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8.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ersons/person.xml" ContentType="application/vnd.ms-excel.person+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01"/>
  <workbookPr hidePivotFieldList="1" defaultThemeVersion="124226"/>
  <xr:revisionPtr revIDLastSave="0" documentId="8_{44445DC0-1EF5-469B-941B-BD6218C14736}" xr6:coauthVersionLast="47" xr6:coauthVersionMax="47" xr10:uidLastSave="{00000000-0000-0000-0000-000000000000}"/>
  <bookViews>
    <workbookView xWindow="240" yWindow="15" windowWidth="16095" windowHeight="9660" firstSheet="2" activeTab="2" xr2:uid="{00000000-000D-0000-FFFF-FFFF00000000}"/>
  </bookViews>
  <sheets>
    <sheet name="Books" sheetId="1" r:id="rId1"/>
    <sheet name="Customers" sheetId="2" r:id="rId2"/>
    <sheet name="Sales" sheetId="3" r:id="rId3"/>
    <sheet name="sales overview dashboard" sheetId="10" r:id="rId4"/>
    <sheet name="Per day sale" sheetId="9" r:id="rId5"/>
    <sheet name="Revenue by customer" sheetId="7" r:id="rId6"/>
    <sheet name="total revenue by books" sheetId="6" r:id="rId7"/>
    <sheet name="Book wise quantity" sheetId="8" r:id="rId8"/>
  </sheets>
  <definedNames>
    <definedName name="Slicer_Book_Title">#N/A</definedName>
    <definedName name="Slicer_Book_Title1">#N/A</definedName>
    <definedName name="Slicer_Customer_Name_xlookup">#N/A</definedName>
    <definedName name="Slicer_Date1">#N/A</definedName>
    <definedName name="tblcustomers">Customers!$A$1:$D$251</definedName>
  </definedNames>
  <calcPr calcId="191028"/>
  <pivotCaches>
    <pivotCache cacheId="736"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3" l="1"/>
  <c r="N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904" i="3"/>
  <c r="P1905" i="3"/>
  <c r="P1906" i="3"/>
  <c r="P1907" i="3"/>
  <c r="P1908" i="3"/>
  <c r="P1909" i="3"/>
  <c r="P1910" i="3"/>
  <c r="P1911" i="3"/>
  <c r="P1912" i="3"/>
  <c r="P1913" i="3"/>
  <c r="P1914" i="3"/>
  <c r="P1915" i="3"/>
  <c r="P1916" i="3"/>
  <c r="P1917" i="3"/>
  <c r="P1918" i="3"/>
  <c r="P1919" i="3"/>
  <c r="P1920" i="3"/>
  <c r="P1921" i="3"/>
  <c r="P1922" i="3"/>
  <c r="P1923" i="3"/>
  <c r="P1924" i="3"/>
  <c r="P1925" i="3"/>
  <c r="P1926" i="3"/>
  <c r="P1927" i="3"/>
  <c r="P1928" i="3"/>
  <c r="P1929" i="3"/>
  <c r="P1930" i="3"/>
  <c r="P1931" i="3"/>
  <c r="P1932" i="3"/>
  <c r="P1933" i="3"/>
  <c r="P1934" i="3"/>
  <c r="P1935" i="3"/>
  <c r="P1936" i="3"/>
  <c r="P1937" i="3"/>
  <c r="P1938" i="3"/>
  <c r="P1939" i="3"/>
  <c r="P1940" i="3"/>
  <c r="P1941" i="3"/>
  <c r="P1942" i="3"/>
  <c r="P1943" i="3"/>
  <c r="P1944" i="3"/>
  <c r="P1945" i="3"/>
  <c r="P1946" i="3"/>
  <c r="P1947" i="3"/>
  <c r="P1948" i="3"/>
  <c r="P1949" i="3"/>
  <c r="P1950" i="3"/>
  <c r="P1951" i="3"/>
  <c r="P1952" i="3"/>
  <c r="P1953" i="3"/>
  <c r="P1954" i="3"/>
  <c r="P1955" i="3"/>
  <c r="P1956" i="3"/>
  <c r="P1957" i="3"/>
  <c r="P1958" i="3"/>
  <c r="P1959" i="3"/>
  <c r="P1960" i="3"/>
  <c r="P1961" i="3"/>
  <c r="P1962" i="3"/>
  <c r="P1963" i="3"/>
  <c r="P1964" i="3"/>
  <c r="P1965" i="3"/>
  <c r="P1966" i="3"/>
  <c r="P1967" i="3"/>
  <c r="P1968" i="3"/>
  <c r="P1969" i="3"/>
  <c r="P1970" i="3"/>
  <c r="P1971" i="3"/>
  <c r="P1972" i="3"/>
  <c r="P1973" i="3"/>
  <c r="P1974" i="3"/>
  <c r="P1975" i="3"/>
  <c r="P1976" i="3"/>
  <c r="P1977" i="3"/>
  <c r="P1978" i="3"/>
  <c r="P1979" i="3"/>
  <c r="P1980" i="3"/>
  <c r="P1981" i="3"/>
  <c r="P1982" i="3"/>
  <c r="P1983" i="3"/>
  <c r="P1984" i="3"/>
  <c r="P1985" i="3"/>
  <c r="P1986" i="3"/>
  <c r="P1987" i="3"/>
  <c r="P1988" i="3"/>
  <c r="P1989" i="3"/>
  <c r="P1990" i="3"/>
  <c r="P1991" i="3"/>
  <c r="P1992" i="3"/>
  <c r="P1993" i="3"/>
  <c r="P1994" i="3"/>
  <c r="P1995" i="3"/>
  <c r="P1996" i="3"/>
  <c r="P1997" i="3"/>
  <c r="P1998" i="3"/>
  <c r="P1999" i="3"/>
  <c r="P2000" i="3"/>
  <c r="P2001" i="3"/>
  <c r="P2002" i="3"/>
  <c r="P2003" i="3"/>
  <c r="P2004" i="3"/>
  <c r="P2005" i="3"/>
  <c r="P2006" i="3"/>
  <c r="P2007" i="3"/>
  <c r="P2008" i="3"/>
  <c r="P2009" i="3"/>
  <c r="P2010" i="3"/>
  <c r="P2011" i="3"/>
  <c r="P2012" i="3"/>
  <c r="P2013" i="3"/>
  <c r="P2014" i="3"/>
  <c r="P2015" i="3"/>
  <c r="P2016" i="3"/>
  <c r="P2017" i="3"/>
  <c r="P2018" i="3"/>
  <c r="P2019" i="3"/>
  <c r="P2020" i="3"/>
  <c r="P2021" i="3"/>
  <c r="P2022" i="3"/>
  <c r="P2023" i="3"/>
  <c r="P2024" i="3"/>
  <c r="P2025" i="3"/>
  <c r="P2026" i="3"/>
  <c r="P2027" i="3"/>
  <c r="P2028" i="3"/>
  <c r="P2029" i="3"/>
  <c r="P2030" i="3"/>
  <c r="P2031" i="3"/>
  <c r="P2032" i="3"/>
  <c r="P2033" i="3"/>
  <c r="P2034" i="3"/>
  <c r="P2035" i="3"/>
  <c r="P2036" i="3"/>
  <c r="P2037" i="3"/>
  <c r="P2038" i="3"/>
  <c r="P2039" i="3"/>
  <c r="P2040" i="3"/>
  <c r="P2041" i="3"/>
  <c r="P2042" i="3"/>
  <c r="P2043" i="3"/>
  <c r="P2044" i="3"/>
  <c r="P2045" i="3"/>
  <c r="P2046" i="3"/>
  <c r="P2047" i="3"/>
  <c r="P2048" i="3"/>
  <c r="P2049" i="3"/>
  <c r="P2050" i="3"/>
  <c r="P2051" i="3"/>
  <c r="P2052" i="3"/>
  <c r="P2053" i="3"/>
  <c r="P2054" i="3"/>
  <c r="P2055" i="3"/>
  <c r="P2056" i="3"/>
  <c r="P2057" i="3"/>
  <c r="P2058" i="3"/>
  <c r="P2059" i="3"/>
  <c r="P2060" i="3"/>
  <c r="P2061" i="3"/>
  <c r="P2062" i="3"/>
  <c r="P2063" i="3"/>
  <c r="P2064" i="3"/>
  <c r="P2065" i="3"/>
  <c r="P2066" i="3"/>
  <c r="P2067" i="3"/>
  <c r="P2068" i="3"/>
  <c r="P2069" i="3"/>
  <c r="P2070" i="3"/>
  <c r="P2071" i="3"/>
  <c r="P2072" i="3"/>
  <c r="P2073" i="3"/>
  <c r="P2074" i="3"/>
  <c r="P2075" i="3"/>
  <c r="P2076" i="3"/>
  <c r="P2077" i="3"/>
  <c r="P2078" i="3"/>
  <c r="P2079" i="3"/>
  <c r="P2080" i="3"/>
  <c r="P2081" i="3"/>
  <c r="P2082" i="3"/>
  <c r="P2083" i="3"/>
  <c r="P2084" i="3"/>
  <c r="P2085" i="3"/>
  <c r="P2086" i="3"/>
  <c r="P2087" i="3"/>
  <c r="P2088" i="3"/>
  <c r="P2089" i="3"/>
  <c r="P2090" i="3"/>
  <c r="P2091" i="3"/>
  <c r="P2092" i="3"/>
  <c r="P2093" i="3"/>
  <c r="P2094" i="3"/>
  <c r="P2095" i="3"/>
  <c r="P2096" i="3"/>
  <c r="P2097" i="3"/>
  <c r="P2098" i="3"/>
  <c r="P2099" i="3"/>
  <c r="P2100" i="3"/>
  <c r="P2101" i="3"/>
  <c r="P2102" i="3"/>
  <c r="P2103" i="3"/>
  <c r="P2104" i="3"/>
  <c r="P2105" i="3"/>
  <c r="P2106" i="3"/>
  <c r="P2107" i="3"/>
  <c r="P2108" i="3"/>
  <c r="P2109" i="3"/>
  <c r="P2110" i="3"/>
  <c r="P2111" i="3"/>
  <c r="P2112" i="3"/>
  <c r="P2113" i="3"/>
  <c r="P2114" i="3"/>
  <c r="P2115" i="3"/>
  <c r="P2116" i="3"/>
  <c r="P2117" i="3"/>
  <c r="P2118" i="3"/>
  <c r="P2119" i="3"/>
  <c r="P2120" i="3"/>
  <c r="P2121" i="3"/>
  <c r="P2122" i="3"/>
  <c r="P2123" i="3"/>
  <c r="P2124" i="3"/>
  <c r="P2125" i="3"/>
  <c r="P2126" i="3"/>
  <c r="P2127" i="3"/>
  <c r="P2128" i="3"/>
  <c r="P2129" i="3"/>
  <c r="P2130" i="3"/>
  <c r="P2131" i="3"/>
  <c r="P2132" i="3"/>
  <c r="P2133" i="3"/>
  <c r="P2134" i="3"/>
  <c r="P2135" i="3"/>
  <c r="P2136" i="3"/>
  <c r="P2137" i="3"/>
  <c r="P2138" i="3"/>
  <c r="P2139" i="3"/>
  <c r="P2140" i="3"/>
  <c r="P2141" i="3"/>
  <c r="P2142" i="3"/>
  <c r="P2143" i="3"/>
  <c r="P2144" i="3"/>
  <c r="P2145" i="3"/>
  <c r="P2146" i="3"/>
  <c r="P2147" i="3"/>
  <c r="P2148" i="3"/>
  <c r="P2149" i="3"/>
  <c r="P2150" i="3"/>
  <c r="P2151" i="3"/>
  <c r="P2152" i="3"/>
  <c r="P2153" i="3"/>
  <c r="P2154" i="3"/>
  <c r="P2155" i="3"/>
  <c r="P2156" i="3"/>
  <c r="P2157" i="3"/>
  <c r="P2158" i="3"/>
  <c r="P2159" i="3"/>
  <c r="P2160" i="3"/>
  <c r="P2161" i="3"/>
  <c r="P2162" i="3"/>
  <c r="P2163" i="3"/>
  <c r="P2164" i="3"/>
  <c r="P2165" i="3"/>
  <c r="P2166" i="3"/>
  <c r="P2167" i="3"/>
  <c r="P2168" i="3"/>
  <c r="P2169" i="3"/>
  <c r="P2170" i="3"/>
  <c r="P2171" i="3"/>
  <c r="P2172" i="3"/>
  <c r="P2173" i="3"/>
  <c r="P2174" i="3"/>
  <c r="P2175" i="3"/>
  <c r="P2176" i="3"/>
  <c r="P2177" i="3"/>
  <c r="P2178" i="3"/>
  <c r="P2179" i="3"/>
  <c r="P2180" i="3"/>
  <c r="P2181" i="3"/>
  <c r="P2182" i="3"/>
  <c r="P2183" i="3"/>
  <c r="P2184" i="3"/>
  <c r="P2185" i="3"/>
  <c r="P2186" i="3"/>
  <c r="P2187" i="3"/>
  <c r="P2188" i="3"/>
  <c r="P2189" i="3"/>
  <c r="P2190" i="3"/>
  <c r="P2191" i="3"/>
  <c r="P2192" i="3"/>
  <c r="P2193" i="3"/>
  <c r="P2194" i="3"/>
  <c r="P2195" i="3"/>
  <c r="P2196" i="3"/>
  <c r="P2197" i="3"/>
  <c r="P2198" i="3"/>
  <c r="P2199" i="3"/>
  <c r="P2200" i="3"/>
  <c r="P2201" i="3"/>
  <c r="P2202" i="3"/>
  <c r="P2203" i="3"/>
  <c r="P2204" i="3"/>
  <c r="P2205" i="3"/>
  <c r="P2206" i="3"/>
  <c r="P2207" i="3"/>
  <c r="P2208" i="3"/>
  <c r="P2209" i="3"/>
  <c r="P2210" i="3"/>
  <c r="P2211" i="3"/>
  <c r="P2212" i="3"/>
  <c r="P2213" i="3"/>
  <c r="P2214" i="3"/>
  <c r="P2215" i="3"/>
  <c r="P2216" i="3"/>
  <c r="P2217" i="3"/>
  <c r="P2218" i="3"/>
  <c r="P2219" i="3"/>
  <c r="P2220" i="3"/>
  <c r="P2221" i="3"/>
  <c r="P2222" i="3"/>
  <c r="P2223" i="3"/>
  <c r="P2224" i="3"/>
  <c r="P2225" i="3"/>
  <c r="P2226" i="3"/>
  <c r="P2227" i="3"/>
  <c r="P2228" i="3"/>
  <c r="P2229" i="3"/>
  <c r="P2230" i="3"/>
  <c r="P2231" i="3"/>
  <c r="P2232" i="3"/>
  <c r="P2233" i="3"/>
  <c r="P2234" i="3"/>
  <c r="P2235" i="3"/>
  <c r="P2236" i="3"/>
  <c r="P2237" i="3"/>
  <c r="P2238" i="3"/>
  <c r="P2239" i="3"/>
  <c r="P2240" i="3"/>
  <c r="P2241" i="3"/>
  <c r="P2242" i="3"/>
  <c r="P2243" i="3"/>
  <c r="P2244" i="3"/>
  <c r="P2245" i="3"/>
  <c r="P2246" i="3"/>
  <c r="P2247" i="3"/>
  <c r="P2248" i="3"/>
  <c r="P2249" i="3"/>
  <c r="P2250" i="3"/>
  <c r="P2251" i="3"/>
  <c r="P2252" i="3"/>
  <c r="P2253" i="3"/>
  <c r="P2254" i="3"/>
  <c r="P2255" i="3"/>
  <c r="P2256" i="3"/>
  <c r="P2257" i="3"/>
  <c r="P2258" i="3"/>
  <c r="P2259" i="3"/>
  <c r="P2260" i="3"/>
  <c r="P2261" i="3"/>
  <c r="P2262" i="3"/>
  <c r="P2263" i="3"/>
  <c r="P2264" i="3"/>
  <c r="P2265" i="3"/>
  <c r="P2266" i="3"/>
  <c r="P2267" i="3"/>
  <c r="P2268" i="3"/>
  <c r="P2269" i="3"/>
  <c r="P2270" i="3"/>
  <c r="P2271" i="3"/>
  <c r="P2272" i="3"/>
  <c r="P2273" i="3"/>
  <c r="P2274" i="3"/>
  <c r="P2275" i="3"/>
  <c r="P2276" i="3"/>
  <c r="P2277" i="3"/>
  <c r="P2278" i="3"/>
  <c r="P2279" i="3"/>
  <c r="P2280" i="3"/>
  <c r="P2281" i="3"/>
  <c r="P2282" i="3"/>
  <c r="P2283" i="3"/>
  <c r="P2284" i="3"/>
  <c r="P2285" i="3"/>
  <c r="P2286" i="3"/>
  <c r="P2287" i="3"/>
  <c r="P2288" i="3"/>
  <c r="P2289" i="3"/>
  <c r="P2290" i="3"/>
  <c r="P2291" i="3"/>
  <c r="P2292" i="3"/>
  <c r="P2293" i="3"/>
  <c r="P2294" i="3"/>
  <c r="P2295" i="3"/>
  <c r="P2296" i="3"/>
  <c r="P2297" i="3"/>
  <c r="P2298" i="3"/>
  <c r="P2299" i="3"/>
  <c r="P2300" i="3"/>
  <c r="P2301" i="3"/>
  <c r="P2302" i="3"/>
  <c r="P2303" i="3"/>
  <c r="P2304" i="3"/>
  <c r="P2305" i="3"/>
  <c r="P2306" i="3"/>
  <c r="P2307" i="3"/>
  <c r="P2308" i="3"/>
  <c r="P2309" i="3"/>
  <c r="P2310" i="3"/>
  <c r="P2311" i="3"/>
  <c r="P2312" i="3"/>
  <c r="P2313" i="3"/>
  <c r="P2314" i="3"/>
  <c r="P2315" i="3"/>
  <c r="P2316" i="3"/>
  <c r="P2317" i="3"/>
  <c r="P2318" i="3"/>
  <c r="P2319" i="3"/>
  <c r="P2320" i="3"/>
  <c r="P2321" i="3"/>
  <c r="P2322" i="3"/>
  <c r="P2323" i="3"/>
  <c r="P2324" i="3"/>
  <c r="P2325" i="3"/>
  <c r="P2326" i="3"/>
  <c r="P2327" i="3"/>
  <c r="P2328" i="3"/>
  <c r="P2329" i="3"/>
  <c r="P2330" i="3"/>
  <c r="P2331" i="3"/>
  <c r="P2332" i="3"/>
  <c r="P2333" i="3"/>
  <c r="P2334" i="3"/>
  <c r="P2335" i="3"/>
  <c r="P2336" i="3"/>
  <c r="P2337" i="3"/>
  <c r="P2338" i="3"/>
  <c r="P2339" i="3"/>
  <c r="P2340" i="3"/>
  <c r="P2341" i="3"/>
  <c r="P2342" i="3"/>
  <c r="P2343" i="3"/>
  <c r="P2344" i="3"/>
  <c r="P2345" i="3"/>
  <c r="P2346" i="3"/>
  <c r="P2347" i="3"/>
  <c r="P2348" i="3"/>
  <c r="P2349" i="3"/>
  <c r="P2350" i="3"/>
  <c r="P2351" i="3"/>
  <c r="P2352" i="3"/>
  <c r="P2353" i="3"/>
  <c r="P2354" i="3"/>
  <c r="P2355" i="3"/>
  <c r="P2356" i="3"/>
  <c r="P2357" i="3"/>
  <c r="P2358" i="3"/>
  <c r="P2359" i="3"/>
  <c r="P2360" i="3"/>
  <c r="P2361" i="3"/>
  <c r="P2362" i="3"/>
  <c r="P2363" i="3"/>
  <c r="P2364" i="3"/>
  <c r="P2365" i="3"/>
  <c r="P2366" i="3"/>
  <c r="P2367" i="3"/>
  <c r="P2368" i="3"/>
  <c r="P2369" i="3"/>
  <c r="P2370" i="3"/>
  <c r="P2371" i="3"/>
  <c r="P2372" i="3"/>
  <c r="P2373" i="3"/>
  <c r="P2374" i="3"/>
  <c r="P2375" i="3"/>
  <c r="P2376" i="3"/>
  <c r="P2377" i="3"/>
  <c r="P2378" i="3"/>
  <c r="P2379" i="3"/>
  <c r="P2380" i="3"/>
  <c r="P2381" i="3"/>
  <c r="P2382" i="3"/>
  <c r="P2383" i="3"/>
  <c r="P2384" i="3"/>
  <c r="P2385" i="3"/>
  <c r="P2386" i="3"/>
  <c r="P2387" i="3"/>
  <c r="P2388" i="3"/>
  <c r="P2389" i="3"/>
  <c r="P2390" i="3"/>
  <c r="P2391" i="3"/>
  <c r="P2392" i="3"/>
  <c r="P2393" i="3"/>
  <c r="P2394" i="3"/>
  <c r="P2395" i="3"/>
  <c r="P2396" i="3"/>
  <c r="P2397" i="3"/>
  <c r="P2398" i="3"/>
  <c r="P2399" i="3"/>
  <c r="P2400" i="3"/>
  <c r="P2401" i="3"/>
  <c r="P2402" i="3"/>
  <c r="P2403" i="3"/>
  <c r="P2404" i="3"/>
  <c r="P2405" i="3"/>
  <c r="P2406" i="3"/>
  <c r="P2407" i="3"/>
  <c r="P2408" i="3"/>
  <c r="P2409" i="3"/>
  <c r="P2410" i="3"/>
  <c r="P2411" i="3"/>
  <c r="P2412" i="3"/>
  <c r="P2413" i="3"/>
  <c r="P2414" i="3"/>
  <c r="P2415" i="3"/>
  <c r="P2416" i="3"/>
  <c r="P2417" i="3"/>
  <c r="P2418" i="3"/>
  <c r="P2419" i="3"/>
  <c r="P2420" i="3"/>
  <c r="P2421" i="3"/>
  <c r="P2422" i="3"/>
  <c r="P2423" i="3"/>
  <c r="P2424" i="3"/>
  <c r="P2425" i="3"/>
  <c r="P2426" i="3"/>
  <c r="P2427" i="3"/>
  <c r="P2428" i="3"/>
  <c r="P2429" i="3"/>
  <c r="P2430" i="3"/>
  <c r="P2431" i="3"/>
  <c r="P2432" i="3"/>
  <c r="P2433" i="3"/>
  <c r="P2434" i="3"/>
  <c r="P2435" i="3"/>
  <c r="P2436" i="3"/>
  <c r="P2437" i="3"/>
  <c r="P2438" i="3"/>
  <c r="P2439" i="3"/>
  <c r="P2440" i="3"/>
  <c r="P2441" i="3"/>
  <c r="P2442" i="3"/>
  <c r="P2443" i="3"/>
  <c r="P2444" i="3"/>
  <c r="P2445" i="3"/>
  <c r="P2446" i="3"/>
  <c r="P2447" i="3"/>
  <c r="P2448" i="3"/>
  <c r="P2449" i="3"/>
  <c r="P2450" i="3"/>
  <c r="P2451" i="3"/>
  <c r="P2452" i="3"/>
  <c r="P2453" i="3"/>
  <c r="P2454" i="3"/>
  <c r="P2455" i="3"/>
  <c r="P2456" i="3"/>
  <c r="P2457" i="3"/>
  <c r="P2458" i="3"/>
  <c r="P2459" i="3"/>
  <c r="P2460" i="3"/>
  <c r="P2461" i="3"/>
  <c r="P2462" i="3"/>
  <c r="P2463" i="3"/>
  <c r="P2464" i="3"/>
  <c r="P2465" i="3"/>
  <c r="P2466" i="3"/>
  <c r="P2467" i="3"/>
  <c r="P2468" i="3"/>
  <c r="P2469" i="3"/>
  <c r="P2470" i="3"/>
  <c r="P2471" i="3"/>
  <c r="P2472" i="3"/>
  <c r="P2473" i="3"/>
  <c r="P2474" i="3"/>
  <c r="P2475" i="3"/>
  <c r="P2476" i="3"/>
  <c r="P2477" i="3"/>
  <c r="P2478" i="3"/>
  <c r="P2479" i="3"/>
  <c r="P2480" i="3"/>
  <c r="P2481" i="3"/>
  <c r="P2482" i="3"/>
  <c r="P2483" i="3"/>
  <c r="P2484" i="3"/>
  <c r="P2485" i="3"/>
  <c r="P2486" i="3"/>
  <c r="P2487" i="3"/>
  <c r="P2488" i="3"/>
  <c r="P2489" i="3"/>
  <c r="P2490" i="3"/>
  <c r="P2491" i="3"/>
  <c r="P2492" i="3"/>
  <c r="P2493" i="3"/>
  <c r="P2494" i="3"/>
  <c r="P2495" i="3"/>
  <c r="P2496" i="3"/>
  <c r="P2497" i="3"/>
  <c r="P2498" i="3"/>
  <c r="P2499" i="3"/>
  <c r="P2500" i="3"/>
  <c r="P2501" i="3"/>
  <c r="P2502" i="3"/>
  <c r="P2503" i="3"/>
  <c r="P2504" i="3"/>
  <c r="P2505" i="3"/>
  <c r="P2506" i="3"/>
  <c r="P2507" i="3"/>
  <c r="P2508" i="3"/>
  <c r="P2509" i="3"/>
  <c r="P2510" i="3"/>
  <c r="P2511" i="3"/>
  <c r="P2512" i="3"/>
  <c r="P2513" i="3"/>
  <c r="P2514" i="3"/>
  <c r="P2515" i="3"/>
  <c r="P2516" i="3"/>
  <c r="P2517" i="3"/>
  <c r="P2518" i="3"/>
  <c r="P2519" i="3"/>
  <c r="P2520" i="3"/>
  <c r="P2521" i="3"/>
  <c r="P2522" i="3"/>
  <c r="P2523" i="3"/>
  <c r="P2524" i="3"/>
  <c r="P2525" i="3"/>
  <c r="P2526" i="3"/>
  <c r="P2527" i="3"/>
  <c r="P2528" i="3"/>
  <c r="P2529" i="3"/>
  <c r="P2530" i="3"/>
  <c r="P2531" i="3"/>
  <c r="P2532" i="3"/>
  <c r="P2533" i="3"/>
  <c r="P2534" i="3"/>
  <c r="P2535" i="3"/>
  <c r="P2536" i="3"/>
  <c r="P2537" i="3"/>
  <c r="P2538" i="3"/>
  <c r="P2539" i="3"/>
  <c r="P2540" i="3"/>
  <c r="P2541" i="3"/>
  <c r="P2542" i="3"/>
  <c r="P2543" i="3"/>
  <c r="P2544" i="3"/>
  <c r="P2545" i="3"/>
  <c r="P2546" i="3"/>
  <c r="P2547" i="3"/>
  <c r="P2548" i="3"/>
  <c r="P2549" i="3"/>
  <c r="P2550" i="3"/>
  <c r="P2551" i="3"/>
  <c r="P2552" i="3"/>
  <c r="P2553" i="3"/>
  <c r="P2554" i="3"/>
  <c r="P2555" i="3"/>
  <c r="P2556" i="3"/>
  <c r="P2557" i="3"/>
  <c r="P2558" i="3"/>
  <c r="P2559" i="3"/>
  <c r="P2560" i="3"/>
  <c r="P2561" i="3"/>
  <c r="P2562" i="3"/>
  <c r="P2563" i="3"/>
  <c r="P2564" i="3"/>
  <c r="P2565" i="3"/>
  <c r="P2566" i="3"/>
  <c r="P2567" i="3"/>
  <c r="P2568" i="3"/>
  <c r="P2569" i="3"/>
  <c r="P2570" i="3"/>
  <c r="P2571" i="3"/>
  <c r="P2572" i="3"/>
  <c r="P2573" i="3"/>
  <c r="P2574" i="3"/>
  <c r="P2575" i="3"/>
  <c r="P2576" i="3"/>
  <c r="P2577" i="3"/>
  <c r="P2578" i="3"/>
  <c r="P2579" i="3"/>
  <c r="P2580" i="3"/>
  <c r="P2581" i="3"/>
  <c r="P2582" i="3"/>
  <c r="P2583" i="3"/>
  <c r="P2584" i="3"/>
  <c r="P2585" i="3"/>
  <c r="P2586" i="3"/>
  <c r="P2587" i="3"/>
  <c r="P2588" i="3"/>
  <c r="P2589" i="3"/>
  <c r="P2590" i="3"/>
  <c r="P2591" i="3"/>
  <c r="P2592" i="3"/>
  <c r="P2593" i="3"/>
  <c r="P2594" i="3"/>
  <c r="P2595" i="3"/>
  <c r="P2596" i="3"/>
  <c r="P2597" i="3"/>
  <c r="P2598" i="3"/>
  <c r="P2599" i="3"/>
  <c r="P2600" i="3"/>
  <c r="P2601" i="3"/>
  <c r="P2602" i="3"/>
  <c r="P2603" i="3"/>
  <c r="P2604" i="3"/>
  <c r="P2605" i="3"/>
  <c r="P2606" i="3"/>
  <c r="P2607" i="3"/>
  <c r="P2608" i="3"/>
  <c r="P2609" i="3"/>
  <c r="P2610" i="3"/>
  <c r="P2611" i="3"/>
  <c r="P2612" i="3"/>
  <c r="P2613" i="3"/>
  <c r="P2614" i="3"/>
  <c r="P2615" i="3"/>
  <c r="P2616" i="3"/>
  <c r="P2617" i="3"/>
  <c r="P2618" i="3"/>
  <c r="P2619" i="3"/>
  <c r="P2620" i="3"/>
  <c r="P2621" i="3"/>
  <c r="P2622" i="3"/>
  <c r="P2623" i="3"/>
  <c r="P2624" i="3"/>
  <c r="P2625" i="3"/>
  <c r="P2626" i="3"/>
  <c r="P2627" i="3"/>
  <c r="P2628" i="3"/>
  <c r="P2629" i="3"/>
  <c r="P2630" i="3"/>
  <c r="P2631" i="3"/>
  <c r="P2632" i="3"/>
  <c r="P2633" i="3"/>
  <c r="P2634" i="3"/>
  <c r="P2635" i="3"/>
  <c r="P2636" i="3"/>
  <c r="P2637" i="3"/>
  <c r="P2638" i="3"/>
  <c r="P2639" i="3"/>
  <c r="P2640" i="3"/>
  <c r="P2641" i="3"/>
  <c r="P2642" i="3"/>
  <c r="P2643" i="3"/>
  <c r="P2644" i="3"/>
  <c r="P2645" i="3"/>
  <c r="P2646" i="3"/>
  <c r="P2647" i="3"/>
  <c r="P2648" i="3"/>
  <c r="P2649" i="3"/>
  <c r="P2650" i="3"/>
  <c r="P2651" i="3"/>
  <c r="P2652" i="3"/>
  <c r="P2653" i="3"/>
  <c r="P2654" i="3"/>
  <c r="P2655" i="3"/>
  <c r="P2656" i="3"/>
  <c r="P2657" i="3"/>
  <c r="P2658" i="3"/>
  <c r="P2659" i="3"/>
  <c r="P2660" i="3"/>
  <c r="P2661" i="3"/>
  <c r="P2662" i="3"/>
  <c r="P2663" i="3"/>
  <c r="P2664" i="3"/>
  <c r="P2665" i="3"/>
  <c r="P2666" i="3"/>
  <c r="P2667" i="3"/>
  <c r="P2668" i="3"/>
  <c r="P2669" i="3"/>
  <c r="P2670" i="3"/>
  <c r="P2671" i="3"/>
  <c r="P2672" i="3"/>
  <c r="P2673" i="3"/>
  <c r="P2674" i="3"/>
  <c r="P2675" i="3"/>
  <c r="P2676" i="3"/>
  <c r="P2677" i="3"/>
  <c r="P2678" i="3"/>
  <c r="P2679" i="3"/>
  <c r="P2680" i="3"/>
  <c r="P2681" i="3"/>
  <c r="P2682" i="3"/>
  <c r="P2683" i="3"/>
  <c r="P2684" i="3"/>
  <c r="P2685" i="3"/>
  <c r="P2686" i="3"/>
  <c r="P2687" i="3"/>
  <c r="P2688" i="3"/>
  <c r="P2689" i="3"/>
  <c r="P2690" i="3"/>
  <c r="P2691" i="3"/>
  <c r="P2692" i="3"/>
  <c r="P2693" i="3"/>
  <c r="P2694" i="3"/>
  <c r="P2695" i="3"/>
  <c r="P2696" i="3"/>
  <c r="P2697" i="3"/>
  <c r="P2698" i="3"/>
  <c r="P2699" i="3"/>
  <c r="P2700" i="3"/>
  <c r="P2701" i="3"/>
  <c r="P2702" i="3"/>
  <c r="P2703" i="3"/>
  <c r="P2704" i="3"/>
  <c r="P2705" i="3"/>
  <c r="P2706" i="3"/>
  <c r="P2707" i="3"/>
  <c r="P2708" i="3"/>
  <c r="P2709" i="3"/>
  <c r="P2710" i="3"/>
  <c r="P2711" i="3"/>
  <c r="P2712" i="3"/>
  <c r="P2713" i="3"/>
  <c r="P2714" i="3"/>
  <c r="P2715" i="3"/>
  <c r="P2716" i="3"/>
  <c r="P2717" i="3"/>
  <c r="P2718" i="3"/>
  <c r="P2719" i="3"/>
  <c r="P2720" i="3"/>
  <c r="P2721" i="3"/>
  <c r="P2722" i="3"/>
  <c r="P2723" i="3"/>
  <c r="P2724" i="3"/>
  <c r="P2725" i="3"/>
  <c r="P2726" i="3"/>
  <c r="P2727" i="3"/>
  <c r="P2728" i="3"/>
  <c r="P2729" i="3"/>
  <c r="P2730" i="3"/>
  <c r="P2731" i="3"/>
  <c r="P2732" i="3"/>
  <c r="P2733" i="3"/>
  <c r="P2734" i="3"/>
  <c r="P2735" i="3"/>
  <c r="P2736" i="3"/>
  <c r="P2737" i="3"/>
  <c r="P2738" i="3"/>
  <c r="P2739" i="3"/>
  <c r="P2740" i="3"/>
  <c r="P2741" i="3"/>
  <c r="P2742" i="3"/>
  <c r="P2743" i="3"/>
  <c r="P2744" i="3"/>
  <c r="P2745" i="3"/>
  <c r="P2746" i="3"/>
  <c r="P2747" i="3"/>
  <c r="P2748" i="3"/>
  <c r="P2749" i="3"/>
  <c r="P2750" i="3"/>
  <c r="P2751" i="3"/>
  <c r="P2752" i="3"/>
  <c r="P2753" i="3"/>
  <c r="P2754" i="3"/>
  <c r="P2755" i="3"/>
  <c r="P2756" i="3"/>
  <c r="P2757" i="3"/>
  <c r="P2758" i="3"/>
  <c r="P2759" i="3"/>
  <c r="P2760" i="3"/>
  <c r="P2761" i="3"/>
  <c r="P2762" i="3"/>
  <c r="P2763" i="3"/>
  <c r="P2764" i="3"/>
  <c r="P2765" i="3"/>
  <c r="P2766" i="3"/>
  <c r="P2767" i="3"/>
  <c r="P2768" i="3"/>
  <c r="P2769" i="3"/>
  <c r="P2770" i="3"/>
  <c r="P2771" i="3"/>
  <c r="P2772" i="3"/>
  <c r="P2773" i="3"/>
  <c r="P2774" i="3"/>
  <c r="P2775" i="3"/>
  <c r="P2776" i="3"/>
  <c r="P2777" i="3"/>
  <c r="P2778" i="3"/>
  <c r="P2779" i="3"/>
  <c r="P2780" i="3"/>
  <c r="P2781" i="3"/>
  <c r="P2782" i="3"/>
  <c r="P2783" i="3"/>
  <c r="P2784" i="3"/>
  <c r="P2785" i="3"/>
  <c r="P2786" i="3"/>
  <c r="P2787" i="3"/>
  <c r="P2788" i="3"/>
  <c r="P2789" i="3"/>
  <c r="P2790" i="3"/>
  <c r="P2791" i="3"/>
  <c r="P2792" i="3"/>
  <c r="P2793" i="3"/>
  <c r="P2794" i="3"/>
  <c r="P2795" i="3"/>
  <c r="P2796" i="3"/>
  <c r="P2797" i="3"/>
  <c r="P2798" i="3"/>
  <c r="P2799" i="3"/>
  <c r="P2800" i="3"/>
  <c r="P2801" i="3"/>
  <c r="P2802" i="3"/>
  <c r="P2803" i="3"/>
  <c r="P2804" i="3"/>
  <c r="P2805" i="3"/>
  <c r="P2806" i="3"/>
  <c r="P2807" i="3"/>
  <c r="P2808" i="3"/>
  <c r="P2809" i="3"/>
  <c r="P2810" i="3"/>
  <c r="P2811" i="3"/>
  <c r="P2812" i="3"/>
  <c r="P2813" i="3"/>
  <c r="P2814" i="3"/>
  <c r="P2815" i="3"/>
  <c r="P2816" i="3"/>
  <c r="P2817" i="3"/>
  <c r="P2818" i="3"/>
  <c r="P2819" i="3"/>
  <c r="P2820" i="3"/>
  <c r="P2821" i="3"/>
  <c r="P2822" i="3"/>
  <c r="P2823" i="3"/>
  <c r="P2824" i="3"/>
  <c r="P2825" i="3"/>
  <c r="P2826" i="3"/>
  <c r="P2827" i="3"/>
  <c r="P2828" i="3"/>
  <c r="P2829" i="3"/>
  <c r="P2830" i="3"/>
  <c r="P2831" i="3"/>
  <c r="P2832" i="3"/>
  <c r="P2833" i="3"/>
  <c r="P2834" i="3"/>
  <c r="P2835" i="3"/>
  <c r="P2836" i="3"/>
  <c r="P2837" i="3"/>
  <c r="P2838" i="3"/>
  <c r="P2839" i="3"/>
  <c r="P2840" i="3"/>
  <c r="P2841" i="3"/>
  <c r="P2842" i="3"/>
  <c r="P2843" i="3"/>
  <c r="P2844" i="3"/>
  <c r="P2845" i="3"/>
  <c r="P2846" i="3"/>
  <c r="P2847" i="3"/>
  <c r="P2848" i="3"/>
  <c r="P2849" i="3"/>
  <c r="P2850" i="3"/>
  <c r="P2851" i="3"/>
  <c r="P2852" i="3"/>
  <c r="P2853" i="3"/>
  <c r="P2854" i="3"/>
  <c r="P2855" i="3"/>
  <c r="P2856" i="3"/>
  <c r="P2857" i="3"/>
  <c r="P2858" i="3"/>
  <c r="P2859" i="3"/>
  <c r="P2860" i="3"/>
  <c r="P2861" i="3"/>
  <c r="P2862" i="3"/>
  <c r="P2863" i="3"/>
  <c r="P2864" i="3"/>
  <c r="P2865" i="3"/>
  <c r="P2866" i="3"/>
  <c r="P2867" i="3"/>
  <c r="P2868" i="3"/>
  <c r="P2869" i="3"/>
  <c r="P2870" i="3"/>
  <c r="P2871" i="3"/>
  <c r="P2872" i="3"/>
  <c r="P2873" i="3"/>
  <c r="P2874" i="3"/>
  <c r="P2875" i="3"/>
  <c r="P2876" i="3"/>
  <c r="P2877" i="3"/>
  <c r="P2878" i="3"/>
  <c r="P2879" i="3"/>
  <c r="P2880" i="3"/>
  <c r="P2881" i="3"/>
  <c r="P2882" i="3"/>
  <c r="P2883" i="3"/>
  <c r="P2884" i="3"/>
  <c r="P2885" i="3"/>
  <c r="P2886" i="3"/>
  <c r="P2887" i="3"/>
  <c r="P2888" i="3"/>
  <c r="P2889" i="3"/>
  <c r="P2890" i="3"/>
  <c r="P2891" i="3"/>
  <c r="P2892" i="3"/>
  <c r="P2893" i="3"/>
  <c r="P2894" i="3"/>
  <c r="P2895" i="3"/>
  <c r="P2896" i="3"/>
  <c r="P2897" i="3"/>
  <c r="P2898" i="3"/>
  <c r="P2899" i="3"/>
  <c r="P2900" i="3"/>
  <c r="P2901" i="3"/>
  <c r="P2902" i="3"/>
  <c r="P2903" i="3"/>
  <c r="P2904" i="3"/>
  <c r="P2905" i="3"/>
  <c r="P2906" i="3"/>
  <c r="P2907" i="3"/>
  <c r="P2908" i="3"/>
  <c r="P2909" i="3"/>
  <c r="P2910" i="3"/>
  <c r="P2911" i="3"/>
  <c r="P2912" i="3"/>
  <c r="P2913" i="3"/>
  <c r="P2914" i="3"/>
  <c r="P2915" i="3"/>
  <c r="P2916" i="3"/>
  <c r="P2917" i="3"/>
  <c r="P2918" i="3"/>
  <c r="P2919" i="3"/>
  <c r="P2920" i="3"/>
  <c r="P2921" i="3"/>
  <c r="P2922" i="3"/>
  <c r="P2923" i="3"/>
  <c r="P2924" i="3"/>
  <c r="P2925" i="3"/>
  <c r="P2926" i="3"/>
  <c r="P2927" i="3"/>
  <c r="P2928" i="3"/>
  <c r="P2929" i="3"/>
  <c r="P2930" i="3"/>
  <c r="P2931" i="3"/>
  <c r="P2932" i="3"/>
  <c r="P2933" i="3"/>
  <c r="P2934" i="3"/>
  <c r="P2935" i="3"/>
  <c r="P2936" i="3"/>
  <c r="P2937" i="3"/>
  <c r="P2938" i="3"/>
  <c r="P2939" i="3"/>
  <c r="P2940" i="3"/>
  <c r="P2941" i="3"/>
  <c r="P2942" i="3"/>
  <c r="P2943" i="3"/>
  <c r="P2944" i="3"/>
  <c r="P2945" i="3"/>
  <c r="P2946" i="3"/>
  <c r="P2947" i="3"/>
  <c r="P2948" i="3"/>
  <c r="P2949" i="3"/>
  <c r="P2950" i="3"/>
  <c r="P2951" i="3"/>
  <c r="P2952" i="3"/>
  <c r="P2953" i="3"/>
  <c r="P2954" i="3"/>
  <c r="P2955" i="3"/>
  <c r="P2956" i="3"/>
  <c r="P2957" i="3"/>
  <c r="P2958" i="3"/>
  <c r="P2959" i="3"/>
  <c r="P2960" i="3"/>
  <c r="P2961" i="3"/>
  <c r="P2962" i="3"/>
  <c r="P2963" i="3"/>
  <c r="P2964" i="3"/>
  <c r="P2965" i="3"/>
  <c r="P2966" i="3"/>
  <c r="P2967" i="3"/>
  <c r="P2968" i="3"/>
  <c r="P2969" i="3"/>
  <c r="P2970" i="3"/>
  <c r="P2971" i="3"/>
  <c r="P2972" i="3"/>
  <c r="P2973" i="3"/>
  <c r="P2974" i="3"/>
  <c r="P2975" i="3"/>
  <c r="P2976" i="3"/>
  <c r="P2977" i="3"/>
  <c r="P2978" i="3"/>
  <c r="P2979" i="3"/>
  <c r="P2980" i="3"/>
  <c r="P2981" i="3"/>
  <c r="P2982" i="3"/>
  <c r="P2983" i="3"/>
  <c r="P2984" i="3"/>
  <c r="P2985" i="3"/>
  <c r="P2986" i="3"/>
  <c r="P2987" i="3"/>
  <c r="P2988" i="3"/>
  <c r="P2989" i="3"/>
  <c r="P2990" i="3"/>
  <c r="P2991" i="3"/>
  <c r="P2992" i="3"/>
  <c r="P2993" i="3"/>
  <c r="P2994" i="3"/>
  <c r="P2995" i="3"/>
  <c r="P2996" i="3"/>
  <c r="P2997" i="3"/>
  <c r="P2998" i="3"/>
  <c r="P2999" i="3"/>
  <c r="P3000" i="3"/>
  <c r="P3001" i="3"/>
  <c r="P3002" i="3"/>
  <c r="P3003" i="3"/>
  <c r="P3004" i="3"/>
  <c r="P3005" i="3"/>
  <c r="P3006" i="3"/>
  <c r="P3007" i="3"/>
  <c r="P3008" i="3"/>
  <c r="P3009" i="3"/>
  <c r="P3010" i="3"/>
  <c r="P3011" i="3"/>
  <c r="P3012" i="3"/>
  <c r="P3013" i="3"/>
  <c r="P3014" i="3"/>
  <c r="P3015" i="3"/>
  <c r="P3016" i="3"/>
  <c r="P3017" i="3"/>
  <c r="P3018" i="3"/>
  <c r="P3019" i="3"/>
  <c r="P3020" i="3"/>
  <c r="P3021" i="3"/>
  <c r="P3022" i="3"/>
  <c r="P3023" i="3"/>
  <c r="P3024" i="3"/>
  <c r="P3025" i="3"/>
  <c r="P3026" i="3"/>
  <c r="P3027" i="3"/>
  <c r="P3028" i="3"/>
  <c r="P3029" i="3"/>
  <c r="P3030" i="3"/>
  <c r="P3031" i="3"/>
  <c r="P3032" i="3"/>
  <c r="P3033" i="3"/>
  <c r="P3034" i="3"/>
  <c r="P3035" i="3"/>
  <c r="P3036" i="3"/>
  <c r="P3037" i="3"/>
  <c r="P3038" i="3"/>
  <c r="P3039" i="3"/>
  <c r="P3040" i="3"/>
  <c r="P3041" i="3"/>
  <c r="P3042" i="3"/>
  <c r="P3043" i="3"/>
  <c r="P3044" i="3"/>
  <c r="P3045" i="3"/>
  <c r="P3046" i="3"/>
  <c r="P3047" i="3"/>
  <c r="P3048" i="3"/>
  <c r="P3049" i="3"/>
  <c r="P3050" i="3"/>
  <c r="P3051" i="3"/>
  <c r="P3052" i="3"/>
  <c r="P3053" i="3"/>
  <c r="P3054" i="3"/>
  <c r="P3055" i="3"/>
  <c r="P3056" i="3"/>
  <c r="P3057" i="3"/>
  <c r="P3058" i="3"/>
  <c r="P3059" i="3"/>
  <c r="P3060" i="3"/>
  <c r="P3061" i="3"/>
  <c r="P3062" i="3"/>
  <c r="P3063" i="3"/>
  <c r="P3064" i="3"/>
  <c r="P3065" i="3"/>
  <c r="P3066" i="3"/>
  <c r="P3067" i="3"/>
  <c r="P3068" i="3"/>
  <c r="P3069" i="3"/>
  <c r="P3070" i="3"/>
  <c r="P3071" i="3"/>
  <c r="P3072" i="3"/>
  <c r="P3073" i="3"/>
  <c r="P3074" i="3"/>
  <c r="P3075" i="3"/>
  <c r="P3076" i="3"/>
  <c r="P3077" i="3"/>
  <c r="P3078" i="3"/>
  <c r="P3079" i="3"/>
  <c r="P3080" i="3"/>
  <c r="P3081" i="3"/>
  <c r="P3082" i="3"/>
  <c r="P3083" i="3"/>
  <c r="P3084" i="3"/>
  <c r="P3085" i="3"/>
  <c r="P3086" i="3"/>
  <c r="P3087" i="3"/>
  <c r="P3088" i="3"/>
  <c r="P3089" i="3"/>
  <c r="P3090" i="3"/>
  <c r="P3091" i="3"/>
  <c r="P3092" i="3"/>
  <c r="P3093" i="3"/>
  <c r="P3094" i="3"/>
  <c r="P3095" i="3"/>
  <c r="P3096" i="3"/>
  <c r="P3097" i="3"/>
  <c r="P3098" i="3"/>
  <c r="P3099" i="3"/>
  <c r="P3100" i="3"/>
  <c r="P3101" i="3"/>
  <c r="P3102" i="3"/>
  <c r="P3103" i="3"/>
  <c r="P3104" i="3"/>
  <c r="P3105" i="3"/>
  <c r="P3106" i="3"/>
  <c r="P3107" i="3"/>
  <c r="P3108" i="3"/>
  <c r="P3109" i="3"/>
  <c r="P3110" i="3"/>
  <c r="P3111" i="3"/>
  <c r="P3112" i="3"/>
  <c r="P3113" i="3"/>
  <c r="P3114" i="3"/>
  <c r="P3115" i="3"/>
  <c r="P3116" i="3"/>
  <c r="P3117" i="3"/>
  <c r="P3118" i="3"/>
  <c r="P3119" i="3"/>
  <c r="P3120" i="3"/>
  <c r="P3121" i="3"/>
  <c r="P3122" i="3"/>
  <c r="P3123" i="3"/>
  <c r="P3124" i="3"/>
  <c r="P3125" i="3"/>
  <c r="P3126" i="3"/>
  <c r="P3127" i="3"/>
  <c r="P3128" i="3"/>
  <c r="P3129" i="3"/>
  <c r="P3130" i="3"/>
  <c r="P3131" i="3"/>
  <c r="P3132" i="3"/>
  <c r="P3133" i="3"/>
  <c r="P3134" i="3"/>
  <c r="P3135" i="3"/>
  <c r="P3136" i="3"/>
  <c r="P3137" i="3"/>
  <c r="P3138" i="3"/>
  <c r="P3139" i="3"/>
  <c r="P3140" i="3"/>
  <c r="P3141" i="3"/>
  <c r="P3142" i="3"/>
  <c r="P3143" i="3"/>
  <c r="P3144" i="3"/>
  <c r="P3145" i="3"/>
  <c r="P3146" i="3"/>
  <c r="P3147" i="3"/>
  <c r="P3148" i="3"/>
  <c r="P3149" i="3"/>
  <c r="P3150" i="3"/>
  <c r="P3151" i="3"/>
  <c r="P3152" i="3"/>
  <c r="P3153" i="3"/>
  <c r="P3154" i="3"/>
  <c r="P3155" i="3"/>
  <c r="P3156" i="3"/>
  <c r="P3157" i="3"/>
  <c r="P3158" i="3"/>
  <c r="P3159" i="3"/>
  <c r="P3160" i="3"/>
  <c r="P3161" i="3"/>
  <c r="P3162" i="3"/>
  <c r="P3163" i="3"/>
  <c r="P3164" i="3"/>
  <c r="P3165" i="3"/>
  <c r="P3166" i="3"/>
  <c r="P3167" i="3"/>
  <c r="P3168" i="3"/>
  <c r="P3169" i="3"/>
  <c r="P3170" i="3"/>
  <c r="P3171" i="3"/>
  <c r="P3172" i="3"/>
  <c r="P3173" i="3"/>
  <c r="P3174" i="3"/>
  <c r="P3175" i="3"/>
  <c r="P3176" i="3"/>
  <c r="P3177" i="3"/>
  <c r="P3178" i="3"/>
  <c r="P3179" i="3"/>
  <c r="P3180" i="3"/>
  <c r="P3181" i="3"/>
  <c r="P3182" i="3"/>
  <c r="P3183" i="3"/>
  <c r="P3184" i="3"/>
  <c r="P3185" i="3"/>
  <c r="P3186" i="3"/>
  <c r="P3187" i="3"/>
  <c r="P3188" i="3"/>
  <c r="P3189" i="3"/>
  <c r="P3190" i="3"/>
  <c r="P3191" i="3"/>
  <c r="P3192" i="3"/>
  <c r="P3193" i="3"/>
  <c r="P3194" i="3"/>
  <c r="P3195" i="3"/>
  <c r="P3196" i="3"/>
  <c r="P3197" i="3"/>
  <c r="P3198" i="3"/>
  <c r="P3199" i="3"/>
  <c r="P3200" i="3"/>
  <c r="P3201" i="3"/>
  <c r="P3202" i="3"/>
  <c r="P3203" i="3"/>
  <c r="P3204" i="3"/>
  <c r="P3205" i="3"/>
  <c r="P3206" i="3"/>
  <c r="P3207" i="3"/>
  <c r="P3208" i="3"/>
  <c r="P3209" i="3"/>
  <c r="P3210" i="3"/>
  <c r="P3211" i="3"/>
  <c r="P3212" i="3"/>
  <c r="P3213" i="3"/>
  <c r="P3214" i="3"/>
  <c r="P3215" i="3"/>
  <c r="P3216" i="3"/>
  <c r="P3217" i="3"/>
  <c r="P3218" i="3"/>
  <c r="P3219" i="3"/>
  <c r="P3220" i="3"/>
  <c r="P3221" i="3"/>
  <c r="P3222" i="3"/>
  <c r="P3223" i="3"/>
  <c r="P3224" i="3"/>
  <c r="P3225" i="3"/>
  <c r="P3226" i="3"/>
  <c r="P3227" i="3"/>
  <c r="P3228" i="3"/>
  <c r="P3229" i="3"/>
  <c r="P3230" i="3"/>
  <c r="P3231" i="3"/>
  <c r="P3232" i="3"/>
  <c r="P3233" i="3"/>
  <c r="P3234" i="3"/>
  <c r="P3235" i="3"/>
  <c r="P3236" i="3"/>
  <c r="P3237" i="3"/>
  <c r="P3238" i="3"/>
  <c r="P3239" i="3"/>
  <c r="P3240" i="3"/>
  <c r="P3241" i="3"/>
  <c r="P3242" i="3"/>
  <c r="P3243" i="3"/>
  <c r="P3244" i="3"/>
  <c r="P3245" i="3"/>
  <c r="P3246" i="3"/>
  <c r="P3247" i="3"/>
  <c r="P3248" i="3"/>
  <c r="P3249" i="3"/>
  <c r="P3250" i="3"/>
  <c r="P3251" i="3"/>
  <c r="P3252" i="3"/>
  <c r="P3253" i="3"/>
  <c r="P3254" i="3"/>
  <c r="P3255" i="3"/>
  <c r="P3256" i="3"/>
  <c r="P3257" i="3"/>
  <c r="P3258" i="3"/>
  <c r="P3259" i="3"/>
  <c r="P3260" i="3"/>
  <c r="P3261" i="3"/>
  <c r="P3262" i="3"/>
  <c r="P3263" i="3"/>
  <c r="P3264" i="3"/>
  <c r="P3265" i="3"/>
  <c r="P3266" i="3"/>
  <c r="P3267" i="3"/>
  <c r="P3268" i="3"/>
  <c r="P3269" i="3"/>
  <c r="P3270" i="3"/>
  <c r="P3271" i="3"/>
  <c r="P3272" i="3"/>
  <c r="P3273" i="3"/>
  <c r="P3274" i="3"/>
  <c r="P3275" i="3"/>
  <c r="P3276" i="3"/>
  <c r="P3277" i="3"/>
  <c r="P3278" i="3"/>
  <c r="P3279" i="3"/>
  <c r="P3280" i="3"/>
  <c r="P3281" i="3"/>
  <c r="P3282" i="3"/>
  <c r="P3283" i="3"/>
  <c r="P3284" i="3"/>
  <c r="P3285" i="3"/>
  <c r="P3286" i="3"/>
  <c r="P3287" i="3"/>
  <c r="P3288" i="3"/>
  <c r="P3289" i="3"/>
  <c r="P3290" i="3"/>
  <c r="P3291" i="3"/>
  <c r="P3292" i="3"/>
  <c r="P3293" i="3"/>
  <c r="P3294" i="3"/>
  <c r="P3295" i="3"/>
  <c r="P3296" i="3"/>
  <c r="P3297" i="3"/>
  <c r="P3298" i="3"/>
  <c r="P3299" i="3"/>
  <c r="P3300" i="3"/>
  <c r="P3301" i="3"/>
  <c r="P3302" i="3"/>
  <c r="P3303" i="3"/>
  <c r="P3304" i="3"/>
  <c r="P3305" i="3"/>
  <c r="P3306" i="3"/>
  <c r="P3307" i="3"/>
  <c r="P3308" i="3"/>
  <c r="P3309" i="3"/>
  <c r="P3310" i="3"/>
  <c r="P3311" i="3"/>
  <c r="P3312" i="3"/>
  <c r="P3313" i="3"/>
  <c r="P3314" i="3"/>
  <c r="P3315" i="3"/>
  <c r="P3316" i="3"/>
  <c r="P3317" i="3"/>
  <c r="P3318" i="3"/>
  <c r="P3319" i="3"/>
  <c r="P3320" i="3"/>
  <c r="P3321" i="3"/>
  <c r="P3322" i="3"/>
  <c r="P3323" i="3"/>
  <c r="P3324" i="3"/>
  <c r="P3325" i="3"/>
  <c r="P3326" i="3"/>
  <c r="P3327" i="3"/>
  <c r="P3328" i="3"/>
  <c r="P3329" i="3"/>
  <c r="P3330" i="3"/>
  <c r="P3331" i="3"/>
  <c r="P3332" i="3"/>
  <c r="P3333" i="3"/>
  <c r="P3334" i="3"/>
  <c r="P3335" i="3"/>
  <c r="P3336" i="3"/>
  <c r="P3337" i="3"/>
  <c r="P3338" i="3"/>
  <c r="P3339" i="3"/>
  <c r="P3340" i="3"/>
  <c r="P3341" i="3"/>
  <c r="P3342" i="3"/>
  <c r="P3343" i="3"/>
  <c r="P3344" i="3"/>
  <c r="P3345" i="3"/>
  <c r="P3346" i="3"/>
  <c r="P3347" i="3"/>
  <c r="P3348" i="3"/>
  <c r="P3349" i="3"/>
  <c r="P3350" i="3"/>
  <c r="P3351" i="3"/>
  <c r="P3352" i="3"/>
  <c r="P3353" i="3"/>
  <c r="P3354" i="3"/>
  <c r="P3355" i="3"/>
  <c r="P3356" i="3"/>
  <c r="P3357" i="3"/>
  <c r="P3358" i="3"/>
  <c r="P3359" i="3"/>
  <c r="P3360" i="3"/>
  <c r="P3361" i="3"/>
  <c r="P3362" i="3"/>
  <c r="P3363" i="3"/>
  <c r="P3364" i="3"/>
  <c r="P3365" i="3"/>
  <c r="P3366" i="3"/>
  <c r="P3367" i="3"/>
  <c r="P3368" i="3"/>
  <c r="P3369" i="3"/>
  <c r="P3370" i="3"/>
  <c r="P3371" i="3"/>
  <c r="P3372" i="3"/>
  <c r="P3373" i="3"/>
  <c r="P3374" i="3"/>
  <c r="P3375" i="3"/>
  <c r="P3376" i="3"/>
  <c r="P3377" i="3"/>
  <c r="P3378" i="3"/>
  <c r="P3379" i="3"/>
  <c r="P3380" i="3"/>
  <c r="P3381" i="3"/>
  <c r="P3382" i="3"/>
  <c r="P3383" i="3"/>
  <c r="P3384" i="3"/>
  <c r="P3385" i="3"/>
  <c r="P3386" i="3"/>
  <c r="P3387" i="3"/>
  <c r="P3388" i="3"/>
  <c r="P3389" i="3"/>
  <c r="P3390" i="3"/>
  <c r="P3391" i="3"/>
  <c r="P3392" i="3"/>
  <c r="P3393" i="3"/>
  <c r="P3394" i="3"/>
  <c r="P3395" i="3"/>
  <c r="P3396" i="3"/>
  <c r="P3397" i="3"/>
  <c r="P3398" i="3"/>
  <c r="P3399" i="3"/>
  <c r="P3400" i="3"/>
  <c r="P3401" i="3"/>
  <c r="P3402" i="3"/>
  <c r="P3403" i="3"/>
  <c r="P3404" i="3"/>
  <c r="P3405" i="3"/>
  <c r="P3406" i="3"/>
  <c r="P3407" i="3"/>
  <c r="P3408" i="3"/>
  <c r="P3409" i="3"/>
  <c r="P3410" i="3"/>
  <c r="P3411" i="3"/>
  <c r="P3412" i="3"/>
  <c r="P3413" i="3"/>
  <c r="P3414" i="3"/>
  <c r="P3415" i="3"/>
  <c r="P3416" i="3"/>
  <c r="P3417" i="3"/>
  <c r="P3418" i="3"/>
  <c r="P3419" i="3"/>
  <c r="P3420" i="3"/>
  <c r="P3421" i="3"/>
  <c r="P3422" i="3"/>
  <c r="P3423" i="3"/>
  <c r="P3424" i="3"/>
  <c r="P3425" i="3"/>
  <c r="P3426" i="3"/>
  <c r="P3427" i="3"/>
  <c r="P3428" i="3"/>
  <c r="P3429" i="3"/>
  <c r="P3430" i="3"/>
  <c r="P3431" i="3"/>
  <c r="P3432" i="3"/>
  <c r="P3433" i="3"/>
  <c r="P3434" i="3"/>
  <c r="P3435" i="3"/>
  <c r="P3436" i="3"/>
  <c r="P3437" i="3"/>
  <c r="P3438" i="3"/>
  <c r="P3439" i="3"/>
  <c r="P3440" i="3"/>
  <c r="P3441" i="3"/>
  <c r="P3442" i="3"/>
  <c r="P3443" i="3"/>
  <c r="P3444" i="3"/>
  <c r="P3445" i="3"/>
  <c r="P3446" i="3"/>
  <c r="P3447" i="3"/>
  <c r="P3448" i="3"/>
  <c r="P3449" i="3"/>
  <c r="P3450" i="3"/>
  <c r="P3451" i="3"/>
  <c r="P3452" i="3"/>
  <c r="P3453" i="3"/>
  <c r="P3454" i="3"/>
  <c r="P3455" i="3"/>
  <c r="P3456" i="3"/>
  <c r="P3457" i="3"/>
  <c r="P3458" i="3"/>
  <c r="P3459" i="3"/>
  <c r="P3460" i="3"/>
  <c r="P3461" i="3"/>
  <c r="P3462" i="3"/>
  <c r="P3463" i="3"/>
  <c r="P3464" i="3"/>
  <c r="P3465" i="3"/>
  <c r="P3466" i="3"/>
  <c r="P3467" i="3"/>
  <c r="P3468" i="3"/>
  <c r="P3469" i="3"/>
  <c r="P3470" i="3"/>
  <c r="P3471" i="3"/>
  <c r="P3472" i="3"/>
  <c r="P3473" i="3"/>
  <c r="P3474" i="3"/>
  <c r="P3475" i="3"/>
  <c r="P3476" i="3"/>
  <c r="P3477" i="3"/>
  <c r="P3478" i="3"/>
  <c r="P3479" i="3"/>
  <c r="P3480" i="3"/>
  <c r="P3481" i="3"/>
  <c r="P3482" i="3"/>
  <c r="P3483" i="3"/>
  <c r="P3484" i="3"/>
  <c r="P3485" i="3"/>
  <c r="P3486" i="3"/>
  <c r="P3487" i="3"/>
  <c r="P3488" i="3"/>
  <c r="P3489" i="3"/>
  <c r="P3490" i="3"/>
  <c r="P3491" i="3"/>
  <c r="P3492" i="3"/>
  <c r="P3493" i="3"/>
  <c r="P3494" i="3"/>
  <c r="P3495" i="3"/>
  <c r="P3496" i="3"/>
  <c r="P3497" i="3"/>
  <c r="P3498" i="3"/>
  <c r="P3499" i="3"/>
  <c r="P3500" i="3"/>
  <c r="P3501" i="3"/>
  <c r="P3502" i="3"/>
  <c r="P3503" i="3"/>
  <c r="P3504" i="3"/>
  <c r="P3505" i="3"/>
  <c r="P3506" i="3"/>
  <c r="P3507" i="3"/>
  <c r="P3508" i="3"/>
  <c r="P3509" i="3"/>
  <c r="P3510" i="3"/>
  <c r="P3511" i="3"/>
  <c r="P3512" i="3"/>
  <c r="P3513" i="3"/>
  <c r="P3514" i="3"/>
  <c r="P3515" i="3"/>
  <c r="P3516" i="3"/>
  <c r="P3517" i="3"/>
  <c r="P3518" i="3"/>
  <c r="P3519" i="3"/>
  <c r="P3520" i="3"/>
  <c r="P3521" i="3"/>
  <c r="P3522" i="3"/>
  <c r="P3523" i="3"/>
  <c r="P3524" i="3"/>
  <c r="P3525" i="3"/>
  <c r="P3526" i="3"/>
  <c r="P3527" i="3"/>
  <c r="P3528" i="3"/>
  <c r="P3529" i="3"/>
  <c r="P3530" i="3"/>
  <c r="P3531" i="3"/>
  <c r="P3532" i="3"/>
  <c r="P3533" i="3"/>
  <c r="P3534" i="3"/>
  <c r="P3535" i="3"/>
  <c r="P3536" i="3"/>
  <c r="P3537" i="3"/>
  <c r="P3538" i="3"/>
  <c r="P3539" i="3"/>
  <c r="P3540" i="3"/>
  <c r="P3541" i="3"/>
  <c r="P3542" i="3"/>
  <c r="P3543" i="3"/>
  <c r="P3544" i="3"/>
  <c r="P3545" i="3"/>
  <c r="P3546" i="3"/>
  <c r="P3547" i="3"/>
  <c r="P3548" i="3"/>
  <c r="P3549" i="3"/>
  <c r="P3550" i="3"/>
  <c r="P3551" i="3"/>
  <c r="P3552" i="3"/>
  <c r="P3553" i="3"/>
  <c r="P3554" i="3"/>
  <c r="P3555" i="3"/>
  <c r="P3556" i="3"/>
  <c r="P3557" i="3"/>
  <c r="P3558" i="3"/>
  <c r="P3559" i="3"/>
  <c r="P3560" i="3"/>
  <c r="P3561" i="3"/>
  <c r="P3562" i="3"/>
  <c r="P3563" i="3"/>
  <c r="P3564" i="3"/>
  <c r="P3565" i="3"/>
  <c r="P3566" i="3"/>
  <c r="P3567" i="3"/>
  <c r="P3568" i="3"/>
  <c r="P3569" i="3"/>
  <c r="P3570" i="3"/>
  <c r="P3571" i="3"/>
  <c r="P3572" i="3"/>
  <c r="P3573" i="3"/>
  <c r="P3574" i="3"/>
  <c r="P3575" i="3"/>
  <c r="P3576" i="3"/>
  <c r="P3577" i="3"/>
  <c r="P3578" i="3"/>
  <c r="P3579" i="3"/>
  <c r="P3580" i="3"/>
  <c r="P3581" i="3"/>
  <c r="P3582" i="3"/>
  <c r="P3583" i="3"/>
  <c r="P3584" i="3"/>
  <c r="P3585" i="3"/>
  <c r="P3586" i="3"/>
  <c r="P3587" i="3"/>
  <c r="P3588" i="3"/>
  <c r="P3589" i="3"/>
  <c r="P3590" i="3"/>
  <c r="P3591" i="3"/>
  <c r="P3592" i="3"/>
  <c r="P3593" i="3"/>
  <c r="P3594" i="3"/>
  <c r="P3595" i="3"/>
  <c r="P3596" i="3"/>
  <c r="P3597" i="3"/>
  <c r="P3598" i="3"/>
  <c r="P3599" i="3"/>
  <c r="P3600" i="3"/>
  <c r="P3601" i="3"/>
  <c r="P3602" i="3"/>
  <c r="P3603" i="3"/>
  <c r="P3604" i="3"/>
  <c r="P3605" i="3"/>
  <c r="P3606" i="3"/>
  <c r="P3607" i="3"/>
  <c r="P3608" i="3"/>
  <c r="P3609" i="3"/>
  <c r="P3610" i="3"/>
  <c r="P3611" i="3"/>
  <c r="P3612" i="3"/>
  <c r="P3613" i="3"/>
  <c r="P3614" i="3"/>
  <c r="P3615" i="3"/>
  <c r="P3616" i="3"/>
  <c r="P3617" i="3"/>
  <c r="P3618" i="3"/>
  <c r="P3619" i="3"/>
  <c r="P3620" i="3"/>
  <c r="P3621" i="3"/>
  <c r="P3622" i="3"/>
  <c r="P3623" i="3"/>
  <c r="P3624" i="3"/>
  <c r="P3625" i="3"/>
  <c r="P3626" i="3"/>
  <c r="P3627" i="3"/>
  <c r="P3628" i="3"/>
  <c r="P3629" i="3"/>
  <c r="P3630" i="3"/>
  <c r="P3631" i="3"/>
  <c r="P3632" i="3"/>
  <c r="P3633" i="3"/>
  <c r="P3634" i="3"/>
  <c r="P3635" i="3"/>
  <c r="P3636" i="3"/>
  <c r="P3637" i="3"/>
  <c r="P3638" i="3"/>
  <c r="P3639" i="3"/>
  <c r="P3640" i="3"/>
  <c r="P3641" i="3"/>
  <c r="P3642" i="3"/>
  <c r="P3643" i="3"/>
  <c r="P3644" i="3"/>
  <c r="P3645" i="3"/>
  <c r="P3646" i="3"/>
  <c r="P3647" i="3"/>
  <c r="P3648" i="3"/>
  <c r="P3649" i="3"/>
  <c r="P3650" i="3"/>
  <c r="P3651" i="3"/>
  <c r="P3652" i="3"/>
  <c r="P3653" i="3"/>
  <c r="P3654" i="3"/>
  <c r="P3655" i="3"/>
  <c r="P3656" i="3"/>
  <c r="P3657" i="3"/>
  <c r="P3658" i="3"/>
  <c r="P3659" i="3"/>
  <c r="P3660" i="3"/>
  <c r="P3661" i="3"/>
  <c r="P3662" i="3"/>
  <c r="P3663" i="3"/>
  <c r="P3664" i="3"/>
  <c r="P3665" i="3"/>
  <c r="P3666" i="3"/>
  <c r="P3667" i="3"/>
  <c r="P3668" i="3"/>
  <c r="P3669" i="3"/>
  <c r="P3670" i="3"/>
  <c r="P3671" i="3"/>
  <c r="P3672" i="3"/>
  <c r="P3673" i="3"/>
  <c r="P3674" i="3"/>
  <c r="P3675" i="3"/>
  <c r="P3676" i="3"/>
  <c r="P3677" i="3"/>
  <c r="P3678" i="3"/>
  <c r="P3679" i="3"/>
  <c r="P3680" i="3"/>
  <c r="P3681" i="3"/>
  <c r="P3682" i="3"/>
  <c r="P3683" i="3"/>
  <c r="P3684" i="3"/>
  <c r="P3685" i="3"/>
  <c r="P3686" i="3"/>
  <c r="P3687" i="3"/>
  <c r="P3688" i="3"/>
  <c r="P3689" i="3"/>
  <c r="P3690" i="3"/>
  <c r="P3691" i="3"/>
  <c r="P3692" i="3"/>
  <c r="P3693" i="3"/>
  <c r="P3694" i="3"/>
  <c r="P3695" i="3"/>
  <c r="P3696" i="3"/>
  <c r="P3697" i="3"/>
  <c r="P3698" i="3"/>
  <c r="P3699" i="3"/>
  <c r="P3700" i="3"/>
  <c r="P3701" i="3"/>
  <c r="P3702" i="3"/>
  <c r="P3703" i="3"/>
  <c r="P3704" i="3"/>
  <c r="P3705" i="3"/>
  <c r="P3706" i="3"/>
  <c r="P3707" i="3"/>
  <c r="P3708" i="3"/>
  <c r="P3709" i="3"/>
  <c r="P3710" i="3"/>
  <c r="P3711" i="3"/>
  <c r="P3712" i="3"/>
  <c r="P3713" i="3"/>
  <c r="P3714" i="3"/>
  <c r="P3715" i="3"/>
  <c r="P3716" i="3"/>
  <c r="P3717" i="3"/>
  <c r="P3718" i="3"/>
  <c r="P3719" i="3"/>
  <c r="P3720" i="3"/>
  <c r="P3721" i="3"/>
  <c r="P3722" i="3"/>
  <c r="P3723" i="3"/>
  <c r="P3724" i="3"/>
  <c r="P3725" i="3"/>
  <c r="P3726" i="3"/>
  <c r="P3727" i="3"/>
  <c r="P3728" i="3"/>
  <c r="P3729" i="3"/>
  <c r="P3730" i="3"/>
  <c r="P3731" i="3"/>
  <c r="P3732" i="3"/>
  <c r="P3733" i="3"/>
  <c r="P3734" i="3"/>
  <c r="P3735" i="3"/>
  <c r="P3736" i="3"/>
  <c r="P3737" i="3"/>
  <c r="P3738" i="3"/>
  <c r="P3739" i="3"/>
  <c r="P3740" i="3"/>
  <c r="P3741" i="3"/>
  <c r="P3742" i="3"/>
  <c r="P3743" i="3"/>
  <c r="P3744" i="3"/>
  <c r="P3745" i="3"/>
  <c r="P3746" i="3"/>
  <c r="P3747" i="3"/>
  <c r="P3748" i="3"/>
  <c r="P3749" i="3"/>
  <c r="P3750" i="3"/>
  <c r="P3751" i="3"/>
  <c r="P3752" i="3"/>
  <c r="P3753" i="3"/>
  <c r="P3754" i="3"/>
  <c r="P3755" i="3"/>
  <c r="P3756" i="3"/>
  <c r="P3757" i="3"/>
  <c r="P3758" i="3"/>
  <c r="P3759" i="3"/>
  <c r="P3760" i="3"/>
  <c r="P3761" i="3"/>
  <c r="P3762" i="3"/>
  <c r="P3763" i="3"/>
  <c r="P3764" i="3"/>
  <c r="P3765" i="3"/>
  <c r="P3766" i="3"/>
  <c r="P3767" i="3"/>
  <c r="P3768" i="3"/>
  <c r="P3769" i="3"/>
  <c r="P3770" i="3"/>
  <c r="P3771" i="3"/>
  <c r="P3772" i="3"/>
  <c r="P3773" i="3"/>
  <c r="P3774" i="3"/>
  <c r="P3775" i="3"/>
  <c r="P3776" i="3"/>
  <c r="P3777" i="3"/>
  <c r="P3778" i="3"/>
  <c r="P3779" i="3"/>
  <c r="P3780" i="3"/>
  <c r="P3781" i="3"/>
  <c r="P3782" i="3"/>
  <c r="P3783" i="3"/>
  <c r="P3784" i="3"/>
  <c r="P3785" i="3"/>
  <c r="P3786" i="3"/>
  <c r="P3787" i="3"/>
  <c r="P3788" i="3"/>
  <c r="P3789" i="3"/>
  <c r="P3790" i="3"/>
  <c r="P3791" i="3"/>
  <c r="P3792" i="3"/>
  <c r="P3793" i="3"/>
  <c r="P3794" i="3"/>
  <c r="P3795" i="3"/>
  <c r="P3796" i="3"/>
  <c r="P3797" i="3"/>
  <c r="P3798" i="3"/>
  <c r="P3799" i="3"/>
  <c r="P3800" i="3"/>
  <c r="P3801" i="3"/>
  <c r="P3802" i="3"/>
  <c r="P3803" i="3"/>
  <c r="P3804" i="3"/>
  <c r="P3805" i="3"/>
  <c r="P3806" i="3"/>
  <c r="P3807" i="3"/>
  <c r="P3808" i="3"/>
  <c r="P3809" i="3"/>
  <c r="P3810" i="3"/>
  <c r="P3811" i="3"/>
  <c r="P3812" i="3"/>
  <c r="P3813" i="3"/>
  <c r="P3814" i="3"/>
  <c r="P3815" i="3"/>
  <c r="P3816" i="3"/>
  <c r="P3817" i="3"/>
  <c r="P3818" i="3"/>
  <c r="P3819" i="3"/>
  <c r="P3820" i="3"/>
  <c r="P3821" i="3"/>
  <c r="P3822" i="3"/>
  <c r="P3823" i="3"/>
  <c r="P3824" i="3"/>
  <c r="P3825" i="3"/>
  <c r="P3826" i="3"/>
  <c r="P3827" i="3"/>
  <c r="P3828" i="3"/>
  <c r="P3829" i="3"/>
  <c r="P3830" i="3"/>
  <c r="P3831" i="3"/>
  <c r="P3832" i="3"/>
  <c r="P3833" i="3"/>
  <c r="P3834" i="3"/>
  <c r="P3835" i="3"/>
  <c r="P3836" i="3"/>
  <c r="P3837" i="3"/>
  <c r="P3838" i="3"/>
  <c r="P3839" i="3"/>
  <c r="P3840" i="3"/>
  <c r="P3841" i="3"/>
  <c r="P3842" i="3"/>
  <c r="P3843" i="3"/>
  <c r="P3844" i="3"/>
  <c r="P3845" i="3"/>
  <c r="P3846" i="3"/>
  <c r="P3847" i="3"/>
  <c r="P3848" i="3"/>
  <c r="P3849" i="3"/>
  <c r="P3850" i="3"/>
  <c r="P3851" i="3"/>
  <c r="P3852" i="3"/>
  <c r="P3853" i="3"/>
  <c r="P3854" i="3"/>
  <c r="P3855" i="3"/>
  <c r="P3856" i="3"/>
  <c r="P3857" i="3"/>
  <c r="P3858" i="3"/>
  <c r="P3859" i="3"/>
  <c r="P3860" i="3"/>
  <c r="P3861" i="3"/>
  <c r="P3862" i="3"/>
  <c r="P3863" i="3"/>
  <c r="P3864" i="3"/>
  <c r="P3865" i="3"/>
  <c r="P3866" i="3"/>
  <c r="P3867" i="3"/>
  <c r="P3868" i="3"/>
  <c r="P3869" i="3"/>
  <c r="P3870" i="3"/>
  <c r="P3871" i="3"/>
  <c r="P3872" i="3"/>
  <c r="P3873" i="3"/>
  <c r="P3874" i="3"/>
  <c r="P3875" i="3"/>
  <c r="P3876" i="3"/>
  <c r="P3877" i="3"/>
  <c r="P3878" i="3"/>
  <c r="P3879" i="3"/>
  <c r="P3880" i="3"/>
  <c r="P3881" i="3"/>
  <c r="P3882" i="3"/>
  <c r="P3883" i="3"/>
  <c r="P3884" i="3"/>
  <c r="P3885" i="3"/>
  <c r="P3886" i="3"/>
  <c r="P3887" i="3"/>
  <c r="P3888" i="3"/>
  <c r="P3889" i="3"/>
  <c r="P3890" i="3"/>
  <c r="P3891" i="3"/>
  <c r="P3892" i="3"/>
  <c r="P3893" i="3"/>
  <c r="P3894" i="3"/>
  <c r="P3895" i="3"/>
  <c r="P3896" i="3"/>
  <c r="P3897" i="3"/>
  <c r="P3898" i="3"/>
  <c r="P3899" i="3"/>
  <c r="P3900" i="3"/>
  <c r="P3901" i="3"/>
  <c r="P3902" i="3"/>
  <c r="P3903" i="3"/>
  <c r="P3904" i="3"/>
  <c r="P3905" i="3"/>
  <c r="P3906" i="3"/>
  <c r="P3907" i="3"/>
  <c r="P3908" i="3"/>
  <c r="P3909" i="3"/>
  <c r="P3910" i="3"/>
  <c r="P3911" i="3"/>
  <c r="P3912" i="3"/>
  <c r="P3913" i="3"/>
  <c r="P3914" i="3"/>
  <c r="P3915" i="3"/>
  <c r="P3916" i="3"/>
  <c r="P3917" i="3"/>
  <c r="P3918" i="3"/>
  <c r="P3919" i="3"/>
  <c r="P3920" i="3"/>
  <c r="P3921" i="3"/>
  <c r="P3922" i="3"/>
  <c r="P3923" i="3"/>
  <c r="P3924" i="3"/>
  <c r="P3925" i="3"/>
  <c r="P3926" i="3"/>
  <c r="P3927" i="3"/>
  <c r="P3928" i="3"/>
  <c r="P3929" i="3"/>
  <c r="P3930" i="3"/>
  <c r="P3931" i="3"/>
  <c r="P3932" i="3"/>
  <c r="P3933" i="3"/>
  <c r="P3934" i="3"/>
  <c r="P3935" i="3"/>
  <c r="P3936" i="3"/>
  <c r="P3937" i="3"/>
  <c r="P3938" i="3"/>
  <c r="P3939" i="3"/>
  <c r="P3940" i="3"/>
  <c r="P3941" i="3"/>
  <c r="P3942" i="3"/>
  <c r="P3943" i="3"/>
  <c r="P3944" i="3"/>
  <c r="P3945" i="3"/>
  <c r="P3946" i="3"/>
  <c r="P3947" i="3"/>
  <c r="P3948" i="3"/>
  <c r="P3949" i="3"/>
  <c r="P3950" i="3"/>
  <c r="P3951" i="3"/>
  <c r="P3952" i="3"/>
  <c r="P3953" i="3"/>
  <c r="P3954" i="3"/>
  <c r="P3955" i="3"/>
  <c r="P3956" i="3"/>
  <c r="P3957" i="3"/>
  <c r="P3958" i="3"/>
  <c r="P3959" i="3"/>
  <c r="P3960" i="3"/>
  <c r="P3961" i="3"/>
  <c r="P3962" i="3"/>
  <c r="P3963" i="3"/>
  <c r="P3964" i="3"/>
  <c r="P3965" i="3"/>
  <c r="P3966" i="3"/>
  <c r="P3967" i="3"/>
  <c r="P3968" i="3"/>
  <c r="P3969" i="3"/>
  <c r="P3970" i="3"/>
  <c r="P3971" i="3"/>
  <c r="P3972" i="3"/>
  <c r="P3973" i="3"/>
  <c r="P3974" i="3"/>
  <c r="P3975" i="3"/>
  <c r="P3976" i="3"/>
  <c r="P3977" i="3"/>
  <c r="P3978" i="3"/>
  <c r="P3979" i="3"/>
  <c r="P3980" i="3"/>
  <c r="P3981" i="3"/>
  <c r="P3982" i="3"/>
  <c r="P3983" i="3"/>
  <c r="P3984" i="3"/>
  <c r="P3985" i="3"/>
  <c r="P3986" i="3"/>
  <c r="P3987" i="3"/>
  <c r="P3988" i="3"/>
  <c r="P3989" i="3"/>
  <c r="P3990" i="3"/>
  <c r="P3991" i="3"/>
  <c r="P3992" i="3"/>
  <c r="P3993" i="3"/>
  <c r="P3994" i="3"/>
  <c r="P3995" i="3"/>
  <c r="P3996" i="3"/>
  <c r="P3997" i="3"/>
  <c r="P3998" i="3"/>
  <c r="P3999" i="3"/>
  <c r="P4000" i="3"/>
  <c r="P4001" i="3"/>
  <c r="P4002" i="3"/>
  <c r="P4003" i="3"/>
  <c r="P4004" i="3"/>
  <c r="P4005" i="3"/>
  <c r="P4006" i="3"/>
  <c r="P4007" i="3"/>
  <c r="P4008" i="3"/>
  <c r="P4009" i="3"/>
  <c r="P4010" i="3"/>
  <c r="P4011" i="3"/>
  <c r="P4012" i="3"/>
  <c r="P4013" i="3"/>
  <c r="P4014" i="3"/>
  <c r="P4015" i="3"/>
  <c r="P4016" i="3"/>
  <c r="P4017" i="3"/>
  <c r="P4018" i="3"/>
  <c r="P4019" i="3"/>
  <c r="P4020" i="3"/>
  <c r="P4021" i="3"/>
  <c r="P4022" i="3"/>
  <c r="P4023" i="3"/>
  <c r="P4024" i="3"/>
  <c r="P4025" i="3"/>
  <c r="P4026" i="3"/>
  <c r="P4027" i="3"/>
  <c r="P4028" i="3"/>
  <c r="P4029" i="3"/>
  <c r="P4030" i="3"/>
  <c r="P4031" i="3"/>
  <c r="P4032" i="3"/>
  <c r="P4033" i="3"/>
  <c r="P4034" i="3"/>
  <c r="P4035" i="3"/>
  <c r="P4036" i="3"/>
  <c r="P4037" i="3"/>
  <c r="P4038" i="3"/>
  <c r="P4039" i="3"/>
  <c r="P4040" i="3"/>
  <c r="P4041" i="3"/>
  <c r="P4042" i="3"/>
  <c r="P4043" i="3"/>
  <c r="P4044" i="3"/>
  <c r="P4045" i="3"/>
  <c r="P4046" i="3"/>
  <c r="P4047" i="3"/>
  <c r="P4048" i="3"/>
  <c r="P4049" i="3"/>
  <c r="P4050" i="3"/>
  <c r="P4051" i="3"/>
  <c r="P4052" i="3"/>
  <c r="P4053" i="3"/>
  <c r="P4054" i="3"/>
  <c r="P4055" i="3"/>
  <c r="P4056" i="3"/>
  <c r="P4057" i="3"/>
  <c r="P4058" i="3"/>
  <c r="P4059" i="3"/>
  <c r="P4060" i="3"/>
  <c r="P4061" i="3"/>
  <c r="P4062" i="3"/>
  <c r="P4063" i="3"/>
  <c r="P4064" i="3"/>
  <c r="P4065" i="3"/>
  <c r="P4066" i="3"/>
  <c r="P4067" i="3"/>
  <c r="P4068" i="3"/>
  <c r="P4069" i="3"/>
  <c r="P4070" i="3"/>
  <c r="P4071" i="3"/>
  <c r="P4072" i="3"/>
  <c r="P4073" i="3"/>
  <c r="P4074" i="3"/>
  <c r="P4075" i="3"/>
  <c r="P4076" i="3"/>
  <c r="P4077" i="3"/>
  <c r="P4078" i="3"/>
  <c r="P4079" i="3"/>
  <c r="P4080" i="3"/>
  <c r="P4081" i="3"/>
  <c r="P4082" i="3"/>
  <c r="P4083" i="3"/>
  <c r="P4084" i="3"/>
  <c r="P4085" i="3"/>
  <c r="P4086" i="3"/>
  <c r="P4087" i="3"/>
  <c r="P4088" i="3"/>
  <c r="P4089" i="3"/>
  <c r="P4090" i="3"/>
  <c r="P4091" i="3"/>
  <c r="P4092" i="3"/>
  <c r="P4093" i="3"/>
  <c r="P4094" i="3"/>
  <c r="P4095" i="3"/>
  <c r="P4096" i="3"/>
  <c r="P4097" i="3"/>
  <c r="P4098" i="3"/>
  <c r="P4099" i="3"/>
  <c r="P4100" i="3"/>
  <c r="P4101" i="3"/>
  <c r="P4102" i="3"/>
  <c r="P4103" i="3"/>
  <c r="P4104" i="3"/>
  <c r="P4105" i="3"/>
  <c r="P4106" i="3"/>
  <c r="P4107" i="3"/>
  <c r="P4108" i="3"/>
  <c r="P4109" i="3"/>
  <c r="P4110" i="3"/>
  <c r="P4111" i="3"/>
  <c r="P4112" i="3"/>
  <c r="P4113" i="3"/>
  <c r="P4114" i="3"/>
  <c r="P4115" i="3"/>
  <c r="P4116" i="3"/>
  <c r="P4117" i="3"/>
  <c r="P4118" i="3"/>
  <c r="P4119" i="3"/>
  <c r="P4120" i="3"/>
  <c r="P4121" i="3"/>
  <c r="P4122" i="3"/>
  <c r="P4123" i="3"/>
  <c r="P4124" i="3"/>
  <c r="P4125" i="3"/>
  <c r="P4126" i="3"/>
  <c r="P4127" i="3"/>
  <c r="P4128" i="3"/>
  <c r="P4129" i="3"/>
  <c r="P4130" i="3"/>
  <c r="P4131" i="3"/>
  <c r="P4132" i="3"/>
  <c r="P4133" i="3"/>
  <c r="P4134" i="3"/>
  <c r="P4135" i="3"/>
  <c r="P4136" i="3"/>
  <c r="P4137" i="3"/>
  <c r="P4138" i="3"/>
  <c r="P4139" i="3"/>
  <c r="P4140" i="3"/>
  <c r="P4141" i="3"/>
  <c r="P4142" i="3"/>
  <c r="P4143" i="3"/>
  <c r="P4144" i="3"/>
  <c r="P4145" i="3"/>
  <c r="P4146" i="3"/>
  <c r="P4147" i="3"/>
  <c r="P4148" i="3"/>
  <c r="P4149" i="3"/>
  <c r="P4150" i="3"/>
  <c r="P4151" i="3"/>
  <c r="P4152" i="3"/>
  <c r="P4153" i="3"/>
  <c r="P4154" i="3"/>
  <c r="P4155" i="3"/>
  <c r="P4156" i="3"/>
  <c r="P4157" i="3"/>
  <c r="P4158" i="3"/>
  <c r="P4159" i="3"/>
  <c r="P4160" i="3"/>
  <c r="P4161" i="3"/>
  <c r="P4162" i="3"/>
  <c r="P4163" i="3"/>
  <c r="P4164" i="3"/>
  <c r="P4165" i="3"/>
  <c r="P4166" i="3"/>
  <c r="P4167" i="3"/>
  <c r="P4168" i="3"/>
  <c r="P4169" i="3"/>
  <c r="P4170" i="3"/>
  <c r="P4171" i="3"/>
  <c r="P4172" i="3"/>
  <c r="P4173" i="3"/>
  <c r="P4174" i="3"/>
  <c r="P4175" i="3"/>
  <c r="P4176" i="3"/>
  <c r="P4177" i="3"/>
  <c r="P4178" i="3"/>
  <c r="P4179" i="3"/>
  <c r="P4180" i="3"/>
  <c r="P4181" i="3"/>
  <c r="P4182" i="3"/>
  <c r="P4183" i="3"/>
  <c r="P4184" i="3"/>
  <c r="P4185" i="3"/>
  <c r="P4186" i="3"/>
  <c r="P4187" i="3"/>
  <c r="P4188" i="3"/>
  <c r="P4189" i="3"/>
  <c r="P4190" i="3"/>
  <c r="P4191" i="3"/>
  <c r="P4192" i="3"/>
  <c r="P4193" i="3"/>
  <c r="P4194" i="3"/>
  <c r="P4195" i="3"/>
  <c r="P4196" i="3"/>
  <c r="P4197" i="3"/>
  <c r="P4198" i="3"/>
  <c r="P4199" i="3"/>
  <c r="P4200" i="3"/>
  <c r="P4201" i="3"/>
  <c r="P4202" i="3"/>
  <c r="P4203" i="3"/>
  <c r="P4204" i="3"/>
  <c r="P4205" i="3"/>
  <c r="P4206" i="3"/>
  <c r="P4207" i="3"/>
  <c r="P4208" i="3"/>
  <c r="P4209" i="3"/>
  <c r="P4210" i="3"/>
  <c r="P4211" i="3"/>
  <c r="P4212" i="3"/>
  <c r="P4213" i="3"/>
  <c r="P4214" i="3"/>
  <c r="P4215" i="3"/>
  <c r="P4216" i="3"/>
  <c r="P4217" i="3"/>
  <c r="P4218" i="3"/>
  <c r="P4219" i="3"/>
  <c r="P4220" i="3"/>
  <c r="P4221" i="3"/>
  <c r="P4222" i="3"/>
  <c r="P4223" i="3"/>
  <c r="P4224" i="3"/>
  <c r="P4225" i="3"/>
  <c r="P4226" i="3"/>
  <c r="P4227" i="3"/>
  <c r="P4228" i="3"/>
  <c r="P4229" i="3"/>
  <c r="P4230" i="3"/>
  <c r="P4231" i="3"/>
  <c r="P4232" i="3"/>
  <c r="P4233" i="3"/>
  <c r="P4234" i="3"/>
  <c r="P4235" i="3"/>
  <c r="P4236" i="3"/>
  <c r="P4237" i="3"/>
  <c r="P4238" i="3"/>
  <c r="P4239" i="3"/>
  <c r="P4240" i="3"/>
  <c r="P4241" i="3"/>
  <c r="P4242" i="3"/>
  <c r="P4243" i="3"/>
  <c r="P4244" i="3"/>
  <c r="P4245" i="3"/>
  <c r="P4246" i="3"/>
  <c r="P4247" i="3"/>
  <c r="P4248" i="3"/>
  <c r="P4249" i="3"/>
  <c r="P4250" i="3"/>
  <c r="P4251" i="3"/>
  <c r="P4252" i="3"/>
  <c r="P4253" i="3"/>
  <c r="P4254" i="3"/>
  <c r="P4255" i="3"/>
  <c r="P4256" i="3"/>
  <c r="P4257" i="3"/>
  <c r="P4258" i="3"/>
  <c r="P4259" i="3"/>
  <c r="P4260" i="3"/>
  <c r="P4261" i="3"/>
  <c r="P4262" i="3"/>
  <c r="P4263" i="3"/>
  <c r="P4264" i="3"/>
  <c r="P4265" i="3"/>
  <c r="P4266" i="3"/>
  <c r="P4267" i="3"/>
  <c r="P4268" i="3"/>
  <c r="P4269" i="3"/>
  <c r="P4270" i="3"/>
  <c r="P4271" i="3"/>
  <c r="P4272" i="3"/>
  <c r="P4273" i="3"/>
  <c r="P4274" i="3"/>
  <c r="P4275" i="3"/>
  <c r="P4276" i="3"/>
  <c r="P4277" i="3"/>
  <c r="P4278" i="3"/>
  <c r="P4279" i="3"/>
  <c r="P4280" i="3"/>
  <c r="P4281" i="3"/>
  <c r="P4282" i="3"/>
  <c r="P4283" i="3"/>
  <c r="P4284" i="3"/>
  <c r="P4285" i="3"/>
  <c r="P4286" i="3"/>
  <c r="P4287" i="3"/>
  <c r="P4288" i="3"/>
  <c r="P4289" i="3"/>
  <c r="P4290" i="3"/>
  <c r="P4291" i="3"/>
  <c r="P4292" i="3"/>
  <c r="P4293" i="3"/>
  <c r="P4294" i="3"/>
  <c r="P4295" i="3"/>
  <c r="P4296" i="3"/>
  <c r="P4297" i="3"/>
  <c r="P4298" i="3"/>
  <c r="P4299" i="3"/>
  <c r="P4300" i="3"/>
  <c r="P4301" i="3"/>
  <c r="P4302" i="3"/>
  <c r="P4303" i="3"/>
  <c r="P4304" i="3"/>
  <c r="P4305" i="3"/>
  <c r="P4306" i="3"/>
  <c r="P4307" i="3"/>
  <c r="P4308" i="3"/>
  <c r="P4309" i="3"/>
  <c r="P4310" i="3"/>
  <c r="P4311" i="3"/>
  <c r="P4312" i="3"/>
  <c r="P4313" i="3"/>
  <c r="P4314" i="3"/>
  <c r="P4315" i="3"/>
  <c r="P4316" i="3"/>
  <c r="P4317" i="3"/>
  <c r="P4318" i="3"/>
  <c r="P4319" i="3"/>
  <c r="P4320" i="3"/>
  <c r="P4321" i="3"/>
  <c r="P4322" i="3"/>
  <c r="P4323" i="3"/>
  <c r="P4324" i="3"/>
  <c r="P4325" i="3"/>
  <c r="P4326" i="3"/>
  <c r="P4327" i="3"/>
  <c r="P4328" i="3"/>
  <c r="P4329" i="3"/>
  <c r="P4330" i="3"/>
  <c r="P4331" i="3"/>
  <c r="P4332" i="3"/>
  <c r="P4333" i="3"/>
  <c r="P4334" i="3"/>
  <c r="P4335" i="3"/>
  <c r="P4336" i="3"/>
  <c r="P4337" i="3"/>
  <c r="P4338" i="3"/>
  <c r="P4339" i="3"/>
  <c r="P4340" i="3"/>
  <c r="P4341" i="3"/>
  <c r="P4342" i="3"/>
  <c r="P4343" i="3"/>
  <c r="P4344" i="3"/>
  <c r="P4345" i="3"/>
  <c r="P4346" i="3"/>
  <c r="P4347" i="3"/>
  <c r="P4348" i="3"/>
  <c r="P4349" i="3"/>
  <c r="P4350" i="3"/>
  <c r="P4351" i="3"/>
  <c r="P4352" i="3"/>
  <c r="P4353" i="3"/>
  <c r="P4354" i="3"/>
  <c r="P4355" i="3"/>
  <c r="P4356" i="3"/>
  <c r="P4357" i="3"/>
  <c r="P4358" i="3"/>
  <c r="P4359" i="3"/>
  <c r="P4360" i="3"/>
  <c r="P4361" i="3"/>
  <c r="P4362" i="3"/>
  <c r="P4363" i="3"/>
  <c r="P4364" i="3"/>
  <c r="P4365" i="3"/>
  <c r="P4366" i="3"/>
  <c r="P4367" i="3"/>
  <c r="P4368" i="3"/>
  <c r="P4369" i="3"/>
  <c r="P4370" i="3"/>
  <c r="P4371" i="3"/>
  <c r="P4372" i="3"/>
  <c r="P4373" i="3"/>
  <c r="P4374" i="3"/>
  <c r="P4375" i="3"/>
  <c r="P4376" i="3"/>
  <c r="P4377" i="3"/>
  <c r="P4378" i="3"/>
  <c r="P4379" i="3"/>
  <c r="P4380" i="3"/>
  <c r="P4381" i="3"/>
  <c r="P4382" i="3"/>
  <c r="P4383" i="3"/>
  <c r="P4384" i="3"/>
  <c r="P4385" i="3"/>
  <c r="P4386" i="3"/>
  <c r="P4387" i="3"/>
  <c r="P4388" i="3"/>
  <c r="P4389" i="3"/>
  <c r="P4390" i="3"/>
  <c r="P4391" i="3"/>
  <c r="P4392" i="3"/>
  <c r="P4393" i="3"/>
  <c r="P4394" i="3"/>
  <c r="P4395" i="3"/>
  <c r="P4396" i="3"/>
  <c r="P4397" i="3"/>
  <c r="P4398" i="3"/>
  <c r="P4399" i="3"/>
  <c r="P4400" i="3"/>
  <c r="P4401" i="3"/>
  <c r="P4402" i="3"/>
  <c r="P4403" i="3"/>
  <c r="P4404" i="3"/>
  <c r="P4405" i="3"/>
  <c r="P4406" i="3"/>
  <c r="P4407" i="3"/>
  <c r="P4408" i="3"/>
  <c r="P4409" i="3"/>
  <c r="P4410" i="3"/>
  <c r="P4411" i="3"/>
  <c r="P4412" i="3"/>
  <c r="P4413" i="3"/>
  <c r="P4414" i="3"/>
  <c r="P4415" i="3"/>
  <c r="P4416" i="3"/>
  <c r="P4417" i="3"/>
  <c r="P4418" i="3"/>
  <c r="P4419" i="3"/>
  <c r="P4420" i="3"/>
  <c r="P4421" i="3"/>
  <c r="P4422" i="3"/>
  <c r="P4423" i="3"/>
  <c r="P4424" i="3"/>
  <c r="P4425" i="3"/>
  <c r="P4426" i="3"/>
  <c r="P4427" i="3"/>
  <c r="P4428" i="3"/>
  <c r="P4429" i="3"/>
  <c r="P4430" i="3"/>
  <c r="P4431" i="3"/>
  <c r="P4432" i="3"/>
  <c r="P4433" i="3"/>
  <c r="P4434" i="3"/>
  <c r="P4435" i="3"/>
  <c r="P4436" i="3"/>
  <c r="P4437" i="3"/>
  <c r="P4438" i="3"/>
  <c r="P4439" i="3"/>
  <c r="P4440" i="3"/>
  <c r="P4441" i="3"/>
  <c r="P4442" i="3"/>
  <c r="P4443" i="3"/>
  <c r="P4444" i="3"/>
  <c r="P4445" i="3"/>
  <c r="P4446" i="3"/>
  <c r="P4447" i="3"/>
  <c r="P4448" i="3"/>
  <c r="P4449" i="3"/>
  <c r="P4450" i="3"/>
  <c r="P4451" i="3"/>
  <c r="P4452" i="3"/>
  <c r="P4453" i="3"/>
  <c r="P4454" i="3"/>
  <c r="P4455" i="3"/>
  <c r="P4456" i="3"/>
  <c r="P4457" i="3"/>
  <c r="P4458" i="3"/>
  <c r="P4459" i="3"/>
  <c r="P4460" i="3"/>
  <c r="P4461" i="3"/>
  <c r="P4462" i="3"/>
  <c r="P4463" i="3"/>
  <c r="P4464" i="3"/>
  <c r="P4465" i="3"/>
  <c r="P4466" i="3"/>
  <c r="P4467" i="3"/>
  <c r="P4468" i="3"/>
  <c r="P4469" i="3"/>
  <c r="P4470" i="3"/>
  <c r="P4471" i="3"/>
  <c r="P4472" i="3"/>
  <c r="P4473" i="3"/>
  <c r="P4474" i="3"/>
  <c r="P4475" i="3"/>
  <c r="P4476" i="3"/>
  <c r="P4477" i="3"/>
  <c r="P4478" i="3"/>
  <c r="P4479" i="3"/>
  <c r="P4480" i="3"/>
  <c r="P4481" i="3"/>
  <c r="P4482" i="3"/>
  <c r="P4483" i="3"/>
  <c r="P4484" i="3"/>
  <c r="P4485" i="3"/>
  <c r="P4486" i="3"/>
  <c r="P4487" i="3"/>
  <c r="P4488" i="3"/>
  <c r="P4489" i="3"/>
  <c r="P4490" i="3"/>
  <c r="P4491" i="3"/>
  <c r="P4492" i="3"/>
  <c r="P4493" i="3"/>
  <c r="P4494" i="3"/>
  <c r="P4495" i="3"/>
  <c r="P4496" i="3"/>
  <c r="P4497" i="3"/>
  <c r="P4498" i="3"/>
  <c r="P4499" i="3"/>
  <c r="P4500" i="3"/>
  <c r="P4501" i="3"/>
  <c r="P4502" i="3"/>
  <c r="P4503" i="3"/>
  <c r="P4504" i="3"/>
  <c r="P4505" i="3"/>
  <c r="P4506" i="3"/>
  <c r="P4507" i="3"/>
  <c r="P4508" i="3"/>
  <c r="P4509" i="3"/>
  <c r="P4510" i="3"/>
  <c r="P4511" i="3"/>
  <c r="P4512" i="3"/>
  <c r="P4513" i="3"/>
  <c r="P4514" i="3"/>
  <c r="P4515" i="3"/>
  <c r="P4516" i="3"/>
  <c r="P4517" i="3"/>
  <c r="P4518" i="3"/>
  <c r="P4519" i="3"/>
  <c r="P4520" i="3"/>
  <c r="P4521" i="3"/>
  <c r="P4522" i="3"/>
  <c r="P4523" i="3"/>
  <c r="P4524" i="3"/>
  <c r="P4525" i="3"/>
  <c r="P4526" i="3"/>
  <c r="P4527" i="3"/>
  <c r="P4528" i="3"/>
  <c r="P4529" i="3"/>
  <c r="P4530" i="3"/>
  <c r="P4531" i="3"/>
  <c r="P4532" i="3"/>
  <c r="P4533" i="3"/>
  <c r="P4534" i="3"/>
  <c r="P4535" i="3"/>
  <c r="P4536" i="3"/>
  <c r="P4537" i="3"/>
  <c r="P4538" i="3"/>
  <c r="P4539" i="3"/>
  <c r="P4540" i="3"/>
  <c r="P4541" i="3"/>
  <c r="P4542" i="3"/>
  <c r="P4543" i="3"/>
  <c r="P4544" i="3"/>
  <c r="P4545" i="3"/>
  <c r="P4546" i="3"/>
  <c r="P4547" i="3"/>
  <c r="P4548" i="3"/>
  <c r="P4549" i="3"/>
  <c r="P4550" i="3"/>
  <c r="P4551" i="3"/>
  <c r="P4552" i="3"/>
  <c r="P4553" i="3"/>
  <c r="P4554" i="3"/>
  <c r="P4555" i="3"/>
  <c r="P4556" i="3"/>
  <c r="P4557" i="3"/>
  <c r="P4558" i="3"/>
  <c r="P4559" i="3"/>
  <c r="P4560" i="3"/>
  <c r="P4561" i="3"/>
  <c r="P4562" i="3"/>
  <c r="P4563" i="3"/>
  <c r="P4564" i="3"/>
  <c r="P4565" i="3"/>
  <c r="P4566" i="3"/>
  <c r="P4567" i="3"/>
  <c r="P4568" i="3"/>
  <c r="P4569" i="3"/>
  <c r="P4570" i="3"/>
  <c r="P4571" i="3"/>
  <c r="P4572" i="3"/>
  <c r="P4573" i="3"/>
  <c r="P4574" i="3"/>
  <c r="P4575" i="3"/>
  <c r="P4576" i="3"/>
  <c r="P4577" i="3"/>
  <c r="P4578" i="3"/>
  <c r="P4579" i="3"/>
  <c r="P4580" i="3"/>
  <c r="P4581" i="3"/>
  <c r="P4582" i="3"/>
  <c r="P4583" i="3"/>
  <c r="P4584" i="3"/>
  <c r="P4585" i="3"/>
  <c r="P4586" i="3"/>
  <c r="P4587" i="3"/>
  <c r="P4588" i="3"/>
  <c r="P4589" i="3"/>
  <c r="P4590" i="3"/>
  <c r="P4591" i="3"/>
  <c r="P4592" i="3"/>
  <c r="P4593" i="3"/>
  <c r="P4594" i="3"/>
  <c r="P4595" i="3"/>
  <c r="P4596" i="3"/>
  <c r="P4597" i="3"/>
  <c r="P4598" i="3"/>
  <c r="P4599" i="3"/>
  <c r="P4600" i="3"/>
  <c r="P4601" i="3"/>
  <c r="P4602" i="3"/>
  <c r="P4603" i="3"/>
  <c r="P4604" i="3"/>
  <c r="P4605" i="3"/>
  <c r="P4606" i="3"/>
  <c r="P4607" i="3"/>
  <c r="P4608" i="3"/>
  <c r="P4609" i="3"/>
  <c r="P4610" i="3"/>
  <c r="P4611" i="3"/>
  <c r="P4612" i="3"/>
  <c r="P4613" i="3"/>
  <c r="P4614" i="3"/>
  <c r="P4615" i="3"/>
  <c r="P4616" i="3"/>
  <c r="P4617" i="3"/>
  <c r="P4618" i="3"/>
  <c r="P4619" i="3"/>
  <c r="P4620" i="3"/>
  <c r="P4621" i="3"/>
  <c r="P4622" i="3"/>
  <c r="P4623" i="3"/>
  <c r="P4624" i="3"/>
  <c r="P4625" i="3"/>
  <c r="P4626" i="3"/>
  <c r="P4627" i="3"/>
  <c r="P4628" i="3"/>
  <c r="P4629" i="3"/>
  <c r="P4630" i="3"/>
  <c r="P4631" i="3"/>
  <c r="P4632" i="3"/>
  <c r="P4633" i="3"/>
  <c r="P4634" i="3"/>
  <c r="P4635" i="3"/>
  <c r="P4636" i="3"/>
  <c r="P4637" i="3"/>
  <c r="P4638" i="3"/>
  <c r="P4639" i="3"/>
  <c r="P4640" i="3"/>
  <c r="P4641" i="3"/>
  <c r="P4642" i="3"/>
  <c r="P4643" i="3"/>
  <c r="P4644" i="3"/>
  <c r="P4645" i="3"/>
  <c r="P4646" i="3"/>
  <c r="P4647" i="3"/>
  <c r="P4648" i="3"/>
  <c r="P4649" i="3"/>
  <c r="P4650" i="3"/>
  <c r="P4651" i="3"/>
  <c r="P4652" i="3"/>
  <c r="P4653" i="3"/>
  <c r="P4654" i="3"/>
  <c r="P4655" i="3"/>
  <c r="P4656" i="3"/>
  <c r="P4657" i="3"/>
  <c r="P4658" i="3"/>
  <c r="P4659" i="3"/>
  <c r="P4660" i="3"/>
  <c r="P4661" i="3"/>
  <c r="P4662" i="3"/>
  <c r="P4663" i="3"/>
  <c r="P4664" i="3"/>
  <c r="P4665" i="3"/>
  <c r="P4666" i="3"/>
  <c r="P4667" i="3"/>
  <c r="P4668" i="3"/>
  <c r="P4669" i="3"/>
  <c r="P4670" i="3"/>
  <c r="P4671" i="3"/>
  <c r="P4672" i="3"/>
  <c r="P4673" i="3"/>
  <c r="P4674" i="3"/>
  <c r="P4675" i="3"/>
  <c r="P4676" i="3"/>
  <c r="P4677" i="3"/>
  <c r="P4678" i="3"/>
  <c r="P4679" i="3"/>
  <c r="P4680" i="3"/>
  <c r="P4681" i="3"/>
  <c r="P4682" i="3"/>
  <c r="P4683" i="3"/>
  <c r="P4684" i="3"/>
  <c r="P4685" i="3"/>
  <c r="P4686" i="3"/>
  <c r="P4687" i="3"/>
  <c r="P4688" i="3"/>
  <c r="P4689" i="3"/>
  <c r="P4690" i="3"/>
  <c r="P4691" i="3"/>
  <c r="P4692" i="3"/>
  <c r="P4693" i="3"/>
  <c r="P4694" i="3"/>
  <c r="P4695" i="3"/>
  <c r="P4696" i="3"/>
  <c r="P4697" i="3"/>
  <c r="P4698" i="3"/>
  <c r="P4699" i="3"/>
  <c r="P4700" i="3"/>
  <c r="P4701" i="3"/>
  <c r="P4702" i="3"/>
  <c r="P4703" i="3"/>
  <c r="P4704" i="3"/>
  <c r="P4705" i="3"/>
  <c r="P4706" i="3"/>
  <c r="P4707" i="3"/>
  <c r="P4708" i="3"/>
  <c r="P4709" i="3"/>
  <c r="P4710" i="3"/>
  <c r="P4711" i="3"/>
  <c r="P4712" i="3"/>
  <c r="P4713" i="3"/>
  <c r="P4714" i="3"/>
  <c r="P4715" i="3"/>
  <c r="P4716" i="3"/>
  <c r="P4717" i="3"/>
  <c r="P4718" i="3"/>
  <c r="P4719" i="3"/>
  <c r="P4720" i="3"/>
  <c r="P4721" i="3"/>
  <c r="P4722" i="3"/>
  <c r="P4723" i="3"/>
  <c r="P4724" i="3"/>
  <c r="P4725" i="3"/>
  <c r="P4726" i="3"/>
  <c r="P4727" i="3"/>
  <c r="P4728" i="3"/>
  <c r="P4729" i="3"/>
  <c r="P4730" i="3"/>
  <c r="P4731" i="3"/>
  <c r="P4732" i="3"/>
  <c r="P4733" i="3"/>
  <c r="P4734" i="3"/>
  <c r="P4735" i="3"/>
  <c r="P4736" i="3"/>
  <c r="P4737" i="3"/>
  <c r="P4738" i="3"/>
  <c r="P4739" i="3"/>
  <c r="P4740" i="3"/>
  <c r="P4741" i="3"/>
  <c r="P4742" i="3"/>
  <c r="P4743" i="3"/>
  <c r="P4744" i="3"/>
  <c r="P4745" i="3"/>
  <c r="P4746" i="3"/>
  <c r="P4747" i="3"/>
  <c r="P4748" i="3"/>
  <c r="P4749" i="3"/>
  <c r="P4750" i="3"/>
  <c r="P4751" i="3"/>
  <c r="P4752" i="3"/>
  <c r="P4753" i="3"/>
  <c r="P4754" i="3"/>
  <c r="P4755" i="3"/>
  <c r="P4756" i="3"/>
  <c r="P4757" i="3"/>
  <c r="P4758" i="3"/>
  <c r="P4759" i="3"/>
  <c r="P4760" i="3"/>
  <c r="P4761" i="3"/>
  <c r="P4762" i="3"/>
  <c r="P4763" i="3"/>
  <c r="P4764" i="3"/>
  <c r="P4765" i="3"/>
  <c r="P4766" i="3"/>
  <c r="P4767" i="3"/>
  <c r="P4768" i="3"/>
  <c r="P4769" i="3"/>
  <c r="P4770" i="3"/>
  <c r="P4771" i="3"/>
  <c r="P4772" i="3"/>
  <c r="P4773" i="3"/>
  <c r="P4774" i="3"/>
  <c r="P4775" i="3"/>
  <c r="P4776" i="3"/>
  <c r="P4777" i="3"/>
  <c r="P4778" i="3"/>
  <c r="P4779" i="3"/>
  <c r="P4780" i="3"/>
  <c r="P4781" i="3"/>
  <c r="P4782" i="3"/>
  <c r="P4783" i="3"/>
  <c r="P4784" i="3"/>
  <c r="P4785" i="3"/>
  <c r="P4786" i="3"/>
  <c r="P4787" i="3"/>
  <c r="P4788" i="3"/>
  <c r="P4789" i="3"/>
  <c r="P4790" i="3"/>
  <c r="P4791" i="3"/>
  <c r="P4792" i="3"/>
  <c r="P4793" i="3"/>
  <c r="P4794" i="3"/>
  <c r="P4795" i="3"/>
  <c r="P4796" i="3"/>
  <c r="P4797" i="3"/>
  <c r="P4798" i="3"/>
  <c r="P4799" i="3"/>
  <c r="P4800" i="3"/>
  <c r="P4801" i="3"/>
  <c r="U6" i="3"/>
  <c r="O2" i="3"/>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002" i="3"/>
  <c r="I3003" i="3"/>
  <c r="I3004" i="3"/>
  <c r="I3005" i="3"/>
  <c r="I3006" i="3"/>
  <c r="I3007" i="3"/>
  <c r="I3008" i="3"/>
  <c r="I3009" i="3"/>
  <c r="I3010" i="3"/>
  <c r="I3011" i="3"/>
  <c r="I3012" i="3"/>
  <c r="I3013" i="3"/>
  <c r="I3014" i="3"/>
  <c r="I3015" i="3"/>
  <c r="I3016" i="3"/>
  <c r="I3017" i="3"/>
  <c r="I3018" i="3"/>
  <c r="I3019" i="3"/>
  <c r="I3020" i="3"/>
  <c r="I3021" i="3"/>
  <c r="I3022" i="3"/>
  <c r="I3023" i="3"/>
  <c r="I3024" i="3"/>
  <c r="I3025" i="3"/>
  <c r="I3026" i="3"/>
  <c r="I3027" i="3"/>
  <c r="I3028" i="3"/>
  <c r="I3029" i="3"/>
  <c r="I3030" i="3"/>
  <c r="I3031" i="3"/>
  <c r="I3032" i="3"/>
  <c r="I3033" i="3"/>
  <c r="I3034" i="3"/>
  <c r="I3035" i="3"/>
  <c r="I3036" i="3"/>
  <c r="I3037" i="3"/>
  <c r="I3038" i="3"/>
  <c r="I3039" i="3"/>
  <c r="I3040" i="3"/>
  <c r="I3041" i="3"/>
  <c r="I3042" i="3"/>
  <c r="I3043" i="3"/>
  <c r="I3044" i="3"/>
  <c r="I3045" i="3"/>
  <c r="I3046" i="3"/>
  <c r="I3047" i="3"/>
  <c r="I3048" i="3"/>
  <c r="I3049" i="3"/>
  <c r="I3050" i="3"/>
  <c r="I3051" i="3"/>
  <c r="I3052" i="3"/>
  <c r="I3053" i="3"/>
  <c r="I3054" i="3"/>
  <c r="I3055" i="3"/>
  <c r="I3056" i="3"/>
  <c r="I3057" i="3"/>
  <c r="I3058" i="3"/>
  <c r="I3059" i="3"/>
  <c r="I3060" i="3"/>
  <c r="I3061" i="3"/>
  <c r="I3062" i="3"/>
  <c r="I3063" i="3"/>
  <c r="I3064" i="3"/>
  <c r="I3065" i="3"/>
  <c r="I3066" i="3"/>
  <c r="I3067" i="3"/>
  <c r="I3068" i="3"/>
  <c r="I3069" i="3"/>
  <c r="I3070" i="3"/>
  <c r="I3071" i="3"/>
  <c r="I3072" i="3"/>
  <c r="I3073" i="3"/>
  <c r="I3074" i="3"/>
  <c r="I3075" i="3"/>
  <c r="I3076" i="3"/>
  <c r="I3077" i="3"/>
  <c r="I3078" i="3"/>
  <c r="I3079" i="3"/>
  <c r="I3080" i="3"/>
  <c r="I3081" i="3"/>
  <c r="I3082" i="3"/>
  <c r="I3083" i="3"/>
  <c r="I3084" i="3"/>
  <c r="I3085" i="3"/>
  <c r="I3086" i="3"/>
  <c r="I3087" i="3"/>
  <c r="I3088" i="3"/>
  <c r="I3089" i="3"/>
  <c r="I3090" i="3"/>
  <c r="I3091" i="3"/>
  <c r="I3092" i="3"/>
  <c r="I3093" i="3"/>
  <c r="I3094" i="3"/>
  <c r="I3095" i="3"/>
  <c r="I3096" i="3"/>
  <c r="I3097" i="3"/>
  <c r="I3098" i="3"/>
  <c r="I3099" i="3"/>
  <c r="I3100" i="3"/>
  <c r="I3101" i="3"/>
  <c r="I3102" i="3"/>
  <c r="I3103" i="3"/>
  <c r="I3104" i="3"/>
  <c r="I3105" i="3"/>
  <c r="I3106" i="3"/>
  <c r="I3107" i="3"/>
  <c r="I3108" i="3"/>
  <c r="I3109" i="3"/>
  <c r="I3110" i="3"/>
  <c r="I3111" i="3"/>
  <c r="I3112" i="3"/>
  <c r="I3113" i="3"/>
  <c r="I3114" i="3"/>
  <c r="I3115" i="3"/>
  <c r="I3116" i="3"/>
  <c r="I3117" i="3"/>
  <c r="I3118" i="3"/>
  <c r="I3119" i="3"/>
  <c r="I3120" i="3"/>
  <c r="I3121" i="3"/>
  <c r="I3122" i="3"/>
  <c r="I3123" i="3"/>
  <c r="I3124" i="3"/>
  <c r="I3125" i="3"/>
  <c r="I3126" i="3"/>
  <c r="I3127" i="3"/>
  <c r="I3128" i="3"/>
  <c r="I3129" i="3"/>
  <c r="I3130" i="3"/>
  <c r="I3131" i="3"/>
  <c r="I3132" i="3"/>
  <c r="I3133" i="3"/>
  <c r="I3134" i="3"/>
  <c r="I3135" i="3"/>
  <c r="I3136" i="3"/>
  <c r="I3137" i="3"/>
  <c r="I3138" i="3"/>
  <c r="I3139" i="3"/>
  <c r="I3140" i="3"/>
  <c r="I3141" i="3"/>
  <c r="I3142" i="3"/>
  <c r="I3143" i="3"/>
  <c r="I3144" i="3"/>
  <c r="I3145" i="3"/>
  <c r="I3146" i="3"/>
  <c r="I3147" i="3"/>
  <c r="I3148" i="3"/>
  <c r="I3149" i="3"/>
  <c r="I3150" i="3"/>
  <c r="I3151" i="3"/>
  <c r="I3152" i="3"/>
  <c r="I3153" i="3"/>
  <c r="I3154" i="3"/>
  <c r="I3155" i="3"/>
  <c r="I3156" i="3"/>
  <c r="I3157" i="3"/>
  <c r="I3158" i="3"/>
  <c r="I3159" i="3"/>
  <c r="I3160" i="3"/>
  <c r="I3161" i="3"/>
  <c r="I3162" i="3"/>
  <c r="I3163" i="3"/>
  <c r="I3164" i="3"/>
  <c r="I3165" i="3"/>
  <c r="I3166" i="3"/>
  <c r="I3167" i="3"/>
  <c r="I3168" i="3"/>
  <c r="I3169" i="3"/>
  <c r="I3170" i="3"/>
  <c r="I3171" i="3"/>
  <c r="I3172" i="3"/>
  <c r="I3173" i="3"/>
  <c r="I3174" i="3"/>
  <c r="I3175" i="3"/>
  <c r="I3176" i="3"/>
  <c r="I3177" i="3"/>
  <c r="I3178" i="3"/>
  <c r="I3179" i="3"/>
  <c r="I3180" i="3"/>
  <c r="I3181" i="3"/>
  <c r="I3182" i="3"/>
  <c r="I3183" i="3"/>
  <c r="I3184" i="3"/>
  <c r="I3185" i="3"/>
  <c r="I3186" i="3"/>
  <c r="I3187" i="3"/>
  <c r="I3188" i="3"/>
  <c r="I3189" i="3"/>
  <c r="I3190" i="3"/>
  <c r="I3191" i="3"/>
  <c r="I3192" i="3"/>
  <c r="I3193" i="3"/>
  <c r="I3194" i="3"/>
  <c r="I3195" i="3"/>
  <c r="I3196" i="3"/>
  <c r="I3197" i="3"/>
  <c r="I3198" i="3"/>
  <c r="I3199" i="3"/>
  <c r="I3200" i="3"/>
  <c r="I3201" i="3"/>
  <c r="I3202" i="3"/>
  <c r="I3203" i="3"/>
  <c r="I3204" i="3"/>
  <c r="I3205" i="3"/>
  <c r="I3206" i="3"/>
  <c r="I3207" i="3"/>
  <c r="I3208" i="3"/>
  <c r="I3209" i="3"/>
  <c r="I3210" i="3"/>
  <c r="I3211" i="3"/>
  <c r="I3212" i="3"/>
  <c r="I3213" i="3"/>
  <c r="I3214" i="3"/>
  <c r="I3215" i="3"/>
  <c r="I3216" i="3"/>
  <c r="I3217" i="3"/>
  <c r="I3218" i="3"/>
  <c r="I3219" i="3"/>
  <c r="I3220" i="3"/>
  <c r="I3221" i="3"/>
  <c r="I3222" i="3"/>
  <c r="I3223" i="3"/>
  <c r="I3224" i="3"/>
  <c r="I3225" i="3"/>
  <c r="I3226" i="3"/>
  <c r="I3227" i="3"/>
  <c r="I3228" i="3"/>
  <c r="I3229" i="3"/>
  <c r="I3230" i="3"/>
  <c r="I3231" i="3"/>
  <c r="I3232" i="3"/>
  <c r="I3233" i="3"/>
  <c r="I3234" i="3"/>
  <c r="I3235" i="3"/>
  <c r="I3236" i="3"/>
  <c r="I3237" i="3"/>
  <c r="I3238" i="3"/>
  <c r="I3239" i="3"/>
  <c r="I3240" i="3"/>
  <c r="I3241" i="3"/>
  <c r="I3242" i="3"/>
  <c r="I3243" i="3"/>
  <c r="I3244" i="3"/>
  <c r="I3245" i="3"/>
  <c r="I3246" i="3"/>
  <c r="I3247" i="3"/>
  <c r="I3248" i="3"/>
  <c r="I3249" i="3"/>
  <c r="I3250" i="3"/>
  <c r="I3251" i="3"/>
  <c r="I3252" i="3"/>
  <c r="I3253" i="3"/>
  <c r="I3254" i="3"/>
  <c r="I3255" i="3"/>
  <c r="I3256" i="3"/>
  <c r="I3257" i="3"/>
  <c r="I3258" i="3"/>
  <c r="I3259" i="3"/>
  <c r="I3260" i="3"/>
  <c r="I3261" i="3"/>
  <c r="I3262" i="3"/>
  <c r="I3263" i="3"/>
  <c r="I3264" i="3"/>
  <c r="I3265" i="3"/>
  <c r="I3266" i="3"/>
  <c r="I3267" i="3"/>
  <c r="I3268" i="3"/>
  <c r="I3269" i="3"/>
  <c r="I3270" i="3"/>
  <c r="I3271" i="3"/>
  <c r="I3272" i="3"/>
  <c r="I3273" i="3"/>
  <c r="I3274" i="3"/>
  <c r="I3275" i="3"/>
  <c r="I3276" i="3"/>
  <c r="I3277" i="3"/>
  <c r="I3278" i="3"/>
  <c r="I3279" i="3"/>
  <c r="I3280" i="3"/>
  <c r="I3281" i="3"/>
  <c r="I3282" i="3"/>
  <c r="I3283" i="3"/>
  <c r="I3284" i="3"/>
  <c r="I3285" i="3"/>
  <c r="I3286" i="3"/>
  <c r="I3287" i="3"/>
  <c r="I3288" i="3"/>
  <c r="I3289" i="3"/>
  <c r="I3290" i="3"/>
  <c r="I3291" i="3"/>
  <c r="I3292" i="3"/>
  <c r="I3293" i="3"/>
  <c r="I3294" i="3"/>
  <c r="I3295" i="3"/>
  <c r="I3296" i="3"/>
  <c r="I3297" i="3"/>
  <c r="I3298" i="3"/>
  <c r="I3299" i="3"/>
  <c r="I3300" i="3"/>
  <c r="I3301" i="3"/>
  <c r="I3302" i="3"/>
  <c r="I3303" i="3"/>
  <c r="I3304" i="3"/>
  <c r="I3305" i="3"/>
  <c r="I3306" i="3"/>
  <c r="I3307" i="3"/>
  <c r="I3308" i="3"/>
  <c r="I3309" i="3"/>
  <c r="I3310" i="3"/>
  <c r="I3311" i="3"/>
  <c r="I3312" i="3"/>
  <c r="I3313" i="3"/>
  <c r="I3314" i="3"/>
  <c r="I3315" i="3"/>
  <c r="I3316" i="3"/>
  <c r="I3317" i="3"/>
  <c r="I3318" i="3"/>
  <c r="I3319" i="3"/>
  <c r="I3320" i="3"/>
  <c r="I3321" i="3"/>
  <c r="I3322" i="3"/>
  <c r="I3323" i="3"/>
  <c r="I3324" i="3"/>
  <c r="I3325" i="3"/>
  <c r="I3326" i="3"/>
  <c r="I3327" i="3"/>
  <c r="I3328" i="3"/>
  <c r="I3329" i="3"/>
  <c r="I3330" i="3"/>
  <c r="I3331" i="3"/>
  <c r="I3332" i="3"/>
  <c r="I3333" i="3"/>
  <c r="I3334" i="3"/>
  <c r="I3335" i="3"/>
  <c r="I3336" i="3"/>
  <c r="I3337" i="3"/>
  <c r="I3338" i="3"/>
  <c r="I3339" i="3"/>
  <c r="I3340" i="3"/>
  <c r="I3341" i="3"/>
  <c r="I3342" i="3"/>
  <c r="I3343" i="3"/>
  <c r="I3344" i="3"/>
  <c r="I3345" i="3"/>
  <c r="I3346" i="3"/>
  <c r="I3347" i="3"/>
  <c r="I3348" i="3"/>
  <c r="I3349" i="3"/>
  <c r="I3350" i="3"/>
  <c r="I3351" i="3"/>
  <c r="I3352" i="3"/>
  <c r="I3353" i="3"/>
  <c r="I3354" i="3"/>
  <c r="I3355" i="3"/>
  <c r="I3356" i="3"/>
  <c r="I3357" i="3"/>
  <c r="I3358" i="3"/>
  <c r="I3359" i="3"/>
  <c r="I3360" i="3"/>
  <c r="I3361" i="3"/>
  <c r="I3362" i="3"/>
  <c r="I3363" i="3"/>
  <c r="I3364" i="3"/>
  <c r="I3365" i="3"/>
  <c r="I3366" i="3"/>
  <c r="I3367" i="3"/>
  <c r="I3368" i="3"/>
  <c r="I3369" i="3"/>
  <c r="I3370" i="3"/>
  <c r="I3371" i="3"/>
  <c r="I3372" i="3"/>
  <c r="I3373" i="3"/>
  <c r="I3374" i="3"/>
  <c r="I3375" i="3"/>
  <c r="I3376" i="3"/>
  <c r="I3377" i="3"/>
  <c r="I3378" i="3"/>
  <c r="I3379" i="3"/>
  <c r="I3380" i="3"/>
  <c r="I3381" i="3"/>
  <c r="I3382" i="3"/>
  <c r="I3383" i="3"/>
  <c r="I3384" i="3"/>
  <c r="I3385" i="3"/>
  <c r="I3386" i="3"/>
  <c r="I3387" i="3"/>
  <c r="I3388" i="3"/>
  <c r="I3389" i="3"/>
  <c r="I3390" i="3"/>
  <c r="I3391" i="3"/>
  <c r="I3392" i="3"/>
  <c r="I3393" i="3"/>
  <c r="I3394" i="3"/>
  <c r="I3395" i="3"/>
  <c r="I3396" i="3"/>
  <c r="I3397" i="3"/>
  <c r="I3398" i="3"/>
  <c r="I3399" i="3"/>
  <c r="I3400" i="3"/>
  <c r="I3401" i="3"/>
  <c r="I3402" i="3"/>
  <c r="I3403" i="3"/>
  <c r="I3404" i="3"/>
  <c r="I3405" i="3"/>
  <c r="I3406" i="3"/>
  <c r="I3407" i="3"/>
  <c r="I3408" i="3"/>
  <c r="I3409" i="3"/>
  <c r="I3410" i="3"/>
  <c r="I3411" i="3"/>
  <c r="I3412" i="3"/>
  <c r="I3413" i="3"/>
  <c r="I3414" i="3"/>
  <c r="I3415" i="3"/>
  <c r="I3416" i="3"/>
  <c r="I3417" i="3"/>
  <c r="I3418" i="3"/>
  <c r="I3419" i="3"/>
  <c r="I3420" i="3"/>
  <c r="I3421" i="3"/>
  <c r="I3422" i="3"/>
  <c r="I3423" i="3"/>
  <c r="I3424" i="3"/>
  <c r="I3425" i="3"/>
  <c r="I3426" i="3"/>
  <c r="I3427" i="3"/>
  <c r="I3428" i="3"/>
  <c r="I3429" i="3"/>
  <c r="I3430" i="3"/>
  <c r="I3431" i="3"/>
  <c r="I3432" i="3"/>
  <c r="I3433" i="3"/>
  <c r="I3434" i="3"/>
  <c r="I3435" i="3"/>
  <c r="I3436" i="3"/>
  <c r="I3437" i="3"/>
  <c r="I3438" i="3"/>
  <c r="I3439" i="3"/>
  <c r="I3440" i="3"/>
  <c r="I3441" i="3"/>
  <c r="I3442" i="3"/>
  <c r="I3443" i="3"/>
  <c r="I3444" i="3"/>
  <c r="I3445" i="3"/>
  <c r="I3446" i="3"/>
  <c r="I3447" i="3"/>
  <c r="I3448" i="3"/>
  <c r="I3449" i="3"/>
  <c r="I3450" i="3"/>
  <c r="I3451" i="3"/>
  <c r="I3452" i="3"/>
  <c r="I3453" i="3"/>
  <c r="I3454" i="3"/>
  <c r="I3455" i="3"/>
  <c r="I3456" i="3"/>
  <c r="I3457" i="3"/>
  <c r="I3458" i="3"/>
  <c r="I3459" i="3"/>
  <c r="I3460" i="3"/>
  <c r="I3461" i="3"/>
  <c r="I3462" i="3"/>
  <c r="I3463" i="3"/>
  <c r="I3464" i="3"/>
  <c r="I3465" i="3"/>
  <c r="I3466" i="3"/>
  <c r="I3467" i="3"/>
  <c r="I3468" i="3"/>
  <c r="I3469" i="3"/>
  <c r="I3470" i="3"/>
  <c r="I3471" i="3"/>
  <c r="I3472" i="3"/>
  <c r="I3473" i="3"/>
  <c r="I3474" i="3"/>
  <c r="I3475" i="3"/>
  <c r="I3476" i="3"/>
  <c r="I3477" i="3"/>
  <c r="I3478" i="3"/>
  <c r="I3479" i="3"/>
  <c r="I3480" i="3"/>
  <c r="I3481" i="3"/>
  <c r="I3482" i="3"/>
  <c r="I3483" i="3"/>
  <c r="I3484" i="3"/>
  <c r="I3485" i="3"/>
  <c r="I3486" i="3"/>
  <c r="I3487" i="3"/>
  <c r="I3488" i="3"/>
  <c r="I3489" i="3"/>
  <c r="I3490" i="3"/>
  <c r="I3491" i="3"/>
  <c r="I3492" i="3"/>
  <c r="I3493" i="3"/>
  <c r="I3494" i="3"/>
  <c r="I3495" i="3"/>
  <c r="I3496" i="3"/>
  <c r="I3497" i="3"/>
  <c r="I3498" i="3"/>
  <c r="I3499" i="3"/>
  <c r="I3500" i="3"/>
  <c r="I3501" i="3"/>
  <c r="I3502" i="3"/>
  <c r="I3503" i="3"/>
  <c r="I3504" i="3"/>
  <c r="I3505" i="3"/>
  <c r="I3506" i="3"/>
  <c r="I3507" i="3"/>
  <c r="I3508" i="3"/>
  <c r="I3509" i="3"/>
  <c r="I3510" i="3"/>
  <c r="I3511" i="3"/>
  <c r="I3512" i="3"/>
  <c r="I3513" i="3"/>
  <c r="I3514" i="3"/>
  <c r="I3515" i="3"/>
  <c r="I3516" i="3"/>
  <c r="I3517" i="3"/>
  <c r="I3518" i="3"/>
  <c r="I3519" i="3"/>
  <c r="I3520" i="3"/>
  <c r="I3521" i="3"/>
  <c r="I3522" i="3"/>
  <c r="I3523" i="3"/>
  <c r="I3524" i="3"/>
  <c r="I3525" i="3"/>
  <c r="I3526" i="3"/>
  <c r="I3527" i="3"/>
  <c r="I3528" i="3"/>
  <c r="I3529" i="3"/>
  <c r="I3530" i="3"/>
  <c r="I3531" i="3"/>
  <c r="I3532" i="3"/>
  <c r="I3533" i="3"/>
  <c r="I3534" i="3"/>
  <c r="I3535" i="3"/>
  <c r="I3536" i="3"/>
  <c r="I3537" i="3"/>
  <c r="I3538" i="3"/>
  <c r="I3539" i="3"/>
  <c r="I3540" i="3"/>
  <c r="I3541" i="3"/>
  <c r="I3542" i="3"/>
  <c r="I3543" i="3"/>
  <c r="I3544" i="3"/>
  <c r="I3545" i="3"/>
  <c r="I3546" i="3"/>
  <c r="I3547" i="3"/>
  <c r="I3548" i="3"/>
  <c r="I3549" i="3"/>
  <c r="I3550" i="3"/>
  <c r="I3551" i="3"/>
  <c r="I3552" i="3"/>
  <c r="I3553" i="3"/>
  <c r="I3554" i="3"/>
  <c r="I3555" i="3"/>
  <c r="I3556" i="3"/>
  <c r="I3557" i="3"/>
  <c r="I3558" i="3"/>
  <c r="I3559" i="3"/>
  <c r="I3560" i="3"/>
  <c r="I3561" i="3"/>
  <c r="I3562" i="3"/>
  <c r="I3563" i="3"/>
  <c r="I3564" i="3"/>
  <c r="I3565" i="3"/>
  <c r="I3566" i="3"/>
  <c r="I3567" i="3"/>
  <c r="I3568" i="3"/>
  <c r="I3569" i="3"/>
  <c r="I3570" i="3"/>
  <c r="I3571" i="3"/>
  <c r="I3572" i="3"/>
  <c r="I3573" i="3"/>
  <c r="I3574" i="3"/>
  <c r="I3575" i="3"/>
  <c r="I3576" i="3"/>
  <c r="I3577" i="3"/>
  <c r="I3578" i="3"/>
  <c r="I3579" i="3"/>
  <c r="I3580" i="3"/>
  <c r="I3581" i="3"/>
  <c r="I3582" i="3"/>
  <c r="I3583" i="3"/>
  <c r="I3584" i="3"/>
  <c r="I3585" i="3"/>
  <c r="I3586" i="3"/>
  <c r="I3587" i="3"/>
  <c r="I3588" i="3"/>
  <c r="I3589" i="3"/>
  <c r="I3590" i="3"/>
  <c r="I3591" i="3"/>
  <c r="I3592" i="3"/>
  <c r="I3593" i="3"/>
  <c r="I3594" i="3"/>
  <c r="I3595" i="3"/>
  <c r="I3596" i="3"/>
  <c r="I3597" i="3"/>
  <c r="I3598" i="3"/>
  <c r="I3599" i="3"/>
  <c r="I3600" i="3"/>
  <c r="I3601" i="3"/>
  <c r="I3602" i="3"/>
  <c r="I3603" i="3"/>
  <c r="I3604" i="3"/>
  <c r="I3605" i="3"/>
  <c r="I3606" i="3"/>
  <c r="I3607" i="3"/>
  <c r="I3608" i="3"/>
  <c r="I3609" i="3"/>
  <c r="I3610" i="3"/>
  <c r="I3611" i="3"/>
  <c r="I3612" i="3"/>
  <c r="I3613" i="3"/>
  <c r="I3614" i="3"/>
  <c r="I3615" i="3"/>
  <c r="I3616" i="3"/>
  <c r="I3617" i="3"/>
  <c r="I3618" i="3"/>
  <c r="I3619" i="3"/>
  <c r="I3620" i="3"/>
  <c r="I3621" i="3"/>
  <c r="I3622" i="3"/>
  <c r="I3623" i="3"/>
  <c r="I3624" i="3"/>
  <c r="I3625" i="3"/>
  <c r="I3626" i="3"/>
  <c r="I3627" i="3"/>
  <c r="I3628" i="3"/>
  <c r="I3629" i="3"/>
  <c r="I3630" i="3"/>
  <c r="I3631" i="3"/>
  <c r="I3632" i="3"/>
  <c r="I3633" i="3"/>
  <c r="I3634" i="3"/>
  <c r="I3635" i="3"/>
  <c r="I3636" i="3"/>
  <c r="I3637" i="3"/>
  <c r="I3638" i="3"/>
  <c r="I3639" i="3"/>
  <c r="I3640" i="3"/>
  <c r="I3641" i="3"/>
  <c r="I3642" i="3"/>
  <c r="I3643" i="3"/>
  <c r="I3644" i="3"/>
  <c r="I3645" i="3"/>
  <c r="I3646" i="3"/>
  <c r="I3647" i="3"/>
  <c r="I3648" i="3"/>
  <c r="I3649" i="3"/>
  <c r="I3650" i="3"/>
  <c r="I3651" i="3"/>
  <c r="I3652" i="3"/>
  <c r="I3653" i="3"/>
  <c r="I3654" i="3"/>
  <c r="I3655" i="3"/>
  <c r="I3656" i="3"/>
  <c r="I3657" i="3"/>
  <c r="I3658" i="3"/>
  <c r="I3659" i="3"/>
  <c r="I3660" i="3"/>
  <c r="I3661" i="3"/>
  <c r="I3662" i="3"/>
  <c r="I3663" i="3"/>
  <c r="I3664" i="3"/>
  <c r="I3665" i="3"/>
  <c r="I3666" i="3"/>
  <c r="I3667" i="3"/>
  <c r="I3668" i="3"/>
  <c r="I3669" i="3"/>
  <c r="I3670" i="3"/>
  <c r="I3671" i="3"/>
  <c r="I3672" i="3"/>
  <c r="I3673" i="3"/>
  <c r="I3674" i="3"/>
  <c r="I3675" i="3"/>
  <c r="I3676" i="3"/>
  <c r="I3677" i="3"/>
  <c r="I3678" i="3"/>
  <c r="I3679" i="3"/>
  <c r="I3680" i="3"/>
  <c r="I3681" i="3"/>
  <c r="I3682" i="3"/>
  <c r="I3683" i="3"/>
  <c r="I3684" i="3"/>
  <c r="I3685" i="3"/>
  <c r="I3686" i="3"/>
  <c r="I3687" i="3"/>
  <c r="I3688" i="3"/>
  <c r="I3689" i="3"/>
  <c r="I3690" i="3"/>
  <c r="I3691" i="3"/>
  <c r="I3692" i="3"/>
  <c r="I3693" i="3"/>
  <c r="I3694" i="3"/>
  <c r="I3695" i="3"/>
  <c r="I3696" i="3"/>
  <c r="I3697" i="3"/>
  <c r="I3698" i="3"/>
  <c r="I3699" i="3"/>
  <c r="I3700" i="3"/>
  <c r="I3701" i="3"/>
  <c r="I3702" i="3"/>
  <c r="I3703" i="3"/>
  <c r="I3704" i="3"/>
  <c r="I3705" i="3"/>
  <c r="I3706" i="3"/>
  <c r="I3707" i="3"/>
  <c r="I3708" i="3"/>
  <c r="I3709" i="3"/>
  <c r="I3710" i="3"/>
  <c r="I3711" i="3"/>
  <c r="I3712" i="3"/>
  <c r="I3713" i="3"/>
  <c r="I3714" i="3"/>
  <c r="I3715" i="3"/>
  <c r="I3716" i="3"/>
  <c r="I3717" i="3"/>
  <c r="I3718" i="3"/>
  <c r="I3719" i="3"/>
  <c r="I3720" i="3"/>
  <c r="I3721" i="3"/>
  <c r="I3722" i="3"/>
  <c r="I3723" i="3"/>
  <c r="I3724" i="3"/>
  <c r="I3725" i="3"/>
  <c r="I3726" i="3"/>
  <c r="I3727" i="3"/>
  <c r="I3728" i="3"/>
  <c r="I3729" i="3"/>
  <c r="I3730" i="3"/>
  <c r="I3731" i="3"/>
  <c r="I3732" i="3"/>
  <c r="I3733" i="3"/>
  <c r="I3734" i="3"/>
  <c r="I3735" i="3"/>
  <c r="I3736" i="3"/>
  <c r="I3737" i="3"/>
  <c r="I3738" i="3"/>
  <c r="I3739" i="3"/>
  <c r="I3740" i="3"/>
  <c r="I3741" i="3"/>
  <c r="I3742" i="3"/>
  <c r="I3743" i="3"/>
  <c r="I3744" i="3"/>
  <c r="I3745" i="3"/>
  <c r="I3746" i="3"/>
  <c r="I3747" i="3"/>
  <c r="I3748" i="3"/>
  <c r="I3749" i="3"/>
  <c r="I3750" i="3"/>
  <c r="I3751" i="3"/>
  <c r="I3752" i="3"/>
  <c r="I3753" i="3"/>
  <c r="I3754" i="3"/>
  <c r="I3755" i="3"/>
  <c r="I3756" i="3"/>
  <c r="I3757" i="3"/>
  <c r="I3758" i="3"/>
  <c r="I3759" i="3"/>
  <c r="I3760" i="3"/>
  <c r="I3761" i="3"/>
  <c r="I3762" i="3"/>
  <c r="I3763" i="3"/>
  <c r="I3764" i="3"/>
  <c r="I3765" i="3"/>
  <c r="I3766" i="3"/>
  <c r="I3767" i="3"/>
  <c r="I3768" i="3"/>
  <c r="I3769" i="3"/>
  <c r="I3770" i="3"/>
  <c r="I3771" i="3"/>
  <c r="I3772" i="3"/>
  <c r="I3773" i="3"/>
  <c r="I3774" i="3"/>
  <c r="I3775" i="3"/>
  <c r="I3776" i="3"/>
  <c r="I3777" i="3"/>
  <c r="I3778" i="3"/>
  <c r="I3779" i="3"/>
  <c r="I3780" i="3"/>
  <c r="I3781" i="3"/>
  <c r="I3782" i="3"/>
  <c r="I3783" i="3"/>
  <c r="I3784" i="3"/>
  <c r="I3785" i="3"/>
  <c r="I3786" i="3"/>
  <c r="I3787" i="3"/>
  <c r="I3788" i="3"/>
  <c r="I3789" i="3"/>
  <c r="I3790" i="3"/>
  <c r="I3791" i="3"/>
  <c r="I3792" i="3"/>
  <c r="I3793" i="3"/>
  <c r="I3794" i="3"/>
  <c r="I3795" i="3"/>
  <c r="I3796" i="3"/>
  <c r="I3797" i="3"/>
  <c r="I3798" i="3"/>
  <c r="I3799" i="3"/>
  <c r="I3800" i="3"/>
  <c r="I3801" i="3"/>
  <c r="I3802" i="3"/>
  <c r="I3803" i="3"/>
  <c r="I3804" i="3"/>
  <c r="I3805" i="3"/>
  <c r="I3806" i="3"/>
  <c r="I3807" i="3"/>
  <c r="I3808" i="3"/>
  <c r="I3809" i="3"/>
  <c r="I3810" i="3"/>
  <c r="I3811" i="3"/>
  <c r="I3812" i="3"/>
  <c r="I3813" i="3"/>
  <c r="I3814" i="3"/>
  <c r="I3815" i="3"/>
  <c r="I3816" i="3"/>
  <c r="I3817" i="3"/>
  <c r="I3818" i="3"/>
  <c r="I3819" i="3"/>
  <c r="I3820" i="3"/>
  <c r="I3821" i="3"/>
  <c r="I3822" i="3"/>
  <c r="I3823" i="3"/>
  <c r="I3824" i="3"/>
  <c r="I3825" i="3"/>
  <c r="I3826" i="3"/>
  <c r="I3827" i="3"/>
  <c r="I3828" i="3"/>
  <c r="I3829" i="3"/>
  <c r="I3830" i="3"/>
  <c r="I3831" i="3"/>
  <c r="I3832" i="3"/>
  <c r="I3833" i="3"/>
  <c r="I3834" i="3"/>
  <c r="I3835" i="3"/>
  <c r="I3836" i="3"/>
  <c r="I3837" i="3"/>
  <c r="I3838" i="3"/>
  <c r="I3839" i="3"/>
  <c r="I3840" i="3"/>
  <c r="I3841" i="3"/>
  <c r="I3842" i="3"/>
  <c r="I3843" i="3"/>
  <c r="I3844" i="3"/>
  <c r="I3845" i="3"/>
  <c r="I3846" i="3"/>
  <c r="I3847" i="3"/>
  <c r="I3848" i="3"/>
  <c r="I3849" i="3"/>
  <c r="I3850" i="3"/>
  <c r="I3851" i="3"/>
  <c r="I3852" i="3"/>
  <c r="I3853" i="3"/>
  <c r="I3854" i="3"/>
  <c r="I3855" i="3"/>
  <c r="I3856" i="3"/>
  <c r="I3857" i="3"/>
  <c r="I3858" i="3"/>
  <c r="I3859" i="3"/>
  <c r="I3860" i="3"/>
  <c r="I3861" i="3"/>
  <c r="I3862" i="3"/>
  <c r="I3863" i="3"/>
  <c r="I3864" i="3"/>
  <c r="I3865" i="3"/>
  <c r="I3866" i="3"/>
  <c r="I3867" i="3"/>
  <c r="I3868" i="3"/>
  <c r="I3869" i="3"/>
  <c r="I3870" i="3"/>
  <c r="I3871" i="3"/>
  <c r="I3872" i="3"/>
  <c r="I3873" i="3"/>
  <c r="I3874" i="3"/>
  <c r="I3875" i="3"/>
  <c r="I3876" i="3"/>
  <c r="I3877" i="3"/>
  <c r="I3878" i="3"/>
  <c r="I3879" i="3"/>
  <c r="I3880" i="3"/>
  <c r="I3881" i="3"/>
  <c r="I3882" i="3"/>
  <c r="I3883" i="3"/>
  <c r="I3884" i="3"/>
  <c r="I3885" i="3"/>
  <c r="I3886" i="3"/>
  <c r="I3887" i="3"/>
  <c r="I3888" i="3"/>
  <c r="I3889" i="3"/>
  <c r="I3890" i="3"/>
  <c r="I3891" i="3"/>
  <c r="I3892" i="3"/>
  <c r="I3893" i="3"/>
  <c r="I3894" i="3"/>
  <c r="I3895" i="3"/>
  <c r="I3896" i="3"/>
  <c r="I3897" i="3"/>
  <c r="I3898" i="3"/>
  <c r="I3899" i="3"/>
  <c r="I3900" i="3"/>
  <c r="I3901" i="3"/>
  <c r="I3902" i="3"/>
  <c r="I3903" i="3"/>
  <c r="I3904" i="3"/>
  <c r="I3905" i="3"/>
  <c r="I3906" i="3"/>
  <c r="I3907" i="3"/>
  <c r="I3908" i="3"/>
  <c r="I3909" i="3"/>
  <c r="I3910" i="3"/>
  <c r="I3911" i="3"/>
  <c r="I3912" i="3"/>
  <c r="I3913" i="3"/>
  <c r="I3914" i="3"/>
  <c r="I3915" i="3"/>
  <c r="I3916" i="3"/>
  <c r="I3917" i="3"/>
  <c r="I3918" i="3"/>
  <c r="I3919" i="3"/>
  <c r="I3920" i="3"/>
  <c r="I3921" i="3"/>
  <c r="I3922" i="3"/>
  <c r="I3923" i="3"/>
  <c r="I3924" i="3"/>
  <c r="I3925" i="3"/>
  <c r="I3926" i="3"/>
  <c r="I3927" i="3"/>
  <c r="I3928" i="3"/>
  <c r="I3929" i="3"/>
  <c r="I3930" i="3"/>
  <c r="I3931" i="3"/>
  <c r="I3932" i="3"/>
  <c r="I3933" i="3"/>
  <c r="I3934" i="3"/>
  <c r="I3935" i="3"/>
  <c r="I3936" i="3"/>
  <c r="I3937" i="3"/>
  <c r="I3938" i="3"/>
  <c r="I3939" i="3"/>
  <c r="I3940" i="3"/>
  <c r="I3941" i="3"/>
  <c r="I3942" i="3"/>
  <c r="I3943" i="3"/>
  <c r="I3944" i="3"/>
  <c r="I3945" i="3"/>
  <c r="I3946" i="3"/>
  <c r="I3947" i="3"/>
  <c r="I3948" i="3"/>
  <c r="I3949" i="3"/>
  <c r="I3950" i="3"/>
  <c r="I3951" i="3"/>
  <c r="I3952" i="3"/>
  <c r="I3953" i="3"/>
  <c r="I3954" i="3"/>
  <c r="I3955" i="3"/>
  <c r="I3956" i="3"/>
  <c r="I3957" i="3"/>
  <c r="I3958" i="3"/>
  <c r="I3959" i="3"/>
  <c r="I3960" i="3"/>
  <c r="I3961" i="3"/>
  <c r="I3962" i="3"/>
  <c r="I3963" i="3"/>
  <c r="I3964" i="3"/>
  <c r="I3965" i="3"/>
  <c r="I3966" i="3"/>
  <c r="I3967" i="3"/>
  <c r="I3968" i="3"/>
  <c r="I3969" i="3"/>
  <c r="I3970" i="3"/>
  <c r="I3971" i="3"/>
  <c r="I3972" i="3"/>
  <c r="I3973" i="3"/>
  <c r="I3974" i="3"/>
  <c r="I3975" i="3"/>
  <c r="I3976" i="3"/>
  <c r="I3977" i="3"/>
  <c r="I3978" i="3"/>
  <c r="I3979" i="3"/>
  <c r="I3980" i="3"/>
  <c r="I3981" i="3"/>
  <c r="I3982" i="3"/>
  <c r="I3983" i="3"/>
  <c r="I3984" i="3"/>
  <c r="I3985" i="3"/>
  <c r="I3986" i="3"/>
  <c r="I3987" i="3"/>
  <c r="I3988" i="3"/>
  <c r="I3989" i="3"/>
  <c r="I3990" i="3"/>
  <c r="I3991" i="3"/>
  <c r="I3992" i="3"/>
  <c r="I3993" i="3"/>
  <c r="I3994" i="3"/>
  <c r="I3995" i="3"/>
  <c r="I3996" i="3"/>
  <c r="I3997" i="3"/>
  <c r="I3998" i="3"/>
  <c r="I3999" i="3"/>
  <c r="I4000" i="3"/>
  <c r="I4001" i="3"/>
  <c r="I4002" i="3"/>
  <c r="I4003" i="3"/>
  <c r="I4004" i="3"/>
  <c r="I4005" i="3"/>
  <c r="I4006" i="3"/>
  <c r="I4007" i="3"/>
  <c r="I4008" i="3"/>
  <c r="I4009" i="3"/>
  <c r="I4010" i="3"/>
  <c r="I4011" i="3"/>
  <c r="I4012" i="3"/>
  <c r="I4013" i="3"/>
  <c r="I4014" i="3"/>
  <c r="I4015" i="3"/>
  <c r="I4016" i="3"/>
  <c r="I4017" i="3"/>
  <c r="I4018" i="3"/>
  <c r="I4019" i="3"/>
  <c r="I4020" i="3"/>
  <c r="I4021" i="3"/>
  <c r="I4022" i="3"/>
  <c r="I4023" i="3"/>
  <c r="I4024" i="3"/>
  <c r="I4025" i="3"/>
  <c r="I4026" i="3"/>
  <c r="I4027" i="3"/>
  <c r="I4028" i="3"/>
  <c r="I4029" i="3"/>
  <c r="I4030" i="3"/>
  <c r="I4031" i="3"/>
  <c r="I4032" i="3"/>
  <c r="I4033" i="3"/>
  <c r="I4034" i="3"/>
  <c r="I4035" i="3"/>
  <c r="I4036" i="3"/>
  <c r="I4037" i="3"/>
  <c r="I4038" i="3"/>
  <c r="I4039" i="3"/>
  <c r="I4040" i="3"/>
  <c r="I4041" i="3"/>
  <c r="I4042" i="3"/>
  <c r="I4043" i="3"/>
  <c r="I4044" i="3"/>
  <c r="I4045" i="3"/>
  <c r="I4046" i="3"/>
  <c r="I4047" i="3"/>
  <c r="I4048" i="3"/>
  <c r="I4049" i="3"/>
  <c r="I4050" i="3"/>
  <c r="I4051" i="3"/>
  <c r="I4052" i="3"/>
  <c r="I4053" i="3"/>
  <c r="I4054" i="3"/>
  <c r="I4055" i="3"/>
  <c r="I4056" i="3"/>
  <c r="I4057" i="3"/>
  <c r="I4058" i="3"/>
  <c r="I4059" i="3"/>
  <c r="I4060" i="3"/>
  <c r="I4061" i="3"/>
  <c r="I4062" i="3"/>
  <c r="I4063" i="3"/>
  <c r="I4064" i="3"/>
  <c r="I4065" i="3"/>
  <c r="I4066" i="3"/>
  <c r="I4067" i="3"/>
  <c r="I4068" i="3"/>
  <c r="I4069" i="3"/>
  <c r="I4070" i="3"/>
  <c r="I4071" i="3"/>
  <c r="I4072" i="3"/>
  <c r="I4073" i="3"/>
  <c r="I4074" i="3"/>
  <c r="I4075" i="3"/>
  <c r="I4076" i="3"/>
  <c r="I4077" i="3"/>
  <c r="I4078" i="3"/>
  <c r="I4079" i="3"/>
  <c r="I4080" i="3"/>
  <c r="I4081" i="3"/>
  <c r="I4082" i="3"/>
  <c r="I4083" i="3"/>
  <c r="I4084" i="3"/>
  <c r="I4085" i="3"/>
  <c r="I4086" i="3"/>
  <c r="I4087" i="3"/>
  <c r="I4088" i="3"/>
  <c r="I4089" i="3"/>
  <c r="I4090" i="3"/>
  <c r="I4091" i="3"/>
  <c r="I4092" i="3"/>
  <c r="I4093" i="3"/>
  <c r="I4094" i="3"/>
  <c r="I4095" i="3"/>
  <c r="I4096" i="3"/>
  <c r="I4097" i="3"/>
  <c r="I4098" i="3"/>
  <c r="I4099" i="3"/>
  <c r="I4100" i="3"/>
  <c r="I4101" i="3"/>
  <c r="I4102" i="3"/>
  <c r="I4103" i="3"/>
  <c r="I4104" i="3"/>
  <c r="I4105" i="3"/>
  <c r="I4106" i="3"/>
  <c r="I4107" i="3"/>
  <c r="I4108" i="3"/>
  <c r="I4109" i="3"/>
  <c r="I4110" i="3"/>
  <c r="I4111" i="3"/>
  <c r="I4112" i="3"/>
  <c r="I4113" i="3"/>
  <c r="I4114" i="3"/>
  <c r="I4115" i="3"/>
  <c r="I4116" i="3"/>
  <c r="I4117" i="3"/>
  <c r="I4118" i="3"/>
  <c r="I4119" i="3"/>
  <c r="I4120" i="3"/>
  <c r="I4121" i="3"/>
  <c r="I4122" i="3"/>
  <c r="I4123" i="3"/>
  <c r="I4124" i="3"/>
  <c r="I4125" i="3"/>
  <c r="I4126" i="3"/>
  <c r="I4127" i="3"/>
  <c r="I4128" i="3"/>
  <c r="I4129" i="3"/>
  <c r="I4130" i="3"/>
  <c r="I4131" i="3"/>
  <c r="I4132" i="3"/>
  <c r="I4133" i="3"/>
  <c r="I4134" i="3"/>
  <c r="I4135" i="3"/>
  <c r="I4136" i="3"/>
  <c r="I4137" i="3"/>
  <c r="I4138" i="3"/>
  <c r="I4139" i="3"/>
  <c r="I4140" i="3"/>
  <c r="I4141" i="3"/>
  <c r="I4142" i="3"/>
  <c r="I4143" i="3"/>
  <c r="I4144" i="3"/>
  <c r="I4145" i="3"/>
  <c r="I4146" i="3"/>
  <c r="I4147" i="3"/>
  <c r="I4148" i="3"/>
  <c r="I4149" i="3"/>
  <c r="I4150" i="3"/>
  <c r="I4151" i="3"/>
  <c r="I4152" i="3"/>
  <c r="I4153" i="3"/>
  <c r="I4154" i="3"/>
  <c r="I4155" i="3"/>
  <c r="I4156" i="3"/>
  <c r="I4157" i="3"/>
  <c r="I4158" i="3"/>
  <c r="I4159" i="3"/>
  <c r="I4160" i="3"/>
  <c r="I4161" i="3"/>
  <c r="I4162" i="3"/>
  <c r="I4163" i="3"/>
  <c r="I4164" i="3"/>
  <c r="I4165" i="3"/>
  <c r="I4166" i="3"/>
  <c r="I4167" i="3"/>
  <c r="I4168" i="3"/>
  <c r="I4169" i="3"/>
  <c r="I4170" i="3"/>
  <c r="I4171" i="3"/>
  <c r="I4172" i="3"/>
  <c r="I4173" i="3"/>
  <c r="I4174" i="3"/>
  <c r="I4175" i="3"/>
  <c r="I4176" i="3"/>
  <c r="I4177" i="3"/>
  <c r="I4178" i="3"/>
  <c r="I4179" i="3"/>
  <c r="I4180" i="3"/>
  <c r="I4181" i="3"/>
  <c r="I4182" i="3"/>
  <c r="I4183" i="3"/>
  <c r="I4184" i="3"/>
  <c r="I4185" i="3"/>
  <c r="I4186" i="3"/>
  <c r="I4187" i="3"/>
  <c r="I4188" i="3"/>
  <c r="I4189" i="3"/>
  <c r="I4190" i="3"/>
  <c r="I4191" i="3"/>
  <c r="I4192" i="3"/>
  <c r="I4193" i="3"/>
  <c r="I4194" i="3"/>
  <c r="I4195" i="3"/>
  <c r="I4196" i="3"/>
  <c r="I4197" i="3"/>
  <c r="I4198" i="3"/>
  <c r="I4199" i="3"/>
  <c r="I4200" i="3"/>
  <c r="I4201" i="3"/>
  <c r="I4202" i="3"/>
  <c r="I4203" i="3"/>
  <c r="I4204" i="3"/>
  <c r="I4205" i="3"/>
  <c r="I4206" i="3"/>
  <c r="I4207" i="3"/>
  <c r="I4208" i="3"/>
  <c r="I4209" i="3"/>
  <c r="I4210" i="3"/>
  <c r="I4211" i="3"/>
  <c r="I4212" i="3"/>
  <c r="I4213" i="3"/>
  <c r="I4214" i="3"/>
  <c r="I4215" i="3"/>
  <c r="I4216" i="3"/>
  <c r="I4217" i="3"/>
  <c r="I4218" i="3"/>
  <c r="I4219" i="3"/>
  <c r="I4220" i="3"/>
  <c r="I4221" i="3"/>
  <c r="I4222" i="3"/>
  <c r="I4223" i="3"/>
  <c r="I4224" i="3"/>
  <c r="I4225" i="3"/>
  <c r="I4226" i="3"/>
  <c r="I4227" i="3"/>
  <c r="I4228" i="3"/>
  <c r="I4229" i="3"/>
  <c r="I4230" i="3"/>
  <c r="I4231" i="3"/>
  <c r="I4232" i="3"/>
  <c r="I4233" i="3"/>
  <c r="I4234" i="3"/>
  <c r="I4235" i="3"/>
  <c r="I4236" i="3"/>
  <c r="I4237" i="3"/>
  <c r="I4238" i="3"/>
  <c r="I4239" i="3"/>
  <c r="I4240" i="3"/>
  <c r="I4241" i="3"/>
  <c r="I4242" i="3"/>
  <c r="I4243" i="3"/>
  <c r="I4244" i="3"/>
  <c r="I4245" i="3"/>
  <c r="I4246" i="3"/>
  <c r="I4247" i="3"/>
  <c r="I4248" i="3"/>
  <c r="I4249" i="3"/>
  <c r="I4250" i="3"/>
  <c r="I4251" i="3"/>
  <c r="I4252" i="3"/>
  <c r="I4253" i="3"/>
  <c r="I4254" i="3"/>
  <c r="I4255" i="3"/>
  <c r="I4256" i="3"/>
  <c r="I4257" i="3"/>
  <c r="I4258" i="3"/>
  <c r="I4259" i="3"/>
  <c r="I4260" i="3"/>
  <c r="I4261" i="3"/>
  <c r="I4262" i="3"/>
  <c r="I4263" i="3"/>
  <c r="I4264" i="3"/>
  <c r="I4265" i="3"/>
  <c r="I4266" i="3"/>
  <c r="I4267" i="3"/>
  <c r="I4268" i="3"/>
  <c r="I4269" i="3"/>
  <c r="I4270" i="3"/>
  <c r="I4271" i="3"/>
  <c r="I4272" i="3"/>
  <c r="I4273" i="3"/>
  <c r="I4274" i="3"/>
  <c r="I4275" i="3"/>
  <c r="I4276" i="3"/>
  <c r="I4277" i="3"/>
  <c r="I4278" i="3"/>
  <c r="I4279" i="3"/>
  <c r="I4280" i="3"/>
  <c r="I4281" i="3"/>
  <c r="I4282" i="3"/>
  <c r="I4283" i="3"/>
  <c r="I4284" i="3"/>
  <c r="I4285" i="3"/>
  <c r="I4286" i="3"/>
  <c r="I4287" i="3"/>
  <c r="I4288" i="3"/>
  <c r="I4289" i="3"/>
  <c r="I4290" i="3"/>
  <c r="I4291" i="3"/>
  <c r="I4292" i="3"/>
  <c r="I4293" i="3"/>
  <c r="I4294" i="3"/>
  <c r="I4295" i="3"/>
  <c r="I4296" i="3"/>
  <c r="I4297" i="3"/>
  <c r="I4298" i="3"/>
  <c r="I4299" i="3"/>
  <c r="I4300" i="3"/>
  <c r="I4301" i="3"/>
  <c r="I4302" i="3"/>
  <c r="I4303" i="3"/>
  <c r="I4304" i="3"/>
  <c r="I4305" i="3"/>
  <c r="I4306" i="3"/>
  <c r="I4307" i="3"/>
  <c r="I4308" i="3"/>
  <c r="I4309" i="3"/>
  <c r="I4310" i="3"/>
  <c r="I4311" i="3"/>
  <c r="I4312" i="3"/>
  <c r="I4313" i="3"/>
  <c r="I4314" i="3"/>
  <c r="I4315" i="3"/>
  <c r="I4316" i="3"/>
  <c r="I4317" i="3"/>
  <c r="I4318" i="3"/>
  <c r="I4319" i="3"/>
  <c r="I4320" i="3"/>
  <c r="I4321" i="3"/>
  <c r="I4322" i="3"/>
  <c r="I4323" i="3"/>
  <c r="I4324" i="3"/>
  <c r="I4325" i="3"/>
  <c r="I4326" i="3"/>
  <c r="I4327" i="3"/>
  <c r="I4328" i="3"/>
  <c r="I4329" i="3"/>
  <c r="I4330" i="3"/>
  <c r="I4331" i="3"/>
  <c r="I4332" i="3"/>
  <c r="I4333" i="3"/>
  <c r="I4334" i="3"/>
  <c r="I4335" i="3"/>
  <c r="I4336" i="3"/>
  <c r="I4337" i="3"/>
  <c r="I4338" i="3"/>
  <c r="I4339" i="3"/>
  <c r="I4340" i="3"/>
  <c r="I4341" i="3"/>
  <c r="I4342" i="3"/>
  <c r="I4343" i="3"/>
  <c r="I4344" i="3"/>
  <c r="I4345" i="3"/>
  <c r="I4346" i="3"/>
  <c r="I4347" i="3"/>
  <c r="I4348" i="3"/>
  <c r="I4349" i="3"/>
  <c r="I4350" i="3"/>
  <c r="I4351" i="3"/>
  <c r="I4352" i="3"/>
  <c r="I4353" i="3"/>
  <c r="I4354" i="3"/>
  <c r="I4355" i="3"/>
  <c r="I4356" i="3"/>
  <c r="I4357" i="3"/>
  <c r="I4358" i="3"/>
  <c r="I4359" i="3"/>
  <c r="I4360" i="3"/>
  <c r="I4361" i="3"/>
  <c r="I4362" i="3"/>
  <c r="I4363" i="3"/>
  <c r="I4364" i="3"/>
  <c r="I4365" i="3"/>
  <c r="I4366" i="3"/>
  <c r="I4367" i="3"/>
  <c r="I4368" i="3"/>
  <c r="I4369" i="3"/>
  <c r="I4370" i="3"/>
  <c r="I4371" i="3"/>
  <c r="I4372" i="3"/>
  <c r="I4373" i="3"/>
  <c r="I4374" i="3"/>
  <c r="I4375" i="3"/>
  <c r="I4376" i="3"/>
  <c r="I4377" i="3"/>
  <c r="I4378" i="3"/>
  <c r="I4379" i="3"/>
  <c r="I4380" i="3"/>
  <c r="I4381" i="3"/>
  <c r="I4382" i="3"/>
  <c r="I4383" i="3"/>
  <c r="I4384" i="3"/>
  <c r="I4385" i="3"/>
  <c r="I4386" i="3"/>
  <c r="I4387" i="3"/>
  <c r="I4388" i="3"/>
  <c r="I4389" i="3"/>
  <c r="I4390" i="3"/>
  <c r="I4391" i="3"/>
  <c r="I4392" i="3"/>
  <c r="I4393" i="3"/>
  <c r="I4394" i="3"/>
  <c r="I4395" i="3"/>
  <c r="I4396" i="3"/>
  <c r="I4397" i="3"/>
  <c r="I4398" i="3"/>
  <c r="I4399" i="3"/>
  <c r="I4400" i="3"/>
  <c r="I4401" i="3"/>
  <c r="I4402" i="3"/>
  <c r="I4403" i="3"/>
  <c r="I4404" i="3"/>
  <c r="I4405" i="3"/>
  <c r="I4406" i="3"/>
  <c r="I4407" i="3"/>
  <c r="I4408" i="3"/>
  <c r="I4409" i="3"/>
  <c r="I4410" i="3"/>
  <c r="I4411" i="3"/>
  <c r="I4412" i="3"/>
  <c r="I4413" i="3"/>
  <c r="I4414" i="3"/>
  <c r="I4415" i="3"/>
  <c r="I4416" i="3"/>
  <c r="I4417" i="3"/>
  <c r="I4418" i="3"/>
  <c r="I4419" i="3"/>
  <c r="I4420" i="3"/>
  <c r="I4421" i="3"/>
  <c r="I4422" i="3"/>
  <c r="I4423" i="3"/>
  <c r="I4424" i="3"/>
  <c r="I4425" i="3"/>
  <c r="I4426" i="3"/>
  <c r="I4427" i="3"/>
  <c r="I4428" i="3"/>
  <c r="I4429" i="3"/>
  <c r="I4430" i="3"/>
  <c r="I4431" i="3"/>
  <c r="I4432" i="3"/>
  <c r="I4433" i="3"/>
  <c r="I4434" i="3"/>
  <c r="I4435" i="3"/>
  <c r="I4436" i="3"/>
  <c r="I4437" i="3"/>
  <c r="I4438" i="3"/>
  <c r="I4439" i="3"/>
  <c r="I4440" i="3"/>
  <c r="I4441" i="3"/>
  <c r="I4442" i="3"/>
  <c r="I4443" i="3"/>
  <c r="I4444" i="3"/>
  <c r="I4445" i="3"/>
  <c r="I4446" i="3"/>
  <c r="I4447" i="3"/>
  <c r="I4448" i="3"/>
  <c r="I4449" i="3"/>
  <c r="I4450" i="3"/>
  <c r="I4451" i="3"/>
  <c r="I4452" i="3"/>
  <c r="I4453" i="3"/>
  <c r="I4454" i="3"/>
  <c r="I4455" i="3"/>
  <c r="I4456" i="3"/>
  <c r="I4457" i="3"/>
  <c r="I4458" i="3"/>
  <c r="I4459" i="3"/>
  <c r="I4460" i="3"/>
  <c r="I4461" i="3"/>
  <c r="I4462" i="3"/>
  <c r="I4463" i="3"/>
  <c r="I4464" i="3"/>
  <c r="I4465" i="3"/>
  <c r="I4466" i="3"/>
  <c r="I4467" i="3"/>
  <c r="I4468" i="3"/>
  <c r="I4469" i="3"/>
  <c r="I4470" i="3"/>
  <c r="I4471" i="3"/>
  <c r="I4472" i="3"/>
  <c r="I4473" i="3"/>
  <c r="I4474" i="3"/>
  <c r="I4475" i="3"/>
  <c r="I4476" i="3"/>
  <c r="I4477" i="3"/>
  <c r="I4478" i="3"/>
  <c r="I4479" i="3"/>
  <c r="I4480" i="3"/>
  <c r="I4481" i="3"/>
  <c r="I4482" i="3"/>
  <c r="I4483" i="3"/>
  <c r="I4484" i="3"/>
  <c r="I4485" i="3"/>
  <c r="I4486" i="3"/>
  <c r="I4487" i="3"/>
  <c r="I4488" i="3"/>
  <c r="I4489" i="3"/>
  <c r="I4490" i="3"/>
  <c r="I4491" i="3"/>
  <c r="I4492" i="3"/>
  <c r="I4493" i="3"/>
  <c r="I4494" i="3"/>
  <c r="I4495" i="3"/>
  <c r="I4496" i="3"/>
  <c r="I4497" i="3"/>
  <c r="I4498" i="3"/>
  <c r="I4499" i="3"/>
  <c r="I4500" i="3"/>
  <c r="I4501" i="3"/>
  <c r="I4502" i="3"/>
  <c r="I4503" i="3"/>
  <c r="I4504" i="3"/>
  <c r="I4505" i="3"/>
  <c r="I4506" i="3"/>
  <c r="I4507" i="3"/>
  <c r="I4508" i="3"/>
  <c r="I4509" i="3"/>
  <c r="I4510" i="3"/>
  <c r="I4511" i="3"/>
  <c r="I4512" i="3"/>
  <c r="I4513" i="3"/>
  <c r="I4514" i="3"/>
  <c r="I4515" i="3"/>
  <c r="I4516" i="3"/>
  <c r="I4517" i="3"/>
  <c r="I4518" i="3"/>
  <c r="I4519" i="3"/>
  <c r="I4520" i="3"/>
  <c r="I4521" i="3"/>
  <c r="I4522" i="3"/>
  <c r="I4523" i="3"/>
  <c r="I4524" i="3"/>
  <c r="I4525" i="3"/>
  <c r="I4526" i="3"/>
  <c r="I4527" i="3"/>
  <c r="I4528" i="3"/>
  <c r="I4529" i="3"/>
  <c r="I4530" i="3"/>
  <c r="I4531" i="3"/>
  <c r="I4532" i="3"/>
  <c r="I4533" i="3"/>
  <c r="I4534" i="3"/>
  <c r="I4535" i="3"/>
  <c r="I4536" i="3"/>
  <c r="I4537" i="3"/>
  <c r="I4538" i="3"/>
  <c r="I4539" i="3"/>
  <c r="I4540" i="3"/>
  <c r="I4541" i="3"/>
  <c r="I4542" i="3"/>
  <c r="I4543" i="3"/>
  <c r="I4544" i="3"/>
  <c r="I4545" i="3"/>
  <c r="I4546" i="3"/>
  <c r="I4547" i="3"/>
  <c r="I4548" i="3"/>
  <c r="I4549" i="3"/>
  <c r="I4550" i="3"/>
  <c r="I4551" i="3"/>
  <c r="I4552" i="3"/>
  <c r="I4553" i="3"/>
  <c r="I4554" i="3"/>
  <c r="I4555" i="3"/>
  <c r="I4556" i="3"/>
  <c r="I4557" i="3"/>
  <c r="I4558" i="3"/>
  <c r="I4559" i="3"/>
  <c r="I4560" i="3"/>
  <c r="I4561" i="3"/>
  <c r="I4562" i="3"/>
  <c r="I4563" i="3"/>
  <c r="I4564" i="3"/>
  <c r="I4565" i="3"/>
  <c r="I4566" i="3"/>
  <c r="I4567" i="3"/>
  <c r="I4568" i="3"/>
  <c r="I4569" i="3"/>
  <c r="I4570" i="3"/>
  <c r="I4571" i="3"/>
  <c r="I4572" i="3"/>
  <c r="I4573" i="3"/>
  <c r="I4574" i="3"/>
  <c r="I4575" i="3"/>
  <c r="I4576" i="3"/>
  <c r="I4577" i="3"/>
  <c r="I4578" i="3"/>
  <c r="I4579" i="3"/>
  <c r="I4580" i="3"/>
  <c r="I4581" i="3"/>
  <c r="I4582" i="3"/>
  <c r="I4583" i="3"/>
  <c r="I4584" i="3"/>
  <c r="I4585" i="3"/>
  <c r="I4586" i="3"/>
  <c r="I4587" i="3"/>
  <c r="I4588" i="3"/>
  <c r="I4589" i="3"/>
  <c r="I4590" i="3"/>
  <c r="I4591" i="3"/>
  <c r="I4592" i="3"/>
  <c r="I4593" i="3"/>
  <c r="I4594" i="3"/>
  <c r="I4595" i="3"/>
  <c r="I4596" i="3"/>
  <c r="I4597" i="3"/>
  <c r="I4598" i="3"/>
  <c r="I4599" i="3"/>
  <c r="I4600" i="3"/>
  <c r="I4601" i="3"/>
  <c r="I4602" i="3"/>
  <c r="I4603" i="3"/>
  <c r="I4604" i="3"/>
  <c r="I4605" i="3"/>
  <c r="I4606" i="3"/>
  <c r="I4607" i="3"/>
  <c r="I4608" i="3"/>
  <c r="I4609" i="3"/>
  <c r="I4610" i="3"/>
  <c r="I4611" i="3"/>
  <c r="I4612" i="3"/>
  <c r="I4613" i="3"/>
  <c r="I4614" i="3"/>
  <c r="I4615" i="3"/>
  <c r="I4616" i="3"/>
  <c r="I4617" i="3"/>
  <c r="I4618" i="3"/>
  <c r="I4619" i="3"/>
  <c r="I4620" i="3"/>
  <c r="I4621" i="3"/>
  <c r="I4622" i="3"/>
  <c r="I4623" i="3"/>
  <c r="I4624" i="3"/>
  <c r="I4625" i="3"/>
  <c r="I4626" i="3"/>
  <c r="I4627" i="3"/>
  <c r="I4628" i="3"/>
  <c r="I4629" i="3"/>
  <c r="I4630" i="3"/>
  <c r="I4631" i="3"/>
  <c r="I4632" i="3"/>
  <c r="I4633" i="3"/>
  <c r="I4634" i="3"/>
  <c r="I4635" i="3"/>
  <c r="I4636" i="3"/>
  <c r="I4637" i="3"/>
  <c r="I4638" i="3"/>
  <c r="I4639" i="3"/>
  <c r="I4640" i="3"/>
  <c r="I4641" i="3"/>
  <c r="I4642" i="3"/>
  <c r="I4643" i="3"/>
  <c r="I4644" i="3"/>
  <c r="I4645" i="3"/>
  <c r="I4646" i="3"/>
  <c r="I4647" i="3"/>
  <c r="I4648" i="3"/>
  <c r="I4649" i="3"/>
  <c r="I4650" i="3"/>
  <c r="I4651" i="3"/>
  <c r="I4652" i="3"/>
  <c r="I4653" i="3"/>
  <c r="I4654" i="3"/>
  <c r="I4655" i="3"/>
  <c r="I4656" i="3"/>
  <c r="I4657" i="3"/>
  <c r="I4658" i="3"/>
  <c r="I4659" i="3"/>
  <c r="I4660" i="3"/>
  <c r="I4661" i="3"/>
  <c r="I4662" i="3"/>
  <c r="I4663" i="3"/>
  <c r="I4664" i="3"/>
  <c r="I4665" i="3"/>
  <c r="I4666" i="3"/>
  <c r="I4667" i="3"/>
  <c r="I4668" i="3"/>
  <c r="I4669" i="3"/>
  <c r="I4670" i="3"/>
  <c r="I4671" i="3"/>
  <c r="I4672" i="3"/>
  <c r="I4673" i="3"/>
  <c r="I4674" i="3"/>
  <c r="I4675" i="3"/>
  <c r="I4676" i="3"/>
  <c r="I4677" i="3"/>
  <c r="I4678" i="3"/>
  <c r="I4679" i="3"/>
  <c r="I4680" i="3"/>
  <c r="I4681" i="3"/>
  <c r="I4682" i="3"/>
  <c r="I4683" i="3"/>
  <c r="I4684" i="3"/>
  <c r="I4685" i="3"/>
  <c r="I4686" i="3"/>
  <c r="I4687" i="3"/>
  <c r="I4688" i="3"/>
  <c r="I4689" i="3"/>
  <c r="I4690" i="3"/>
  <c r="I4691" i="3"/>
  <c r="I4692" i="3"/>
  <c r="I4693" i="3"/>
  <c r="I4694" i="3"/>
  <c r="I4695" i="3"/>
  <c r="I4696" i="3"/>
  <c r="I4697" i="3"/>
  <c r="I4698" i="3"/>
  <c r="I4699" i="3"/>
  <c r="I4700" i="3"/>
  <c r="I4701" i="3"/>
  <c r="I4702" i="3"/>
  <c r="I4703" i="3"/>
  <c r="I4704" i="3"/>
  <c r="I4705" i="3"/>
  <c r="I4706" i="3"/>
  <c r="I4707" i="3"/>
  <c r="I4708" i="3"/>
  <c r="I4709" i="3"/>
  <c r="I4710" i="3"/>
  <c r="I4711" i="3"/>
  <c r="I4712" i="3"/>
  <c r="I4713" i="3"/>
  <c r="I4714" i="3"/>
  <c r="I4715" i="3"/>
  <c r="I4716" i="3"/>
  <c r="I4717" i="3"/>
  <c r="I4718" i="3"/>
  <c r="I4719" i="3"/>
  <c r="I4720" i="3"/>
  <c r="I4721" i="3"/>
  <c r="I4722" i="3"/>
  <c r="I4723" i="3"/>
  <c r="I4724" i="3"/>
  <c r="I4725" i="3"/>
  <c r="I4726" i="3"/>
  <c r="I4727" i="3"/>
  <c r="I4728" i="3"/>
  <c r="I4729" i="3"/>
  <c r="I4730" i="3"/>
  <c r="I4731" i="3"/>
  <c r="I4732" i="3"/>
  <c r="I4733" i="3"/>
  <c r="I4734" i="3"/>
  <c r="I4735" i="3"/>
  <c r="I4736" i="3"/>
  <c r="I4737" i="3"/>
  <c r="I4738" i="3"/>
  <c r="I4739" i="3"/>
  <c r="I4740" i="3"/>
  <c r="I4741" i="3"/>
  <c r="I4742" i="3"/>
  <c r="I4743" i="3"/>
  <c r="I4744" i="3"/>
  <c r="I4745" i="3"/>
  <c r="I4746" i="3"/>
  <c r="I4747" i="3"/>
  <c r="I4748" i="3"/>
  <c r="I4749" i="3"/>
  <c r="I4750" i="3"/>
  <c r="I4751" i="3"/>
  <c r="I4752" i="3"/>
  <c r="I4753" i="3"/>
  <c r="I4754" i="3"/>
  <c r="I4755" i="3"/>
  <c r="I4756" i="3"/>
  <c r="I4757" i="3"/>
  <c r="I4758" i="3"/>
  <c r="I4759" i="3"/>
  <c r="I4760" i="3"/>
  <c r="I4761" i="3"/>
  <c r="I4762" i="3"/>
  <c r="I4763" i="3"/>
  <c r="I4764" i="3"/>
  <c r="I4765" i="3"/>
  <c r="I4766" i="3"/>
  <c r="I4767" i="3"/>
  <c r="I4768" i="3"/>
  <c r="I4769" i="3"/>
  <c r="I4770" i="3"/>
  <c r="I4771" i="3"/>
  <c r="I4772" i="3"/>
  <c r="I4773" i="3"/>
  <c r="I4774" i="3"/>
  <c r="I4775" i="3"/>
  <c r="I4776" i="3"/>
  <c r="I4777" i="3"/>
  <c r="I4778" i="3"/>
  <c r="I4779" i="3"/>
  <c r="I4780" i="3"/>
  <c r="I4781" i="3"/>
  <c r="I4782" i="3"/>
  <c r="I4783" i="3"/>
  <c r="I4784" i="3"/>
  <c r="I4785" i="3"/>
  <c r="I4786" i="3"/>
  <c r="I4787" i="3"/>
  <c r="I4788" i="3"/>
  <c r="I4789" i="3"/>
  <c r="I4790" i="3"/>
  <c r="I4791" i="3"/>
  <c r="I4792" i="3"/>
  <c r="I4793" i="3"/>
  <c r="I4794" i="3"/>
  <c r="I4795" i="3"/>
  <c r="I4796" i="3"/>
  <c r="I4797" i="3"/>
  <c r="I4798" i="3"/>
  <c r="I4799" i="3"/>
  <c r="I4800" i="3"/>
  <c r="I4801" i="3"/>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4116" i="3"/>
  <c r="O4117" i="3"/>
  <c r="O4118" i="3"/>
  <c r="O4119" i="3"/>
  <c r="O4120" i="3"/>
  <c r="O4121" i="3"/>
  <c r="O4122" i="3"/>
  <c r="O4123" i="3"/>
  <c r="O4124" i="3"/>
  <c r="O4125" i="3"/>
  <c r="O4126" i="3"/>
  <c r="O4127" i="3"/>
  <c r="O4128" i="3"/>
  <c r="O4129" i="3"/>
  <c r="O4130" i="3"/>
  <c r="O4131" i="3"/>
  <c r="O4132" i="3"/>
  <c r="O4133" i="3"/>
  <c r="O4134" i="3"/>
  <c r="O4135" i="3"/>
  <c r="O4136" i="3"/>
  <c r="O4137" i="3"/>
  <c r="O4138" i="3"/>
  <c r="O4139" i="3"/>
  <c r="O4140" i="3"/>
  <c r="O4141" i="3"/>
  <c r="O4142" i="3"/>
  <c r="O4143" i="3"/>
  <c r="O4144" i="3"/>
  <c r="O4145" i="3"/>
  <c r="O4146" i="3"/>
  <c r="O4147" i="3"/>
  <c r="O4148" i="3"/>
  <c r="O4149" i="3"/>
  <c r="O4150" i="3"/>
  <c r="O4151" i="3"/>
  <c r="O4152" i="3"/>
  <c r="O4153" i="3"/>
  <c r="O4154" i="3"/>
  <c r="O4155" i="3"/>
  <c r="O4156" i="3"/>
  <c r="O4157" i="3"/>
  <c r="O4158" i="3"/>
  <c r="O4159" i="3"/>
  <c r="O4160" i="3"/>
  <c r="O4161" i="3"/>
  <c r="O4162" i="3"/>
  <c r="O4163" i="3"/>
  <c r="O4164" i="3"/>
  <c r="O4165" i="3"/>
  <c r="O4166" i="3"/>
  <c r="O4167" i="3"/>
  <c r="O4168" i="3"/>
  <c r="O4169" i="3"/>
  <c r="O4170" i="3"/>
  <c r="O4171" i="3"/>
  <c r="O4172" i="3"/>
  <c r="O4173" i="3"/>
  <c r="O4174" i="3"/>
  <c r="O4175" i="3"/>
  <c r="O4176" i="3"/>
  <c r="O4177" i="3"/>
  <c r="O4178" i="3"/>
  <c r="O4179" i="3"/>
  <c r="O4180" i="3"/>
  <c r="O4181" i="3"/>
  <c r="O4182" i="3"/>
  <c r="O4183" i="3"/>
  <c r="O4184" i="3"/>
  <c r="O4185" i="3"/>
  <c r="O4186" i="3"/>
  <c r="O4187" i="3"/>
  <c r="O4188" i="3"/>
  <c r="O4189" i="3"/>
  <c r="O4190" i="3"/>
  <c r="O4191" i="3"/>
  <c r="O4192" i="3"/>
  <c r="O4193" i="3"/>
  <c r="O4194" i="3"/>
  <c r="O4195" i="3"/>
  <c r="O4196" i="3"/>
  <c r="O4197" i="3"/>
  <c r="O4198" i="3"/>
  <c r="O4199" i="3"/>
  <c r="O4200" i="3"/>
  <c r="O4201" i="3"/>
  <c r="O4202" i="3"/>
  <c r="O4203" i="3"/>
  <c r="O4204" i="3"/>
  <c r="O4205" i="3"/>
  <c r="O4206" i="3"/>
  <c r="O4207" i="3"/>
  <c r="O4208" i="3"/>
  <c r="O4209" i="3"/>
  <c r="O4210" i="3"/>
  <c r="O4211" i="3"/>
  <c r="O4212" i="3"/>
  <c r="O4213" i="3"/>
  <c r="O4214" i="3"/>
  <c r="O4215" i="3"/>
  <c r="O4216" i="3"/>
  <c r="O4217" i="3"/>
  <c r="O4218" i="3"/>
  <c r="O4219" i="3"/>
  <c r="O4220" i="3"/>
  <c r="O4221" i="3"/>
  <c r="O4222" i="3"/>
  <c r="O4223" i="3"/>
  <c r="O4224" i="3"/>
  <c r="O4225" i="3"/>
  <c r="O4226" i="3"/>
  <c r="O4227" i="3"/>
  <c r="O4228" i="3"/>
  <c r="O4229" i="3"/>
  <c r="O4230" i="3"/>
  <c r="O4231" i="3"/>
  <c r="O4232" i="3"/>
  <c r="O4233" i="3"/>
  <c r="O4234" i="3"/>
  <c r="O4235" i="3"/>
  <c r="O4236" i="3"/>
  <c r="O4237" i="3"/>
  <c r="O4238" i="3"/>
  <c r="O4239" i="3"/>
  <c r="O4240" i="3"/>
  <c r="O4241" i="3"/>
  <c r="O4242" i="3"/>
  <c r="O4243" i="3"/>
  <c r="O4244" i="3"/>
  <c r="O4245" i="3"/>
  <c r="O4246" i="3"/>
  <c r="O4247" i="3"/>
  <c r="O4248" i="3"/>
  <c r="O4249" i="3"/>
  <c r="O4250" i="3"/>
  <c r="O4251" i="3"/>
  <c r="O4252" i="3"/>
  <c r="O4253" i="3"/>
  <c r="O4254" i="3"/>
  <c r="O4255" i="3"/>
  <c r="O4256" i="3"/>
  <c r="O4257" i="3"/>
  <c r="O4258" i="3"/>
  <c r="O4259" i="3"/>
  <c r="O4260" i="3"/>
  <c r="O4261" i="3"/>
  <c r="O4262" i="3"/>
  <c r="O4263" i="3"/>
  <c r="O4264" i="3"/>
  <c r="O4265" i="3"/>
  <c r="O4266" i="3"/>
  <c r="O4267" i="3"/>
  <c r="O4268" i="3"/>
  <c r="O4269" i="3"/>
  <c r="O4270" i="3"/>
  <c r="O4271" i="3"/>
  <c r="O4272" i="3"/>
  <c r="O4273" i="3"/>
  <c r="O4274" i="3"/>
  <c r="O4275" i="3"/>
  <c r="O4276" i="3"/>
  <c r="O4277" i="3"/>
  <c r="O4278" i="3"/>
  <c r="O4279" i="3"/>
  <c r="O4280" i="3"/>
  <c r="O4281" i="3"/>
  <c r="O4282" i="3"/>
  <c r="O4283" i="3"/>
  <c r="O4284" i="3"/>
  <c r="O4285" i="3"/>
  <c r="O4286" i="3"/>
  <c r="O4287" i="3"/>
  <c r="O4288" i="3"/>
  <c r="O4289" i="3"/>
  <c r="O4290" i="3"/>
  <c r="O4291" i="3"/>
  <c r="O4292" i="3"/>
  <c r="O4293" i="3"/>
  <c r="O4294" i="3"/>
  <c r="O4295" i="3"/>
  <c r="O4296" i="3"/>
  <c r="O4297" i="3"/>
  <c r="O4298" i="3"/>
  <c r="O4299" i="3"/>
  <c r="O4300" i="3"/>
  <c r="O4301" i="3"/>
  <c r="O4302" i="3"/>
  <c r="O4303" i="3"/>
  <c r="O4304" i="3"/>
  <c r="O4305" i="3"/>
  <c r="O4306" i="3"/>
  <c r="O4307" i="3"/>
  <c r="O4308" i="3"/>
  <c r="O4309" i="3"/>
  <c r="O4310" i="3"/>
  <c r="O4311" i="3"/>
  <c r="O4312" i="3"/>
  <c r="O4313" i="3"/>
  <c r="O4314" i="3"/>
  <c r="O4315" i="3"/>
  <c r="O4316" i="3"/>
  <c r="O4317" i="3"/>
  <c r="O4318" i="3"/>
  <c r="O4319" i="3"/>
  <c r="O4320" i="3"/>
  <c r="O4321" i="3"/>
  <c r="O4322" i="3"/>
  <c r="O4323" i="3"/>
  <c r="O4324" i="3"/>
  <c r="O4325" i="3"/>
  <c r="O4326" i="3"/>
  <c r="O4327" i="3"/>
  <c r="O4328" i="3"/>
  <c r="O4329" i="3"/>
  <c r="O4330" i="3"/>
  <c r="O4331" i="3"/>
  <c r="O4332" i="3"/>
  <c r="O4333" i="3"/>
  <c r="O4334" i="3"/>
  <c r="O4335" i="3"/>
  <c r="O4336" i="3"/>
  <c r="O4337" i="3"/>
  <c r="O4338" i="3"/>
  <c r="O4339" i="3"/>
  <c r="O4340" i="3"/>
  <c r="O4341" i="3"/>
  <c r="O4342" i="3"/>
  <c r="O4343" i="3"/>
  <c r="O4344" i="3"/>
  <c r="O4345" i="3"/>
  <c r="O4346" i="3"/>
  <c r="O4347" i="3"/>
  <c r="O4348" i="3"/>
  <c r="O4349" i="3"/>
  <c r="O4350" i="3"/>
  <c r="O4351" i="3"/>
  <c r="O4352" i="3"/>
  <c r="O4353" i="3"/>
  <c r="O4354" i="3"/>
  <c r="O4355" i="3"/>
  <c r="O4356" i="3"/>
  <c r="O4357" i="3"/>
  <c r="O4358" i="3"/>
  <c r="O4359" i="3"/>
  <c r="O4360" i="3"/>
  <c r="O4361" i="3"/>
  <c r="O4362" i="3"/>
  <c r="O4363" i="3"/>
  <c r="O4364" i="3"/>
  <c r="O4365" i="3"/>
  <c r="O4366" i="3"/>
  <c r="O4367" i="3"/>
  <c r="O4368" i="3"/>
  <c r="O4369" i="3"/>
  <c r="O4370" i="3"/>
  <c r="O4371" i="3"/>
  <c r="O4372" i="3"/>
  <c r="O4373" i="3"/>
  <c r="O4374" i="3"/>
  <c r="O4375" i="3"/>
  <c r="O4376" i="3"/>
  <c r="O4377" i="3"/>
  <c r="O4378" i="3"/>
  <c r="O4379" i="3"/>
  <c r="O4380" i="3"/>
  <c r="O4381" i="3"/>
  <c r="O4382" i="3"/>
  <c r="O4383" i="3"/>
  <c r="O4384" i="3"/>
  <c r="O4385" i="3"/>
  <c r="O4386" i="3"/>
  <c r="O4387" i="3"/>
  <c r="O4388" i="3"/>
  <c r="O4389" i="3"/>
  <c r="O4390" i="3"/>
  <c r="O4391" i="3"/>
  <c r="O4392" i="3"/>
  <c r="O4393" i="3"/>
  <c r="O4394" i="3"/>
  <c r="O4395" i="3"/>
  <c r="O4396" i="3"/>
  <c r="O4397" i="3"/>
  <c r="O4398" i="3"/>
  <c r="O4399" i="3"/>
  <c r="O4400" i="3"/>
  <c r="O4401" i="3"/>
  <c r="O4402" i="3"/>
  <c r="O4403" i="3"/>
  <c r="O4404" i="3"/>
  <c r="O4405" i="3"/>
  <c r="O4406" i="3"/>
  <c r="O4407" i="3"/>
  <c r="O4408" i="3"/>
  <c r="O4409" i="3"/>
  <c r="O4410" i="3"/>
  <c r="O4411" i="3"/>
  <c r="O4412" i="3"/>
  <c r="O4413" i="3"/>
  <c r="O4414" i="3"/>
  <c r="O4415" i="3"/>
  <c r="O4416" i="3"/>
  <c r="O4417" i="3"/>
  <c r="O4418" i="3"/>
  <c r="O4419" i="3"/>
  <c r="O4420" i="3"/>
  <c r="O4421" i="3"/>
  <c r="O4422" i="3"/>
  <c r="O4423" i="3"/>
  <c r="O4424" i="3"/>
  <c r="O4425" i="3"/>
  <c r="O4426" i="3"/>
  <c r="O4427" i="3"/>
  <c r="O4428" i="3"/>
  <c r="O4429" i="3"/>
  <c r="O4430" i="3"/>
  <c r="O4431" i="3"/>
  <c r="O4432" i="3"/>
  <c r="O4433" i="3"/>
  <c r="O4434" i="3"/>
  <c r="O4435" i="3"/>
  <c r="O4436" i="3"/>
  <c r="O4437" i="3"/>
  <c r="O4438" i="3"/>
  <c r="O4439" i="3"/>
  <c r="O4440" i="3"/>
  <c r="O4441" i="3"/>
  <c r="O4442" i="3"/>
  <c r="O4443" i="3"/>
  <c r="O4444" i="3"/>
  <c r="O4445" i="3"/>
  <c r="O4446" i="3"/>
  <c r="O4447" i="3"/>
  <c r="O4448" i="3"/>
  <c r="O4449" i="3"/>
  <c r="O4450" i="3"/>
  <c r="O4451" i="3"/>
  <c r="O4452" i="3"/>
  <c r="O4453" i="3"/>
  <c r="O4454" i="3"/>
  <c r="O4455" i="3"/>
  <c r="O4456" i="3"/>
  <c r="O4457" i="3"/>
  <c r="O4458" i="3"/>
  <c r="O4459" i="3"/>
  <c r="O4460" i="3"/>
  <c r="O4461" i="3"/>
  <c r="O4462" i="3"/>
  <c r="O4463" i="3"/>
  <c r="O4464" i="3"/>
  <c r="O4465" i="3"/>
  <c r="O4466" i="3"/>
  <c r="O4467" i="3"/>
  <c r="O4468" i="3"/>
  <c r="O4469" i="3"/>
  <c r="O4470" i="3"/>
  <c r="O4471" i="3"/>
  <c r="O4472" i="3"/>
  <c r="O4473" i="3"/>
  <c r="O4474" i="3"/>
  <c r="O4475" i="3"/>
  <c r="O4476" i="3"/>
  <c r="O4477" i="3"/>
  <c r="O4478" i="3"/>
  <c r="O4479" i="3"/>
  <c r="O4480" i="3"/>
  <c r="O4481" i="3"/>
  <c r="O4482" i="3"/>
  <c r="O4483" i="3"/>
  <c r="O4484" i="3"/>
  <c r="O4485" i="3"/>
  <c r="O4486" i="3"/>
  <c r="O4487" i="3"/>
  <c r="O4488" i="3"/>
  <c r="O4489" i="3"/>
  <c r="O4490" i="3"/>
  <c r="O4491" i="3"/>
  <c r="O4492" i="3"/>
  <c r="O4493" i="3"/>
  <c r="O4494" i="3"/>
  <c r="O4495" i="3"/>
  <c r="O4496" i="3"/>
  <c r="O4497" i="3"/>
  <c r="O4498" i="3"/>
  <c r="O4499" i="3"/>
  <c r="O4500" i="3"/>
  <c r="O4501" i="3"/>
  <c r="O4502" i="3"/>
  <c r="O4503" i="3"/>
  <c r="O4504" i="3"/>
  <c r="O4505" i="3"/>
  <c r="O4506" i="3"/>
  <c r="O4507" i="3"/>
  <c r="O4508" i="3"/>
  <c r="O4509" i="3"/>
  <c r="O4510" i="3"/>
  <c r="O4511" i="3"/>
  <c r="O4512" i="3"/>
  <c r="O4513" i="3"/>
  <c r="O4514" i="3"/>
  <c r="O4515" i="3"/>
  <c r="O4516" i="3"/>
  <c r="O4517" i="3"/>
  <c r="O4518" i="3"/>
  <c r="O4519" i="3"/>
  <c r="O4520" i="3"/>
  <c r="O4521" i="3"/>
  <c r="O4522" i="3"/>
  <c r="O4523" i="3"/>
  <c r="O4524" i="3"/>
  <c r="O4525" i="3"/>
  <c r="O4526" i="3"/>
  <c r="O4527" i="3"/>
  <c r="O4528" i="3"/>
  <c r="O4529" i="3"/>
  <c r="O4530" i="3"/>
  <c r="O4531" i="3"/>
  <c r="O4532" i="3"/>
  <c r="O4533" i="3"/>
  <c r="O4534" i="3"/>
  <c r="O4535" i="3"/>
  <c r="O4536" i="3"/>
  <c r="O4537" i="3"/>
  <c r="O4538" i="3"/>
  <c r="O4539" i="3"/>
  <c r="O4540" i="3"/>
  <c r="O4541" i="3"/>
  <c r="O4542" i="3"/>
  <c r="O4543" i="3"/>
  <c r="O4544" i="3"/>
  <c r="O4545" i="3"/>
  <c r="O4546" i="3"/>
  <c r="O4547" i="3"/>
  <c r="O4548" i="3"/>
  <c r="O4549" i="3"/>
  <c r="O4550" i="3"/>
  <c r="O4551" i="3"/>
  <c r="O4552" i="3"/>
  <c r="O4553" i="3"/>
  <c r="O4554" i="3"/>
  <c r="O4555" i="3"/>
  <c r="O4556" i="3"/>
  <c r="O4557" i="3"/>
  <c r="O4558" i="3"/>
  <c r="O4559" i="3"/>
  <c r="O4560" i="3"/>
  <c r="O4561" i="3"/>
  <c r="O4562" i="3"/>
  <c r="O4563" i="3"/>
  <c r="O4564" i="3"/>
  <c r="O4565" i="3"/>
  <c r="O4566" i="3"/>
  <c r="O4567" i="3"/>
  <c r="O4568" i="3"/>
  <c r="O4569" i="3"/>
  <c r="O4570" i="3"/>
  <c r="O4571" i="3"/>
  <c r="O4572" i="3"/>
  <c r="O4573" i="3"/>
  <c r="O4574" i="3"/>
  <c r="O4575" i="3"/>
  <c r="O4576" i="3"/>
  <c r="O4577" i="3"/>
  <c r="O4578" i="3"/>
  <c r="O4579" i="3"/>
  <c r="O4580" i="3"/>
  <c r="O4581" i="3"/>
  <c r="O4582" i="3"/>
  <c r="O4583" i="3"/>
  <c r="O4584" i="3"/>
  <c r="O4585" i="3"/>
  <c r="O4586" i="3"/>
  <c r="O4587" i="3"/>
  <c r="O4588" i="3"/>
  <c r="O4589" i="3"/>
  <c r="O4590" i="3"/>
  <c r="O4591" i="3"/>
  <c r="O4592" i="3"/>
  <c r="O4593" i="3"/>
  <c r="O4594" i="3"/>
  <c r="O4595" i="3"/>
  <c r="O4596" i="3"/>
  <c r="O4597" i="3"/>
  <c r="O4598" i="3"/>
  <c r="O4599" i="3"/>
  <c r="O4600" i="3"/>
  <c r="O4601" i="3"/>
  <c r="O4602" i="3"/>
  <c r="O4603" i="3"/>
  <c r="O4604" i="3"/>
  <c r="O4605" i="3"/>
  <c r="O4606" i="3"/>
  <c r="O4607" i="3"/>
  <c r="O4608" i="3"/>
  <c r="O4609" i="3"/>
  <c r="O4610" i="3"/>
  <c r="O4611" i="3"/>
  <c r="O4612" i="3"/>
  <c r="O4613" i="3"/>
  <c r="O4614" i="3"/>
  <c r="O4615" i="3"/>
  <c r="O4616" i="3"/>
  <c r="O4617" i="3"/>
  <c r="O4618" i="3"/>
  <c r="O4619" i="3"/>
  <c r="O4620" i="3"/>
  <c r="O4621" i="3"/>
  <c r="O4622" i="3"/>
  <c r="O4623" i="3"/>
  <c r="O4624" i="3"/>
  <c r="O4625" i="3"/>
  <c r="O4626" i="3"/>
  <c r="O4627" i="3"/>
  <c r="O4628" i="3"/>
  <c r="O4629" i="3"/>
  <c r="O4630" i="3"/>
  <c r="O4631" i="3"/>
  <c r="O4632" i="3"/>
  <c r="O4633" i="3"/>
  <c r="O4634" i="3"/>
  <c r="O4635" i="3"/>
  <c r="O4636" i="3"/>
  <c r="O4637" i="3"/>
  <c r="O4638" i="3"/>
  <c r="O4639" i="3"/>
  <c r="O4640" i="3"/>
  <c r="O4641" i="3"/>
  <c r="O4642" i="3"/>
  <c r="O4643" i="3"/>
  <c r="O4644" i="3"/>
  <c r="O4645" i="3"/>
  <c r="O4646" i="3"/>
  <c r="O4647" i="3"/>
  <c r="O4648" i="3"/>
  <c r="O4649" i="3"/>
  <c r="O4650" i="3"/>
  <c r="O4651" i="3"/>
  <c r="O4652" i="3"/>
  <c r="O4653" i="3"/>
  <c r="O4654" i="3"/>
  <c r="O4655" i="3"/>
  <c r="O4656" i="3"/>
  <c r="O4657" i="3"/>
  <c r="O4658" i="3"/>
  <c r="O4659" i="3"/>
  <c r="O4660" i="3"/>
  <c r="O4661" i="3"/>
  <c r="O4662" i="3"/>
  <c r="O4663" i="3"/>
  <c r="O4664" i="3"/>
  <c r="O4665" i="3"/>
  <c r="O4666" i="3"/>
  <c r="O4667" i="3"/>
  <c r="O4668" i="3"/>
  <c r="O4669" i="3"/>
  <c r="O4670" i="3"/>
  <c r="O4671" i="3"/>
  <c r="O4672" i="3"/>
  <c r="O4673" i="3"/>
  <c r="O4674" i="3"/>
  <c r="O4675" i="3"/>
  <c r="O4676" i="3"/>
  <c r="O4677" i="3"/>
  <c r="O4678" i="3"/>
  <c r="O4679" i="3"/>
  <c r="O4680" i="3"/>
  <c r="O4681" i="3"/>
  <c r="O4682" i="3"/>
  <c r="O4683" i="3"/>
  <c r="O4684" i="3"/>
  <c r="O4685" i="3"/>
  <c r="O4686" i="3"/>
  <c r="O4687" i="3"/>
  <c r="O4688" i="3"/>
  <c r="O4689" i="3"/>
  <c r="O4690" i="3"/>
  <c r="O4691" i="3"/>
  <c r="O4692" i="3"/>
  <c r="O4693" i="3"/>
  <c r="O4694" i="3"/>
  <c r="O4695" i="3"/>
  <c r="O4696" i="3"/>
  <c r="O4697" i="3"/>
  <c r="O4698" i="3"/>
  <c r="O4699" i="3"/>
  <c r="O4700" i="3"/>
  <c r="O4701" i="3"/>
  <c r="O4702" i="3"/>
  <c r="O4703" i="3"/>
  <c r="O4704" i="3"/>
  <c r="O4705" i="3"/>
  <c r="O4706" i="3"/>
  <c r="O4707" i="3"/>
  <c r="O4708" i="3"/>
  <c r="O4709" i="3"/>
  <c r="O4710" i="3"/>
  <c r="O4711" i="3"/>
  <c r="O4712" i="3"/>
  <c r="O4713" i="3"/>
  <c r="O4714" i="3"/>
  <c r="O4715" i="3"/>
  <c r="O4716" i="3"/>
  <c r="O4717" i="3"/>
  <c r="O4718" i="3"/>
  <c r="O4719" i="3"/>
  <c r="O4720" i="3"/>
  <c r="O4721" i="3"/>
  <c r="O4722" i="3"/>
  <c r="O4723" i="3"/>
  <c r="O4724" i="3"/>
  <c r="O4725" i="3"/>
  <c r="O4726" i="3"/>
  <c r="O4727" i="3"/>
  <c r="O4728" i="3"/>
  <c r="O4729" i="3"/>
  <c r="O4730" i="3"/>
  <c r="O4731" i="3"/>
  <c r="O4732" i="3"/>
  <c r="O4733" i="3"/>
  <c r="O4734" i="3"/>
  <c r="O4735" i="3"/>
  <c r="O4736" i="3"/>
  <c r="O4737" i="3"/>
  <c r="O4738" i="3"/>
  <c r="O4739" i="3"/>
  <c r="O4740" i="3"/>
  <c r="O4741" i="3"/>
  <c r="O4742" i="3"/>
  <c r="O4743" i="3"/>
  <c r="O4744" i="3"/>
  <c r="O4745" i="3"/>
  <c r="O4746" i="3"/>
  <c r="O4747" i="3"/>
  <c r="O4748" i="3"/>
  <c r="O4749" i="3"/>
  <c r="O4750" i="3"/>
  <c r="O4751" i="3"/>
  <c r="O4752" i="3"/>
  <c r="O4753" i="3"/>
  <c r="O4754" i="3"/>
  <c r="O4755" i="3"/>
  <c r="O4756" i="3"/>
  <c r="O4757" i="3"/>
  <c r="O4758" i="3"/>
  <c r="O4759" i="3"/>
  <c r="O4760" i="3"/>
  <c r="O4761" i="3"/>
  <c r="O4762" i="3"/>
  <c r="O4763" i="3"/>
  <c r="O4764" i="3"/>
  <c r="O4765" i="3"/>
  <c r="O4766" i="3"/>
  <c r="O4767" i="3"/>
  <c r="O4768" i="3"/>
  <c r="O4769" i="3"/>
  <c r="O4770" i="3"/>
  <c r="O4771" i="3"/>
  <c r="O4772" i="3"/>
  <c r="O4773" i="3"/>
  <c r="O4774" i="3"/>
  <c r="O4775" i="3"/>
  <c r="O4776" i="3"/>
  <c r="O4777" i="3"/>
  <c r="O4778" i="3"/>
  <c r="O4779" i="3"/>
  <c r="O4780" i="3"/>
  <c r="O4781" i="3"/>
  <c r="O4782" i="3"/>
  <c r="O4783" i="3"/>
  <c r="O4784" i="3"/>
  <c r="O4785" i="3"/>
  <c r="O4786" i="3"/>
  <c r="O4787" i="3"/>
  <c r="O4788" i="3"/>
  <c r="O4789" i="3"/>
  <c r="O4790" i="3"/>
  <c r="O4791" i="3"/>
  <c r="O4792" i="3"/>
  <c r="O4793" i="3"/>
  <c r="O4794" i="3"/>
  <c r="O4795" i="3"/>
  <c r="O4796" i="3"/>
  <c r="O4797" i="3"/>
  <c r="O4798" i="3"/>
  <c r="O4799" i="3"/>
  <c r="O4800" i="3"/>
  <c r="O4801" i="3"/>
  <c r="M2" i="3"/>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3024" i="3"/>
  <c r="M3025" i="3"/>
  <c r="M3026" i="3"/>
  <c r="M3027" i="3"/>
  <c r="M3028" i="3"/>
  <c r="M3029" i="3"/>
  <c r="M3030" i="3"/>
  <c r="M3031" i="3"/>
  <c r="M3032" i="3"/>
  <c r="M3033" i="3"/>
  <c r="M3034" i="3"/>
  <c r="M3035" i="3"/>
  <c r="M3036" i="3"/>
  <c r="M3037" i="3"/>
  <c r="M3038" i="3"/>
  <c r="M3039" i="3"/>
  <c r="M3040" i="3"/>
  <c r="M3041" i="3"/>
  <c r="M3042" i="3"/>
  <c r="M3043" i="3"/>
  <c r="M3044" i="3"/>
  <c r="M3045" i="3"/>
  <c r="M3046" i="3"/>
  <c r="M3047" i="3"/>
  <c r="M3048" i="3"/>
  <c r="M3049" i="3"/>
  <c r="M3050" i="3"/>
  <c r="M3051" i="3"/>
  <c r="M3052" i="3"/>
  <c r="M3053" i="3"/>
  <c r="M3054" i="3"/>
  <c r="M3055" i="3"/>
  <c r="M3056" i="3"/>
  <c r="M3057" i="3"/>
  <c r="M3058" i="3"/>
  <c r="M3059" i="3"/>
  <c r="M3060" i="3"/>
  <c r="M3061" i="3"/>
  <c r="M3062" i="3"/>
  <c r="M3063" i="3"/>
  <c r="M3064" i="3"/>
  <c r="M3065" i="3"/>
  <c r="M3066" i="3"/>
  <c r="M3067" i="3"/>
  <c r="M3068" i="3"/>
  <c r="M3069" i="3"/>
  <c r="M3070" i="3"/>
  <c r="M3071" i="3"/>
  <c r="M3072" i="3"/>
  <c r="M3073" i="3"/>
  <c r="M3074" i="3"/>
  <c r="M3075" i="3"/>
  <c r="M3076" i="3"/>
  <c r="M3077" i="3"/>
  <c r="M3078" i="3"/>
  <c r="M3079" i="3"/>
  <c r="M3080" i="3"/>
  <c r="M3081" i="3"/>
  <c r="M3082" i="3"/>
  <c r="M3083" i="3"/>
  <c r="M3084" i="3"/>
  <c r="M3085" i="3"/>
  <c r="M3086" i="3"/>
  <c r="M3087" i="3"/>
  <c r="M3088" i="3"/>
  <c r="M3089" i="3"/>
  <c r="M3090" i="3"/>
  <c r="M3091" i="3"/>
  <c r="M3092" i="3"/>
  <c r="M3093" i="3"/>
  <c r="M3094" i="3"/>
  <c r="M3095" i="3"/>
  <c r="M3096" i="3"/>
  <c r="M3097" i="3"/>
  <c r="M3098" i="3"/>
  <c r="M3099" i="3"/>
  <c r="M3100" i="3"/>
  <c r="M3101" i="3"/>
  <c r="M3102" i="3"/>
  <c r="M3103" i="3"/>
  <c r="M3104" i="3"/>
  <c r="M3105" i="3"/>
  <c r="M3106" i="3"/>
  <c r="M3107" i="3"/>
  <c r="M3108" i="3"/>
  <c r="M3109" i="3"/>
  <c r="M3110" i="3"/>
  <c r="M3111" i="3"/>
  <c r="M3112" i="3"/>
  <c r="M3113" i="3"/>
  <c r="M3114" i="3"/>
  <c r="M3115" i="3"/>
  <c r="M3116" i="3"/>
  <c r="M3117" i="3"/>
  <c r="M3118" i="3"/>
  <c r="M3119" i="3"/>
  <c r="M3120" i="3"/>
  <c r="M3121" i="3"/>
  <c r="M3122" i="3"/>
  <c r="M3123" i="3"/>
  <c r="M3124" i="3"/>
  <c r="M3125" i="3"/>
  <c r="M3126" i="3"/>
  <c r="M3127" i="3"/>
  <c r="M3128" i="3"/>
  <c r="M3129" i="3"/>
  <c r="M3130" i="3"/>
  <c r="M3131" i="3"/>
  <c r="M3132" i="3"/>
  <c r="M3133" i="3"/>
  <c r="M3134" i="3"/>
  <c r="M3135" i="3"/>
  <c r="M3136" i="3"/>
  <c r="M3137" i="3"/>
  <c r="M3138" i="3"/>
  <c r="M3139" i="3"/>
  <c r="M3140" i="3"/>
  <c r="M3141" i="3"/>
  <c r="M3142" i="3"/>
  <c r="M3143" i="3"/>
  <c r="M3144" i="3"/>
  <c r="M3145" i="3"/>
  <c r="M3146" i="3"/>
  <c r="M3147" i="3"/>
  <c r="M3148" i="3"/>
  <c r="M3149" i="3"/>
  <c r="M3150" i="3"/>
  <c r="M3151" i="3"/>
  <c r="M3152" i="3"/>
  <c r="M3153" i="3"/>
  <c r="M3154" i="3"/>
  <c r="M3155" i="3"/>
  <c r="M3156" i="3"/>
  <c r="M3157" i="3"/>
  <c r="M3158" i="3"/>
  <c r="M3159" i="3"/>
  <c r="M3160" i="3"/>
  <c r="M3161" i="3"/>
  <c r="M3162" i="3"/>
  <c r="M3163" i="3"/>
  <c r="M3164" i="3"/>
  <c r="M3165" i="3"/>
  <c r="M3166" i="3"/>
  <c r="M3167" i="3"/>
  <c r="M3168" i="3"/>
  <c r="M3169" i="3"/>
  <c r="M3170" i="3"/>
  <c r="M3171" i="3"/>
  <c r="M3172" i="3"/>
  <c r="M3173" i="3"/>
  <c r="M3174" i="3"/>
  <c r="M3175" i="3"/>
  <c r="M3176" i="3"/>
  <c r="M3177" i="3"/>
  <c r="M3178" i="3"/>
  <c r="M3179" i="3"/>
  <c r="M3180" i="3"/>
  <c r="M3181" i="3"/>
  <c r="M3182" i="3"/>
  <c r="M3183" i="3"/>
  <c r="M3184" i="3"/>
  <c r="M3185" i="3"/>
  <c r="M3186" i="3"/>
  <c r="M3187" i="3"/>
  <c r="M3188" i="3"/>
  <c r="M3189" i="3"/>
  <c r="M3190" i="3"/>
  <c r="M3191" i="3"/>
  <c r="M3192" i="3"/>
  <c r="M3193" i="3"/>
  <c r="M3194" i="3"/>
  <c r="M3195" i="3"/>
  <c r="M3196" i="3"/>
  <c r="M3197" i="3"/>
  <c r="M3198" i="3"/>
  <c r="M3199" i="3"/>
  <c r="M3200" i="3"/>
  <c r="M3201" i="3"/>
  <c r="M3202" i="3"/>
  <c r="M3203" i="3"/>
  <c r="M3204" i="3"/>
  <c r="M3205" i="3"/>
  <c r="M3206" i="3"/>
  <c r="M3207" i="3"/>
  <c r="M3208" i="3"/>
  <c r="M3209" i="3"/>
  <c r="M3210" i="3"/>
  <c r="M3211" i="3"/>
  <c r="M3212" i="3"/>
  <c r="M3213" i="3"/>
  <c r="M3214" i="3"/>
  <c r="M3215" i="3"/>
  <c r="M3216" i="3"/>
  <c r="M3217" i="3"/>
  <c r="M3218" i="3"/>
  <c r="M3219" i="3"/>
  <c r="M3220" i="3"/>
  <c r="M3221" i="3"/>
  <c r="M3222" i="3"/>
  <c r="M3223" i="3"/>
  <c r="M3224" i="3"/>
  <c r="M3225" i="3"/>
  <c r="M3226" i="3"/>
  <c r="M3227" i="3"/>
  <c r="M3228" i="3"/>
  <c r="M3229" i="3"/>
  <c r="M3230" i="3"/>
  <c r="M3231" i="3"/>
  <c r="M3232" i="3"/>
  <c r="M3233" i="3"/>
  <c r="M3234" i="3"/>
  <c r="M3235" i="3"/>
  <c r="M3236" i="3"/>
  <c r="M3237" i="3"/>
  <c r="M3238" i="3"/>
  <c r="M3239" i="3"/>
  <c r="M3240" i="3"/>
  <c r="M3241" i="3"/>
  <c r="M3242" i="3"/>
  <c r="M3243" i="3"/>
  <c r="M3244" i="3"/>
  <c r="M3245" i="3"/>
  <c r="M3246" i="3"/>
  <c r="M3247" i="3"/>
  <c r="M3248" i="3"/>
  <c r="M3249" i="3"/>
  <c r="M3250" i="3"/>
  <c r="M3251" i="3"/>
  <c r="M3252" i="3"/>
  <c r="M3253" i="3"/>
  <c r="M3254" i="3"/>
  <c r="M3255" i="3"/>
  <c r="M3256" i="3"/>
  <c r="M3257" i="3"/>
  <c r="M3258" i="3"/>
  <c r="M3259" i="3"/>
  <c r="M3260" i="3"/>
  <c r="M3261" i="3"/>
  <c r="M3262" i="3"/>
  <c r="M3263" i="3"/>
  <c r="M3264" i="3"/>
  <c r="M3265" i="3"/>
  <c r="M3266" i="3"/>
  <c r="M3267" i="3"/>
  <c r="M3268" i="3"/>
  <c r="M3269" i="3"/>
  <c r="M3270" i="3"/>
  <c r="M3271" i="3"/>
  <c r="M3272" i="3"/>
  <c r="M3273" i="3"/>
  <c r="M3274" i="3"/>
  <c r="M3275" i="3"/>
  <c r="M3276" i="3"/>
  <c r="M3277" i="3"/>
  <c r="M3278" i="3"/>
  <c r="M3279" i="3"/>
  <c r="M3280" i="3"/>
  <c r="M3281" i="3"/>
  <c r="M3282" i="3"/>
  <c r="M3283" i="3"/>
  <c r="M3284" i="3"/>
  <c r="M3285" i="3"/>
  <c r="M3286" i="3"/>
  <c r="M3287" i="3"/>
  <c r="M3288" i="3"/>
  <c r="M3289" i="3"/>
  <c r="M3290" i="3"/>
  <c r="M3291" i="3"/>
  <c r="M3292" i="3"/>
  <c r="M3293" i="3"/>
  <c r="M3294" i="3"/>
  <c r="M3295" i="3"/>
  <c r="M3296" i="3"/>
  <c r="M3297" i="3"/>
  <c r="M3298" i="3"/>
  <c r="M3299" i="3"/>
  <c r="M3300" i="3"/>
  <c r="M3301" i="3"/>
  <c r="M3302" i="3"/>
  <c r="M3303" i="3"/>
  <c r="M3304" i="3"/>
  <c r="M3305" i="3"/>
  <c r="M3306" i="3"/>
  <c r="M3307" i="3"/>
  <c r="M3308" i="3"/>
  <c r="M3309" i="3"/>
  <c r="M3310" i="3"/>
  <c r="M3311" i="3"/>
  <c r="M3312" i="3"/>
  <c r="M3313" i="3"/>
  <c r="M3314" i="3"/>
  <c r="M3315" i="3"/>
  <c r="M3316" i="3"/>
  <c r="M3317" i="3"/>
  <c r="M3318" i="3"/>
  <c r="M3319" i="3"/>
  <c r="M3320" i="3"/>
  <c r="M3321" i="3"/>
  <c r="M3322" i="3"/>
  <c r="M3323" i="3"/>
  <c r="M3324" i="3"/>
  <c r="M3325" i="3"/>
  <c r="M3326" i="3"/>
  <c r="M3327" i="3"/>
  <c r="M3328" i="3"/>
  <c r="M3329" i="3"/>
  <c r="M3330" i="3"/>
  <c r="M3331" i="3"/>
  <c r="M3332" i="3"/>
  <c r="M3333" i="3"/>
  <c r="M3334" i="3"/>
  <c r="M3335" i="3"/>
  <c r="M3336" i="3"/>
  <c r="M3337" i="3"/>
  <c r="M3338" i="3"/>
  <c r="M3339" i="3"/>
  <c r="M3340" i="3"/>
  <c r="M3341" i="3"/>
  <c r="M3342" i="3"/>
  <c r="M3343" i="3"/>
  <c r="M3344" i="3"/>
  <c r="M3345" i="3"/>
  <c r="M3346" i="3"/>
  <c r="M3347" i="3"/>
  <c r="M3348" i="3"/>
  <c r="M3349" i="3"/>
  <c r="M3350" i="3"/>
  <c r="M3351" i="3"/>
  <c r="M3352" i="3"/>
  <c r="M3353" i="3"/>
  <c r="M3354" i="3"/>
  <c r="M3355" i="3"/>
  <c r="M3356" i="3"/>
  <c r="M3357" i="3"/>
  <c r="M3358" i="3"/>
  <c r="M3359" i="3"/>
  <c r="M3360" i="3"/>
  <c r="M3361" i="3"/>
  <c r="M3362" i="3"/>
  <c r="M3363" i="3"/>
  <c r="M3364" i="3"/>
  <c r="M3365" i="3"/>
  <c r="M3366" i="3"/>
  <c r="M3367" i="3"/>
  <c r="M3368" i="3"/>
  <c r="M3369" i="3"/>
  <c r="M3370" i="3"/>
  <c r="M3371" i="3"/>
  <c r="M3372" i="3"/>
  <c r="M3373" i="3"/>
  <c r="M3374" i="3"/>
  <c r="M3375" i="3"/>
  <c r="M3376" i="3"/>
  <c r="M3377" i="3"/>
  <c r="M3378" i="3"/>
  <c r="M3379" i="3"/>
  <c r="M3380" i="3"/>
  <c r="M3381" i="3"/>
  <c r="M3382" i="3"/>
  <c r="M3383" i="3"/>
  <c r="M3384" i="3"/>
  <c r="M3385" i="3"/>
  <c r="M3386" i="3"/>
  <c r="M3387" i="3"/>
  <c r="M3388" i="3"/>
  <c r="M3389" i="3"/>
  <c r="M3390" i="3"/>
  <c r="M3391" i="3"/>
  <c r="M3392" i="3"/>
  <c r="M3393" i="3"/>
  <c r="M3394" i="3"/>
  <c r="M3395" i="3"/>
  <c r="M3396" i="3"/>
  <c r="M3397" i="3"/>
  <c r="M3398" i="3"/>
  <c r="M3399" i="3"/>
  <c r="M3400" i="3"/>
  <c r="M3401" i="3"/>
  <c r="M3402" i="3"/>
  <c r="M3403" i="3"/>
  <c r="M3404" i="3"/>
  <c r="M3405" i="3"/>
  <c r="M3406" i="3"/>
  <c r="M3407" i="3"/>
  <c r="M3408" i="3"/>
  <c r="M3409" i="3"/>
  <c r="M3410" i="3"/>
  <c r="M3411" i="3"/>
  <c r="M3412" i="3"/>
  <c r="M3413" i="3"/>
  <c r="M3414" i="3"/>
  <c r="M3415" i="3"/>
  <c r="M3416" i="3"/>
  <c r="M3417" i="3"/>
  <c r="M3418" i="3"/>
  <c r="M3419" i="3"/>
  <c r="M3420" i="3"/>
  <c r="M3421" i="3"/>
  <c r="M3422" i="3"/>
  <c r="M3423" i="3"/>
  <c r="M3424" i="3"/>
  <c r="M3425" i="3"/>
  <c r="M3426" i="3"/>
  <c r="M3427" i="3"/>
  <c r="M3428" i="3"/>
  <c r="M3429" i="3"/>
  <c r="M3430" i="3"/>
  <c r="M3431" i="3"/>
  <c r="M3432" i="3"/>
  <c r="M3433" i="3"/>
  <c r="M3434" i="3"/>
  <c r="M3435" i="3"/>
  <c r="M3436" i="3"/>
  <c r="M3437" i="3"/>
  <c r="M3438" i="3"/>
  <c r="M3439" i="3"/>
  <c r="M3440" i="3"/>
  <c r="M3441" i="3"/>
  <c r="M3442" i="3"/>
  <c r="M3443" i="3"/>
  <c r="M3444" i="3"/>
  <c r="M3445" i="3"/>
  <c r="M3446" i="3"/>
  <c r="M3447" i="3"/>
  <c r="M3448" i="3"/>
  <c r="M3449" i="3"/>
  <c r="M3450" i="3"/>
  <c r="M3451" i="3"/>
  <c r="M3452" i="3"/>
  <c r="M3453" i="3"/>
  <c r="M3454" i="3"/>
  <c r="M3455" i="3"/>
  <c r="M3456" i="3"/>
  <c r="M3457" i="3"/>
  <c r="M3458" i="3"/>
  <c r="M3459" i="3"/>
  <c r="M3460" i="3"/>
  <c r="M3461" i="3"/>
  <c r="M3462" i="3"/>
  <c r="M3463" i="3"/>
  <c r="M3464" i="3"/>
  <c r="M3465" i="3"/>
  <c r="M3466" i="3"/>
  <c r="M3467" i="3"/>
  <c r="M3468" i="3"/>
  <c r="M3469" i="3"/>
  <c r="M3470" i="3"/>
  <c r="M3471" i="3"/>
  <c r="M3472" i="3"/>
  <c r="M3473" i="3"/>
  <c r="M3474" i="3"/>
  <c r="M3475" i="3"/>
  <c r="M3476" i="3"/>
  <c r="M3477" i="3"/>
  <c r="M3478" i="3"/>
  <c r="M3479" i="3"/>
  <c r="M3480" i="3"/>
  <c r="M3481" i="3"/>
  <c r="M3482" i="3"/>
  <c r="M3483" i="3"/>
  <c r="M3484" i="3"/>
  <c r="M3485" i="3"/>
  <c r="M3486" i="3"/>
  <c r="M3487" i="3"/>
  <c r="M3488" i="3"/>
  <c r="M3489" i="3"/>
  <c r="M3490" i="3"/>
  <c r="M3491" i="3"/>
  <c r="M3492" i="3"/>
  <c r="M3493" i="3"/>
  <c r="M3494" i="3"/>
  <c r="M3495" i="3"/>
  <c r="M3496" i="3"/>
  <c r="M3497" i="3"/>
  <c r="M3498" i="3"/>
  <c r="M3499" i="3"/>
  <c r="M3500" i="3"/>
  <c r="M3501" i="3"/>
  <c r="M3502" i="3"/>
  <c r="M3503" i="3"/>
  <c r="M3504" i="3"/>
  <c r="M3505" i="3"/>
  <c r="M3506" i="3"/>
  <c r="M3507" i="3"/>
  <c r="M3508" i="3"/>
  <c r="M3509" i="3"/>
  <c r="M3510" i="3"/>
  <c r="M3511" i="3"/>
  <c r="M3512" i="3"/>
  <c r="M3513" i="3"/>
  <c r="M3514" i="3"/>
  <c r="M3515" i="3"/>
  <c r="M3516" i="3"/>
  <c r="M3517" i="3"/>
  <c r="M3518" i="3"/>
  <c r="M3519" i="3"/>
  <c r="M3520" i="3"/>
  <c r="M3521" i="3"/>
  <c r="M3522" i="3"/>
  <c r="M3523" i="3"/>
  <c r="M3524" i="3"/>
  <c r="M3525" i="3"/>
  <c r="M3526" i="3"/>
  <c r="M3527" i="3"/>
  <c r="M3528" i="3"/>
  <c r="M3529" i="3"/>
  <c r="M3530" i="3"/>
  <c r="M3531" i="3"/>
  <c r="M3532" i="3"/>
  <c r="M3533" i="3"/>
  <c r="M3534" i="3"/>
  <c r="M3535" i="3"/>
  <c r="M3536" i="3"/>
  <c r="M3537" i="3"/>
  <c r="M3538" i="3"/>
  <c r="M3539" i="3"/>
  <c r="M3540" i="3"/>
  <c r="M3541" i="3"/>
  <c r="M3542" i="3"/>
  <c r="M3543" i="3"/>
  <c r="M3544" i="3"/>
  <c r="M3545" i="3"/>
  <c r="M3546" i="3"/>
  <c r="M3547" i="3"/>
  <c r="M3548" i="3"/>
  <c r="M3549" i="3"/>
  <c r="M3550" i="3"/>
  <c r="M3551" i="3"/>
  <c r="M3552" i="3"/>
  <c r="M3553" i="3"/>
  <c r="M3554" i="3"/>
  <c r="M3555" i="3"/>
  <c r="M3556" i="3"/>
  <c r="M3557" i="3"/>
  <c r="M3558" i="3"/>
  <c r="M3559" i="3"/>
  <c r="M3560" i="3"/>
  <c r="M3561" i="3"/>
  <c r="M3562" i="3"/>
  <c r="M3563" i="3"/>
  <c r="M3564" i="3"/>
  <c r="M3565" i="3"/>
  <c r="M3566" i="3"/>
  <c r="M3567" i="3"/>
  <c r="M3568" i="3"/>
  <c r="M3569" i="3"/>
  <c r="M3570" i="3"/>
  <c r="M3571" i="3"/>
  <c r="M3572" i="3"/>
  <c r="M3573" i="3"/>
  <c r="M3574" i="3"/>
  <c r="M3575" i="3"/>
  <c r="M3576" i="3"/>
  <c r="M3577" i="3"/>
  <c r="M3578" i="3"/>
  <c r="M3579" i="3"/>
  <c r="M3580" i="3"/>
  <c r="M3581" i="3"/>
  <c r="M3582" i="3"/>
  <c r="M3583" i="3"/>
  <c r="M3584" i="3"/>
  <c r="M3585" i="3"/>
  <c r="M3586" i="3"/>
  <c r="M3587" i="3"/>
  <c r="M3588" i="3"/>
  <c r="M3589" i="3"/>
  <c r="M3590" i="3"/>
  <c r="M3591" i="3"/>
  <c r="M3592" i="3"/>
  <c r="M3593" i="3"/>
  <c r="M3594" i="3"/>
  <c r="M3595" i="3"/>
  <c r="M3596" i="3"/>
  <c r="M3597" i="3"/>
  <c r="M3598" i="3"/>
  <c r="M3599" i="3"/>
  <c r="M3600" i="3"/>
  <c r="M3601" i="3"/>
  <c r="M3602" i="3"/>
  <c r="M3603" i="3"/>
  <c r="M3604" i="3"/>
  <c r="M3605" i="3"/>
  <c r="M3606" i="3"/>
  <c r="M3607" i="3"/>
  <c r="M3608" i="3"/>
  <c r="M3609" i="3"/>
  <c r="M3610" i="3"/>
  <c r="M3611" i="3"/>
  <c r="M3612" i="3"/>
  <c r="M3613" i="3"/>
  <c r="M3614" i="3"/>
  <c r="M3615" i="3"/>
  <c r="M3616" i="3"/>
  <c r="M3617" i="3"/>
  <c r="M3618" i="3"/>
  <c r="M3619" i="3"/>
  <c r="M3620" i="3"/>
  <c r="M3621" i="3"/>
  <c r="M3622" i="3"/>
  <c r="M3623" i="3"/>
  <c r="M3624" i="3"/>
  <c r="M3625" i="3"/>
  <c r="M3626" i="3"/>
  <c r="M3627" i="3"/>
  <c r="M3628" i="3"/>
  <c r="M3629" i="3"/>
  <c r="M3630" i="3"/>
  <c r="M3631" i="3"/>
  <c r="M3632" i="3"/>
  <c r="M3633" i="3"/>
  <c r="M3634" i="3"/>
  <c r="M3635" i="3"/>
  <c r="M3636" i="3"/>
  <c r="M3637" i="3"/>
  <c r="M3638" i="3"/>
  <c r="M3639" i="3"/>
  <c r="M3640" i="3"/>
  <c r="M3641" i="3"/>
  <c r="M3642" i="3"/>
  <c r="M3643" i="3"/>
  <c r="M3644" i="3"/>
  <c r="M3645" i="3"/>
  <c r="M3646" i="3"/>
  <c r="M3647" i="3"/>
  <c r="M3648" i="3"/>
  <c r="M3649" i="3"/>
  <c r="M3650" i="3"/>
  <c r="M3651" i="3"/>
  <c r="M3652" i="3"/>
  <c r="M3653" i="3"/>
  <c r="M3654" i="3"/>
  <c r="M3655" i="3"/>
  <c r="M3656" i="3"/>
  <c r="M3657" i="3"/>
  <c r="M3658" i="3"/>
  <c r="M3659" i="3"/>
  <c r="M3660" i="3"/>
  <c r="M3661" i="3"/>
  <c r="M3662" i="3"/>
  <c r="M3663" i="3"/>
  <c r="M3664" i="3"/>
  <c r="M3665" i="3"/>
  <c r="M3666" i="3"/>
  <c r="M3667" i="3"/>
  <c r="M3668" i="3"/>
  <c r="M3669" i="3"/>
  <c r="M3670" i="3"/>
  <c r="M3671" i="3"/>
  <c r="M3672" i="3"/>
  <c r="M3673" i="3"/>
  <c r="M3674" i="3"/>
  <c r="M3675" i="3"/>
  <c r="M3676" i="3"/>
  <c r="M3677" i="3"/>
  <c r="M3678" i="3"/>
  <c r="M3679" i="3"/>
  <c r="M3680" i="3"/>
  <c r="M3681" i="3"/>
  <c r="M3682" i="3"/>
  <c r="M3683" i="3"/>
  <c r="M3684" i="3"/>
  <c r="M3685" i="3"/>
  <c r="M3686" i="3"/>
  <c r="M3687" i="3"/>
  <c r="M3688" i="3"/>
  <c r="M3689" i="3"/>
  <c r="M3690" i="3"/>
  <c r="M3691" i="3"/>
  <c r="M3692" i="3"/>
  <c r="M3693" i="3"/>
  <c r="M3694" i="3"/>
  <c r="M3695" i="3"/>
  <c r="M3696" i="3"/>
  <c r="M3697" i="3"/>
  <c r="M3698" i="3"/>
  <c r="M3699" i="3"/>
  <c r="M3700" i="3"/>
  <c r="M3701" i="3"/>
  <c r="M3702" i="3"/>
  <c r="M3703" i="3"/>
  <c r="M3704" i="3"/>
  <c r="M3705" i="3"/>
  <c r="M3706" i="3"/>
  <c r="M3707" i="3"/>
  <c r="M3708" i="3"/>
  <c r="M3709" i="3"/>
  <c r="M3710" i="3"/>
  <c r="M3711" i="3"/>
  <c r="M3712" i="3"/>
  <c r="M3713" i="3"/>
  <c r="M3714" i="3"/>
  <c r="M3715" i="3"/>
  <c r="M3716" i="3"/>
  <c r="M3717" i="3"/>
  <c r="M3718" i="3"/>
  <c r="M3719" i="3"/>
  <c r="M3720" i="3"/>
  <c r="M3721" i="3"/>
  <c r="M3722" i="3"/>
  <c r="M3723" i="3"/>
  <c r="M3724" i="3"/>
  <c r="M3725" i="3"/>
  <c r="M3726" i="3"/>
  <c r="M3727" i="3"/>
  <c r="M3728" i="3"/>
  <c r="M3729" i="3"/>
  <c r="M3730" i="3"/>
  <c r="M3731" i="3"/>
  <c r="M3732" i="3"/>
  <c r="M3733" i="3"/>
  <c r="M3734" i="3"/>
  <c r="M3735" i="3"/>
  <c r="M3736" i="3"/>
  <c r="M3737" i="3"/>
  <c r="M3738" i="3"/>
  <c r="M3739" i="3"/>
  <c r="M3740" i="3"/>
  <c r="M3741" i="3"/>
  <c r="M3742" i="3"/>
  <c r="M3743" i="3"/>
  <c r="M3744" i="3"/>
  <c r="M3745" i="3"/>
  <c r="M3746" i="3"/>
  <c r="M3747" i="3"/>
  <c r="M3748" i="3"/>
  <c r="M3749" i="3"/>
  <c r="M3750" i="3"/>
  <c r="M3751" i="3"/>
  <c r="M3752" i="3"/>
  <c r="M3753" i="3"/>
  <c r="M3754" i="3"/>
  <c r="M3755" i="3"/>
  <c r="M3756" i="3"/>
  <c r="M3757" i="3"/>
  <c r="M3758" i="3"/>
  <c r="M3759" i="3"/>
  <c r="M3760" i="3"/>
  <c r="M3761" i="3"/>
  <c r="M3762" i="3"/>
  <c r="M3763" i="3"/>
  <c r="M3764" i="3"/>
  <c r="M3765" i="3"/>
  <c r="M3766" i="3"/>
  <c r="M3767" i="3"/>
  <c r="M3768" i="3"/>
  <c r="M3769" i="3"/>
  <c r="M3770" i="3"/>
  <c r="M3771" i="3"/>
  <c r="M3772" i="3"/>
  <c r="M3773" i="3"/>
  <c r="M3774" i="3"/>
  <c r="M3775" i="3"/>
  <c r="M3776" i="3"/>
  <c r="M3777" i="3"/>
  <c r="M3778" i="3"/>
  <c r="M3779" i="3"/>
  <c r="M3780" i="3"/>
  <c r="M3781" i="3"/>
  <c r="M3782" i="3"/>
  <c r="M3783" i="3"/>
  <c r="M3784" i="3"/>
  <c r="M3785" i="3"/>
  <c r="M3786" i="3"/>
  <c r="M3787" i="3"/>
  <c r="M3788" i="3"/>
  <c r="M3789" i="3"/>
  <c r="M3790" i="3"/>
  <c r="M3791" i="3"/>
  <c r="M3792" i="3"/>
  <c r="M3793" i="3"/>
  <c r="M3794" i="3"/>
  <c r="M3795" i="3"/>
  <c r="M3796" i="3"/>
  <c r="M3797" i="3"/>
  <c r="M3798" i="3"/>
  <c r="M3799" i="3"/>
  <c r="M3800" i="3"/>
  <c r="M3801" i="3"/>
  <c r="M3802" i="3"/>
  <c r="M3803" i="3"/>
  <c r="M3804" i="3"/>
  <c r="M3805" i="3"/>
  <c r="M3806" i="3"/>
  <c r="M3807" i="3"/>
  <c r="M3808" i="3"/>
  <c r="M3809" i="3"/>
  <c r="M3810" i="3"/>
  <c r="M3811" i="3"/>
  <c r="M3812" i="3"/>
  <c r="M3813" i="3"/>
  <c r="M3814" i="3"/>
  <c r="M3815" i="3"/>
  <c r="M3816" i="3"/>
  <c r="M3817" i="3"/>
  <c r="M3818" i="3"/>
  <c r="M3819" i="3"/>
  <c r="M3820" i="3"/>
  <c r="M3821" i="3"/>
  <c r="M3822" i="3"/>
  <c r="M3823" i="3"/>
  <c r="M3824" i="3"/>
  <c r="M3825" i="3"/>
  <c r="M3826" i="3"/>
  <c r="M3827" i="3"/>
  <c r="M3828" i="3"/>
  <c r="M3829" i="3"/>
  <c r="M3830" i="3"/>
  <c r="M3831" i="3"/>
  <c r="M3832" i="3"/>
  <c r="M3833" i="3"/>
  <c r="M3834" i="3"/>
  <c r="M3835" i="3"/>
  <c r="M3836" i="3"/>
  <c r="M3837" i="3"/>
  <c r="M3838" i="3"/>
  <c r="M3839" i="3"/>
  <c r="M3840" i="3"/>
  <c r="M3841" i="3"/>
  <c r="M3842" i="3"/>
  <c r="M3843" i="3"/>
  <c r="M3844" i="3"/>
  <c r="M3845" i="3"/>
  <c r="M3846" i="3"/>
  <c r="M3847" i="3"/>
  <c r="M3848" i="3"/>
  <c r="M3849" i="3"/>
  <c r="M3850" i="3"/>
  <c r="M3851" i="3"/>
  <c r="M3852" i="3"/>
  <c r="M3853" i="3"/>
  <c r="M3854" i="3"/>
  <c r="M3855" i="3"/>
  <c r="M3856" i="3"/>
  <c r="M3857" i="3"/>
  <c r="M3858" i="3"/>
  <c r="M3859" i="3"/>
  <c r="M3860" i="3"/>
  <c r="M3861" i="3"/>
  <c r="M3862" i="3"/>
  <c r="M3863" i="3"/>
  <c r="M3864" i="3"/>
  <c r="M3865" i="3"/>
  <c r="M3866" i="3"/>
  <c r="M3867" i="3"/>
  <c r="M3868" i="3"/>
  <c r="M3869" i="3"/>
  <c r="M3870" i="3"/>
  <c r="M3871" i="3"/>
  <c r="M3872" i="3"/>
  <c r="M3873" i="3"/>
  <c r="M3874" i="3"/>
  <c r="M3875" i="3"/>
  <c r="M3876" i="3"/>
  <c r="M3877" i="3"/>
  <c r="M3878" i="3"/>
  <c r="M3879" i="3"/>
  <c r="M3880" i="3"/>
  <c r="M3881" i="3"/>
  <c r="M3882" i="3"/>
  <c r="M3883" i="3"/>
  <c r="M3884" i="3"/>
  <c r="M3885" i="3"/>
  <c r="M3886" i="3"/>
  <c r="M3887" i="3"/>
  <c r="M3888" i="3"/>
  <c r="M3889" i="3"/>
  <c r="M3890" i="3"/>
  <c r="M3891" i="3"/>
  <c r="M3892" i="3"/>
  <c r="M3893" i="3"/>
  <c r="M3894" i="3"/>
  <c r="M3895" i="3"/>
  <c r="M3896" i="3"/>
  <c r="M3897" i="3"/>
  <c r="M3898" i="3"/>
  <c r="M3899" i="3"/>
  <c r="M3900" i="3"/>
  <c r="M3901" i="3"/>
  <c r="M3902" i="3"/>
  <c r="M3903" i="3"/>
  <c r="M3904" i="3"/>
  <c r="M3905" i="3"/>
  <c r="M3906" i="3"/>
  <c r="M3907" i="3"/>
  <c r="M3908" i="3"/>
  <c r="M3909" i="3"/>
  <c r="M3910" i="3"/>
  <c r="M3911" i="3"/>
  <c r="M3912" i="3"/>
  <c r="M3913" i="3"/>
  <c r="M3914" i="3"/>
  <c r="M3915" i="3"/>
  <c r="M3916" i="3"/>
  <c r="M3917" i="3"/>
  <c r="M3918" i="3"/>
  <c r="M3919" i="3"/>
  <c r="M3920" i="3"/>
  <c r="M3921" i="3"/>
  <c r="M3922" i="3"/>
  <c r="M3923" i="3"/>
  <c r="M3924" i="3"/>
  <c r="M3925" i="3"/>
  <c r="M3926" i="3"/>
  <c r="M3927" i="3"/>
  <c r="M3928" i="3"/>
  <c r="M3929" i="3"/>
  <c r="M3930" i="3"/>
  <c r="M3931" i="3"/>
  <c r="M3932" i="3"/>
  <c r="M3933" i="3"/>
  <c r="M3934" i="3"/>
  <c r="M3935" i="3"/>
  <c r="M3936" i="3"/>
  <c r="M3937" i="3"/>
  <c r="M3938" i="3"/>
  <c r="M3939" i="3"/>
  <c r="M3940" i="3"/>
  <c r="M3941" i="3"/>
  <c r="M3942" i="3"/>
  <c r="M3943" i="3"/>
  <c r="M3944" i="3"/>
  <c r="M3945" i="3"/>
  <c r="M3946" i="3"/>
  <c r="M3947" i="3"/>
  <c r="M3948" i="3"/>
  <c r="M3949" i="3"/>
  <c r="M3950" i="3"/>
  <c r="M3951" i="3"/>
  <c r="M3952" i="3"/>
  <c r="M3953" i="3"/>
  <c r="M3954" i="3"/>
  <c r="M3955" i="3"/>
  <c r="M3956" i="3"/>
  <c r="M3957" i="3"/>
  <c r="M3958" i="3"/>
  <c r="M3959" i="3"/>
  <c r="M3960" i="3"/>
  <c r="M3961" i="3"/>
  <c r="M3962" i="3"/>
  <c r="M3963" i="3"/>
  <c r="M3964" i="3"/>
  <c r="M3965" i="3"/>
  <c r="M3966" i="3"/>
  <c r="M3967" i="3"/>
  <c r="M3968" i="3"/>
  <c r="M3969" i="3"/>
  <c r="M3970" i="3"/>
  <c r="M3971" i="3"/>
  <c r="M3972" i="3"/>
  <c r="M3973" i="3"/>
  <c r="M3974" i="3"/>
  <c r="M3975" i="3"/>
  <c r="M3976" i="3"/>
  <c r="M3977" i="3"/>
  <c r="M3978" i="3"/>
  <c r="M3979" i="3"/>
  <c r="M3980" i="3"/>
  <c r="M3981" i="3"/>
  <c r="M3982" i="3"/>
  <c r="M3983" i="3"/>
  <c r="M3984" i="3"/>
  <c r="M3985" i="3"/>
  <c r="M3986" i="3"/>
  <c r="M3987" i="3"/>
  <c r="M3988" i="3"/>
  <c r="M3989" i="3"/>
  <c r="M3990" i="3"/>
  <c r="M3991" i="3"/>
  <c r="M3992" i="3"/>
  <c r="M3993" i="3"/>
  <c r="M3994" i="3"/>
  <c r="M3995" i="3"/>
  <c r="M3996" i="3"/>
  <c r="M3997" i="3"/>
  <c r="M3998" i="3"/>
  <c r="M3999" i="3"/>
  <c r="M4000" i="3"/>
  <c r="M4001" i="3"/>
  <c r="M4002" i="3"/>
  <c r="M4003" i="3"/>
  <c r="M4004" i="3"/>
  <c r="M4005" i="3"/>
  <c r="M4006" i="3"/>
  <c r="M4007" i="3"/>
  <c r="M4008" i="3"/>
  <c r="M4009" i="3"/>
  <c r="M4010" i="3"/>
  <c r="M4011" i="3"/>
  <c r="M4012" i="3"/>
  <c r="M4013" i="3"/>
  <c r="M4014" i="3"/>
  <c r="M4015" i="3"/>
  <c r="M4016" i="3"/>
  <c r="M4017" i="3"/>
  <c r="M4018" i="3"/>
  <c r="M4019" i="3"/>
  <c r="M4020" i="3"/>
  <c r="M4021" i="3"/>
  <c r="M4022" i="3"/>
  <c r="M4023" i="3"/>
  <c r="M4024" i="3"/>
  <c r="M4025" i="3"/>
  <c r="M4026" i="3"/>
  <c r="M4027" i="3"/>
  <c r="M4028" i="3"/>
  <c r="M4029" i="3"/>
  <c r="M4030" i="3"/>
  <c r="M4031" i="3"/>
  <c r="M4032" i="3"/>
  <c r="M4033" i="3"/>
  <c r="M4034" i="3"/>
  <c r="M4035" i="3"/>
  <c r="M4036" i="3"/>
  <c r="M4037" i="3"/>
  <c r="M4038" i="3"/>
  <c r="M4039" i="3"/>
  <c r="M4040" i="3"/>
  <c r="M4041" i="3"/>
  <c r="M4042" i="3"/>
  <c r="M4043" i="3"/>
  <c r="M4044" i="3"/>
  <c r="M4045" i="3"/>
  <c r="M4046" i="3"/>
  <c r="M4047" i="3"/>
  <c r="M4048" i="3"/>
  <c r="M4049" i="3"/>
  <c r="M4050" i="3"/>
  <c r="M4051" i="3"/>
  <c r="M4052" i="3"/>
  <c r="M4053" i="3"/>
  <c r="M4054" i="3"/>
  <c r="M4055" i="3"/>
  <c r="M4056" i="3"/>
  <c r="M4057" i="3"/>
  <c r="M4058" i="3"/>
  <c r="M4059" i="3"/>
  <c r="M4060" i="3"/>
  <c r="M4061" i="3"/>
  <c r="M4062" i="3"/>
  <c r="M4063" i="3"/>
  <c r="M4064" i="3"/>
  <c r="M4065" i="3"/>
  <c r="M4066" i="3"/>
  <c r="M4067" i="3"/>
  <c r="M4068" i="3"/>
  <c r="M4069" i="3"/>
  <c r="M4070" i="3"/>
  <c r="M4071" i="3"/>
  <c r="M4072" i="3"/>
  <c r="M4073" i="3"/>
  <c r="M4074" i="3"/>
  <c r="M4075" i="3"/>
  <c r="M4076" i="3"/>
  <c r="M4077" i="3"/>
  <c r="M4078" i="3"/>
  <c r="M4079" i="3"/>
  <c r="M4080" i="3"/>
  <c r="M4081" i="3"/>
  <c r="M4082" i="3"/>
  <c r="M4083" i="3"/>
  <c r="M4084" i="3"/>
  <c r="M4085" i="3"/>
  <c r="M4086" i="3"/>
  <c r="M4087" i="3"/>
  <c r="M4088" i="3"/>
  <c r="M4089" i="3"/>
  <c r="M4090" i="3"/>
  <c r="M4091" i="3"/>
  <c r="M4092" i="3"/>
  <c r="M4093" i="3"/>
  <c r="M4094" i="3"/>
  <c r="M4095" i="3"/>
  <c r="M4096" i="3"/>
  <c r="M4097" i="3"/>
  <c r="M4098" i="3"/>
  <c r="M4099" i="3"/>
  <c r="M4100" i="3"/>
  <c r="M4101" i="3"/>
  <c r="M4102" i="3"/>
  <c r="M4103" i="3"/>
  <c r="M4104" i="3"/>
  <c r="M4105" i="3"/>
  <c r="M4106" i="3"/>
  <c r="M4107" i="3"/>
  <c r="M4108" i="3"/>
  <c r="M4109" i="3"/>
  <c r="M4110" i="3"/>
  <c r="M4111" i="3"/>
  <c r="M4112" i="3"/>
  <c r="M4113" i="3"/>
  <c r="M4114" i="3"/>
  <c r="M4115" i="3"/>
  <c r="M4116" i="3"/>
  <c r="M4117" i="3"/>
  <c r="M4118" i="3"/>
  <c r="M4119" i="3"/>
  <c r="M4120" i="3"/>
  <c r="M4121" i="3"/>
  <c r="M4122" i="3"/>
  <c r="M4123" i="3"/>
  <c r="M4124" i="3"/>
  <c r="M4125" i="3"/>
  <c r="M4126" i="3"/>
  <c r="M4127" i="3"/>
  <c r="M4128" i="3"/>
  <c r="M4129" i="3"/>
  <c r="M4130" i="3"/>
  <c r="M4131" i="3"/>
  <c r="M4132" i="3"/>
  <c r="M4133" i="3"/>
  <c r="M4134" i="3"/>
  <c r="M4135" i="3"/>
  <c r="M4136" i="3"/>
  <c r="M4137" i="3"/>
  <c r="M4138" i="3"/>
  <c r="M4139" i="3"/>
  <c r="M4140" i="3"/>
  <c r="M4141" i="3"/>
  <c r="M4142" i="3"/>
  <c r="M4143" i="3"/>
  <c r="M4144" i="3"/>
  <c r="M4145" i="3"/>
  <c r="M4146" i="3"/>
  <c r="M4147" i="3"/>
  <c r="M4148" i="3"/>
  <c r="M4149" i="3"/>
  <c r="M4150" i="3"/>
  <c r="M4151" i="3"/>
  <c r="M4152" i="3"/>
  <c r="M4153" i="3"/>
  <c r="M4154" i="3"/>
  <c r="M4155" i="3"/>
  <c r="M4156" i="3"/>
  <c r="M4157" i="3"/>
  <c r="M4158" i="3"/>
  <c r="M4159" i="3"/>
  <c r="M4160" i="3"/>
  <c r="M4161" i="3"/>
  <c r="M4162" i="3"/>
  <c r="M4163" i="3"/>
  <c r="M4164" i="3"/>
  <c r="M4165" i="3"/>
  <c r="M4166" i="3"/>
  <c r="M4167" i="3"/>
  <c r="M4168" i="3"/>
  <c r="M4169" i="3"/>
  <c r="M4170" i="3"/>
  <c r="M4171" i="3"/>
  <c r="M4172" i="3"/>
  <c r="M4173" i="3"/>
  <c r="M4174" i="3"/>
  <c r="M4175" i="3"/>
  <c r="M4176" i="3"/>
  <c r="M4177" i="3"/>
  <c r="M4178" i="3"/>
  <c r="M4179" i="3"/>
  <c r="M4180" i="3"/>
  <c r="M4181" i="3"/>
  <c r="M4182" i="3"/>
  <c r="M4183" i="3"/>
  <c r="M4184" i="3"/>
  <c r="M4185" i="3"/>
  <c r="M4186" i="3"/>
  <c r="M4187" i="3"/>
  <c r="M4188" i="3"/>
  <c r="M4189" i="3"/>
  <c r="M4190" i="3"/>
  <c r="M4191" i="3"/>
  <c r="M4192" i="3"/>
  <c r="M4193" i="3"/>
  <c r="M4194" i="3"/>
  <c r="M4195" i="3"/>
  <c r="M4196" i="3"/>
  <c r="M4197" i="3"/>
  <c r="M4198" i="3"/>
  <c r="M4199" i="3"/>
  <c r="M4200" i="3"/>
  <c r="M4201" i="3"/>
  <c r="M4202" i="3"/>
  <c r="M4203" i="3"/>
  <c r="M4204" i="3"/>
  <c r="M4205" i="3"/>
  <c r="M4206" i="3"/>
  <c r="M4207" i="3"/>
  <c r="M4208" i="3"/>
  <c r="M4209" i="3"/>
  <c r="M4210" i="3"/>
  <c r="M4211" i="3"/>
  <c r="M4212" i="3"/>
  <c r="M4213" i="3"/>
  <c r="M4214" i="3"/>
  <c r="M4215" i="3"/>
  <c r="M4216" i="3"/>
  <c r="M4217" i="3"/>
  <c r="M4218" i="3"/>
  <c r="M4219" i="3"/>
  <c r="M4220" i="3"/>
  <c r="M4221" i="3"/>
  <c r="M4222" i="3"/>
  <c r="M4223" i="3"/>
  <c r="M4224" i="3"/>
  <c r="M4225" i="3"/>
  <c r="M4226" i="3"/>
  <c r="M4227" i="3"/>
  <c r="M4228" i="3"/>
  <c r="M4229" i="3"/>
  <c r="M4230" i="3"/>
  <c r="M4231" i="3"/>
  <c r="M4232" i="3"/>
  <c r="M4233" i="3"/>
  <c r="M4234" i="3"/>
  <c r="M4235" i="3"/>
  <c r="M4236" i="3"/>
  <c r="M4237" i="3"/>
  <c r="M4238" i="3"/>
  <c r="M4239" i="3"/>
  <c r="M4240" i="3"/>
  <c r="M4241" i="3"/>
  <c r="M4242" i="3"/>
  <c r="M4243" i="3"/>
  <c r="M4244" i="3"/>
  <c r="M4245" i="3"/>
  <c r="M4246" i="3"/>
  <c r="M4247" i="3"/>
  <c r="M4248" i="3"/>
  <c r="M4249" i="3"/>
  <c r="M4250" i="3"/>
  <c r="M4251" i="3"/>
  <c r="M4252" i="3"/>
  <c r="M4253" i="3"/>
  <c r="M4254" i="3"/>
  <c r="M4255" i="3"/>
  <c r="M4256" i="3"/>
  <c r="M4257" i="3"/>
  <c r="M4258" i="3"/>
  <c r="M4259" i="3"/>
  <c r="M4260" i="3"/>
  <c r="M4261" i="3"/>
  <c r="M4262" i="3"/>
  <c r="M4263" i="3"/>
  <c r="M4264" i="3"/>
  <c r="M4265" i="3"/>
  <c r="M4266" i="3"/>
  <c r="M4267" i="3"/>
  <c r="M4268" i="3"/>
  <c r="M4269" i="3"/>
  <c r="M4270" i="3"/>
  <c r="M4271" i="3"/>
  <c r="M4272" i="3"/>
  <c r="M4273" i="3"/>
  <c r="M4274" i="3"/>
  <c r="M4275" i="3"/>
  <c r="M4276" i="3"/>
  <c r="M4277" i="3"/>
  <c r="M4278" i="3"/>
  <c r="M4279" i="3"/>
  <c r="M4280" i="3"/>
  <c r="M4281" i="3"/>
  <c r="M4282" i="3"/>
  <c r="M4283" i="3"/>
  <c r="M4284" i="3"/>
  <c r="M4285" i="3"/>
  <c r="M4286" i="3"/>
  <c r="M4287" i="3"/>
  <c r="M4288" i="3"/>
  <c r="M4289" i="3"/>
  <c r="M4290" i="3"/>
  <c r="M4291" i="3"/>
  <c r="M4292" i="3"/>
  <c r="M4293" i="3"/>
  <c r="M4294" i="3"/>
  <c r="M4295" i="3"/>
  <c r="M4296" i="3"/>
  <c r="M4297" i="3"/>
  <c r="M4298" i="3"/>
  <c r="M4299" i="3"/>
  <c r="M4300" i="3"/>
  <c r="M4301" i="3"/>
  <c r="M4302" i="3"/>
  <c r="M4303" i="3"/>
  <c r="M4304" i="3"/>
  <c r="M4305" i="3"/>
  <c r="M4306" i="3"/>
  <c r="M4307" i="3"/>
  <c r="M4308" i="3"/>
  <c r="M4309" i="3"/>
  <c r="M4310" i="3"/>
  <c r="M4311" i="3"/>
  <c r="M4312" i="3"/>
  <c r="M4313" i="3"/>
  <c r="M4314" i="3"/>
  <c r="M4315" i="3"/>
  <c r="M4316" i="3"/>
  <c r="M4317" i="3"/>
  <c r="M4318" i="3"/>
  <c r="M4319" i="3"/>
  <c r="M4320" i="3"/>
  <c r="M4321" i="3"/>
  <c r="M4322" i="3"/>
  <c r="M4323" i="3"/>
  <c r="M4324" i="3"/>
  <c r="M4325" i="3"/>
  <c r="M4326" i="3"/>
  <c r="M4327" i="3"/>
  <c r="M4328" i="3"/>
  <c r="M4329" i="3"/>
  <c r="M4330" i="3"/>
  <c r="M4331" i="3"/>
  <c r="M4332" i="3"/>
  <c r="M4333" i="3"/>
  <c r="M4334" i="3"/>
  <c r="M4335" i="3"/>
  <c r="M4336" i="3"/>
  <c r="M4337" i="3"/>
  <c r="M4338" i="3"/>
  <c r="M4339" i="3"/>
  <c r="M4340" i="3"/>
  <c r="M4341" i="3"/>
  <c r="M4342" i="3"/>
  <c r="M4343" i="3"/>
  <c r="M4344" i="3"/>
  <c r="M4345" i="3"/>
  <c r="M4346" i="3"/>
  <c r="M4347" i="3"/>
  <c r="M4348" i="3"/>
  <c r="M4349" i="3"/>
  <c r="M4350" i="3"/>
  <c r="M4351" i="3"/>
  <c r="M4352" i="3"/>
  <c r="M4353" i="3"/>
  <c r="M4354" i="3"/>
  <c r="M4355" i="3"/>
  <c r="M4356" i="3"/>
  <c r="M4357" i="3"/>
  <c r="M4358" i="3"/>
  <c r="M4359" i="3"/>
  <c r="M4360" i="3"/>
  <c r="M4361" i="3"/>
  <c r="M4362" i="3"/>
  <c r="M4363" i="3"/>
  <c r="M4364" i="3"/>
  <c r="M4365" i="3"/>
  <c r="M4366" i="3"/>
  <c r="M4367" i="3"/>
  <c r="M4368" i="3"/>
  <c r="M4369" i="3"/>
  <c r="M4370" i="3"/>
  <c r="M4371" i="3"/>
  <c r="M4372" i="3"/>
  <c r="M4373" i="3"/>
  <c r="M4374" i="3"/>
  <c r="M4375" i="3"/>
  <c r="M4376" i="3"/>
  <c r="M4377" i="3"/>
  <c r="M4378" i="3"/>
  <c r="M4379" i="3"/>
  <c r="M4380" i="3"/>
  <c r="M4381" i="3"/>
  <c r="M4382" i="3"/>
  <c r="M4383" i="3"/>
  <c r="M4384" i="3"/>
  <c r="M4385" i="3"/>
  <c r="M4386" i="3"/>
  <c r="M4387" i="3"/>
  <c r="M4388" i="3"/>
  <c r="M4389" i="3"/>
  <c r="M4390" i="3"/>
  <c r="M4391" i="3"/>
  <c r="M4392" i="3"/>
  <c r="M4393" i="3"/>
  <c r="M4394" i="3"/>
  <c r="M4395" i="3"/>
  <c r="M4396" i="3"/>
  <c r="M4397" i="3"/>
  <c r="M4398" i="3"/>
  <c r="M4399" i="3"/>
  <c r="M4400" i="3"/>
  <c r="M4401" i="3"/>
  <c r="M4402" i="3"/>
  <c r="M4403" i="3"/>
  <c r="M4404" i="3"/>
  <c r="M4405" i="3"/>
  <c r="M4406" i="3"/>
  <c r="M4407" i="3"/>
  <c r="M4408" i="3"/>
  <c r="M4409" i="3"/>
  <c r="M4410" i="3"/>
  <c r="M4411" i="3"/>
  <c r="M4412" i="3"/>
  <c r="M4413" i="3"/>
  <c r="M4414" i="3"/>
  <c r="M4415" i="3"/>
  <c r="M4416" i="3"/>
  <c r="M4417" i="3"/>
  <c r="M4418" i="3"/>
  <c r="M4419" i="3"/>
  <c r="M4420" i="3"/>
  <c r="M4421" i="3"/>
  <c r="M4422" i="3"/>
  <c r="M4423" i="3"/>
  <c r="M4424" i="3"/>
  <c r="M4425" i="3"/>
  <c r="M4426" i="3"/>
  <c r="M4427" i="3"/>
  <c r="M4428" i="3"/>
  <c r="M4429" i="3"/>
  <c r="M4430" i="3"/>
  <c r="M4431" i="3"/>
  <c r="M4432" i="3"/>
  <c r="M4433" i="3"/>
  <c r="M4434" i="3"/>
  <c r="M4435" i="3"/>
  <c r="M4436" i="3"/>
  <c r="M4437" i="3"/>
  <c r="M4438" i="3"/>
  <c r="M4439" i="3"/>
  <c r="M4440" i="3"/>
  <c r="M4441" i="3"/>
  <c r="M4442" i="3"/>
  <c r="M4443" i="3"/>
  <c r="M4444" i="3"/>
  <c r="M4445" i="3"/>
  <c r="M4446" i="3"/>
  <c r="M4447" i="3"/>
  <c r="M4448" i="3"/>
  <c r="M4449" i="3"/>
  <c r="M4450" i="3"/>
  <c r="M4451" i="3"/>
  <c r="M4452" i="3"/>
  <c r="M4453" i="3"/>
  <c r="M4454" i="3"/>
  <c r="M4455" i="3"/>
  <c r="M4456" i="3"/>
  <c r="M4457" i="3"/>
  <c r="M4458" i="3"/>
  <c r="M4459" i="3"/>
  <c r="M4460" i="3"/>
  <c r="M4461" i="3"/>
  <c r="M4462" i="3"/>
  <c r="M4463" i="3"/>
  <c r="M4464" i="3"/>
  <c r="M4465" i="3"/>
  <c r="M4466" i="3"/>
  <c r="M4467" i="3"/>
  <c r="M4468" i="3"/>
  <c r="M4469" i="3"/>
  <c r="M4470" i="3"/>
  <c r="M4471" i="3"/>
  <c r="M4472" i="3"/>
  <c r="M4473" i="3"/>
  <c r="M4474" i="3"/>
  <c r="M4475" i="3"/>
  <c r="M4476" i="3"/>
  <c r="M4477" i="3"/>
  <c r="M4478" i="3"/>
  <c r="M4479" i="3"/>
  <c r="M4480" i="3"/>
  <c r="M4481" i="3"/>
  <c r="M4482" i="3"/>
  <c r="M4483" i="3"/>
  <c r="M4484" i="3"/>
  <c r="M4485" i="3"/>
  <c r="M4486" i="3"/>
  <c r="M4487" i="3"/>
  <c r="M4488" i="3"/>
  <c r="M4489" i="3"/>
  <c r="M4490" i="3"/>
  <c r="M4491" i="3"/>
  <c r="M4492" i="3"/>
  <c r="M4493" i="3"/>
  <c r="M4494" i="3"/>
  <c r="M4495" i="3"/>
  <c r="M4496" i="3"/>
  <c r="M4497" i="3"/>
  <c r="M4498" i="3"/>
  <c r="M4499" i="3"/>
  <c r="M4500" i="3"/>
  <c r="M4501" i="3"/>
  <c r="M4502" i="3"/>
  <c r="M4503" i="3"/>
  <c r="M4504" i="3"/>
  <c r="M4505" i="3"/>
  <c r="M4506" i="3"/>
  <c r="M4507" i="3"/>
  <c r="M4508" i="3"/>
  <c r="M4509" i="3"/>
  <c r="M4510" i="3"/>
  <c r="M4511" i="3"/>
  <c r="M4512" i="3"/>
  <c r="M4513" i="3"/>
  <c r="M4514" i="3"/>
  <c r="M4515" i="3"/>
  <c r="M4516" i="3"/>
  <c r="M4517" i="3"/>
  <c r="M4518" i="3"/>
  <c r="M4519" i="3"/>
  <c r="M4520" i="3"/>
  <c r="M4521" i="3"/>
  <c r="M4522" i="3"/>
  <c r="M4523" i="3"/>
  <c r="M4524" i="3"/>
  <c r="M4525" i="3"/>
  <c r="M4526" i="3"/>
  <c r="M4527" i="3"/>
  <c r="M4528" i="3"/>
  <c r="M4529" i="3"/>
  <c r="M4530" i="3"/>
  <c r="M4531" i="3"/>
  <c r="M4532" i="3"/>
  <c r="M4533" i="3"/>
  <c r="M4534" i="3"/>
  <c r="M4535" i="3"/>
  <c r="M4536" i="3"/>
  <c r="M4537" i="3"/>
  <c r="M4538" i="3"/>
  <c r="M4539" i="3"/>
  <c r="M4540" i="3"/>
  <c r="M4541" i="3"/>
  <c r="M4542" i="3"/>
  <c r="M4543" i="3"/>
  <c r="M4544" i="3"/>
  <c r="M4545" i="3"/>
  <c r="M4546" i="3"/>
  <c r="M4547" i="3"/>
  <c r="M4548" i="3"/>
  <c r="M4549" i="3"/>
  <c r="M4550" i="3"/>
  <c r="M4551" i="3"/>
  <c r="M4552" i="3"/>
  <c r="M4553" i="3"/>
  <c r="M4554" i="3"/>
  <c r="M4555" i="3"/>
  <c r="M4556" i="3"/>
  <c r="M4557" i="3"/>
  <c r="M4558" i="3"/>
  <c r="M4559" i="3"/>
  <c r="M4560" i="3"/>
  <c r="M4561" i="3"/>
  <c r="M4562" i="3"/>
  <c r="M4563" i="3"/>
  <c r="M4564" i="3"/>
  <c r="M4565" i="3"/>
  <c r="M4566" i="3"/>
  <c r="M4567" i="3"/>
  <c r="M4568" i="3"/>
  <c r="M4569" i="3"/>
  <c r="M4570" i="3"/>
  <c r="M4571" i="3"/>
  <c r="M4572" i="3"/>
  <c r="M4573" i="3"/>
  <c r="M4574" i="3"/>
  <c r="M4575" i="3"/>
  <c r="M4576" i="3"/>
  <c r="M4577" i="3"/>
  <c r="M4578" i="3"/>
  <c r="M4579" i="3"/>
  <c r="M4580" i="3"/>
  <c r="M4581" i="3"/>
  <c r="M4582" i="3"/>
  <c r="M4583" i="3"/>
  <c r="M4584" i="3"/>
  <c r="M4585" i="3"/>
  <c r="M4586" i="3"/>
  <c r="M4587" i="3"/>
  <c r="M4588" i="3"/>
  <c r="M4589" i="3"/>
  <c r="M4590" i="3"/>
  <c r="M4591" i="3"/>
  <c r="M4592" i="3"/>
  <c r="M4593" i="3"/>
  <c r="M4594" i="3"/>
  <c r="M4595" i="3"/>
  <c r="M4596" i="3"/>
  <c r="M4597" i="3"/>
  <c r="M4598" i="3"/>
  <c r="M4599" i="3"/>
  <c r="M4600" i="3"/>
  <c r="M4601" i="3"/>
  <c r="M4602" i="3"/>
  <c r="M4603" i="3"/>
  <c r="M4604" i="3"/>
  <c r="M4605" i="3"/>
  <c r="M4606" i="3"/>
  <c r="M4607" i="3"/>
  <c r="M4608" i="3"/>
  <c r="M4609" i="3"/>
  <c r="M4610" i="3"/>
  <c r="M4611" i="3"/>
  <c r="M4612" i="3"/>
  <c r="M4613" i="3"/>
  <c r="M4614" i="3"/>
  <c r="M4615" i="3"/>
  <c r="M4616" i="3"/>
  <c r="M4617" i="3"/>
  <c r="M4618" i="3"/>
  <c r="M4619" i="3"/>
  <c r="M4620" i="3"/>
  <c r="M4621" i="3"/>
  <c r="M4622" i="3"/>
  <c r="M4623" i="3"/>
  <c r="M4624" i="3"/>
  <c r="M4625" i="3"/>
  <c r="M4626" i="3"/>
  <c r="M4627" i="3"/>
  <c r="M4628" i="3"/>
  <c r="M4629" i="3"/>
  <c r="M4630" i="3"/>
  <c r="M4631" i="3"/>
  <c r="M4632" i="3"/>
  <c r="M4633" i="3"/>
  <c r="M4634" i="3"/>
  <c r="M4635" i="3"/>
  <c r="M4636" i="3"/>
  <c r="M4637" i="3"/>
  <c r="M4638" i="3"/>
  <c r="M4639" i="3"/>
  <c r="M4640" i="3"/>
  <c r="M4641" i="3"/>
  <c r="M4642" i="3"/>
  <c r="M4643" i="3"/>
  <c r="M4644" i="3"/>
  <c r="M4645" i="3"/>
  <c r="M4646" i="3"/>
  <c r="M4647" i="3"/>
  <c r="M4648" i="3"/>
  <c r="M4649" i="3"/>
  <c r="M4650" i="3"/>
  <c r="M4651" i="3"/>
  <c r="M4652" i="3"/>
  <c r="M4653" i="3"/>
  <c r="M4654" i="3"/>
  <c r="M4655" i="3"/>
  <c r="M4656" i="3"/>
  <c r="M4657" i="3"/>
  <c r="M4658" i="3"/>
  <c r="M4659" i="3"/>
  <c r="M4660" i="3"/>
  <c r="M4661" i="3"/>
  <c r="M4662" i="3"/>
  <c r="M4663" i="3"/>
  <c r="M4664" i="3"/>
  <c r="M4665" i="3"/>
  <c r="M4666" i="3"/>
  <c r="M4667" i="3"/>
  <c r="M4668" i="3"/>
  <c r="M4669" i="3"/>
  <c r="M4670" i="3"/>
  <c r="M4671" i="3"/>
  <c r="M4672" i="3"/>
  <c r="M4673" i="3"/>
  <c r="M4674" i="3"/>
  <c r="M4675" i="3"/>
  <c r="M4676" i="3"/>
  <c r="M4677" i="3"/>
  <c r="M4678" i="3"/>
  <c r="M4679" i="3"/>
  <c r="M4680" i="3"/>
  <c r="M4681" i="3"/>
  <c r="M4682" i="3"/>
  <c r="M4683" i="3"/>
  <c r="M4684" i="3"/>
  <c r="M4685" i="3"/>
  <c r="M4686" i="3"/>
  <c r="M4687" i="3"/>
  <c r="M4688" i="3"/>
  <c r="M4689" i="3"/>
  <c r="M4690" i="3"/>
  <c r="M4691" i="3"/>
  <c r="M4692" i="3"/>
  <c r="M4693" i="3"/>
  <c r="M4694" i="3"/>
  <c r="M4695" i="3"/>
  <c r="M4696" i="3"/>
  <c r="M4697" i="3"/>
  <c r="M4698" i="3"/>
  <c r="M4699" i="3"/>
  <c r="M4700" i="3"/>
  <c r="M4701" i="3"/>
  <c r="M4702" i="3"/>
  <c r="M4703" i="3"/>
  <c r="M4704" i="3"/>
  <c r="M4705" i="3"/>
  <c r="M4706" i="3"/>
  <c r="M4707" i="3"/>
  <c r="M4708" i="3"/>
  <c r="M4709" i="3"/>
  <c r="M4710" i="3"/>
  <c r="M4711" i="3"/>
  <c r="M4712" i="3"/>
  <c r="M4713" i="3"/>
  <c r="M4714" i="3"/>
  <c r="M4715" i="3"/>
  <c r="M4716" i="3"/>
  <c r="M4717" i="3"/>
  <c r="M4718" i="3"/>
  <c r="M4719" i="3"/>
  <c r="M4720" i="3"/>
  <c r="M4721" i="3"/>
  <c r="M4722" i="3"/>
  <c r="M4723" i="3"/>
  <c r="M4724" i="3"/>
  <c r="M4725" i="3"/>
  <c r="M4726" i="3"/>
  <c r="M4727" i="3"/>
  <c r="M4728" i="3"/>
  <c r="M4729" i="3"/>
  <c r="M4730" i="3"/>
  <c r="M4731" i="3"/>
  <c r="M4732" i="3"/>
  <c r="M4733" i="3"/>
  <c r="M4734" i="3"/>
  <c r="M4735" i="3"/>
  <c r="M4736" i="3"/>
  <c r="M4737" i="3"/>
  <c r="M4738" i="3"/>
  <c r="M4739" i="3"/>
  <c r="M4740" i="3"/>
  <c r="M4741" i="3"/>
  <c r="M4742" i="3"/>
  <c r="M4743" i="3"/>
  <c r="M4744" i="3"/>
  <c r="M4745" i="3"/>
  <c r="M4746" i="3"/>
  <c r="M4747" i="3"/>
  <c r="M4748" i="3"/>
  <c r="M4749" i="3"/>
  <c r="M4750" i="3"/>
  <c r="M4751" i="3"/>
  <c r="M4752" i="3"/>
  <c r="M4753" i="3"/>
  <c r="M4754" i="3"/>
  <c r="M4755" i="3"/>
  <c r="M4756" i="3"/>
  <c r="M4757" i="3"/>
  <c r="M4758" i="3"/>
  <c r="M4759" i="3"/>
  <c r="M4760" i="3"/>
  <c r="M4761" i="3"/>
  <c r="M4762" i="3"/>
  <c r="M4763" i="3"/>
  <c r="M4764" i="3"/>
  <c r="M4765" i="3"/>
  <c r="M4766" i="3"/>
  <c r="M4767" i="3"/>
  <c r="M4768" i="3"/>
  <c r="M4769" i="3"/>
  <c r="M4770" i="3"/>
  <c r="M4771" i="3"/>
  <c r="M4772" i="3"/>
  <c r="M4773" i="3"/>
  <c r="M4774" i="3"/>
  <c r="M4775" i="3"/>
  <c r="M4776" i="3"/>
  <c r="M4777" i="3"/>
  <c r="M4778" i="3"/>
  <c r="M4779" i="3"/>
  <c r="M4780" i="3"/>
  <c r="M4781" i="3"/>
  <c r="M4782" i="3"/>
  <c r="M4783" i="3"/>
  <c r="M4784" i="3"/>
  <c r="M4785" i="3"/>
  <c r="M4786" i="3"/>
  <c r="M4787" i="3"/>
  <c r="M4788" i="3"/>
  <c r="M4789" i="3"/>
  <c r="M4790" i="3"/>
  <c r="M4791" i="3"/>
  <c r="M4792" i="3"/>
  <c r="M4793" i="3"/>
  <c r="M4794" i="3"/>
  <c r="M4795" i="3"/>
  <c r="M4796" i="3"/>
  <c r="M4797" i="3"/>
  <c r="M4798" i="3"/>
  <c r="M4799" i="3"/>
  <c r="M4800" i="3"/>
  <c r="M4801"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J3" i="3"/>
  <c r="L3" i="3" s="1"/>
  <c r="J2" i="3"/>
  <c r="L2" i="3" s="1"/>
  <c r="J4" i="3"/>
  <c r="L4" i="3" s="1"/>
  <c r="J5" i="3"/>
  <c r="L5" i="3" s="1"/>
  <c r="J6" i="3"/>
  <c r="L6" i="3" s="1"/>
  <c r="J7" i="3"/>
  <c r="L7" i="3" s="1"/>
  <c r="J8" i="3"/>
  <c r="L8" i="3" s="1"/>
  <c r="J9" i="3"/>
  <c r="L9" i="3" s="1"/>
  <c r="J10" i="3"/>
  <c r="L10" i="3" s="1"/>
  <c r="J11" i="3"/>
  <c r="L11" i="3" s="1"/>
  <c r="J12" i="3"/>
  <c r="L12" i="3" s="1"/>
  <c r="J13" i="3"/>
  <c r="L13" i="3" s="1"/>
  <c r="J14" i="3"/>
  <c r="L14" i="3" s="1"/>
  <c r="J15" i="3"/>
  <c r="L15" i="3" s="1"/>
  <c r="J16" i="3"/>
  <c r="L16" i="3" s="1"/>
  <c r="J17" i="3"/>
  <c r="L17" i="3" s="1"/>
  <c r="J18" i="3"/>
  <c r="L18" i="3" s="1"/>
  <c r="J19" i="3"/>
  <c r="L19" i="3" s="1"/>
  <c r="J20" i="3"/>
  <c r="L20" i="3" s="1"/>
  <c r="J21" i="3"/>
  <c r="L21" i="3" s="1"/>
  <c r="J22" i="3"/>
  <c r="L22" i="3" s="1"/>
  <c r="J23" i="3"/>
  <c r="L23" i="3" s="1"/>
  <c r="J24" i="3"/>
  <c r="L24" i="3" s="1"/>
  <c r="J25" i="3"/>
  <c r="L25" i="3" s="1"/>
  <c r="J26" i="3"/>
  <c r="L26" i="3" s="1"/>
  <c r="J27" i="3"/>
  <c r="L27" i="3" s="1"/>
  <c r="J28" i="3"/>
  <c r="L28" i="3" s="1"/>
  <c r="J29" i="3"/>
  <c r="L29" i="3" s="1"/>
  <c r="J30" i="3"/>
  <c r="L30" i="3" s="1"/>
  <c r="J31" i="3"/>
  <c r="L31" i="3" s="1"/>
  <c r="J32" i="3"/>
  <c r="L32" i="3" s="1"/>
  <c r="J33" i="3"/>
  <c r="L33" i="3" s="1"/>
  <c r="J34" i="3"/>
  <c r="L34" i="3" s="1"/>
  <c r="J35" i="3"/>
  <c r="L35" i="3" s="1"/>
  <c r="J36" i="3"/>
  <c r="L36" i="3" s="1"/>
  <c r="J37" i="3"/>
  <c r="L37" i="3" s="1"/>
  <c r="J38" i="3"/>
  <c r="L38" i="3" s="1"/>
  <c r="J39" i="3"/>
  <c r="L39" i="3" s="1"/>
  <c r="J40" i="3"/>
  <c r="L40" i="3" s="1"/>
  <c r="J41" i="3"/>
  <c r="L41" i="3" s="1"/>
  <c r="J42" i="3"/>
  <c r="L42" i="3" s="1"/>
  <c r="J43" i="3"/>
  <c r="L43" i="3" s="1"/>
  <c r="J44" i="3"/>
  <c r="L44" i="3" s="1"/>
  <c r="J45" i="3"/>
  <c r="L45" i="3" s="1"/>
  <c r="J46" i="3"/>
  <c r="L46" i="3" s="1"/>
  <c r="J47" i="3"/>
  <c r="L47" i="3" s="1"/>
  <c r="J48" i="3"/>
  <c r="L48" i="3" s="1"/>
  <c r="J49" i="3"/>
  <c r="L49" i="3" s="1"/>
  <c r="J50" i="3"/>
  <c r="L50" i="3" s="1"/>
  <c r="J51" i="3"/>
  <c r="L51" i="3" s="1"/>
  <c r="J52" i="3"/>
  <c r="L52" i="3" s="1"/>
  <c r="J53" i="3"/>
  <c r="L53" i="3" s="1"/>
  <c r="J54" i="3"/>
  <c r="L54" i="3" s="1"/>
  <c r="J55" i="3"/>
  <c r="L55" i="3" s="1"/>
  <c r="J56" i="3"/>
  <c r="L56" i="3" s="1"/>
  <c r="J57" i="3"/>
  <c r="L57" i="3" s="1"/>
  <c r="J58" i="3"/>
  <c r="L58" i="3" s="1"/>
  <c r="J59" i="3"/>
  <c r="L59" i="3" s="1"/>
  <c r="J60" i="3"/>
  <c r="L60" i="3" s="1"/>
  <c r="J61" i="3"/>
  <c r="L61" i="3" s="1"/>
  <c r="J62" i="3"/>
  <c r="L62" i="3" s="1"/>
  <c r="J63" i="3"/>
  <c r="L63" i="3" s="1"/>
  <c r="J64" i="3"/>
  <c r="L64" i="3" s="1"/>
  <c r="J65" i="3"/>
  <c r="L65" i="3" s="1"/>
  <c r="J66" i="3"/>
  <c r="L66" i="3" s="1"/>
  <c r="J67" i="3"/>
  <c r="L67" i="3" s="1"/>
  <c r="J68" i="3"/>
  <c r="L68" i="3" s="1"/>
  <c r="J69" i="3"/>
  <c r="L69" i="3" s="1"/>
  <c r="J70" i="3"/>
  <c r="L70" i="3" s="1"/>
  <c r="J71" i="3"/>
  <c r="L71" i="3" s="1"/>
  <c r="J72" i="3"/>
  <c r="L72" i="3" s="1"/>
  <c r="J73" i="3"/>
  <c r="L73" i="3" s="1"/>
  <c r="J74" i="3"/>
  <c r="L74" i="3" s="1"/>
  <c r="J75" i="3"/>
  <c r="L75" i="3" s="1"/>
  <c r="J76" i="3"/>
  <c r="L76" i="3" s="1"/>
  <c r="J77" i="3"/>
  <c r="L77" i="3" s="1"/>
  <c r="J78" i="3"/>
  <c r="L78" i="3" s="1"/>
  <c r="J79" i="3"/>
  <c r="L79" i="3" s="1"/>
  <c r="J80" i="3"/>
  <c r="L80" i="3" s="1"/>
  <c r="J81" i="3"/>
  <c r="L81" i="3" s="1"/>
  <c r="J82" i="3"/>
  <c r="L82" i="3" s="1"/>
  <c r="J83" i="3"/>
  <c r="L83" i="3" s="1"/>
  <c r="J84" i="3"/>
  <c r="L84" i="3" s="1"/>
  <c r="J85" i="3"/>
  <c r="L85" i="3" s="1"/>
  <c r="J86" i="3"/>
  <c r="L86" i="3" s="1"/>
  <c r="J87" i="3"/>
  <c r="L87" i="3" s="1"/>
  <c r="J88" i="3"/>
  <c r="L88" i="3" s="1"/>
  <c r="J89" i="3"/>
  <c r="L89" i="3" s="1"/>
  <c r="J90" i="3"/>
  <c r="L90" i="3" s="1"/>
  <c r="J91" i="3"/>
  <c r="L91" i="3" s="1"/>
  <c r="J92" i="3"/>
  <c r="L92" i="3" s="1"/>
  <c r="J93" i="3"/>
  <c r="L93" i="3" s="1"/>
  <c r="J94" i="3"/>
  <c r="L94" i="3" s="1"/>
  <c r="J95" i="3"/>
  <c r="L95" i="3" s="1"/>
  <c r="J96" i="3"/>
  <c r="L96" i="3" s="1"/>
  <c r="J97" i="3"/>
  <c r="L97" i="3" s="1"/>
  <c r="J98" i="3"/>
  <c r="L98" i="3" s="1"/>
  <c r="J99" i="3"/>
  <c r="L99" i="3" s="1"/>
  <c r="J100" i="3"/>
  <c r="L100" i="3" s="1"/>
  <c r="J101" i="3"/>
  <c r="L101" i="3" s="1"/>
  <c r="J102" i="3"/>
  <c r="L102" i="3" s="1"/>
  <c r="J103" i="3"/>
  <c r="L103" i="3" s="1"/>
  <c r="J104" i="3"/>
  <c r="L104" i="3" s="1"/>
  <c r="J105" i="3"/>
  <c r="L105" i="3" s="1"/>
  <c r="J106" i="3"/>
  <c r="L106" i="3" s="1"/>
  <c r="J107" i="3"/>
  <c r="L107" i="3" s="1"/>
  <c r="J108" i="3"/>
  <c r="L108" i="3" s="1"/>
  <c r="J109" i="3"/>
  <c r="L109" i="3" s="1"/>
  <c r="J110" i="3"/>
  <c r="L110" i="3" s="1"/>
  <c r="J111" i="3"/>
  <c r="L111" i="3" s="1"/>
  <c r="J112" i="3"/>
  <c r="L112" i="3" s="1"/>
  <c r="J113" i="3"/>
  <c r="L113" i="3" s="1"/>
  <c r="J114" i="3"/>
  <c r="L114" i="3" s="1"/>
  <c r="J115" i="3"/>
  <c r="L115" i="3" s="1"/>
  <c r="J116" i="3"/>
  <c r="L116" i="3" s="1"/>
  <c r="J117" i="3"/>
  <c r="L117" i="3" s="1"/>
  <c r="J118" i="3"/>
  <c r="L118" i="3" s="1"/>
  <c r="J119" i="3"/>
  <c r="L119" i="3" s="1"/>
  <c r="J120" i="3"/>
  <c r="L120" i="3" s="1"/>
  <c r="J121" i="3"/>
  <c r="L121" i="3" s="1"/>
  <c r="J122" i="3"/>
  <c r="L122" i="3" s="1"/>
  <c r="J123" i="3"/>
  <c r="L123" i="3" s="1"/>
  <c r="J124" i="3"/>
  <c r="L124" i="3" s="1"/>
  <c r="J125" i="3"/>
  <c r="L125" i="3" s="1"/>
  <c r="J126" i="3"/>
  <c r="L126" i="3" s="1"/>
  <c r="J127" i="3"/>
  <c r="L127" i="3" s="1"/>
  <c r="J128" i="3"/>
  <c r="L128" i="3" s="1"/>
  <c r="J129" i="3"/>
  <c r="L129" i="3" s="1"/>
  <c r="J130" i="3"/>
  <c r="L130" i="3" s="1"/>
  <c r="J131" i="3"/>
  <c r="L131" i="3" s="1"/>
  <c r="J132" i="3"/>
  <c r="L132" i="3" s="1"/>
  <c r="J133" i="3"/>
  <c r="L133" i="3" s="1"/>
  <c r="J134" i="3"/>
  <c r="L134" i="3" s="1"/>
  <c r="J135" i="3"/>
  <c r="L135" i="3" s="1"/>
  <c r="J136" i="3"/>
  <c r="L136" i="3" s="1"/>
  <c r="J137" i="3"/>
  <c r="L137" i="3" s="1"/>
  <c r="J138" i="3"/>
  <c r="L138" i="3" s="1"/>
  <c r="J139" i="3"/>
  <c r="L139" i="3" s="1"/>
  <c r="J140" i="3"/>
  <c r="L140" i="3" s="1"/>
  <c r="J141" i="3"/>
  <c r="L141" i="3" s="1"/>
  <c r="J142" i="3"/>
  <c r="L142" i="3" s="1"/>
  <c r="J143" i="3"/>
  <c r="L143" i="3" s="1"/>
  <c r="J144" i="3"/>
  <c r="L144" i="3" s="1"/>
  <c r="J145" i="3"/>
  <c r="L145" i="3" s="1"/>
  <c r="J146" i="3"/>
  <c r="L146" i="3" s="1"/>
  <c r="J147" i="3"/>
  <c r="L147" i="3" s="1"/>
  <c r="J148" i="3"/>
  <c r="L148" i="3" s="1"/>
  <c r="J149" i="3"/>
  <c r="L149" i="3" s="1"/>
  <c r="J150" i="3"/>
  <c r="L150" i="3" s="1"/>
  <c r="J151" i="3"/>
  <c r="L151" i="3" s="1"/>
  <c r="J152" i="3"/>
  <c r="L152" i="3" s="1"/>
  <c r="J153" i="3"/>
  <c r="L153" i="3" s="1"/>
  <c r="J154" i="3"/>
  <c r="L154" i="3" s="1"/>
  <c r="J155" i="3"/>
  <c r="L155" i="3" s="1"/>
  <c r="J156" i="3"/>
  <c r="L156" i="3" s="1"/>
  <c r="J157" i="3"/>
  <c r="L157" i="3" s="1"/>
  <c r="J158" i="3"/>
  <c r="L158" i="3" s="1"/>
  <c r="J159" i="3"/>
  <c r="L159" i="3" s="1"/>
  <c r="J160" i="3"/>
  <c r="L160" i="3" s="1"/>
  <c r="J161" i="3"/>
  <c r="L161" i="3" s="1"/>
  <c r="J162" i="3"/>
  <c r="L162" i="3" s="1"/>
  <c r="J163" i="3"/>
  <c r="L163" i="3" s="1"/>
  <c r="J164" i="3"/>
  <c r="L164" i="3" s="1"/>
  <c r="J165" i="3"/>
  <c r="L165" i="3" s="1"/>
  <c r="J166" i="3"/>
  <c r="L166" i="3" s="1"/>
  <c r="J167" i="3"/>
  <c r="L167" i="3" s="1"/>
  <c r="J168" i="3"/>
  <c r="L168" i="3" s="1"/>
  <c r="J169" i="3"/>
  <c r="L169" i="3" s="1"/>
  <c r="J170" i="3"/>
  <c r="L170" i="3" s="1"/>
  <c r="J171" i="3"/>
  <c r="L171" i="3" s="1"/>
  <c r="J172" i="3"/>
  <c r="L172" i="3" s="1"/>
  <c r="J173" i="3"/>
  <c r="L173" i="3" s="1"/>
  <c r="J174" i="3"/>
  <c r="L174" i="3" s="1"/>
  <c r="J175" i="3"/>
  <c r="L175" i="3" s="1"/>
  <c r="J176" i="3"/>
  <c r="L176" i="3" s="1"/>
  <c r="J177" i="3"/>
  <c r="L177" i="3" s="1"/>
  <c r="J178" i="3"/>
  <c r="L178" i="3" s="1"/>
  <c r="J179" i="3"/>
  <c r="L179" i="3" s="1"/>
  <c r="J180" i="3"/>
  <c r="L180" i="3" s="1"/>
  <c r="J181" i="3"/>
  <c r="L181" i="3" s="1"/>
  <c r="J182" i="3"/>
  <c r="L182" i="3" s="1"/>
  <c r="J183" i="3"/>
  <c r="L183" i="3" s="1"/>
  <c r="J184" i="3"/>
  <c r="L184" i="3" s="1"/>
  <c r="J185" i="3"/>
  <c r="L185" i="3" s="1"/>
  <c r="J186" i="3"/>
  <c r="L186" i="3" s="1"/>
  <c r="J187" i="3"/>
  <c r="L187" i="3" s="1"/>
  <c r="J188" i="3"/>
  <c r="L188" i="3" s="1"/>
  <c r="J189" i="3"/>
  <c r="L189" i="3" s="1"/>
  <c r="J190" i="3"/>
  <c r="L190" i="3" s="1"/>
  <c r="J191" i="3"/>
  <c r="L191" i="3" s="1"/>
  <c r="J192" i="3"/>
  <c r="L192" i="3" s="1"/>
  <c r="J193" i="3"/>
  <c r="L193" i="3" s="1"/>
  <c r="J194" i="3"/>
  <c r="L194" i="3" s="1"/>
  <c r="J195" i="3"/>
  <c r="L195" i="3" s="1"/>
  <c r="J196" i="3"/>
  <c r="L196" i="3" s="1"/>
  <c r="J197" i="3"/>
  <c r="L197" i="3" s="1"/>
  <c r="J198" i="3"/>
  <c r="L198" i="3" s="1"/>
  <c r="J199" i="3"/>
  <c r="L199" i="3" s="1"/>
  <c r="J200" i="3"/>
  <c r="L200" i="3" s="1"/>
  <c r="J201" i="3"/>
  <c r="L201" i="3" s="1"/>
  <c r="J202" i="3"/>
  <c r="L202" i="3" s="1"/>
  <c r="J203" i="3"/>
  <c r="L203" i="3" s="1"/>
  <c r="J204" i="3"/>
  <c r="L204" i="3" s="1"/>
  <c r="J205" i="3"/>
  <c r="L205" i="3" s="1"/>
  <c r="J206" i="3"/>
  <c r="L206" i="3" s="1"/>
  <c r="J207" i="3"/>
  <c r="L207" i="3" s="1"/>
  <c r="J208" i="3"/>
  <c r="L208" i="3" s="1"/>
  <c r="J209" i="3"/>
  <c r="L209" i="3" s="1"/>
  <c r="J210" i="3"/>
  <c r="L210" i="3" s="1"/>
  <c r="J211" i="3"/>
  <c r="L211" i="3" s="1"/>
  <c r="J212" i="3"/>
  <c r="L212" i="3" s="1"/>
  <c r="J213" i="3"/>
  <c r="L213" i="3" s="1"/>
  <c r="J214" i="3"/>
  <c r="L214" i="3" s="1"/>
  <c r="J215" i="3"/>
  <c r="L215" i="3" s="1"/>
  <c r="J216" i="3"/>
  <c r="L216" i="3" s="1"/>
  <c r="J217" i="3"/>
  <c r="L217" i="3" s="1"/>
  <c r="J218" i="3"/>
  <c r="L218" i="3" s="1"/>
  <c r="J219" i="3"/>
  <c r="L219" i="3" s="1"/>
  <c r="J220" i="3"/>
  <c r="L220" i="3" s="1"/>
  <c r="J221" i="3"/>
  <c r="L221" i="3" s="1"/>
  <c r="J222" i="3"/>
  <c r="L222" i="3" s="1"/>
  <c r="J223" i="3"/>
  <c r="L223" i="3" s="1"/>
  <c r="J224" i="3"/>
  <c r="L224" i="3" s="1"/>
  <c r="J225" i="3"/>
  <c r="L225" i="3" s="1"/>
  <c r="J226" i="3"/>
  <c r="L226" i="3" s="1"/>
  <c r="J227" i="3"/>
  <c r="L227" i="3" s="1"/>
  <c r="J228" i="3"/>
  <c r="L228" i="3" s="1"/>
  <c r="J229" i="3"/>
  <c r="L229" i="3" s="1"/>
  <c r="J230" i="3"/>
  <c r="L230" i="3" s="1"/>
  <c r="J231" i="3"/>
  <c r="L231" i="3" s="1"/>
  <c r="J232" i="3"/>
  <c r="L232" i="3" s="1"/>
  <c r="J233" i="3"/>
  <c r="L233" i="3" s="1"/>
  <c r="J234" i="3"/>
  <c r="L234" i="3" s="1"/>
  <c r="J235" i="3"/>
  <c r="L235" i="3" s="1"/>
  <c r="J236" i="3"/>
  <c r="L236" i="3" s="1"/>
  <c r="J237" i="3"/>
  <c r="L237" i="3" s="1"/>
  <c r="J238" i="3"/>
  <c r="L238" i="3" s="1"/>
  <c r="J239" i="3"/>
  <c r="L239" i="3" s="1"/>
  <c r="J240" i="3"/>
  <c r="L240" i="3" s="1"/>
  <c r="J241" i="3"/>
  <c r="L241" i="3" s="1"/>
  <c r="J242" i="3"/>
  <c r="L242" i="3" s="1"/>
  <c r="J243" i="3"/>
  <c r="L243" i="3" s="1"/>
  <c r="J244" i="3"/>
  <c r="L244" i="3" s="1"/>
  <c r="J245" i="3"/>
  <c r="L245" i="3" s="1"/>
  <c r="J246" i="3"/>
  <c r="L246" i="3" s="1"/>
  <c r="J247" i="3"/>
  <c r="L247" i="3" s="1"/>
  <c r="J248" i="3"/>
  <c r="L248" i="3" s="1"/>
  <c r="J249" i="3"/>
  <c r="L249" i="3" s="1"/>
  <c r="J250" i="3"/>
  <c r="L250" i="3" s="1"/>
  <c r="J251" i="3"/>
  <c r="L251" i="3" s="1"/>
  <c r="J252" i="3"/>
  <c r="L252" i="3" s="1"/>
  <c r="J253" i="3"/>
  <c r="L253" i="3" s="1"/>
  <c r="J254" i="3"/>
  <c r="L254" i="3" s="1"/>
  <c r="J255" i="3"/>
  <c r="L255" i="3" s="1"/>
  <c r="J256" i="3"/>
  <c r="L256" i="3" s="1"/>
  <c r="J257" i="3"/>
  <c r="L257" i="3" s="1"/>
  <c r="J258" i="3"/>
  <c r="L258" i="3" s="1"/>
  <c r="J259" i="3"/>
  <c r="L259" i="3" s="1"/>
  <c r="J260" i="3"/>
  <c r="L260" i="3" s="1"/>
  <c r="J261" i="3"/>
  <c r="L261" i="3" s="1"/>
  <c r="J262" i="3"/>
  <c r="L262" i="3" s="1"/>
  <c r="J263" i="3"/>
  <c r="L263" i="3" s="1"/>
  <c r="J264" i="3"/>
  <c r="L264" i="3" s="1"/>
  <c r="J265" i="3"/>
  <c r="L265" i="3" s="1"/>
  <c r="J266" i="3"/>
  <c r="L266" i="3" s="1"/>
  <c r="J267" i="3"/>
  <c r="L267" i="3" s="1"/>
  <c r="J268" i="3"/>
  <c r="L268" i="3" s="1"/>
  <c r="J269" i="3"/>
  <c r="L269" i="3" s="1"/>
  <c r="J270" i="3"/>
  <c r="L270" i="3" s="1"/>
  <c r="J271" i="3"/>
  <c r="L271" i="3" s="1"/>
  <c r="J272" i="3"/>
  <c r="L272" i="3" s="1"/>
  <c r="J273" i="3"/>
  <c r="L273" i="3" s="1"/>
  <c r="J274" i="3"/>
  <c r="L274" i="3" s="1"/>
  <c r="J275" i="3"/>
  <c r="L275" i="3" s="1"/>
  <c r="J276" i="3"/>
  <c r="L276" i="3" s="1"/>
  <c r="J277" i="3"/>
  <c r="L277" i="3" s="1"/>
  <c r="J278" i="3"/>
  <c r="L278" i="3" s="1"/>
  <c r="J279" i="3"/>
  <c r="L279" i="3" s="1"/>
  <c r="J280" i="3"/>
  <c r="L280" i="3" s="1"/>
  <c r="J281" i="3"/>
  <c r="L281" i="3" s="1"/>
  <c r="J282" i="3"/>
  <c r="L282" i="3" s="1"/>
  <c r="J283" i="3"/>
  <c r="L283" i="3" s="1"/>
  <c r="J284" i="3"/>
  <c r="L284" i="3" s="1"/>
  <c r="J285" i="3"/>
  <c r="L285" i="3" s="1"/>
  <c r="J286" i="3"/>
  <c r="L286" i="3" s="1"/>
  <c r="J287" i="3"/>
  <c r="L287" i="3" s="1"/>
  <c r="J288" i="3"/>
  <c r="L288" i="3" s="1"/>
  <c r="J289" i="3"/>
  <c r="L289" i="3" s="1"/>
  <c r="J290" i="3"/>
  <c r="L290" i="3" s="1"/>
  <c r="J291" i="3"/>
  <c r="L291" i="3" s="1"/>
  <c r="J292" i="3"/>
  <c r="L292" i="3" s="1"/>
  <c r="J293" i="3"/>
  <c r="L293" i="3" s="1"/>
  <c r="J294" i="3"/>
  <c r="L294" i="3" s="1"/>
  <c r="J295" i="3"/>
  <c r="L295" i="3" s="1"/>
  <c r="J296" i="3"/>
  <c r="L296" i="3" s="1"/>
  <c r="J297" i="3"/>
  <c r="L297" i="3" s="1"/>
  <c r="J298" i="3"/>
  <c r="L298" i="3" s="1"/>
  <c r="J299" i="3"/>
  <c r="L299" i="3" s="1"/>
  <c r="J300" i="3"/>
  <c r="L300" i="3" s="1"/>
  <c r="J301" i="3"/>
  <c r="L301" i="3" s="1"/>
  <c r="J302" i="3"/>
  <c r="L302" i="3" s="1"/>
  <c r="J303" i="3"/>
  <c r="L303" i="3" s="1"/>
  <c r="J304" i="3"/>
  <c r="L304" i="3" s="1"/>
  <c r="J305" i="3"/>
  <c r="L305" i="3" s="1"/>
  <c r="J306" i="3"/>
  <c r="L306" i="3" s="1"/>
  <c r="J307" i="3"/>
  <c r="L307" i="3" s="1"/>
  <c r="J308" i="3"/>
  <c r="L308" i="3" s="1"/>
  <c r="J309" i="3"/>
  <c r="L309" i="3" s="1"/>
  <c r="J310" i="3"/>
  <c r="L310" i="3" s="1"/>
  <c r="J311" i="3"/>
  <c r="L311" i="3" s="1"/>
  <c r="J312" i="3"/>
  <c r="L312" i="3" s="1"/>
  <c r="J313" i="3"/>
  <c r="L313" i="3" s="1"/>
  <c r="J314" i="3"/>
  <c r="L314" i="3" s="1"/>
  <c r="J315" i="3"/>
  <c r="L315" i="3" s="1"/>
  <c r="J316" i="3"/>
  <c r="L316" i="3" s="1"/>
  <c r="J317" i="3"/>
  <c r="L317" i="3" s="1"/>
  <c r="J318" i="3"/>
  <c r="L318" i="3" s="1"/>
  <c r="J319" i="3"/>
  <c r="L319" i="3" s="1"/>
  <c r="J320" i="3"/>
  <c r="L320" i="3" s="1"/>
  <c r="J321" i="3"/>
  <c r="L321" i="3" s="1"/>
  <c r="J322" i="3"/>
  <c r="L322" i="3" s="1"/>
  <c r="J323" i="3"/>
  <c r="L323" i="3" s="1"/>
  <c r="J324" i="3"/>
  <c r="L324" i="3" s="1"/>
  <c r="J325" i="3"/>
  <c r="L325" i="3" s="1"/>
  <c r="J326" i="3"/>
  <c r="L326" i="3" s="1"/>
  <c r="J327" i="3"/>
  <c r="L327" i="3" s="1"/>
  <c r="J328" i="3"/>
  <c r="L328" i="3" s="1"/>
  <c r="J329" i="3"/>
  <c r="L329" i="3" s="1"/>
  <c r="J330" i="3"/>
  <c r="L330" i="3" s="1"/>
  <c r="J331" i="3"/>
  <c r="L331" i="3" s="1"/>
  <c r="J332" i="3"/>
  <c r="L332" i="3" s="1"/>
  <c r="J333" i="3"/>
  <c r="L333" i="3" s="1"/>
  <c r="J334" i="3"/>
  <c r="L334" i="3" s="1"/>
  <c r="J335" i="3"/>
  <c r="L335" i="3" s="1"/>
  <c r="J336" i="3"/>
  <c r="L336" i="3" s="1"/>
  <c r="J337" i="3"/>
  <c r="L337" i="3" s="1"/>
  <c r="J338" i="3"/>
  <c r="L338" i="3" s="1"/>
  <c r="J339" i="3"/>
  <c r="L339" i="3" s="1"/>
  <c r="J340" i="3"/>
  <c r="L340" i="3" s="1"/>
  <c r="J341" i="3"/>
  <c r="L341" i="3" s="1"/>
  <c r="J342" i="3"/>
  <c r="L342" i="3" s="1"/>
  <c r="J343" i="3"/>
  <c r="L343" i="3" s="1"/>
  <c r="J344" i="3"/>
  <c r="L344" i="3" s="1"/>
  <c r="J345" i="3"/>
  <c r="L345" i="3" s="1"/>
  <c r="J346" i="3"/>
  <c r="L346" i="3" s="1"/>
  <c r="J347" i="3"/>
  <c r="L347" i="3" s="1"/>
  <c r="J348" i="3"/>
  <c r="L348" i="3" s="1"/>
  <c r="J349" i="3"/>
  <c r="L349" i="3" s="1"/>
  <c r="J350" i="3"/>
  <c r="L350" i="3" s="1"/>
  <c r="J351" i="3"/>
  <c r="L351" i="3" s="1"/>
  <c r="J352" i="3"/>
  <c r="L352" i="3" s="1"/>
  <c r="J353" i="3"/>
  <c r="L353" i="3" s="1"/>
  <c r="J354" i="3"/>
  <c r="L354" i="3" s="1"/>
  <c r="J355" i="3"/>
  <c r="L355" i="3" s="1"/>
  <c r="J356" i="3"/>
  <c r="L356" i="3" s="1"/>
  <c r="J357" i="3"/>
  <c r="L357" i="3" s="1"/>
  <c r="J358" i="3"/>
  <c r="L358" i="3" s="1"/>
  <c r="J359" i="3"/>
  <c r="L359" i="3" s="1"/>
  <c r="J360" i="3"/>
  <c r="L360" i="3" s="1"/>
  <c r="J361" i="3"/>
  <c r="L361" i="3" s="1"/>
  <c r="J362" i="3"/>
  <c r="L362" i="3" s="1"/>
  <c r="J363" i="3"/>
  <c r="L363" i="3" s="1"/>
  <c r="J364" i="3"/>
  <c r="L364" i="3" s="1"/>
  <c r="J365" i="3"/>
  <c r="L365" i="3" s="1"/>
  <c r="J366" i="3"/>
  <c r="L366" i="3" s="1"/>
  <c r="J367" i="3"/>
  <c r="L367" i="3" s="1"/>
  <c r="J368" i="3"/>
  <c r="L368" i="3" s="1"/>
  <c r="J369" i="3"/>
  <c r="L369" i="3" s="1"/>
  <c r="J370" i="3"/>
  <c r="L370" i="3" s="1"/>
  <c r="J371" i="3"/>
  <c r="L371" i="3" s="1"/>
  <c r="J372" i="3"/>
  <c r="L372" i="3" s="1"/>
  <c r="J373" i="3"/>
  <c r="L373" i="3" s="1"/>
  <c r="J374" i="3"/>
  <c r="L374" i="3" s="1"/>
  <c r="J375" i="3"/>
  <c r="L375" i="3" s="1"/>
  <c r="J376" i="3"/>
  <c r="L376" i="3" s="1"/>
  <c r="J377" i="3"/>
  <c r="L377" i="3" s="1"/>
  <c r="J378" i="3"/>
  <c r="L378" i="3" s="1"/>
  <c r="J379" i="3"/>
  <c r="L379" i="3" s="1"/>
  <c r="J380" i="3"/>
  <c r="L380" i="3" s="1"/>
  <c r="J381" i="3"/>
  <c r="L381" i="3" s="1"/>
  <c r="J382" i="3"/>
  <c r="L382" i="3" s="1"/>
  <c r="J383" i="3"/>
  <c r="L383" i="3" s="1"/>
  <c r="J384" i="3"/>
  <c r="L384" i="3" s="1"/>
  <c r="J385" i="3"/>
  <c r="L385" i="3" s="1"/>
  <c r="J386" i="3"/>
  <c r="L386" i="3" s="1"/>
  <c r="J387" i="3"/>
  <c r="L387" i="3" s="1"/>
  <c r="J388" i="3"/>
  <c r="L388" i="3" s="1"/>
  <c r="J389" i="3"/>
  <c r="L389" i="3" s="1"/>
  <c r="J390" i="3"/>
  <c r="L390" i="3" s="1"/>
  <c r="J391" i="3"/>
  <c r="L391" i="3" s="1"/>
  <c r="J392" i="3"/>
  <c r="L392" i="3" s="1"/>
  <c r="J393" i="3"/>
  <c r="L393" i="3" s="1"/>
  <c r="J394" i="3"/>
  <c r="L394" i="3" s="1"/>
  <c r="J395" i="3"/>
  <c r="L395" i="3" s="1"/>
  <c r="J396" i="3"/>
  <c r="L396" i="3" s="1"/>
  <c r="J397" i="3"/>
  <c r="L397" i="3" s="1"/>
  <c r="J398" i="3"/>
  <c r="L398" i="3" s="1"/>
  <c r="J399" i="3"/>
  <c r="L399" i="3" s="1"/>
  <c r="J400" i="3"/>
  <c r="L400" i="3" s="1"/>
  <c r="J401" i="3"/>
  <c r="L401" i="3" s="1"/>
  <c r="J402" i="3"/>
  <c r="L402" i="3" s="1"/>
  <c r="J403" i="3"/>
  <c r="L403" i="3" s="1"/>
  <c r="J404" i="3"/>
  <c r="L404" i="3" s="1"/>
  <c r="J405" i="3"/>
  <c r="L405" i="3" s="1"/>
  <c r="J406" i="3"/>
  <c r="L406" i="3" s="1"/>
  <c r="J407" i="3"/>
  <c r="L407" i="3" s="1"/>
  <c r="J408" i="3"/>
  <c r="L408" i="3" s="1"/>
  <c r="J409" i="3"/>
  <c r="L409" i="3" s="1"/>
  <c r="J410" i="3"/>
  <c r="L410" i="3" s="1"/>
  <c r="J411" i="3"/>
  <c r="L411" i="3" s="1"/>
  <c r="J412" i="3"/>
  <c r="L412" i="3" s="1"/>
  <c r="J413" i="3"/>
  <c r="L413" i="3" s="1"/>
  <c r="J414" i="3"/>
  <c r="L414" i="3" s="1"/>
  <c r="J415" i="3"/>
  <c r="L415" i="3" s="1"/>
  <c r="J416" i="3"/>
  <c r="L416" i="3" s="1"/>
  <c r="J417" i="3"/>
  <c r="L417" i="3" s="1"/>
  <c r="J418" i="3"/>
  <c r="L418" i="3" s="1"/>
  <c r="J419" i="3"/>
  <c r="L419" i="3" s="1"/>
  <c r="J420" i="3"/>
  <c r="L420" i="3" s="1"/>
  <c r="J421" i="3"/>
  <c r="L421" i="3" s="1"/>
  <c r="J422" i="3"/>
  <c r="L422" i="3" s="1"/>
  <c r="J423" i="3"/>
  <c r="L423" i="3" s="1"/>
  <c r="J424" i="3"/>
  <c r="L424" i="3" s="1"/>
  <c r="J425" i="3"/>
  <c r="L425" i="3" s="1"/>
  <c r="J426" i="3"/>
  <c r="L426" i="3" s="1"/>
  <c r="J427" i="3"/>
  <c r="L427" i="3" s="1"/>
  <c r="J428" i="3"/>
  <c r="L428" i="3" s="1"/>
  <c r="J429" i="3"/>
  <c r="L429" i="3" s="1"/>
  <c r="J430" i="3"/>
  <c r="L430" i="3" s="1"/>
  <c r="J431" i="3"/>
  <c r="L431" i="3" s="1"/>
  <c r="J432" i="3"/>
  <c r="L432" i="3" s="1"/>
  <c r="J433" i="3"/>
  <c r="L433" i="3" s="1"/>
  <c r="J434" i="3"/>
  <c r="L434" i="3" s="1"/>
  <c r="J435" i="3"/>
  <c r="L435" i="3" s="1"/>
  <c r="J436" i="3"/>
  <c r="L436" i="3" s="1"/>
  <c r="J437" i="3"/>
  <c r="L437" i="3" s="1"/>
  <c r="J438" i="3"/>
  <c r="L438" i="3" s="1"/>
  <c r="J439" i="3"/>
  <c r="L439" i="3" s="1"/>
  <c r="J440" i="3"/>
  <c r="L440" i="3" s="1"/>
  <c r="J441" i="3"/>
  <c r="L441" i="3" s="1"/>
  <c r="J442" i="3"/>
  <c r="L442" i="3" s="1"/>
  <c r="J443" i="3"/>
  <c r="L443" i="3" s="1"/>
  <c r="J444" i="3"/>
  <c r="L444" i="3" s="1"/>
  <c r="J445" i="3"/>
  <c r="L445" i="3" s="1"/>
  <c r="J446" i="3"/>
  <c r="L446" i="3" s="1"/>
  <c r="J447" i="3"/>
  <c r="L447" i="3" s="1"/>
  <c r="J448" i="3"/>
  <c r="L448" i="3" s="1"/>
  <c r="J449" i="3"/>
  <c r="L449" i="3" s="1"/>
  <c r="J450" i="3"/>
  <c r="L450" i="3" s="1"/>
  <c r="J451" i="3"/>
  <c r="L451" i="3" s="1"/>
  <c r="J452" i="3"/>
  <c r="L452" i="3" s="1"/>
  <c r="J453" i="3"/>
  <c r="L453" i="3" s="1"/>
  <c r="J454" i="3"/>
  <c r="L454" i="3" s="1"/>
  <c r="J455" i="3"/>
  <c r="L455" i="3" s="1"/>
  <c r="J456" i="3"/>
  <c r="L456" i="3" s="1"/>
  <c r="J457" i="3"/>
  <c r="L457" i="3" s="1"/>
  <c r="J458" i="3"/>
  <c r="L458" i="3" s="1"/>
  <c r="J459" i="3"/>
  <c r="L459" i="3" s="1"/>
  <c r="J460" i="3"/>
  <c r="L460" i="3" s="1"/>
  <c r="J461" i="3"/>
  <c r="L461" i="3" s="1"/>
  <c r="J462" i="3"/>
  <c r="L462" i="3" s="1"/>
  <c r="J463" i="3"/>
  <c r="L463" i="3" s="1"/>
  <c r="J464" i="3"/>
  <c r="L464" i="3" s="1"/>
  <c r="J465" i="3"/>
  <c r="L465" i="3" s="1"/>
  <c r="J466" i="3"/>
  <c r="L466" i="3" s="1"/>
  <c r="J467" i="3"/>
  <c r="L467" i="3" s="1"/>
  <c r="J468" i="3"/>
  <c r="L468" i="3" s="1"/>
  <c r="J469" i="3"/>
  <c r="L469" i="3" s="1"/>
  <c r="J470" i="3"/>
  <c r="L470" i="3" s="1"/>
  <c r="J471" i="3"/>
  <c r="L471" i="3" s="1"/>
  <c r="J472" i="3"/>
  <c r="L472" i="3" s="1"/>
  <c r="J473" i="3"/>
  <c r="L473" i="3" s="1"/>
  <c r="J474" i="3"/>
  <c r="L474" i="3" s="1"/>
  <c r="J475" i="3"/>
  <c r="L475" i="3" s="1"/>
  <c r="J476" i="3"/>
  <c r="L476" i="3" s="1"/>
  <c r="J477" i="3"/>
  <c r="L477" i="3" s="1"/>
  <c r="J478" i="3"/>
  <c r="L478" i="3" s="1"/>
  <c r="J479" i="3"/>
  <c r="L479" i="3" s="1"/>
  <c r="J480" i="3"/>
  <c r="L480" i="3" s="1"/>
  <c r="J481" i="3"/>
  <c r="L481" i="3" s="1"/>
  <c r="J482" i="3"/>
  <c r="L482" i="3" s="1"/>
  <c r="J483" i="3"/>
  <c r="L483" i="3" s="1"/>
  <c r="J484" i="3"/>
  <c r="L484" i="3" s="1"/>
  <c r="J485" i="3"/>
  <c r="L485" i="3" s="1"/>
  <c r="J486" i="3"/>
  <c r="L486" i="3" s="1"/>
  <c r="J487" i="3"/>
  <c r="L487" i="3" s="1"/>
  <c r="J488" i="3"/>
  <c r="L488" i="3" s="1"/>
  <c r="J489" i="3"/>
  <c r="L489" i="3" s="1"/>
  <c r="J490" i="3"/>
  <c r="L490" i="3" s="1"/>
  <c r="J491" i="3"/>
  <c r="L491" i="3" s="1"/>
  <c r="J492" i="3"/>
  <c r="L492" i="3" s="1"/>
  <c r="J493" i="3"/>
  <c r="L493" i="3" s="1"/>
  <c r="J494" i="3"/>
  <c r="L494" i="3" s="1"/>
  <c r="J495" i="3"/>
  <c r="L495" i="3" s="1"/>
  <c r="J496" i="3"/>
  <c r="L496" i="3" s="1"/>
  <c r="J497" i="3"/>
  <c r="L497" i="3" s="1"/>
  <c r="J498" i="3"/>
  <c r="L498" i="3" s="1"/>
  <c r="J499" i="3"/>
  <c r="L499" i="3" s="1"/>
  <c r="J500" i="3"/>
  <c r="L500" i="3" s="1"/>
  <c r="J501" i="3"/>
  <c r="L501" i="3" s="1"/>
  <c r="J502" i="3"/>
  <c r="L502" i="3" s="1"/>
  <c r="J503" i="3"/>
  <c r="L503" i="3" s="1"/>
  <c r="J504" i="3"/>
  <c r="L504" i="3" s="1"/>
  <c r="J505" i="3"/>
  <c r="L505" i="3" s="1"/>
  <c r="J506" i="3"/>
  <c r="L506" i="3" s="1"/>
  <c r="J507" i="3"/>
  <c r="L507" i="3" s="1"/>
  <c r="J508" i="3"/>
  <c r="L508" i="3" s="1"/>
  <c r="J509" i="3"/>
  <c r="L509" i="3" s="1"/>
  <c r="J510" i="3"/>
  <c r="L510" i="3" s="1"/>
  <c r="J511" i="3"/>
  <c r="L511" i="3" s="1"/>
  <c r="J512" i="3"/>
  <c r="L512" i="3" s="1"/>
  <c r="J513" i="3"/>
  <c r="L513" i="3" s="1"/>
  <c r="J514" i="3"/>
  <c r="L514" i="3" s="1"/>
  <c r="J515" i="3"/>
  <c r="L515" i="3" s="1"/>
  <c r="J516" i="3"/>
  <c r="L516" i="3" s="1"/>
  <c r="J517" i="3"/>
  <c r="L517" i="3" s="1"/>
  <c r="J518" i="3"/>
  <c r="L518" i="3" s="1"/>
  <c r="J519" i="3"/>
  <c r="L519" i="3" s="1"/>
  <c r="J520" i="3"/>
  <c r="L520" i="3" s="1"/>
  <c r="J521" i="3"/>
  <c r="L521" i="3" s="1"/>
  <c r="J522" i="3"/>
  <c r="L522" i="3" s="1"/>
  <c r="J523" i="3"/>
  <c r="L523" i="3" s="1"/>
  <c r="J524" i="3"/>
  <c r="L524" i="3" s="1"/>
  <c r="J525" i="3"/>
  <c r="L525" i="3" s="1"/>
  <c r="J526" i="3"/>
  <c r="L526" i="3" s="1"/>
  <c r="J527" i="3"/>
  <c r="L527" i="3" s="1"/>
  <c r="J528" i="3"/>
  <c r="L528" i="3" s="1"/>
  <c r="J529" i="3"/>
  <c r="L529" i="3" s="1"/>
  <c r="J530" i="3"/>
  <c r="L530" i="3" s="1"/>
  <c r="J531" i="3"/>
  <c r="L531" i="3" s="1"/>
  <c r="J532" i="3"/>
  <c r="L532" i="3" s="1"/>
  <c r="J533" i="3"/>
  <c r="L533" i="3" s="1"/>
  <c r="J534" i="3"/>
  <c r="L534" i="3" s="1"/>
  <c r="J535" i="3"/>
  <c r="L535" i="3" s="1"/>
  <c r="J536" i="3"/>
  <c r="L536" i="3" s="1"/>
  <c r="J537" i="3"/>
  <c r="L537" i="3" s="1"/>
  <c r="J538" i="3"/>
  <c r="L538" i="3" s="1"/>
  <c r="J539" i="3"/>
  <c r="L539" i="3" s="1"/>
  <c r="J540" i="3"/>
  <c r="L540" i="3" s="1"/>
  <c r="J541" i="3"/>
  <c r="L541" i="3" s="1"/>
  <c r="J542" i="3"/>
  <c r="L542" i="3" s="1"/>
  <c r="J543" i="3"/>
  <c r="L543" i="3" s="1"/>
  <c r="J544" i="3"/>
  <c r="L544" i="3" s="1"/>
  <c r="J545" i="3"/>
  <c r="L545" i="3" s="1"/>
  <c r="J546" i="3"/>
  <c r="L546" i="3" s="1"/>
  <c r="J547" i="3"/>
  <c r="L547" i="3" s="1"/>
  <c r="J548" i="3"/>
  <c r="L548" i="3" s="1"/>
  <c r="J549" i="3"/>
  <c r="L549" i="3" s="1"/>
  <c r="J550" i="3"/>
  <c r="L550" i="3" s="1"/>
  <c r="J551" i="3"/>
  <c r="L551" i="3" s="1"/>
  <c r="J552" i="3"/>
  <c r="L552" i="3" s="1"/>
  <c r="J553" i="3"/>
  <c r="L553" i="3" s="1"/>
  <c r="J554" i="3"/>
  <c r="L554" i="3" s="1"/>
  <c r="J555" i="3"/>
  <c r="L555" i="3" s="1"/>
  <c r="J556" i="3"/>
  <c r="L556" i="3" s="1"/>
  <c r="J557" i="3"/>
  <c r="L557" i="3" s="1"/>
  <c r="J558" i="3"/>
  <c r="L558" i="3" s="1"/>
  <c r="J559" i="3"/>
  <c r="L559" i="3" s="1"/>
  <c r="J560" i="3"/>
  <c r="L560" i="3" s="1"/>
  <c r="J561" i="3"/>
  <c r="L561" i="3" s="1"/>
  <c r="J562" i="3"/>
  <c r="L562" i="3" s="1"/>
  <c r="J563" i="3"/>
  <c r="L563" i="3" s="1"/>
  <c r="J564" i="3"/>
  <c r="L564" i="3" s="1"/>
  <c r="J565" i="3"/>
  <c r="L565" i="3" s="1"/>
  <c r="J566" i="3"/>
  <c r="L566" i="3" s="1"/>
  <c r="J567" i="3"/>
  <c r="L567" i="3" s="1"/>
  <c r="J568" i="3"/>
  <c r="L568" i="3" s="1"/>
  <c r="J569" i="3"/>
  <c r="L569" i="3" s="1"/>
  <c r="J570" i="3"/>
  <c r="L570" i="3" s="1"/>
  <c r="J571" i="3"/>
  <c r="L571" i="3" s="1"/>
  <c r="J572" i="3"/>
  <c r="L572" i="3" s="1"/>
  <c r="J573" i="3"/>
  <c r="L573" i="3" s="1"/>
  <c r="J574" i="3"/>
  <c r="L574" i="3" s="1"/>
  <c r="J575" i="3"/>
  <c r="L575" i="3" s="1"/>
  <c r="J576" i="3"/>
  <c r="L576" i="3" s="1"/>
  <c r="J577" i="3"/>
  <c r="L577" i="3" s="1"/>
  <c r="J578" i="3"/>
  <c r="L578" i="3" s="1"/>
  <c r="J579" i="3"/>
  <c r="L579" i="3" s="1"/>
  <c r="J580" i="3"/>
  <c r="L580" i="3" s="1"/>
  <c r="J581" i="3"/>
  <c r="L581" i="3" s="1"/>
  <c r="J582" i="3"/>
  <c r="L582" i="3" s="1"/>
  <c r="J583" i="3"/>
  <c r="L583" i="3" s="1"/>
  <c r="J584" i="3"/>
  <c r="L584" i="3" s="1"/>
  <c r="J585" i="3"/>
  <c r="L585" i="3" s="1"/>
  <c r="J586" i="3"/>
  <c r="L586" i="3" s="1"/>
  <c r="J587" i="3"/>
  <c r="L587" i="3" s="1"/>
  <c r="J588" i="3"/>
  <c r="L588" i="3" s="1"/>
  <c r="J589" i="3"/>
  <c r="L589" i="3" s="1"/>
  <c r="J590" i="3"/>
  <c r="L590" i="3" s="1"/>
  <c r="J591" i="3"/>
  <c r="L591" i="3" s="1"/>
  <c r="J592" i="3"/>
  <c r="L592" i="3" s="1"/>
  <c r="J593" i="3"/>
  <c r="L593" i="3" s="1"/>
  <c r="J594" i="3"/>
  <c r="L594" i="3" s="1"/>
  <c r="J595" i="3"/>
  <c r="L595" i="3" s="1"/>
  <c r="J596" i="3"/>
  <c r="L596" i="3" s="1"/>
  <c r="J597" i="3"/>
  <c r="L597" i="3" s="1"/>
  <c r="J598" i="3"/>
  <c r="L598" i="3" s="1"/>
  <c r="J599" i="3"/>
  <c r="L599" i="3" s="1"/>
  <c r="J600" i="3"/>
  <c r="L600" i="3" s="1"/>
  <c r="J601" i="3"/>
  <c r="L601" i="3" s="1"/>
  <c r="J602" i="3"/>
  <c r="L602" i="3" s="1"/>
  <c r="J603" i="3"/>
  <c r="L603" i="3" s="1"/>
  <c r="J604" i="3"/>
  <c r="L604" i="3" s="1"/>
  <c r="J605" i="3"/>
  <c r="L605" i="3" s="1"/>
  <c r="J606" i="3"/>
  <c r="L606" i="3" s="1"/>
  <c r="J607" i="3"/>
  <c r="L607" i="3" s="1"/>
  <c r="J608" i="3"/>
  <c r="L608" i="3" s="1"/>
  <c r="J609" i="3"/>
  <c r="L609" i="3" s="1"/>
  <c r="J610" i="3"/>
  <c r="L610" i="3" s="1"/>
  <c r="J611" i="3"/>
  <c r="L611" i="3" s="1"/>
  <c r="J612" i="3"/>
  <c r="L612" i="3" s="1"/>
  <c r="J613" i="3"/>
  <c r="L613" i="3" s="1"/>
  <c r="J614" i="3"/>
  <c r="L614" i="3" s="1"/>
  <c r="J615" i="3"/>
  <c r="L615" i="3" s="1"/>
  <c r="J616" i="3"/>
  <c r="L616" i="3" s="1"/>
  <c r="J617" i="3"/>
  <c r="L617" i="3" s="1"/>
  <c r="J618" i="3"/>
  <c r="L618" i="3" s="1"/>
  <c r="J619" i="3"/>
  <c r="L619" i="3" s="1"/>
  <c r="J620" i="3"/>
  <c r="L620" i="3" s="1"/>
  <c r="J621" i="3"/>
  <c r="L621" i="3" s="1"/>
  <c r="J622" i="3"/>
  <c r="L622" i="3" s="1"/>
  <c r="J623" i="3"/>
  <c r="L623" i="3" s="1"/>
  <c r="J624" i="3"/>
  <c r="L624" i="3" s="1"/>
  <c r="J625" i="3"/>
  <c r="L625" i="3" s="1"/>
  <c r="J626" i="3"/>
  <c r="L626" i="3" s="1"/>
  <c r="J627" i="3"/>
  <c r="L627" i="3" s="1"/>
  <c r="J628" i="3"/>
  <c r="L628" i="3" s="1"/>
  <c r="J629" i="3"/>
  <c r="L629" i="3" s="1"/>
  <c r="J630" i="3"/>
  <c r="L630" i="3" s="1"/>
  <c r="J631" i="3"/>
  <c r="L631" i="3" s="1"/>
  <c r="J632" i="3"/>
  <c r="L632" i="3" s="1"/>
  <c r="J633" i="3"/>
  <c r="L633" i="3" s="1"/>
  <c r="J634" i="3"/>
  <c r="L634" i="3" s="1"/>
  <c r="J635" i="3"/>
  <c r="L635" i="3" s="1"/>
  <c r="J636" i="3"/>
  <c r="L636" i="3" s="1"/>
  <c r="J637" i="3"/>
  <c r="L637" i="3" s="1"/>
  <c r="J638" i="3"/>
  <c r="L638" i="3" s="1"/>
  <c r="J639" i="3"/>
  <c r="L639" i="3" s="1"/>
  <c r="J640" i="3"/>
  <c r="L640" i="3" s="1"/>
  <c r="J641" i="3"/>
  <c r="L641" i="3" s="1"/>
  <c r="J642" i="3"/>
  <c r="L642" i="3" s="1"/>
  <c r="J643" i="3"/>
  <c r="L643" i="3" s="1"/>
  <c r="J644" i="3"/>
  <c r="L644" i="3" s="1"/>
  <c r="J645" i="3"/>
  <c r="L645" i="3" s="1"/>
  <c r="J646" i="3"/>
  <c r="L646" i="3" s="1"/>
  <c r="J647" i="3"/>
  <c r="L647" i="3" s="1"/>
  <c r="J648" i="3"/>
  <c r="L648" i="3" s="1"/>
  <c r="J649" i="3"/>
  <c r="L649" i="3" s="1"/>
  <c r="J650" i="3"/>
  <c r="L650" i="3" s="1"/>
  <c r="J651" i="3"/>
  <c r="L651" i="3" s="1"/>
  <c r="J652" i="3"/>
  <c r="L652" i="3" s="1"/>
  <c r="J653" i="3"/>
  <c r="L653" i="3" s="1"/>
  <c r="J654" i="3"/>
  <c r="L654" i="3" s="1"/>
  <c r="J655" i="3"/>
  <c r="L655" i="3" s="1"/>
  <c r="J656" i="3"/>
  <c r="L656" i="3" s="1"/>
  <c r="J657" i="3"/>
  <c r="L657" i="3" s="1"/>
  <c r="J658" i="3"/>
  <c r="L658" i="3" s="1"/>
  <c r="J659" i="3"/>
  <c r="L659" i="3" s="1"/>
  <c r="J660" i="3"/>
  <c r="L660" i="3" s="1"/>
  <c r="J661" i="3"/>
  <c r="L661" i="3" s="1"/>
  <c r="J662" i="3"/>
  <c r="L662" i="3" s="1"/>
  <c r="J663" i="3"/>
  <c r="L663" i="3" s="1"/>
  <c r="J664" i="3"/>
  <c r="L664" i="3" s="1"/>
  <c r="J665" i="3"/>
  <c r="L665" i="3" s="1"/>
  <c r="J666" i="3"/>
  <c r="L666" i="3" s="1"/>
  <c r="J667" i="3"/>
  <c r="L667" i="3" s="1"/>
  <c r="J668" i="3"/>
  <c r="L668" i="3" s="1"/>
  <c r="J669" i="3"/>
  <c r="L669" i="3" s="1"/>
  <c r="J670" i="3"/>
  <c r="L670" i="3" s="1"/>
  <c r="J671" i="3"/>
  <c r="L671" i="3" s="1"/>
  <c r="J672" i="3"/>
  <c r="L672" i="3" s="1"/>
  <c r="J673" i="3"/>
  <c r="L673" i="3" s="1"/>
  <c r="J674" i="3"/>
  <c r="L674" i="3" s="1"/>
  <c r="J675" i="3"/>
  <c r="L675" i="3" s="1"/>
  <c r="J676" i="3"/>
  <c r="L676" i="3" s="1"/>
  <c r="J677" i="3"/>
  <c r="L677" i="3" s="1"/>
  <c r="J678" i="3"/>
  <c r="L678" i="3" s="1"/>
  <c r="J679" i="3"/>
  <c r="L679" i="3" s="1"/>
  <c r="J680" i="3"/>
  <c r="L680" i="3" s="1"/>
  <c r="J681" i="3"/>
  <c r="L681" i="3" s="1"/>
  <c r="J682" i="3"/>
  <c r="L682" i="3" s="1"/>
  <c r="J683" i="3"/>
  <c r="L683" i="3" s="1"/>
  <c r="J684" i="3"/>
  <c r="L684" i="3" s="1"/>
  <c r="J685" i="3"/>
  <c r="L685" i="3" s="1"/>
  <c r="J686" i="3"/>
  <c r="L686" i="3" s="1"/>
  <c r="J687" i="3"/>
  <c r="L687" i="3" s="1"/>
  <c r="J688" i="3"/>
  <c r="L688" i="3" s="1"/>
  <c r="J689" i="3"/>
  <c r="L689" i="3" s="1"/>
  <c r="J690" i="3"/>
  <c r="L690" i="3" s="1"/>
  <c r="J691" i="3"/>
  <c r="L691" i="3" s="1"/>
  <c r="J692" i="3"/>
  <c r="L692" i="3" s="1"/>
  <c r="J693" i="3"/>
  <c r="L693" i="3" s="1"/>
  <c r="J694" i="3"/>
  <c r="L694" i="3" s="1"/>
  <c r="J695" i="3"/>
  <c r="L695" i="3" s="1"/>
  <c r="J696" i="3"/>
  <c r="L696" i="3" s="1"/>
  <c r="J697" i="3"/>
  <c r="L697" i="3" s="1"/>
  <c r="J698" i="3"/>
  <c r="L698" i="3" s="1"/>
  <c r="J699" i="3"/>
  <c r="L699" i="3" s="1"/>
  <c r="J700" i="3"/>
  <c r="L700" i="3" s="1"/>
  <c r="J701" i="3"/>
  <c r="L701" i="3" s="1"/>
  <c r="J702" i="3"/>
  <c r="L702" i="3" s="1"/>
  <c r="J703" i="3"/>
  <c r="L703" i="3" s="1"/>
  <c r="J704" i="3"/>
  <c r="L704" i="3" s="1"/>
  <c r="J705" i="3"/>
  <c r="L705" i="3" s="1"/>
  <c r="J706" i="3"/>
  <c r="L706" i="3" s="1"/>
  <c r="J707" i="3"/>
  <c r="L707" i="3" s="1"/>
  <c r="J708" i="3"/>
  <c r="L708" i="3" s="1"/>
  <c r="J709" i="3"/>
  <c r="L709" i="3" s="1"/>
  <c r="J710" i="3"/>
  <c r="L710" i="3" s="1"/>
  <c r="J711" i="3"/>
  <c r="L711" i="3" s="1"/>
  <c r="J712" i="3"/>
  <c r="L712" i="3" s="1"/>
  <c r="J713" i="3"/>
  <c r="L713" i="3" s="1"/>
  <c r="J714" i="3"/>
  <c r="L714" i="3" s="1"/>
  <c r="J715" i="3"/>
  <c r="L715" i="3" s="1"/>
  <c r="J716" i="3"/>
  <c r="L716" i="3" s="1"/>
  <c r="J717" i="3"/>
  <c r="L717" i="3" s="1"/>
  <c r="J718" i="3"/>
  <c r="L718" i="3" s="1"/>
  <c r="J719" i="3"/>
  <c r="L719" i="3" s="1"/>
  <c r="J720" i="3"/>
  <c r="L720" i="3" s="1"/>
  <c r="J721" i="3"/>
  <c r="L721" i="3" s="1"/>
  <c r="J722" i="3"/>
  <c r="L722" i="3" s="1"/>
  <c r="J723" i="3"/>
  <c r="L723" i="3" s="1"/>
  <c r="J724" i="3"/>
  <c r="L724" i="3" s="1"/>
  <c r="J725" i="3"/>
  <c r="L725" i="3" s="1"/>
  <c r="J726" i="3"/>
  <c r="L726" i="3" s="1"/>
  <c r="J727" i="3"/>
  <c r="L727" i="3" s="1"/>
  <c r="J728" i="3"/>
  <c r="L728" i="3" s="1"/>
  <c r="J729" i="3"/>
  <c r="L729" i="3" s="1"/>
  <c r="J730" i="3"/>
  <c r="L730" i="3" s="1"/>
  <c r="J731" i="3"/>
  <c r="L731" i="3" s="1"/>
  <c r="J732" i="3"/>
  <c r="L732" i="3" s="1"/>
  <c r="J733" i="3"/>
  <c r="L733" i="3" s="1"/>
  <c r="J734" i="3"/>
  <c r="L734" i="3" s="1"/>
  <c r="J735" i="3"/>
  <c r="L735" i="3" s="1"/>
  <c r="J736" i="3"/>
  <c r="L736" i="3" s="1"/>
  <c r="J737" i="3"/>
  <c r="L737" i="3" s="1"/>
  <c r="J738" i="3"/>
  <c r="L738" i="3" s="1"/>
  <c r="J739" i="3"/>
  <c r="L739" i="3" s="1"/>
  <c r="J740" i="3"/>
  <c r="L740" i="3" s="1"/>
  <c r="J741" i="3"/>
  <c r="L741" i="3" s="1"/>
  <c r="J742" i="3"/>
  <c r="L742" i="3" s="1"/>
  <c r="J743" i="3"/>
  <c r="L743" i="3" s="1"/>
  <c r="J744" i="3"/>
  <c r="L744" i="3" s="1"/>
  <c r="J745" i="3"/>
  <c r="L745" i="3" s="1"/>
  <c r="J746" i="3"/>
  <c r="L746" i="3" s="1"/>
  <c r="J747" i="3"/>
  <c r="L747" i="3" s="1"/>
  <c r="J748" i="3"/>
  <c r="L748" i="3" s="1"/>
  <c r="J749" i="3"/>
  <c r="L749" i="3" s="1"/>
  <c r="J750" i="3"/>
  <c r="L750" i="3" s="1"/>
  <c r="J751" i="3"/>
  <c r="L751" i="3" s="1"/>
  <c r="J752" i="3"/>
  <c r="L752" i="3" s="1"/>
  <c r="J753" i="3"/>
  <c r="L753" i="3" s="1"/>
  <c r="J754" i="3"/>
  <c r="L754" i="3" s="1"/>
  <c r="J755" i="3"/>
  <c r="L755" i="3" s="1"/>
  <c r="J756" i="3"/>
  <c r="L756" i="3" s="1"/>
  <c r="J757" i="3"/>
  <c r="L757" i="3" s="1"/>
  <c r="J758" i="3"/>
  <c r="L758" i="3" s="1"/>
  <c r="J759" i="3"/>
  <c r="L759" i="3" s="1"/>
  <c r="J760" i="3"/>
  <c r="L760" i="3" s="1"/>
  <c r="J761" i="3"/>
  <c r="L761" i="3" s="1"/>
  <c r="J762" i="3"/>
  <c r="L762" i="3" s="1"/>
  <c r="J763" i="3"/>
  <c r="L763" i="3" s="1"/>
  <c r="J764" i="3"/>
  <c r="L764" i="3" s="1"/>
  <c r="J765" i="3"/>
  <c r="L765" i="3" s="1"/>
  <c r="J766" i="3"/>
  <c r="L766" i="3" s="1"/>
  <c r="J767" i="3"/>
  <c r="L767" i="3" s="1"/>
  <c r="J768" i="3"/>
  <c r="L768" i="3" s="1"/>
  <c r="J769" i="3"/>
  <c r="L769" i="3" s="1"/>
  <c r="J770" i="3"/>
  <c r="L770" i="3" s="1"/>
  <c r="J771" i="3"/>
  <c r="L771" i="3" s="1"/>
  <c r="J772" i="3"/>
  <c r="L772" i="3" s="1"/>
  <c r="J773" i="3"/>
  <c r="L773" i="3" s="1"/>
  <c r="J774" i="3"/>
  <c r="L774" i="3" s="1"/>
  <c r="J775" i="3"/>
  <c r="L775" i="3" s="1"/>
  <c r="J776" i="3"/>
  <c r="L776" i="3" s="1"/>
  <c r="J777" i="3"/>
  <c r="L777" i="3" s="1"/>
  <c r="J778" i="3"/>
  <c r="L778" i="3" s="1"/>
  <c r="J779" i="3"/>
  <c r="L779" i="3" s="1"/>
  <c r="J780" i="3"/>
  <c r="L780" i="3" s="1"/>
  <c r="J781" i="3"/>
  <c r="L781" i="3" s="1"/>
  <c r="J782" i="3"/>
  <c r="L782" i="3" s="1"/>
  <c r="J783" i="3"/>
  <c r="L783" i="3" s="1"/>
  <c r="J784" i="3"/>
  <c r="L784" i="3" s="1"/>
  <c r="J785" i="3"/>
  <c r="L785" i="3" s="1"/>
  <c r="J786" i="3"/>
  <c r="L786" i="3" s="1"/>
  <c r="J787" i="3"/>
  <c r="L787" i="3" s="1"/>
  <c r="J788" i="3"/>
  <c r="L788" i="3" s="1"/>
  <c r="J789" i="3"/>
  <c r="L789" i="3" s="1"/>
  <c r="J790" i="3"/>
  <c r="L790" i="3" s="1"/>
  <c r="J791" i="3"/>
  <c r="L791" i="3" s="1"/>
  <c r="J792" i="3"/>
  <c r="L792" i="3" s="1"/>
  <c r="J793" i="3"/>
  <c r="L793" i="3" s="1"/>
  <c r="J794" i="3"/>
  <c r="L794" i="3" s="1"/>
  <c r="J795" i="3"/>
  <c r="L795" i="3" s="1"/>
  <c r="J796" i="3"/>
  <c r="L796" i="3" s="1"/>
  <c r="J797" i="3"/>
  <c r="L797" i="3" s="1"/>
  <c r="J798" i="3"/>
  <c r="L798" i="3" s="1"/>
  <c r="J799" i="3"/>
  <c r="L799" i="3" s="1"/>
  <c r="J800" i="3"/>
  <c r="L800" i="3" s="1"/>
  <c r="J801" i="3"/>
  <c r="L801" i="3" s="1"/>
  <c r="J802" i="3"/>
  <c r="L802" i="3" s="1"/>
  <c r="J803" i="3"/>
  <c r="L803" i="3" s="1"/>
  <c r="J804" i="3"/>
  <c r="L804" i="3" s="1"/>
  <c r="J805" i="3"/>
  <c r="L805" i="3" s="1"/>
  <c r="J806" i="3"/>
  <c r="L806" i="3" s="1"/>
  <c r="J807" i="3"/>
  <c r="L807" i="3" s="1"/>
  <c r="J808" i="3"/>
  <c r="L808" i="3" s="1"/>
  <c r="J809" i="3"/>
  <c r="L809" i="3" s="1"/>
  <c r="J810" i="3"/>
  <c r="L810" i="3" s="1"/>
  <c r="J811" i="3"/>
  <c r="L811" i="3" s="1"/>
  <c r="J812" i="3"/>
  <c r="L812" i="3" s="1"/>
  <c r="J813" i="3"/>
  <c r="L813" i="3" s="1"/>
  <c r="J814" i="3"/>
  <c r="L814" i="3" s="1"/>
  <c r="J815" i="3"/>
  <c r="L815" i="3" s="1"/>
  <c r="J816" i="3"/>
  <c r="L816" i="3" s="1"/>
  <c r="J817" i="3"/>
  <c r="L817" i="3" s="1"/>
  <c r="J818" i="3"/>
  <c r="L818" i="3" s="1"/>
  <c r="J819" i="3"/>
  <c r="L819" i="3" s="1"/>
  <c r="J820" i="3"/>
  <c r="L820" i="3" s="1"/>
  <c r="J821" i="3"/>
  <c r="L821" i="3" s="1"/>
  <c r="J822" i="3"/>
  <c r="L822" i="3" s="1"/>
  <c r="J823" i="3"/>
  <c r="L823" i="3" s="1"/>
  <c r="J824" i="3"/>
  <c r="L824" i="3" s="1"/>
  <c r="J825" i="3"/>
  <c r="L825" i="3" s="1"/>
  <c r="J826" i="3"/>
  <c r="L826" i="3" s="1"/>
  <c r="J827" i="3"/>
  <c r="L827" i="3" s="1"/>
  <c r="J828" i="3"/>
  <c r="L828" i="3" s="1"/>
  <c r="J829" i="3"/>
  <c r="L829" i="3" s="1"/>
  <c r="J830" i="3"/>
  <c r="L830" i="3" s="1"/>
  <c r="J831" i="3"/>
  <c r="L831" i="3" s="1"/>
  <c r="J832" i="3"/>
  <c r="L832" i="3" s="1"/>
  <c r="J833" i="3"/>
  <c r="L833" i="3" s="1"/>
  <c r="J834" i="3"/>
  <c r="L834" i="3" s="1"/>
  <c r="J835" i="3"/>
  <c r="L835" i="3" s="1"/>
  <c r="J836" i="3"/>
  <c r="L836" i="3" s="1"/>
  <c r="J837" i="3"/>
  <c r="L837" i="3" s="1"/>
  <c r="J838" i="3"/>
  <c r="L838" i="3" s="1"/>
  <c r="J839" i="3"/>
  <c r="L839" i="3" s="1"/>
  <c r="J840" i="3"/>
  <c r="L840" i="3" s="1"/>
  <c r="J841" i="3"/>
  <c r="L841" i="3" s="1"/>
  <c r="J842" i="3"/>
  <c r="L842" i="3" s="1"/>
  <c r="J843" i="3"/>
  <c r="L843" i="3" s="1"/>
  <c r="J844" i="3"/>
  <c r="L844" i="3" s="1"/>
  <c r="J845" i="3"/>
  <c r="L845" i="3" s="1"/>
  <c r="J846" i="3"/>
  <c r="L846" i="3" s="1"/>
  <c r="J847" i="3"/>
  <c r="L847" i="3" s="1"/>
  <c r="J848" i="3"/>
  <c r="L848" i="3" s="1"/>
  <c r="J849" i="3"/>
  <c r="L849" i="3" s="1"/>
  <c r="J850" i="3"/>
  <c r="L850" i="3" s="1"/>
  <c r="J851" i="3"/>
  <c r="L851" i="3" s="1"/>
  <c r="J852" i="3"/>
  <c r="L852" i="3" s="1"/>
  <c r="J853" i="3"/>
  <c r="L853" i="3" s="1"/>
  <c r="J854" i="3"/>
  <c r="L854" i="3" s="1"/>
  <c r="J855" i="3"/>
  <c r="L855" i="3" s="1"/>
  <c r="J856" i="3"/>
  <c r="L856" i="3" s="1"/>
  <c r="J857" i="3"/>
  <c r="L857" i="3" s="1"/>
  <c r="J858" i="3"/>
  <c r="L858" i="3" s="1"/>
  <c r="J859" i="3"/>
  <c r="L859" i="3" s="1"/>
  <c r="J860" i="3"/>
  <c r="L860" i="3" s="1"/>
  <c r="J861" i="3"/>
  <c r="L861" i="3" s="1"/>
  <c r="J862" i="3"/>
  <c r="L862" i="3" s="1"/>
  <c r="J863" i="3"/>
  <c r="L863" i="3" s="1"/>
  <c r="J864" i="3"/>
  <c r="L864" i="3" s="1"/>
  <c r="J865" i="3"/>
  <c r="L865" i="3" s="1"/>
  <c r="J866" i="3"/>
  <c r="L866" i="3" s="1"/>
  <c r="J867" i="3"/>
  <c r="L867" i="3" s="1"/>
  <c r="J868" i="3"/>
  <c r="L868" i="3" s="1"/>
  <c r="J869" i="3"/>
  <c r="L869" i="3" s="1"/>
  <c r="J870" i="3"/>
  <c r="L870" i="3" s="1"/>
  <c r="J871" i="3"/>
  <c r="L871" i="3" s="1"/>
  <c r="J872" i="3"/>
  <c r="L872" i="3" s="1"/>
  <c r="J873" i="3"/>
  <c r="L873" i="3" s="1"/>
  <c r="J874" i="3"/>
  <c r="L874" i="3" s="1"/>
  <c r="J875" i="3"/>
  <c r="L875" i="3" s="1"/>
  <c r="J876" i="3"/>
  <c r="L876" i="3" s="1"/>
  <c r="J877" i="3"/>
  <c r="L877" i="3" s="1"/>
  <c r="J878" i="3"/>
  <c r="L878" i="3" s="1"/>
  <c r="J879" i="3"/>
  <c r="L879" i="3" s="1"/>
  <c r="J880" i="3"/>
  <c r="L880" i="3" s="1"/>
  <c r="J881" i="3"/>
  <c r="L881" i="3" s="1"/>
  <c r="J882" i="3"/>
  <c r="L882" i="3" s="1"/>
  <c r="J883" i="3"/>
  <c r="L883" i="3" s="1"/>
  <c r="J884" i="3"/>
  <c r="L884" i="3" s="1"/>
  <c r="J885" i="3"/>
  <c r="L885" i="3" s="1"/>
  <c r="J886" i="3"/>
  <c r="L886" i="3" s="1"/>
  <c r="J887" i="3"/>
  <c r="L887" i="3" s="1"/>
  <c r="J888" i="3"/>
  <c r="L888" i="3" s="1"/>
  <c r="J889" i="3"/>
  <c r="L889" i="3" s="1"/>
  <c r="J890" i="3"/>
  <c r="L890" i="3" s="1"/>
  <c r="J891" i="3"/>
  <c r="L891" i="3" s="1"/>
  <c r="J892" i="3"/>
  <c r="L892" i="3" s="1"/>
  <c r="J893" i="3"/>
  <c r="L893" i="3" s="1"/>
  <c r="J894" i="3"/>
  <c r="L894" i="3" s="1"/>
  <c r="J895" i="3"/>
  <c r="L895" i="3" s="1"/>
  <c r="J896" i="3"/>
  <c r="L896" i="3" s="1"/>
  <c r="J897" i="3"/>
  <c r="L897" i="3" s="1"/>
  <c r="J898" i="3"/>
  <c r="L898" i="3" s="1"/>
  <c r="J899" i="3"/>
  <c r="L899" i="3" s="1"/>
  <c r="J900" i="3"/>
  <c r="L900" i="3" s="1"/>
  <c r="J901" i="3"/>
  <c r="L901" i="3" s="1"/>
  <c r="J902" i="3"/>
  <c r="L902" i="3" s="1"/>
  <c r="J903" i="3"/>
  <c r="L903" i="3" s="1"/>
  <c r="J904" i="3"/>
  <c r="L904" i="3" s="1"/>
  <c r="J905" i="3"/>
  <c r="L905" i="3" s="1"/>
  <c r="J906" i="3"/>
  <c r="L906" i="3" s="1"/>
  <c r="J907" i="3"/>
  <c r="L907" i="3" s="1"/>
  <c r="J908" i="3"/>
  <c r="L908" i="3" s="1"/>
  <c r="J909" i="3"/>
  <c r="L909" i="3" s="1"/>
  <c r="J910" i="3"/>
  <c r="L910" i="3" s="1"/>
  <c r="J911" i="3"/>
  <c r="L911" i="3" s="1"/>
  <c r="J912" i="3"/>
  <c r="L912" i="3" s="1"/>
  <c r="J913" i="3"/>
  <c r="L913" i="3" s="1"/>
  <c r="J914" i="3"/>
  <c r="L914" i="3" s="1"/>
  <c r="J915" i="3"/>
  <c r="L915" i="3" s="1"/>
  <c r="J916" i="3"/>
  <c r="L916" i="3" s="1"/>
  <c r="J917" i="3"/>
  <c r="L917" i="3" s="1"/>
  <c r="J918" i="3"/>
  <c r="L918" i="3" s="1"/>
  <c r="J919" i="3"/>
  <c r="L919" i="3" s="1"/>
  <c r="J920" i="3"/>
  <c r="L920" i="3" s="1"/>
  <c r="J921" i="3"/>
  <c r="L921" i="3" s="1"/>
  <c r="J922" i="3"/>
  <c r="L922" i="3" s="1"/>
  <c r="J923" i="3"/>
  <c r="L923" i="3" s="1"/>
  <c r="J924" i="3"/>
  <c r="L924" i="3" s="1"/>
  <c r="J925" i="3"/>
  <c r="L925" i="3" s="1"/>
  <c r="J926" i="3"/>
  <c r="L926" i="3" s="1"/>
  <c r="J927" i="3"/>
  <c r="L927" i="3" s="1"/>
  <c r="J928" i="3"/>
  <c r="L928" i="3" s="1"/>
  <c r="J929" i="3"/>
  <c r="L929" i="3" s="1"/>
  <c r="J930" i="3"/>
  <c r="L930" i="3" s="1"/>
  <c r="J931" i="3"/>
  <c r="L931" i="3" s="1"/>
  <c r="J932" i="3"/>
  <c r="L932" i="3" s="1"/>
  <c r="J933" i="3"/>
  <c r="L933" i="3" s="1"/>
  <c r="J934" i="3"/>
  <c r="L934" i="3" s="1"/>
  <c r="J935" i="3"/>
  <c r="L935" i="3" s="1"/>
  <c r="J936" i="3"/>
  <c r="L936" i="3" s="1"/>
  <c r="J937" i="3"/>
  <c r="L937" i="3" s="1"/>
  <c r="J938" i="3"/>
  <c r="L938" i="3" s="1"/>
  <c r="J939" i="3"/>
  <c r="L939" i="3" s="1"/>
  <c r="J940" i="3"/>
  <c r="L940" i="3" s="1"/>
  <c r="J941" i="3"/>
  <c r="L941" i="3" s="1"/>
  <c r="J942" i="3"/>
  <c r="L942" i="3" s="1"/>
  <c r="J943" i="3"/>
  <c r="L943" i="3" s="1"/>
  <c r="J944" i="3"/>
  <c r="L944" i="3" s="1"/>
  <c r="J945" i="3"/>
  <c r="L945" i="3" s="1"/>
  <c r="J946" i="3"/>
  <c r="L946" i="3" s="1"/>
  <c r="J947" i="3"/>
  <c r="L947" i="3" s="1"/>
  <c r="J948" i="3"/>
  <c r="L948" i="3" s="1"/>
  <c r="J949" i="3"/>
  <c r="L949" i="3" s="1"/>
  <c r="J950" i="3"/>
  <c r="L950" i="3" s="1"/>
  <c r="J951" i="3"/>
  <c r="L951" i="3" s="1"/>
  <c r="J952" i="3"/>
  <c r="L952" i="3" s="1"/>
  <c r="J953" i="3"/>
  <c r="L953" i="3" s="1"/>
  <c r="J954" i="3"/>
  <c r="L954" i="3" s="1"/>
  <c r="J955" i="3"/>
  <c r="L955" i="3" s="1"/>
  <c r="J956" i="3"/>
  <c r="L956" i="3" s="1"/>
  <c r="J957" i="3"/>
  <c r="L957" i="3" s="1"/>
  <c r="J958" i="3"/>
  <c r="L958" i="3" s="1"/>
  <c r="J959" i="3"/>
  <c r="L959" i="3" s="1"/>
  <c r="J960" i="3"/>
  <c r="L960" i="3" s="1"/>
  <c r="J961" i="3"/>
  <c r="L961" i="3" s="1"/>
  <c r="J962" i="3"/>
  <c r="L962" i="3" s="1"/>
  <c r="J963" i="3"/>
  <c r="L963" i="3" s="1"/>
  <c r="J964" i="3"/>
  <c r="L964" i="3" s="1"/>
  <c r="J965" i="3"/>
  <c r="L965" i="3" s="1"/>
  <c r="J966" i="3"/>
  <c r="L966" i="3" s="1"/>
  <c r="J967" i="3"/>
  <c r="L967" i="3" s="1"/>
  <c r="J968" i="3"/>
  <c r="L968" i="3" s="1"/>
  <c r="J969" i="3"/>
  <c r="L969" i="3" s="1"/>
  <c r="J970" i="3"/>
  <c r="L970" i="3" s="1"/>
  <c r="J971" i="3"/>
  <c r="L971" i="3" s="1"/>
  <c r="J972" i="3"/>
  <c r="L972" i="3" s="1"/>
  <c r="J973" i="3"/>
  <c r="L973" i="3" s="1"/>
  <c r="J974" i="3"/>
  <c r="L974" i="3" s="1"/>
  <c r="J975" i="3"/>
  <c r="L975" i="3" s="1"/>
  <c r="J976" i="3"/>
  <c r="L976" i="3" s="1"/>
  <c r="J977" i="3"/>
  <c r="L977" i="3" s="1"/>
  <c r="J978" i="3"/>
  <c r="L978" i="3" s="1"/>
  <c r="J979" i="3"/>
  <c r="L979" i="3" s="1"/>
  <c r="J980" i="3"/>
  <c r="L980" i="3" s="1"/>
  <c r="J981" i="3"/>
  <c r="L981" i="3" s="1"/>
  <c r="J982" i="3"/>
  <c r="L982" i="3" s="1"/>
  <c r="J983" i="3"/>
  <c r="L983" i="3" s="1"/>
  <c r="J984" i="3"/>
  <c r="L984" i="3" s="1"/>
  <c r="J985" i="3"/>
  <c r="L985" i="3" s="1"/>
  <c r="J986" i="3"/>
  <c r="L986" i="3" s="1"/>
  <c r="J987" i="3"/>
  <c r="L987" i="3" s="1"/>
  <c r="J988" i="3"/>
  <c r="L988" i="3" s="1"/>
  <c r="J989" i="3"/>
  <c r="L989" i="3" s="1"/>
  <c r="J990" i="3"/>
  <c r="L990" i="3" s="1"/>
  <c r="J991" i="3"/>
  <c r="L991" i="3" s="1"/>
  <c r="J992" i="3"/>
  <c r="L992" i="3" s="1"/>
  <c r="J993" i="3"/>
  <c r="L993" i="3" s="1"/>
  <c r="J994" i="3"/>
  <c r="L994" i="3" s="1"/>
  <c r="J995" i="3"/>
  <c r="L995" i="3" s="1"/>
  <c r="J996" i="3"/>
  <c r="L996" i="3" s="1"/>
  <c r="J997" i="3"/>
  <c r="L997" i="3" s="1"/>
  <c r="J998" i="3"/>
  <c r="L998" i="3" s="1"/>
  <c r="J999" i="3"/>
  <c r="L999" i="3" s="1"/>
  <c r="J1000" i="3"/>
  <c r="L1000" i="3" s="1"/>
  <c r="J1001" i="3"/>
  <c r="L1001" i="3" s="1"/>
  <c r="J1002" i="3"/>
  <c r="L1002" i="3" s="1"/>
  <c r="J1003" i="3"/>
  <c r="L1003" i="3" s="1"/>
  <c r="J1004" i="3"/>
  <c r="L1004" i="3" s="1"/>
  <c r="J1005" i="3"/>
  <c r="L1005" i="3" s="1"/>
  <c r="J1006" i="3"/>
  <c r="L1006" i="3" s="1"/>
  <c r="J1007" i="3"/>
  <c r="L1007" i="3" s="1"/>
  <c r="J1008" i="3"/>
  <c r="L1008" i="3" s="1"/>
  <c r="J1009" i="3"/>
  <c r="L1009" i="3" s="1"/>
  <c r="J1010" i="3"/>
  <c r="L1010" i="3" s="1"/>
  <c r="J1011" i="3"/>
  <c r="L1011" i="3" s="1"/>
  <c r="J1012" i="3"/>
  <c r="L1012" i="3" s="1"/>
  <c r="J1013" i="3"/>
  <c r="L1013" i="3" s="1"/>
  <c r="J1014" i="3"/>
  <c r="L1014" i="3" s="1"/>
  <c r="J1015" i="3"/>
  <c r="L1015" i="3" s="1"/>
  <c r="J1016" i="3"/>
  <c r="L1016" i="3" s="1"/>
  <c r="J1017" i="3"/>
  <c r="L1017" i="3" s="1"/>
  <c r="J1018" i="3"/>
  <c r="L1018" i="3" s="1"/>
  <c r="J1019" i="3"/>
  <c r="L1019" i="3" s="1"/>
  <c r="J1020" i="3"/>
  <c r="L1020" i="3" s="1"/>
  <c r="J1021" i="3"/>
  <c r="L1021" i="3" s="1"/>
  <c r="J1022" i="3"/>
  <c r="L1022" i="3" s="1"/>
  <c r="J1023" i="3"/>
  <c r="L1023" i="3" s="1"/>
  <c r="J1024" i="3"/>
  <c r="L1024" i="3" s="1"/>
  <c r="J1025" i="3"/>
  <c r="L1025" i="3" s="1"/>
  <c r="J1026" i="3"/>
  <c r="L1026" i="3" s="1"/>
  <c r="J1027" i="3"/>
  <c r="L1027" i="3" s="1"/>
  <c r="J1028" i="3"/>
  <c r="L1028" i="3" s="1"/>
  <c r="J1029" i="3"/>
  <c r="L1029" i="3" s="1"/>
  <c r="J1030" i="3"/>
  <c r="L1030" i="3" s="1"/>
  <c r="J1031" i="3"/>
  <c r="L1031" i="3" s="1"/>
  <c r="J1032" i="3"/>
  <c r="L1032" i="3" s="1"/>
  <c r="J1033" i="3"/>
  <c r="L1033" i="3" s="1"/>
  <c r="J1034" i="3"/>
  <c r="L1034" i="3" s="1"/>
  <c r="J1035" i="3"/>
  <c r="L1035" i="3" s="1"/>
  <c r="J1036" i="3"/>
  <c r="L1036" i="3" s="1"/>
  <c r="J1037" i="3"/>
  <c r="L1037" i="3" s="1"/>
  <c r="J1038" i="3"/>
  <c r="L1038" i="3" s="1"/>
  <c r="J1039" i="3"/>
  <c r="L1039" i="3" s="1"/>
  <c r="J1040" i="3"/>
  <c r="L1040" i="3" s="1"/>
  <c r="J1041" i="3"/>
  <c r="L1041" i="3" s="1"/>
  <c r="J1042" i="3"/>
  <c r="L1042" i="3" s="1"/>
  <c r="J1043" i="3"/>
  <c r="L1043" i="3" s="1"/>
  <c r="J1044" i="3"/>
  <c r="L1044" i="3" s="1"/>
  <c r="J1045" i="3"/>
  <c r="L1045" i="3" s="1"/>
  <c r="J1046" i="3"/>
  <c r="L1046" i="3" s="1"/>
  <c r="J1047" i="3"/>
  <c r="L1047" i="3" s="1"/>
  <c r="J1048" i="3"/>
  <c r="L1048" i="3" s="1"/>
  <c r="J1049" i="3"/>
  <c r="L1049" i="3" s="1"/>
  <c r="J1050" i="3"/>
  <c r="L1050" i="3" s="1"/>
  <c r="J1051" i="3"/>
  <c r="L1051" i="3" s="1"/>
  <c r="J1052" i="3"/>
  <c r="L1052" i="3" s="1"/>
  <c r="J1053" i="3"/>
  <c r="L1053" i="3" s="1"/>
  <c r="J1054" i="3"/>
  <c r="L1054" i="3" s="1"/>
  <c r="J1055" i="3"/>
  <c r="L1055" i="3" s="1"/>
  <c r="J1056" i="3"/>
  <c r="L1056" i="3" s="1"/>
  <c r="J1057" i="3"/>
  <c r="L1057" i="3" s="1"/>
  <c r="J1058" i="3"/>
  <c r="L1058" i="3" s="1"/>
  <c r="J1059" i="3"/>
  <c r="L1059" i="3" s="1"/>
  <c r="J1060" i="3"/>
  <c r="L1060" i="3" s="1"/>
  <c r="J1061" i="3"/>
  <c r="L1061" i="3" s="1"/>
  <c r="J1062" i="3"/>
  <c r="L1062" i="3" s="1"/>
  <c r="J1063" i="3"/>
  <c r="L1063" i="3" s="1"/>
  <c r="J1064" i="3"/>
  <c r="L1064" i="3" s="1"/>
  <c r="J1065" i="3"/>
  <c r="L1065" i="3" s="1"/>
  <c r="J1066" i="3"/>
  <c r="L1066" i="3" s="1"/>
  <c r="J1067" i="3"/>
  <c r="L1067" i="3" s="1"/>
  <c r="J1068" i="3"/>
  <c r="L1068" i="3" s="1"/>
  <c r="J1069" i="3"/>
  <c r="L1069" i="3" s="1"/>
  <c r="J1070" i="3"/>
  <c r="L1070" i="3" s="1"/>
  <c r="J1071" i="3"/>
  <c r="L1071" i="3" s="1"/>
  <c r="J1072" i="3"/>
  <c r="L1072" i="3" s="1"/>
  <c r="J1073" i="3"/>
  <c r="L1073" i="3" s="1"/>
  <c r="J1074" i="3"/>
  <c r="L1074" i="3" s="1"/>
  <c r="J1075" i="3"/>
  <c r="L1075" i="3" s="1"/>
  <c r="J1076" i="3"/>
  <c r="L1076" i="3" s="1"/>
  <c r="J1077" i="3"/>
  <c r="L1077" i="3" s="1"/>
  <c r="J1078" i="3"/>
  <c r="L1078" i="3" s="1"/>
  <c r="J1079" i="3"/>
  <c r="L1079" i="3" s="1"/>
  <c r="J1080" i="3"/>
  <c r="L1080" i="3" s="1"/>
  <c r="J1081" i="3"/>
  <c r="L1081" i="3" s="1"/>
  <c r="J1082" i="3"/>
  <c r="L1082" i="3" s="1"/>
  <c r="J1083" i="3"/>
  <c r="L1083" i="3" s="1"/>
  <c r="J1084" i="3"/>
  <c r="L1084" i="3" s="1"/>
  <c r="J1085" i="3"/>
  <c r="L1085" i="3" s="1"/>
  <c r="J1086" i="3"/>
  <c r="L1086" i="3" s="1"/>
  <c r="J1087" i="3"/>
  <c r="L1087" i="3" s="1"/>
  <c r="J1088" i="3"/>
  <c r="L1088" i="3" s="1"/>
  <c r="J1089" i="3"/>
  <c r="L1089" i="3" s="1"/>
  <c r="J1090" i="3"/>
  <c r="L1090" i="3" s="1"/>
  <c r="J1091" i="3"/>
  <c r="L1091" i="3" s="1"/>
  <c r="J1092" i="3"/>
  <c r="L1092" i="3" s="1"/>
  <c r="J1093" i="3"/>
  <c r="L1093" i="3" s="1"/>
  <c r="J1094" i="3"/>
  <c r="L1094" i="3" s="1"/>
  <c r="J1095" i="3"/>
  <c r="L1095" i="3" s="1"/>
  <c r="J1096" i="3"/>
  <c r="L1096" i="3" s="1"/>
  <c r="J1097" i="3"/>
  <c r="L1097" i="3" s="1"/>
  <c r="J1098" i="3"/>
  <c r="L1098" i="3" s="1"/>
  <c r="J1099" i="3"/>
  <c r="L1099" i="3" s="1"/>
  <c r="J1100" i="3"/>
  <c r="L1100" i="3" s="1"/>
  <c r="J1101" i="3"/>
  <c r="L1101" i="3" s="1"/>
  <c r="J1102" i="3"/>
  <c r="L1102" i="3" s="1"/>
  <c r="J1103" i="3"/>
  <c r="L1103" i="3" s="1"/>
  <c r="J1104" i="3"/>
  <c r="L1104" i="3" s="1"/>
  <c r="J1105" i="3"/>
  <c r="L1105" i="3" s="1"/>
  <c r="J1106" i="3"/>
  <c r="L1106" i="3" s="1"/>
  <c r="J1107" i="3"/>
  <c r="L1107" i="3" s="1"/>
  <c r="J1108" i="3"/>
  <c r="L1108" i="3" s="1"/>
  <c r="J1109" i="3"/>
  <c r="L1109" i="3" s="1"/>
  <c r="J1110" i="3"/>
  <c r="L1110" i="3" s="1"/>
  <c r="J1111" i="3"/>
  <c r="L1111" i="3" s="1"/>
  <c r="J1112" i="3"/>
  <c r="L1112" i="3" s="1"/>
  <c r="J1113" i="3"/>
  <c r="L1113" i="3" s="1"/>
  <c r="J1114" i="3"/>
  <c r="L1114" i="3" s="1"/>
  <c r="J1115" i="3"/>
  <c r="L1115" i="3" s="1"/>
  <c r="J1116" i="3"/>
  <c r="L1116" i="3" s="1"/>
  <c r="J1117" i="3"/>
  <c r="L1117" i="3" s="1"/>
  <c r="J1118" i="3"/>
  <c r="L1118" i="3" s="1"/>
  <c r="J1119" i="3"/>
  <c r="L1119" i="3" s="1"/>
  <c r="J1120" i="3"/>
  <c r="L1120" i="3" s="1"/>
  <c r="J1121" i="3"/>
  <c r="L1121" i="3" s="1"/>
  <c r="J1122" i="3"/>
  <c r="L1122" i="3" s="1"/>
  <c r="J1123" i="3"/>
  <c r="L1123" i="3" s="1"/>
  <c r="J1124" i="3"/>
  <c r="L1124" i="3" s="1"/>
  <c r="J1125" i="3"/>
  <c r="L1125" i="3" s="1"/>
  <c r="J1126" i="3"/>
  <c r="L1126" i="3" s="1"/>
  <c r="J1127" i="3"/>
  <c r="L1127" i="3" s="1"/>
  <c r="J1128" i="3"/>
  <c r="L1128" i="3" s="1"/>
  <c r="J1129" i="3"/>
  <c r="L1129" i="3" s="1"/>
  <c r="J1130" i="3"/>
  <c r="L1130" i="3" s="1"/>
  <c r="J1131" i="3"/>
  <c r="L1131" i="3" s="1"/>
  <c r="J1132" i="3"/>
  <c r="L1132" i="3" s="1"/>
  <c r="J1133" i="3"/>
  <c r="L1133" i="3" s="1"/>
  <c r="J1134" i="3"/>
  <c r="L1134" i="3" s="1"/>
  <c r="J1135" i="3"/>
  <c r="L1135" i="3" s="1"/>
  <c r="J1136" i="3"/>
  <c r="L1136" i="3" s="1"/>
  <c r="J1137" i="3"/>
  <c r="L1137" i="3" s="1"/>
  <c r="J1138" i="3"/>
  <c r="L1138" i="3" s="1"/>
  <c r="J1139" i="3"/>
  <c r="L1139" i="3" s="1"/>
  <c r="J1140" i="3"/>
  <c r="L1140" i="3" s="1"/>
  <c r="J1141" i="3"/>
  <c r="L1141" i="3" s="1"/>
  <c r="J1142" i="3"/>
  <c r="L1142" i="3" s="1"/>
  <c r="J1143" i="3"/>
  <c r="L1143" i="3" s="1"/>
  <c r="J1144" i="3"/>
  <c r="L1144" i="3" s="1"/>
  <c r="J1145" i="3"/>
  <c r="L1145" i="3" s="1"/>
  <c r="J1146" i="3"/>
  <c r="L1146" i="3" s="1"/>
  <c r="J1147" i="3"/>
  <c r="L1147" i="3" s="1"/>
  <c r="J1148" i="3"/>
  <c r="L1148" i="3" s="1"/>
  <c r="J1149" i="3"/>
  <c r="L1149" i="3" s="1"/>
  <c r="J1150" i="3"/>
  <c r="L1150" i="3" s="1"/>
  <c r="J1151" i="3"/>
  <c r="L1151" i="3" s="1"/>
  <c r="J1152" i="3"/>
  <c r="L1152" i="3" s="1"/>
  <c r="J1153" i="3"/>
  <c r="L1153" i="3" s="1"/>
  <c r="J1154" i="3"/>
  <c r="L1154" i="3" s="1"/>
  <c r="J1155" i="3"/>
  <c r="L1155" i="3" s="1"/>
  <c r="J1156" i="3"/>
  <c r="L1156" i="3" s="1"/>
  <c r="J1157" i="3"/>
  <c r="L1157" i="3" s="1"/>
  <c r="J1158" i="3"/>
  <c r="L1158" i="3" s="1"/>
  <c r="J1159" i="3"/>
  <c r="L1159" i="3" s="1"/>
  <c r="J1160" i="3"/>
  <c r="L1160" i="3" s="1"/>
  <c r="J1161" i="3"/>
  <c r="L1161" i="3" s="1"/>
  <c r="J1162" i="3"/>
  <c r="L1162" i="3" s="1"/>
  <c r="J1163" i="3"/>
  <c r="L1163" i="3" s="1"/>
  <c r="J1164" i="3"/>
  <c r="L1164" i="3" s="1"/>
  <c r="J1165" i="3"/>
  <c r="L1165" i="3" s="1"/>
  <c r="J1166" i="3"/>
  <c r="L1166" i="3" s="1"/>
  <c r="J1167" i="3"/>
  <c r="L1167" i="3" s="1"/>
  <c r="J1168" i="3"/>
  <c r="L1168" i="3" s="1"/>
  <c r="J1169" i="3"/>
  <c r="L1169" i="3" s="1"/>
  <c r="J1170" i="3"/>
  <c r="L1170" i="3" s="1"/>
  <c r="J1171" i="3"/>
  <c r="L1171" i="3" s="1"/>
  <c r="J1172" i="3"/>
  <c r="L1172" i="3" s="1"/>
  <c r="J1173" i="3"/>
  <c r="L1173" i="3" s="1"/>
  <c r="J1174" i="3"/>
  <c r="L1174" i="3" s="1"/>
  <c r="J1175" i="3"/>
  <c r="L1175" i="3" s="1"/>
  <c r="J1176" i="3"/>
  <c r="L1176" i="3" s="1"/>
  <c r="J1177" i="3"/>
  <c r="L1177" i="3" s="1"/>
  <c r="J1178" i="3"/>
  <c r="L1178" i="3" s="1"/>
  <c r="J1179" i="3"/>
  <c r="L1179" i="3" s="1"/>
  <c r="J1180" i="3"/>
  <c r="L1180" i="3" s="1"/>
  <c r="J1181" i="3"/>
  <c r="L1181" i="3" s="1"/>
  <c r="J1182" i="3"/>
  <c r="L1182" i="3" s="1"/>
  <c r="J1183" i="3"/>
  <c r="L1183" i="3" s="1"/>
  <c r="J1184" i="3"/>
  <c r="L1184" i="3" s="1"/>
  <c r="J1185" i="3"/>
  <c r="L1185" i="3" s="1"/>
  <c r="J1186" i="3"/>
  <c r="L1186" i="3" s="1"/>
  <c r="J1187" i="3"/>
  <c r="L1187" i="3" s="1"/>
  <c r="J1188" i="3"/>
  <c r="L1188" i="3" s="1"/>
  <c r="J1189" i="3"/>
  <c r="L1189" i="3" s="1"/>
  <c r="J1190" i="3"/>
  <c r="L1190" i="3" s="1"/>
  <c r="J1191" i="3"/>
  <c r="L1191" i="3" s="1"/>
  <c r="J1192" i="3"/>
  <c r="L1192" i="3" s="1"/>
  <c r="J1193" i="3"/>
  <c r="L1193" i="3" s="1"/>
  <c r="J1194" i="3"/>
  <c r="L1194" i="3" s="1"/>
  <c r="J1195" i="3"/>
  <c r="L1195" i="3" s="1"/>
  <c r="J1196" i="3"/>
  <c r="L1196" i="3" s="1"/>
  <c r="J1197" i="3"/>
  <c r="L1197" i="3" s="1"/>
  <c r="J1198" i="3"/>
  <c r="L1198" i="3" s="1"/>
  <c r="J1199" i="3"/>
  <c r="L1199" i="3" s="1"/>
  <c r="J1200" i="3"/>
  <c r="L1200" i="3" s="1"/>
  <c r="J1201" i="3"/>
  <c r="L1201" i="3" s="1"/>
  <c r="J1202" i="3"/>
  <c r="L1202" i="3" s="1"/>
  <c r="J1203" i="3"/>
  <c r="L1203" i="3" s="1"/>
  <c r="J1204" i="3"/>
  <c r="L1204" i="3" s="1"/>
  <c r="J1205" i="3"/>
  <c r="L1205" i="3" s="1"/>
  <c r="J1206" i="3"/>
  <c r="L1206" i="3" s="1"/>
  <c r="J1207" i="3"/>
  <c r="L1207" i="3" s="1"/>
  <c r="J1208" i="3"/>
  <c r="L1208" i="3" s="1"/>
  <c r="J1209" i="3"/>
  <c r="L1209" i="3" s="1"/>
  <c r="J1210" i="3"/>
  <c r="L1210" i="3" s="1"/>
  <c r="J1211" i="3"/>
  <c r="L1211" i="3" s="1"/>
  <c r="J1212" i="3"/>
  <c r="L1212" i="3" s="1"/>
  <c r="J1213" i="3"/>
  <c r="L1213" i="3" s="1"/>
  <c r="J1214" i="3"/>
  <c r="L1214" i="3" s="1"/>
  <c r="J1215" i="3"/>
  <c r="L1215" i="3" s="1"/>
  <c r="J1216" i="3"/>
  <c r="L1216" i="3" s="1"/>
  <c r="J1217" i="3"/>
  <c r="L1217" i="3" s="1"/>
  <c r="J1218" i="3"/>
  <c r="L1218" i="3" s="1"/>
  <c r="J1219" i="3"/>
  <c r="L1219" i="3" s="1"/>
  <c r="J1220" i="3"/>
  <c r="L1220" i="3" s="1"/>
  <c r="J1221" i="3"/>
  <c r="L1221" i="3" s="1"/>
  <c r="J1222" i="3"/>
  <c r="L1222" i="3" s="1"/>
  <c r="J1223" i="3"/>
  <c r="L1223" i="3" s="1"/>
  <c r="J1224" i="3"/>
  <c r="L1224" i="3" s="1"/>
  <c r="J1225" i="3"/>
  <c r="L1225" i="3" s="1"/>
  <c r="J1226" i="3"/>
  <c r="L1226" i="3" s="1"/>
  <c r="J1227" i="3"/>
  <c r="L1227" i="3" s="1"/>
  <c r="J1228" i="3"/>
  <c r="L1228" i="3" s="1"/>
  <c r="J1229" i="3"/>
  <c r="L1229" i="3" s="1"/>
  <c r="J1230" i="3"/>
  <c r="L1230" i="3" s="1"/>
  <c r="J1231" i="3"/>
  <c r="L1231" i="3" s="1"/>
  <c r="J1232" i="3"/>
  <c r="L1232" i="3" s="1"/>
  <c r="J1233" i="3"/>
  <c r="L1233" i="3" s="1"/>
  <c r="J1234" i="3"/>
  <c r="L1234" i="3" s="1"/>
  <c r="J1235" i="3"/>
  <c r="L1235" i="3" s="1"/>
  <c r="J1236" i="3"/>
  <c r="L1236" i="3" s="1"/>
  <c r="J1237" i="3"/>
  <c r="L1237" i="3" s="1"/>
  <c r="J1238" i="3"/>
  <c r="L1238" i="3" s="1"/>
  <c r="J1239" i="3"/>
  <c r="L1239" i="3" s="1"/>
  <c r="J1240" i="3"/>
  <c r="L1240" i="3" s="1"/>
  <c r="J1241" i="3"/>
  <c r="L1241" i="3" s="1"/>
  <c r="J1242" i="3"/>
  <c r="L1242" i="3" s="1"/>
  <c r="J1243" i="3"/>
  <c r="L1243" i="3" s="1"/>
  <c r="J1244" i="3"/>
  <c r="L1244" i="3" s="1"/>
  <c r="J1245" i="3"/>
  <c r="L1245" i="3" s="1"/>
  <c r="J1246" i="3"/>
  <c r="L1246" i="3" s="1"/>
  <c r="J1247" i="3"/>
  <c r="L1247" i="3" s="1"/>
  <c r="J1248" i="3"/>
  <c r="L1248" i="3" s="1"/>
  <c r="J1249" i="3"/>
  <c r="L1249" i="3" s="1"/>
  <c r="J1250" i="3"/>
  <c r="L1250" i="3" s="1"/>
  <c r="J1251" i="3"/>
  <c r="L1251" i="3" s="1"/>
  <c r="J1252" i="3"/>
  <c r="L1252" i="3" s="1"/>
  <c r="J1253" i="3"/>
  <c r="L1253" i="3" s="1"/>
  <c r="J1254" i="3"/>
  <c r="L1254" i="3" s="1"/>
  <c r="J1255" i="3"/>
  <c r="L1255" i="3" s="1"/>
  <c r="J1256" i="3"/>
  <c r="L1256" i="3" s="1"/>
  <c r="J1257" i="3"/>
  <c r="L1257" i="3" s="1"/>
  <c r="J1258" i="3"/>
  <c r="L1258" i="3" s="1"/>
  <c r="J1259" i="3"/>
  <c r="L1259" i="3" s="1"/>
  <c r="J1260" i="3"/>
  <c r="L1260" i="3" s="1"/>
  <c r="J1261" i="3"/>
  <c r="L1261" i="3" s="1"/>
  <c r="J1262" i="3"/>
  <c r="L1262" i="3" s="1"/>
  <c r="J1263" i="3"/>
  <c r="L1263" i="3" s="1"/>
  <c r="J1264" i="3"/>
  <c r="L1264" i="3" s="1"/>
  <c r="J1265" i="3"/>
  <c r="L1265" i="3" s="1"/>
  <c r="J1266" i="3"/>
  <c r="L1266" i="3" s="1"/>
  <c r="J1267" i="3"/>
  <c r="L1267" i="3" s="1"/>
  <c r="J1268" i="3"/>
  <c r="L1268" i="3" s="1"/>
  <c r="J1269" i="3"/>
  <c r="L1269" i="3" s="1"/>
  <c r="J1270" i="3"/>
  <c r="L1270" i="3" s="1"/>
  <c r="J1271" i="3"/>
  <c r="L1271" i="3" s="1"/>
  <c r="J1272" i="3"/>
  <c r="L1272" i="3" s="1"/>
  <c r="J1273" i="3"/>
  <c r="L1273" i="3" s="1"/>
  <c r="J1274" i="3"/>
  <c r="L1274" i="3" s="1"/>
  <c r="J1275" i="3"/>
  <c r="L1275" i="3" s="1"/>
  <c r="J1276" i="3"/>
  <c r="L1276" i="3" s="1"/>
  <c r="J1277" i="3"/>
  <c r="L1277" i="3" s="1"/>
  <c r="J1278" i="3"/>
  <c r="L1278" i="3" s="1"/>
  <c r="J1279" i="3"/>
  <c r="L1279" i="3" s="1"/>
  <c r="J1280" i="3"/>
  <c r="L1280" i="3" s="1"/>
  <c r="J1281" i="3"/>
  <c r="L1281" i="3" s="1"/>
  <c r="J1282" i="3"/>
  <c r="L1282" i="3" s="1"/>
  <c r="J1283" i="3"/>
  <c r="L1283" i="3" s="1"/>
  <c r="J1284" i="3"/>
  <c r="L1284" i="3" s="1"/>
  <c r="J1285" i="3"/>
  <c r="L1285" i="3" s="1"/>
  <c r="J1286" i="3"/>
  <c r="L1286" i="3" s="1"/>
  <c r="J1287" i="3"/>
  <c r="L1287" i="3" s="1"/>
  <c r="J1288" i="3"/>
  <c r="L1288" i="3" s="1"/>
  <c r="J1289" i="3"/>
  <c r="L1289" i="3" s="1"/>
  <c r="J1290" i="3"/>
  <c r="L1290" i="3" s="1"/>
  <c r="J1291" i="3"/>
  <c r="L1291" i="3" s="1"/>
  <c r="J1292" i="3"/>
  <c r="L1292" i="3" s="1"/>
  <c r="J1293" i="3"/>
  <c r="L1293" i="3" s="1"/>
  <c r="J1294" i="3"/>
  <c r="L1294" i="3" s="1"/>
  <c r="J1295" i="3"/>
  <c r="L1295" i="3" s="1"/>
  <c r="J1296" i="3"/>
  <c r="L1296" i="3" s="1"/>
  <c r="J1297" i="3"/>
  <c r="L1297" i="3" s="1"/>
  <c r="J1298" i="3"/>
  <c r="L1298" i="3" s="1"/>
  <c r="J1299" i="3"/>
  <c r="L1299" i="3" s="1"/>
  <c r="J1300" i="3"/>
  <c r="L1300" i="3" s="1"/>
  <c r="J1301" i="3"/>
  <c r="L1301" i="3" s="1"/>
  <c r="J1302" i="3"/>
  <c r="L1302" i="3" s="1"/>
  <c r="J1303" i="3"/>
  <c r="L1303" i="3" s="1"/>
  <c r="J1304" i="3"/>
  <c r="L1304" i="3" s="1"/>
  <c r="J1305" i="3"/>
  <c r="L1305" i="3" s="1"/>
  <c r="J1306" i="3"/>
  <c r="L1306" i="3" s="1"/>
  <c r="J1307" i="3"/>
  <c r="L1307" i="3" s="1"/>
  <c r="J1308" i="3"/>
  <c r="L1308" i="3" s="1"/>
  <c r="J1309" i="3"/>
  <c r="L1309" i="3" s="1"/>
  <c r="J1310" i="3"/>
  <c r="L1310" i="3" s="1"/>
  <c r="J1311" i="3"/>
  <c r="L1311" i="3" s="1"/>
  <c r="J1312" i="3"/>
  <c r="L1312" i="3" s="1"/>
  <c r="J1313" i="3"/>
  <c r="L1313" i="3" s="1"/>
  <c r="J1314" i="3"/>
  <c r="L1314" i="3" s="1"/>
  <c r="J1315" i="3"/>
  <c r="L1315" i="3" s="1"/>
  <c r="J1316" i="3"/>
  <c r="L1316" i="3" s="1"/>
  <c r="J1317" i="3"/>
  <c r="L1317" i="3" s="1"/>
  <c r="J1318" i="3"/>
  <c r="L1318" i="3" s="1"/>
  <c r="J1319" i="3"/>
  <c r="L1319" i="3" s="1"/>
  <c r="J1320" i="3"/>
  <c r="L1320" i="3" s="1"/>
  <c r="J1321" i="3"/>
  <c r="L1321" i="3" s="1"/>
  <c r="J1322" i="3"/>
  <c r="L1322" i="3" s="1"/>
  <c r="J1323" i="3"/>
  <c r="L1323" i="3" s="1"/>
  <c r="J1324" i="3"/>
  <c r="L1324" i="3" s="1"/>
  <c r="J1325" i="3"/>
  <c r="L1325" i="3" s="1"/>
  <c r="J1326" i="3"/>
  <c r="L1326" i="3" s="1"/>
  <c r="J1327" i="3"/>
  <c r="L1327" i="3" s="1"/>
  <c r="J1328" i="3"/>
  <c r="L1328" i="3" s="1"/>
  <c r="J1329" i="3"/>
  <c r="L1329" i="3" s="1"/>
  <c r="J1330" i="3"/>
  <c r="L1330" i="3" s="1"/>
  <c r="J1331" i="3"/>
  <c r="L1331" i="3" s="1"/>
  <c r="J1332" i="3"/>
  <c r="L1332" i="3" s="1"/>
  <c r="J1333" i="3"/>
  <c r="L1333" i="3" s="1"/>
  <c r="J1334" i="3"/>
  <c r="L1334" i="3" s="1"/>
  <c r="J1335" i="3"/>
  <c r="L1335" i="3" s="1"/>
  <c r="J1336" i="3"/>
  <c r="L1336" i="3" s="1"/>
  <c r="J1337" i="3"/>
  <c r="L1337" i="3" s="1"/>
  <c r="J1338" i="3"/>
  <c r="L1338" i="3" s="1"/>
  <c r="J1339" i="3"/>
  <c r="L1339" i="3" s="1"/>
  <c r="J1340" i="3"/>
  <c r="L1340" i="3" s="1"/>
  <c r="J1341" i="3"/>
  <c r="L1341" i="3" s="1"/>
  <c r="J1342" i="3"/>
  <c r="L1342" i="3" s="1"/>
  <c r="J1343" i="3"/>
  <c r="L1343" i="3" s="1"/>
  <c r="J1344" i="3"/>
  <c r="L1344" i="3" s="1"/>
  <c r="J1345" i="3"/>
  <c r="L1345" i="3" s="1"/>
  <c r="J1346" i="3"/>
  <c r="L1346" i="3" s="1"/>
  <c r="J1347" i="3"/>
  <c r="L1347" i="3" s="1"/>
  <c r="J1348" i="3"/>
  <c r="L1348" i="3" s="1"/>
  <c r="J1349" i="3"/>
  <c r="L1349" i="3" s="1"/>
  <c r="J1350" i="3"/>
  <c r="L1350" i="3" s="1"/>
  <c r="J1351" i="3"/>
  <c r="L1351" i="3" s="1"/>
  <c r="J1352" i="3"/>
  <c r="L1352" i="3" s="1"/>
  <c r="J1353" i="3"/>
  <c r="L1353" i="3" s="1"/>
  <c r="J1354" i="3"/>
  <c r="L1354" i="3" s="1"/>
  <c r="J1355" i="3"/>
  <c r="L1355" i="3" s="1"/>
  <c r="J1356" i="3"/>
  <c r="L1356" i="3" s="1"/>
  <c r="J1357" i="3"/>
  <c r="L1357" i="3" s="1"/>
  <c r="J1358" i="3"/>
  <c r="L1358" i="3" s="1"/>
  <c r="J1359" i="3"/>
  <c r="L1359" i="3" s="1"/>
  <c r="J1360" i="3"/>
  <c r="L1360" i="3" s="1"/>
  <c r="J1361" i="3"/>
  <c r="L1361" i="3" s="1"/>
  <c r="J1362" i="3"/>
  <c r="L1362" i="3" s="1"/>
  <c r="J1363" i="3"/>
  <c r="L1363" i="3" s="1"/>
  <c r="J1364" i="3"/>
  <c r="L1364" i="3" s="1"/>
  <c r="J1365" i="3"/>
  <c r="L1365" i="3" s="1"/>
  <c r="J1366" i="3"/>
  <c r="L1366" i="3" s="1"/>
  <c r="J1367" i="3"/>
  <c r="L1367" i="3" s="1"/>
  <c r="J1368" i="3"/>
  <c r="L1368" i="3" s="1"/>
  <c r="J1369" i="3"/>
  <c r="L1369" i="3" s="1"/>
  <c r="J1370" i="3"/>
  <c r="L1370" i="3" s="1"/>
  <c r="J1371" i="3"/>
  <c r="L1371" i="3" s="1"/>
  <c r="J1372" i="3"/>
  <c r="L1372" i="3" s="1"/>
  <c r="J1373" i="3"/>
  <c r="L1373" i="3" s="1"/>
  <c r="J1374" i="3"/>
  <c r="L1374" i="3" s="1"/>
  <c r="J1375" i="3"/>
  <c r="L1375" i="3" s="1"/>
  <c r="J1376" i="3"/>
  <c r="L1376" i="3" s="1"/>
  <c r="J1377" i="3"/>
  <c r="L1377" i="3" s="1"/>
  <c r="J1378" i="3"/>
  <c r="L1378" i="3" s="1"/>
  <c r="J1379" i="3"/>
  <c r="L1379" i="3" s="1"/>
  <c r="J1380" i="3"/>
  <c r="L1380" i="3" s="1"/>
  <c r="J1381" i="3"/>
  <c r="L1381" i="3" s="1"/>
  <c r="J1382" i="3"/>
  <c r="L1382" i="3" s="1"/>
  <c r="J1383" i="3"/>
  <c r="L1383" i="3" s="1"/>
  <c r="J1384" i="3"/>
  <c r="L1384" i="3" s="1"/>
  <c r="J1385" i="3"/>
  <c r="L1385" i="3" s="1"/>
  <c r="J1386" i="3"/>
  <c r="L1386" i="3" s="1"/>
  <c r="J1387" i="3"/>
  <c r="L1387" i="3" s="1"/>
  <c r="J1388" i="3"/>
  <c r="L1388" i="3" s="1"/>
  <c r="J1389" i="3"/>
  <c r="L1389" i="3" s="1"/>
  <c r="J1390" i="3"/>
  <c r="L1390" i="3" s="1"/>
  <c r="J1391" i="3"/>
  <c r="L1391" i="3" s="1"/>
  <c r="J1392" i="3"/>
  <c r="L1392" i="3" s="1"/>
  <c r="J1393" i="3"/>
  <c r="L1393" i="3" s="1"/>
  <c r="J1394" i="3"/>
  <c r="L1394" i="3" s="1"/>
  <c r="J1395" i="3"/>
  <c r="L1395" i="3" s="1"/>
  <c r="J1396" i="3"/>
  <c r="L1396" i="3" s="1"/>
  <c r="J1397" i="3"/>
  <c r="L1397" i="3" s="1"/>
  <c r="J1398" i="3"/>
  <c r="L1398" i="3" s="1"/>
  <c r="J1399" i="3"/>
  <c r="L1399" i="3" s="1"/>
  <c r="J1400" i="3"/>
  <c r="L1400" i="3" s="1"/>
  <c r="J1401" i="3"/>
  <c r="L1401" i="3" s="1"/>
  <c r="J1402" i="3"/>
  <c r="L1402" i="3" s="1"/>
  <c r="J1403" i="3"/>
  <c r="L1403" i="3" s="1"/>
  <c r="J1404" i="3"/>
  <c r="L1404" i="3" s="1"/>
  <c r="J1405" i="3"/>
  <c r="L1405" i="3" s="1"/>
  <c r="J1406" i="3"/>
  <c r="L1406" i="3" s="1"/>
  <c r="J1407" i="3"/>
  <c r="L1407" i="3" s="1"/>
  <c r="J1408" i="3"/>
  <c r="L1408" i="3" s="1"/>
  <c r="J1409" i="3"/>
  <c r="L1409" i="3" s="1"/>
  <c r="J1410" i="3"/>
  <c r="L1410" i="3" s="1"/>
  <c r="J1411" i="3"/>
  <c r="L1411" i="3" s="1"/>
  <c r="J1412" i="3"/>
  <c r="L1412" i="3" s="1"/>
  <c r="J1413" i="3"/>
  <c r="L1413" i="3" s="1"/>
  <c r="J1414" i="3"/>
  <c r="L1414" i="3" s="1"/>
  <c r="J1415" i="3"/>
  <c r="L1415" i="3" s="1"/>
  <c r="J1416" i="3"/>
  <c r="L1416" i="3" s="1"/>
  <c r="J1417" i="3"/>
  <c r="L1417" i="3" s="1"/>
  <c r="J1418" i="3"/>
  <c r="L1418" i="3" s="1"/>
  <c r="J1419" i="3"/>
  <c r="L1419" i="3" s="1"/>
  <c r="J1420" i="3"/>
  <c r="L1420" i="3" s="1"/>
  <c r="J1421" i="3"/>
  <c r="L1421" i="3" s="1"/>
  <c r="J1422" i="3"/>
  <c r="L1422" i="3" s="1"/>
  <c r="J1423" i="3"/>
  <c r="L1423" i="3" s="1"/>
  <c r="J1424" i="3"/>
  <c r="L1424" i="3" s="1"/>
  <c r="J1425" i="3"/>
  <c r="L1425" i="3" s="1"/>
  <c r="J1426" i="3"/>
  <c r="L1426" i="3" s="1"/>
  <c r="J1427" i="3"/>
  <c r="L1427" i="3" s="1"/>
  <c r="J1428" i="3"/>
  <c r="L1428" i="3" s="1"/>
  <c r="J1429" i="3"/>
  <c r="L1429" i="3" s="1"/>
  <c r="J1430" i="3"/>
  <c r="L1430" i="3" s="1"/>
  <c r="J1431" i="3"/>
  <c r="L1431" i="3" s="1"/>
  <c r="J1432" i="3"/>
  <c r="L1432" i="3" s="1"/>
  <c r="J1433" i="3"/>
  <c r="L1433" i="3" s="1"/>
  <c r="J1434" i="3"/>
  <c r="L1434" i="3" s="1"/>
  <c r="J1435" i="3"/>
  <c r="L1435" i="3" s="1"/>
  <c r="J1436" i="3"/>
  <c r="L1436" i="3" s="1"/>
  <c r="J1437" i="3"/>
  <c r="L1437" i="3" s="1"/>
  <c r="J1438" i="3"/>
  <c r="L1438" i="3" s="1"/>
  <c r="J1439" i="3"/>
  <c r="L1439" i="3" s="1"/>
  <c r="J1440" i="3"/>
  <c r="L1440" i="3" s="1"/>
  <c r="J1441" i="3"/>
  <c r="L1441" i="3" s="1"/>
  <c r="J1442" i="3"/>
  <c r="L1442" i="3" s="1"/>
  <c r="J1443" i="3"/>
  <c r="L1443" i="3" s="1"/>
  <c r="J1444" i="3"/>
  <c r="L1444" i="3" s="1"/>
  <c r="J1445" i="3"/>
  <c r="L1445" i="3" s="1"/>
  <c r="J1446" i="3"/>
  <c r="L1446" i="3" s="1"/>
  <c r="J1447" i="3"/>
  <c r="L1447" i="3" s="1"/>
  <c r="J1448" i="3"/>
  <c r="L1448" i="3" s="1"/>
  <c r="J1449" i="3"/>
  <c r="L1449" i="3" s="1"/>
  <c r="J1450" i="3"/>
  <c r="L1450" i="3" s="1"/>
  <c r="J1451" i="3"/>
  <c r="L1451" i="3" s="1"/>
  <c r="J1452" i="3"/>
  <c r="L1452" i="3" s="1"/>
  <c r="J1453" i="3"/>
  <c r="L1453" i="3" s="1"/>
  <c r="J1454" i="3"/>
  <c r="L1454" i="3" s="1"/>
  <c r="J1455" i="3"/>
  <c r="L1455" i="3" s="1"/>
  <c r="J1456" i="3"/>
  <c r="L1456" i="3" s="1"/>
  <c r="J1457" i="3"/>
  <c r="L1457" i="3" s="1"/>
  <c r="J1458" i="3"/>
  <c r="L1458" i="3" s="1"/>
  <c r="J1459" i="3"/>
  <c r="L1459" i="3" s="1"/>
  <c r="J1460" i="3"/>
  <c r="L1460" i="3" s="1"/>
  <c r="J1461" i="3"/>
  <c r="L1461" i="3" s="1"/>
  <c r="J1462" i="3"/>
  <c r="L1462" i="3" s="1"/>
  <c r="J1463" i="3"/>
  <c r="L1463" i="3" s="1"/>
  <c r="J1464" i="3"/>
  <c r="L1464" i="3" s="1"/>
  <c r="J1465" i="3"/>
  <c r="L1465" i="3" s="1"/>
  <c r="J1466" i="3"/>
  <c r="L1466" i="3" s="1"/>
  <c r="J1467" i="3"/>
  <c r="L1467" i="3" s="1"/>
  <c r="J1468" i="3"/>
  <c r="L1468" i="3" s="1"/>
  <c r="J1469" i="3"/>
  <c r="L1469" i="3" s="1"/>
  <c r="J1470" i="3"/>
  <c r="L1470" i="3" s="1"/>
  <c r="J1471" i="3"/>
  <c r="L1471" i="3" s="1"/>
  <c r="J1472" i="3"/>
  <c r="L1472" i="3" s="1"/>
  <c r="J1473" i="3"/>
  <c r="L1473" i="3" s="1"/>
  <c r="J1474" i="3"/>
  <c r="L1474" i="3" s="1"/>
  <c r="J1475" i="3"/>
  <c r="L1475" i="3" s="1"/>
  <c r="J1476" i="3"/>
  <c r="L1476" i="3" s="1"/>
  <c r="J1477" i="3"/>
  <c r="L1477" i="3" s="1"/>
  <c r="J1478" i="3"/>
  <c r="L1478" i="3" s="1"/>
  <c r="J1479" i="3"/>
  <c r="L1479" i="3" s="1"/>
  <c r="J1480" i="3"/>
  <c r="L1480" i="3" s="1"/>
  <c r="J1481" i="3"/>
  <c r="L1481" i="3" s="1"/>
  <c r="J1482" i="3"/>
  <c r="L1482" i="3" s="1"/>
  <c r="J1483" i="3"/>
  <c r="L1483" i="3" s="1"/>
  <c r="J1484" i="3"/>
  <c r="L1484" i="3" s="1"/>
  <c r="J1485" i="3"/>
  <c r="L1485" i="3" s="1"/>
  <c r="J1486" i="3"/>
  <c r="L1486" i="3" s="1"/>
  <c r="J1487" i="3"/>
  <c r="L1487" i="3" s="1"/>
  <c r="J1488" i="3"/>
  <c r="L1488" i="3" s="1"/>
  <c r="J1489" i="3"/>
  <c r="L1489" i="3" s="1"/>
  <c r="J1490" i="3"/>
  <c r="L1490" i="3" s="1"/>
  <c r="J1491" i="3"/>
  <c r="L1491" i="3" s="1"/>
  <c r="J1492" i="3"/>
  <c r="L1492" i="3" s="1"/>
  <c r="J1493" i="3"/>
  <c r="L1493" i="3" s="1"/>
  <c r="J1494" i="3"/>
  <c r="L1494" i="3" s="1"/>
  <c r="J1495" i="3"/>
  <c r="L1495" i="3" s="1"/>
  <c r="J1496" i="3"/>
  <c r="L1496" i="3" s="1"/>
  <c r="J1497" i="3"/>
  <c r="L1497" i="3" s="1"/>
  <c r="J1498" i="3"/>
  <c r="L1498" i="3" s="1"/>
  <c r="J1499" i="3"/>
  <c r="L1499" i="3" s="1"/>
  <c r="J1500" i="3"/>
  <c r="L1500" i="3" s="1"/>
  <c r="J1501" i="3"/>
  <c r="L1501" i="3" s="1"/>
  <c r="J1502" i="3"/>
  <c r="L1502" i="3" s="1"/>
  <c r="J1503" i="3"/>
  <c r="L1503" i="3" s="1"/>
  <c r="J1504" i="3"/>
  <c r="L1504" i="3" s="1"/>
  <c r="J1505" i="3"/>
  <c r="L1505" i="3" s="1"/>
  <c r="J1506" i="3"/>
  <c r="L1506" i="3" s="1"/>
  <c r="J1507" i="3"/>
  <c r="L1507" i="3" s="1"/>
  <c r="J1508" i="3"/>
  <c r="L1508" i="3" s="1"/>
  <c r="J1509" i="3"/>
  <c r="L1509" i="3" s="1"/>
  <c r="J1510" i="3"/>
  <c r="L1510" i="3" s="1"/>
  <c r="J1511" i="3"/>
  <c r="L1511" i="3" s="1"/>
  <c r="J1512" i="3"/>
  <c r="L1512" i="3" s="1"/>
  <c r="J1513" i="3"/>
  <c r="L1513" i="3" s="1"/>
  <c r="J1514" i="3"/>
  <c r="L1514" i="3" s="1"/>
  <c r="J1515" i="3"/>
  <c r="L1515" i="3" s="1"/>
  <c r="J1516" i="3"/>
  <c r="L1516" i="3" s="1"/>
  <c r="J1517" i="3"/>
  <c r="L1517" i="3" s="1"/>
  <c r="J1518" i="3"/>
  <c r="L1518" i="3" s="1"/>
  <c r="J1519" i="3"/>
  <c r="L1519" i="3" s="1"/>
  <c r="J1520" i="3"/>
  <c r="L1520" i="3" s="1"/>
  <c r="J1521" i="3"/>
  <c r="L1521" i="3" s="1"/>
  <c r="J1522" i="3"/>
  <c r="L1522" i="3" s="1"/>
  <c r="J1523" i="3"/>
  <c r="L1523" i="3" s="1"/>
  <c r="J1524" i="3"/>
  <c r="L1524" i="3" s="1"/>
  <c r="J1525" i="3"/>
  <c r="L1525" i="3" s="1"/>
  <c r="J1526" i="3"/>
  <c r="L1526" i="3" s="1"/>
  <c r="J1527" i="3"/>
  <c r="L1527" i="3" s="1"/>
  <c r="J1528" i="3"/>
  <c r="L1528" i="3" s="1"/>
  <c r="J1529" i="3"/>
  <c r="L1529" i="3" s="1"/>
  <c r="J1530" i="3"/>
  <c r="L1530" i="3" s="1"/>
  <c r="J1531" i="3"/>
  <c r="L1531" i="3" s="1"/>
  <c r="J1532" i="3"/>
  <c r="L1532" i="3" s="1"/>
  <c r="J1533" i="3"/>
  <c r="L1533" i="3" s="1"/>
  <c r="J1534" i="3"/>
  <c r="L1534" i="3" s="1"/>
  <c r="J1535" i="3"/>
  <c r="L1535" i="3" s="1"/>
  <c r="J1536" i="3"/>
  <c r="L1536" i="3" s="1"/>
  <c r="J1537" i="3"/>
  <c r="L1537" i="3" s="1"/>
  <c r="J1538" i="3"/>
  <c r="L1538" i="3" s="1"/>
  <c r="J1539" i="3"/>
  <c r="L1539" i="3" s="1"/>
  <c r="J1540" i="3"/>
  <c r="L1540" i="3" s="1"/>
  <c r="J1541" i="3"/>
  <c r="L1541" i="3" s="1"/>
  <c r="J1542" i="3"/>
  <c r="L1542" i="3" s="1"/>
  <c r="J1543" i="3"/>
  <c r="L1543" i="3" s="1"/>
  <c r="J1544" i="3"/>
  <c r="L1544" i="3" s="1"/>
  <c r="J1545" i="3"/>
  <c r="L1545" i="3" s="1"/>
  <c r="J1546" i="3"/>
  <c r="L1546" i="3" s="1"/>
  <c r="J1547" i="3"/>
  <c r="L1547" i="3" s="1"/>
  <c r="J1548" i="3"/>
  <c r="L1548" i="3" s="1"/>
  <c r="J1549" i="3"/>
  <c r="L1549" i="3" s="1"/>
  <c r="J1550" i="3"/>
  <c r="L1550" i="3" s="1"/>
  <c r="J1551" i="3"/>
  <c r="L1551" i="3" s="1"/>
  <c r="J1552" i="3"/>
  <c r="L1552" i="3" s="1"/>
  <c r="J1553" i="3"/>
  <c r="L1553" i="3" s="1"/>
  <c r="J1554" i="3"/>
  <c r="L1554" i="3" s="1"/>
  <c r="J1555" i="3"/>
  <c r="L1555" i="3" s="1"/>
  <c r="J1556" i="3"/>
  <c r="L1556" i="3" s="1"/>
  <c r="J1557" i="3"/>
  <c r="L1557" i="3" s="1"/>
  <c r="J1558" i="3"/>
  <c r="L1558" i="3" s="1"/>
  <c r="J1559" i="3"/>
  <c r="L1559" i="3" s="1"/>
  <c r="J1560" i="3"/>
  <c r="L1560" i="3" s="1"/>
  <c r="J1561" i="3"/>
  <c r="L1561" i="3" s="1"/>
  <c r="J1562" i="3"/>
  <c r="L1562" i="3" s="1"/>
  <c r="J1563" i="3"/>
  <c r="L1563" i="3" s="1"/>
  <c r="J1564" i="3"/>
  <c r="L1564" i="3" s="1"/>
  <c r="J1565" i="3"/>
  <c r="L1565" i="3" s="1"/>
  <c r="J1566" i="3"/>
  <c r="L1566" i="3" s="1"/>
  <c r="J1567" i="3"/>
  <c r="L1567" i="3" s="1"/>
  <c r="J1568" i="3"/>
  <c r="L1568" i="3" s="1"/>
  <c r="J1569" i="3"/>
  <c r="L1569" i="3" s="1"/>
  <c r="J1570" i="3"/>
  <c r="L1570" i="3" s="1"/>
  <c r="J1571" i="3"/>
  <c r="L1571" i="3" s="1"/>
  <c r="J1572" i="3"/>
  <c r="L1572" i="3" s="1"/>
  <c r="J1573" i="3"/>
  <c r="L1573" i="3" s="1"/>
  <c r="J1574" i="3"/>
  <c r="L1574" i="3" s="1"/>
  <c r="J1575" i="3"/>
  <c r="L1575" i="3" s="1"/>
  <c r="J1576" i="3"/>
  <c r="L1576" i="3" s="1"/>
  <c r="J1577" i="3"/>
  <c r="L1577" i="3" s="1"/>
  <c r="J1578" i="3"/>
  <c r="L1578" i="3" s="1"/>
  <c r="J1579" i="3"/>
  <c r="L1579" i="3" s="1"/>
  <c r="J1580" i="3"/>
  <c r="L1580" i="3" s="1"/>
  <c r="J1581" i="3"/>
  <c r="L1581" i="3" s="1"/>
  <c r="J1582" i="3"/>
  <c r="L1582" i="3" s="1"/>
  <c r="J1583" i="3"/>
  <c r="L1583" i="3" s="1"/>
  <c r="J1584" i="3"/>
  <c r="L1584" i="3" s="1"/>
  <c r="J1585" i="3"/>
  <c r="L1585" i="3" s="1"/>
  <c r="J1586" i="3"/>
  <c r="L1586" i="3" s="1"/>
  <c r="J1587" i="3"/>
  <c r="L1587" i="3" s="1"/>
  <c r="J1588" i="3"/>
  <c r="L1588" i="3" s="1"/>
  <c r="J1589" i="3"/>
  <c r="L1589" i="3" s="1"/>
  <c r="J1590" i="3"/>
  <c r="L1590" i="3" s="1"/>
  <c r="J1591" i="3"/>
  <c r="L1591" i="3" s="1"/>
  <c r="J1592" i="3"/>
  <c r="L1592" i="3" s="1"/>
  <c r="J1593" i="3"/>
  <c r="L1593" i="3" s="1"/>
  <c r="J1594" i="3"/>
  <c r="L1594" i="3" s="1"/>
  <c r="J1595" i="3"/>
  <c r="L1595" i="3" s="1"/>
  <c r="J1596" i="3"/>
  <c r="L1596" i="3" s="1"/>
  <c r="J1597" i="3"/>
  <c r="L1597" i="3" s="1"/>
  <c r="J1598" i="3"/>
  <c r="L1598" i="3" s="1"/>
  <c r="J1599" i="3"/>
  <c r="L1599" i="3" s="1"/>
  <c r="J1600" i="3"/>
  <c r="L1600" i="3" s="1"/>
  <c r="J1601" i="3"/>
  <c r="L1601" i="3" s="1"/>
  <c r="J1602" i="3"/>
  <c r="L1602" i="3" s="1"/>
  <c r="J1603" i="3"/>
  <c r="L1603" i="3" s="1"/>
  <c r="J1604" i="3"/>
  <c r="L1604" i="3" s="1"/>
  <c r="J1605" i="3"/>
  <c r="L1605" i="3" s="1"/>
  <c r="J1606" i="3"/>
  <c r="L1606" i="3" s="1"/>
  <c r="J1607" i="3"/>
  <c r="L1607" i="3" s="1"/>
  <c r="J1608" i="3"/>
  <c r="L1608" i="3" s="1"/>
  <c r="J1609" i="3"/>
  <c r="L1609" i="3" s="1"/>
  <c r="J1610" i="3"/>
  <c r="L1610" i="3" s="1"/>
  <c r="J1611" i="3"/>
  <c r="L1611" i="3" s="1"/>
  <c r="J1612" i="3"/>
  <c r="L1612" i="3" s="1"/>
  <c r="J1613" i="3"/>
  <c r="L1613" i="3" s="1"/>
  <c r="J1614" i="3"/>
  <c r="L1614" i="3" s="1"/>
  <c r="J1615" i="3"/>
  <c r="L1615" i="3" s="1"/>
  <c r="J1616" i="3"/>
  <c r="L1616" i="3" s="1"/>
  <c r="J1617" i="3"/>
  <c r="L1617" i="3" s="1"/>
  <c r="J1618" i="3"/>
  <c r="L1618" i="3" s="1"/>
  <c r="J1619" i="3"/>
  <c r="L1619" i="3" s="1"/>
  <c r="J1620" i="3"/>
  <c r="L1620" i="3" s="1"/>
  <c r="J1621" i="3"/>
  <c r="L1621" i="3" s="1"/>
  <c r="J1622" i="3"/>
  <c r="L1622" i="3" s="1"/>
  <c r="J1623" i="3"/>
  <c r="L1623" i="3" s="1"/>
  <c r="J1624" i="3"/>
  <c r="L1624" i="3" s="1"/>
  <c r="J1625" i="3"/>
  <c r="L1625" i="3" s="1"/>
  <c r="J1626" i="3"/>
  <c r="L1626" i="3" s="1"/>
  <c r="J1627" i="3"/>
  <c r="L1627" i="3" s="1"/>
  <c r="J1628" i="3"/>
  <c r="L1628" i="3" s="1"/>
  <c r="J1629" i="3"/>
  <c r="L1629" i="3" s="1"/>
  <c r="J1630" i="3"/>
  <c r="L1630" i="3" s="1"/>
  <c r="J1631" i="3"/>
  <c r="L1631" i="3" s="1"/>
  <c r="J1632" i="3"/>
  <c r="L1632" i="3" s="1"/>
  <c r="J1633" i="3"/>
  <c r="L1633" i="3" s="1"/>
  <c r="J1634" i="3"/>
  <c r="L1634" i="3" s="1"/>
  <c r="J1635" i="3"/>
  <c r="L1635" i="3" s="1"/>
  <c r="J1636" i="3"/>
  <c r="L1636" i="3" s="1"/>
  <c r="J1637" i="3"/>
  <c r="L1637" i="3" s="1"/>
  <c r="J1638" i="3"/>
  <c r="L1638" i="3" s="1"/>
  <c r="J1639" i="3"/>
  <c r="L1639" i="3" s="1"/>
  <c r="J1640" i="3"/>
  <c r="L1640" i="3" s="1"/>
  <c r="J1641" i="3"/>
  <c r="L1641" i="3" s="1"/>
  <c r="J1642" i="3"/>
  <c r="L1642" i="3" s="1"/>
  <c r="J1643" i="3"/>
  <c r="L1643" i="3" s="1"/>
  <c r="J1644" i="3"/>
  <c r="L1644" i="3" s="1"/>
  <c r="J1645" i="3"/>
  <c r="L1645" i="3" s="1"/>
  <c r="J1646" i="3"/>
  <c r="L1646" i="3" s="1"/>
  <c r="J1647" i="3"/>
  <c r="L1647" i="3" s="1"/>
  <c r="J1648" i="3"/>
  <c r="L1648" i="3" s="1"/>
  <c r="J1649" i="3"/>
  <c r="L1649" i="3" s="1"/>
  <c r="J1650" i="3"/>
  <c r="L1650" i="3" s="1"/>
  <c r="J1651" i="3"/>
  <c r="L1651" i="3" s="1"/>
  <c r="J1652" i="3"/>
  <c r="L1652" i="3" s="1"/>
  <c r="J1653" i="3"/>
  <c r="L1653" i="3" s="1"/>
  <c r="J1654" i="3"/>
  <c r="L1654" i="3" s="1"/>
  <c r="J1655" i="3"/>
  <c r="L1655" i="3" s="1"/>
  <c r="J1656" i="3"/>
  <c r="L1656" i="3" s="1"/>
  <c r="J1657" i="3"/>
  <c r="L1657" i="3" s="1"/>
  <c r="J1658" i="3"/>
  <c r="L1658" i="3" s="1"/>
  <c r="J1659" i="3"/>
  <c r="L1659" i="3" s="1"/>
  <c r="J1660" i="3"/>
  <c r="L1660" i="3" s="1"/>
  <c r="J1661" i="3"/>
  <c r="L1661" i="3" s="1"/>
  <c r="J1662" i="3"/>
  <c r="L1662" i="3" s="1"/>
  <c r="J1663" i="3"/>
  <c r="L1663" i="3" s="1"/>
  <c r="J1664" i="3"/>
  <c r="L1664" i="3" s="1"/>
  <c r="J1665" i="3"/>
  <c r="L1665" i="3" s="1"/>
  <c r="J1666" i="3"/>
  <c r="L1666" i="3" s="1"/>
  <c r="J1667" i="3"/>
  <c r="L1667" i="3" s="1"/>
  <c r="J1668" i="3"/>
  <c r="L1668" i="3" s="1"/>
  <c r="J1669" i="3"/>
  <c r="L1669" i="3" s="1"/>
  <c r="J1670" i="3"/>
  <c r="L1670" i="3" s="1"/>
  <c r="J1671" i="3"/>
  <c r="L1671" i="3" s="1"/>
  <c r="J1672" i="3"/>
  <c r="L1672" i="3" s="1"/>
  <c r="J1673" i="3"/>
  <c r="L1673" i="3" s="1"/>
  <c r="J1674" i="3"/>
  <c r="L1674" i="3" s="1"/>
  <c r="J1675" i="3"/>
  <c r="L1675" i="3" s="1"/>
  <c r="J1676" i="3"/>
  <c r="L1676" i="3" s="1"/>
  <c r="J1677" i="3"/>
  <c r="L1677" i="3" s="1"/>
  <c r="J1678" i="3"/>
  <c r="L1678" i="3" s="1"/>
  <c r="J1679" i="3"/>
  <c r="L1679" i="3" s="1"/>
  <c r="J1680" i="3"/>
  <c r="L1680" i="3" s="1"/>
  <c r="J1681" i="3"/>
  <c r="L1681" i="3" s="1"/>
  <c r="J1682" i="3"/>
  <c r="L1682" i="3" s="1"/>
  <c r="J1683" i="3"/>
  <c r="L1683" i="3" s="1"/>
  <c r="J1684" i="3"/>
  <c r="L1684" i="3" s="1"/>
  <c r="J1685" i="3"/>
  <c r="L1685" i="3" s="1"/>
  <c r="J1686" i="3"/>
  <c r="L1686" i="3" s="1"/>
  <c r="J1687" i="3"/>
  <c r="L1687" i="3" s="1"/>
  <c r="J1688" i="3"/>
  <c r="L1688" i="3" s="1"/>
  <c r="J1689" i="3"/>
  <c r="L1689" i="3" s="1"/>
  <c r="J1690" i="3"/>
  <c r="L1690" i="3" s="1"/>
  <c r="J1691" i="3"/>
  <c r="L1691" i="3" s="1"/>
  <c r="J1692" i="3"/>
  <c r="L1692" i="3" s="1"/>
  <c r="J1693" i="3"/>
  <c r="L1693" i="3" s="1"/>
  <c r="J1694" i="3"/>
  <c r="L1694" i="3" s="1"/>
  <c r="J1695" i="3"/>
  <c r="L1695" i="3" s="1"/>
  <c r="J1696" i="3"/>
  <c r="L1696" i="3" s="1"/>
  <c r="J1697" i="3"/>
  <c r="L1697" i="3" s="1"/>
  <c r="J1698" i="3"/>
  <c r="L1698" i="3" s="1"/>
  <c r="J1699" i="3"/>
  <c r="L1699" i="3" s="1"/>
  <c r="J1700" i="3"/>
  <c r="L1700" i="3" s="1"/>
  <c r="J1701" i="3"/>
  <c r="L1701" i="3" s="1"/>
  <c r="J1702" i="3"/>
  <c r="L1702" i="3" s="1"/>
  <c r="J1703" i="3"/>
  <c r="L1703" i="3" s="1"/>
  <c r="J1704" i="3"/>
  <c r="L1704" i="3" s="1"/>
  <c r="J1705" i="3"/>
  <c r="L1705" i="3" s="1"/>
  <c r="J1706" i="3"/>
  <c r="L1706" i="3" s="1"/>
  <c r="J1707" i="3"/>
  <c r="L1707" i="3" s="1"/>
  <c r="J1708" i="3"/>
  <c r="L1708" i="3" s="1"/>
  <c r="J1709" i="3"/>
  <c r="L1709" i="3" s="1"/>
  <c r="J1710" i="3"/>
  <c r="L1710" i="3" s="1"/>
  <c r="J1711" i="3"/>
  <c r="L1711" i="3" s="1"/>
  <c r="J1712" i="3"/>
  <c r="L1712" i="3" s="1"/>
  <c r="J1713" i="3"/>
  <c r="L1713" i="3" s="1"/>
  <c r="J1714" i="3"/>
  <c r="L1714" i="3" s="1"/>
  <c r="J1715" i="3"/>
  <c r="L1715" i="3" s="1"/>
  <c r="J1716" i="3"/>
  <c r="L1716" i="3" s="1"/>
  <c r="J1717" i="3"/>
  <c r="L1717" i="3" s="1"/>
  <c r="J1718" i="3"/>
  <c r="L1718" i="3" s="1"/>
  <c r="J1719" i="3"/>
  <c r="L1719" i="3" s="1"/>
  <c r="J1720" i="3"/>
  <c r="L1720" i="3" s="1"/>
  <c r="J1721" i="3"/>
  <c r="L1721" i="3" s="1"/>
  <c r="J1722" i="3"/>
  <c r="L1722" i="3" s="1"/>
  <c r="J1723" i="3"/>
  <c r="L1723" i="3" s="1"/>
  <c r="J1724" i="3"/>
  <c r="L1724" i="3" s="1"/>
  <c r="J1725" i="3"/>
  <c r="L1725" i="3" s="1"/>
  <c r="J1726" i="3"/>
  <c r="L1726" i="3" s="1"/>
  <c r="J1727" i="3"/>
  <c r="L1727" i="3" s="1"/>
  <c r="J1728" i="3"/>
  <c r="L1728" i="3" s="1"/>
  <c r="J1729" i="3"/>
  <c r="L1729" i="3" s="1"/>
  <c r="J1730" i="3"/>
  <c r="L1730" i="3" s="1"/>
  <c r="J1731" i="3"/>
  <c r="L1731" i="3" s="1"/>
  <c r="J1732" i="3"/>
  <c r="L1732" i="3" s="1"/>
  <c r="J1733" i="3"/>
  <c r="L1733" i="3" s="1"/>
  <c r="J1734" i="3"/>
  <c r="L1734" i="3" s="1"/>
  <c r="J1735" i="3"/>
  <c r="L1735" i="3" s="1"/>
  <c r="J1736" i="3"/>
  <c r="L1736" i="3" s="1"/>
  <c r="J1737" i="3"/>
  <c r="L1737" i="3" s="1"/>
  <c r="J1738" i="3"/>
  <c r="L1738" i="3" s="1"/>
  <c r="J1739" i="3"/>
  <c r="L1739" i="3" s="1"/>
  <c r="J1740" i="3"/>
  <c r="L1740" i="3" s="1"/>
  <c r="J1741" i="3"/>
  <c r="L1741" i="3" s="1"/>
  <c r="J1742" i="3"/>
  <c r="L1742" i="3" s="1"/>
  <c r="J1743" i="3"/>
  <c r="L1743" i="3" s="1"/>
  <c r="J1744" i="3"/>
  <c r="L1744" i="3" s="1"/>
  <c r="J1745" i="3"/>
  <c r="L1745" i="3" s="1"/>
  <c r="J1746" i="3"/>
  <c r="L1746" i="3" s="1"/>
  <c r="J1747" i="3"/>
  <c r="L1747" i="3" s="1"/>
  <c r="J1748" i="3"/>
  <c r="L1748" i="3" s="1"/>
  <c r="J1749" i="3"/>
  <c r="L1749" i="3" s="1"/>
  <c r="J1750" i="3"/>
  <c r="L1750" i="3" s="1"/>
  <c r="J1751" i="3"/>
  <c r="L1751" i="3" s="1"/>
  <c r="J1752" i="3"/>
  <c r="L1752" i="3" s="1"/>
  <c r="J1753" i="3"/>
  <c r="L1753" i="3" s="1"/>
  <c r="J1754" i="3"/>
  <c r="L1754" i="3" s="1"/>
  <c r="J1755" i="3"/>
  <c r="L1755" i="3" s="1"/>
  <c r="J1756" i="3"/>
  <c r="L1756" i="3" s="1"/>
  <c r="J1757" i="3"/>
  <c r="L1757" i="3" s="1"/>
  <c r="J1758" i="3"/>
  <c r="L1758" i="3" s="1"/>
  <c r="J1759" i="3"/>
  <c r="L1759" i="3" s="1"/>
  <c r="J1760" i="3"/>
  <c r="L1760" i="3" s="1"/>
  <c r="J1761" i="3"/>
  <c r="L1761" i="3" s="1"/>
  <c r="J1762" i="3"/>
  <c r="L1762" i="3" s="1"/>
  <c r="J1763" i="3"/>
  <c r="L1763" i="3" s="1"/>
  <c r="J1764" i="3"/>
  <c r="L1764" i="3" s="1"/>
  <c r="J1765" i="3"/>
  <c r="L1765" i="3" s="1"/>
  <c r="J1766" i="3"/>
  <c r="L1766" i="3" s="1"/>
  <c r="J1767" i="3"/>
  <c r="L1767" i="3" s="1"/>
  <c r="J1768" i="3"/>
  <c r="L1768" i="3" s="1"/>
  <c r="J1769" i="3"/>
  <c r="L1769" i="3" s="1"/>
  <c r="J1770" i="3"/>
  <c r="L1770" i="3" s="1"/>
  <c r="J1771" i="3"/>
  <c r="L1771" i="3" s="1"/>
  <c r="J1772" i="3"/>
  <c r="L1772" i="3" s="1"/>
  <c r="J1773" i="3"/>
  <c r="L1773" i="3" s="1"/>
  <c r="J1774" i="3"/>
  <c r="L1774" i="3" s="1"/>
  <c r="J1775" i="3"/>
  <c r="L1775" i="3" s="1"/>
  <c r="J1776" i="3"/>
  <c r="L1776" i="3" s="1"/>
  <c r="J1777" i="3"/>
  <c r="L1777" i="3" s="1"/>
  <c r="J1778" i="3"/>
  <c r="L1778" i="3" s="1"/>
  <c r="J1779" i="3"/>
  <c r="L1779" i="3" s="1"/>
  <c r="J1780" i="3"/>
  <c r="L1780" i="3" s="1"/>
  <c r="J1781" i="3"/>
  <c r="L1781" i="3" s="1"/>
  <c r="J1782" i="3"/>
  <c r="L1782" i="3" s="1"/>
  <c r="J1783" i="3"/>
  <c r="L1783" i="3" s="1"/>
  <c r="J1784" i="3"/>
  <c r="L1784" i="3" s="1"/>
  <c r="J1785" i="3"/>
  <c r="L1785" i="3" s="1"/>
  <c r="J1786" i="3"/>
  <c r="L1786" i="3" s="1"/>
  <c r="J1787" i="3"/>
  <c r="L1787" i="3" s="1"/>
  <c r="J1788" i="3"/>
  <c r="L1788" i="3" s="1"/>
  <c r="J1789" i="3"/>
  <c r="L1789" i="3" s="1"/>
  <c r="J1790" i="3"/>
  <c r="L1790" i="3" s="1"/>
  <c r="J1791" i="3"/>
  <c r="L1791" i="3" s="1"/>
  <c r="J1792" i="3"/>
  <c r="L1792" i="3" s="1"/>
  <c r="J1793" i="3"/>
  <c r="L1793" i="3" s="1"/>
  <c r="J1794" i="3"/>
  <c r="L1794" i="3" s="1"/>
  <c r="J1795" i="3"/>
  <c r="L1795" i="3" s="1"/>
  <c r="J1796" i="3"/>
  <c r="L1796" i="3" s="1"/>
  <c r="J1797" i="3"/>
  <c r="L1797" i="3" s="1"/>
  <c r="J1798" i="3"/>
  <c r="L1798" i="3" s="1"/>
  <c r="J1799" i="3"/>
  <c r="L1799" i="3" s="1"/>
  <c r="J1800" i="3"/>
  <c r="L1800" i="3" s="1"/>
  <c r="J1801" i="3"/>
  <c r="L1801" i="3" s="1"/>
  <c r="J1802" i="3"/>
  <c r="L1802" i="3" s="1"/>
  <c r="J1803" i="3"/>
  <c r="L1803" i="3" s="1"/>
  <c r="J1804" i="3"/>
  <c r="L1804" i="3" s="1"/>
  <c r="J1805" i="3"/>
  <c r="L1805" i="3" s="1"/>
  <c r="J1806" i="3"/>
  <c r="L1806" i="3" s="1"/>
  <c r="J1807" i="3"/>
  <c r="L1807" i="3" s="1"/>
  <c r="J1808" i="3"/>
  <c r="L1808" i="3" s="1"/>
  <c r="J1809" i="3"/>
  <c r="L1809" i="3" s="1"/>
  <c r="J1810" i="3"/>
  <c r="L1810" i="3" s="1"/>
  <c r="J1811" i="3"/>
  <c r="L1811" i="3" s="1"/>
  <c r="J1812" i="3"/>
  <c r="L1812" i="3" s="1"/>
  <c r="J1813" i="3"/>
  <c r="L1813" i="3" s="1"/>
  <c r="J1814" i="3"/>
  <c r="L1814" i="3" s="1"/>
  <c r="J1815" i="3"/>
  <c r="L1815" i="3" s="1"/>
  <c r="J1816" i="3"/>
  <c r="L1816" i="3" s="1"/>
  <c r="J1817" i="3"/>
  <c r="L1817" i="3" s="1"/>
  <c r="J1818" i="3"/>
  <c r="L1818" i="3" s="1"/>
  <c r="J1819" i="3"/>
  <c r="L1819" i="3" s="1"/>
  <c r="J1820" i="3"/>
  <c r="L1820" i="3" s="1"/>
  <c r="J1821" i="3"/>
  <c r="L1821" i="3" s="1"/>
  <c r="J1822" i="3"/>
  <c r="L1822" i="3" s="1"/>
  <c r="J1823" i="3"/>
  <c r="L1823" i="3" s="1"/>
  <c r="J1824" i="3"/>
  <c r="L1824" i="3" s="1"/>
  <c r="J1825" i="3"/>
  <c r="L1825" i="3" s="1"/>
  <c r="J1826" i="3"/>
  <c r="L1826" i="3" s="1"/>
  <c r="J1827" i="3"/>
  <c r="L1827" i="3" s="1"/>
  <c r="J1828" i="3"/>
  <c r="L1828" i="3" s="1"/>
  <c r="J1829" i="3"/>
  <c r="L1829" i="3" s="1"/>
  <c r="J1830" i="3"/>
  <c r="L1830" i="3" s="1"/>
  <c r="J1831" i="3"/>
  <c r="L1831" i="3" s="1"/>
  <c r="J1832" i="3"/>
  <c r="L1832" i="3" s="1"/>
  <c r="J1833" i="3"/>
  <c r="L1833" i="3" s="1"/>
  <c r="J1834" i="3"/>
  <c r="L1834" i="3" s="1"/>
  <c r="J1835" i="3"/>
  <c r="L1835" i="3" s="1"/>
  <c r="J1836" i="3"/>
  <c r="L1836" i="3" s="1"/>
  <c r="J1837" i="3"/>
  <c r="L1837" i="3" s="1"/>
  <c r="J1838" i="3"/>
  <c r="L1838" i="3" s="1"/>
  <c r="J1839" i="3"/>
  <c r="L1839" i="3" s="1"/>
  <c r="J1840" i="3"/>
  <c r="L1840" i="3" s="1"/>
  <c r="J1841" i="3"/>
  <c r="L1841" i="3" s="1"/>
  <c r="J1842" i="3"/>
  <c r="L1842" i="3" s="1"/>
  <c r="J1843" i="3"/>
  <c r="L1843" i="3" s="1"/>
  <c r="J1844" i="3"/>
  <c r="L1844" i="3" s="1"/>
  <c r="J1845" i="3"/>
  <c r="L1845" i="3" s="1"/>
  <c r="J1846" i="3"/>
  <c r="L1846" i="3" s="1"/>
  <c r="J1847" i="3"/>
  <c r="L1847" i="3" s="1"/>
  <c r="J1848" i="3"/>
  <c r="L1848" i="3" s="1"/>
  <c r="J1849" i="3"/>
  <c r="L1849" i="3" s="1"/>
  <c r="J1850" i="3"/>
  <c r="L1850" i="3" s="1"/>
  <c r="J1851" i="3"/>
  <c r="L1851" i="3" s="1"/>
  <c r="J1852" i="3"/>
  <c r="L1852" i="3" s="1"/>
  <c r="J1853" i="3"/>
  <c r="L1853" i="3" s="1"/>
  <c r="J1854" i="3"/>
  <c r="L1854" i="3" s="1"/>
  <c r="J1855" i="3"/>
  <c r="L1855" i="3" s="1"/>
  <c r="J1856" i="3"/>
  <c r="L1856" i="3" s="1"/>
  <c r="J1857" i="3"/>
  <c r="L1857" i="3" s="1"/>
  <c r="J1858" i="3"/>
  <c r="L1858" i="3" s="1"/>
  <c r="J1859" i="3"/>
  <c r="L1859" i="3" s="1"/>
  <c r="J1860" i="3"/>
  <c r="L1860" i="3" s="1"/>
  <c r="J1861" i="3"/>
  <c r="L1861" i="3" s="1"/>
  <c r="J1862" i="3"/>
  <c r="L1862" i="3" s="1"/>
  <c r="J1863" i="3"/>
  <c r="L1863" i="3" s="1"/>
  <c r="J1864" i="3"/>
  <c r="L1864" i="3" s="1"/>
  <c r="J1865" i="3"/>
  <c r="L1865" i="3" s="1"/>
  <c r="J1866" i="3"/>
  <c r="L1866" i="3" s="1"/>
  <c r="J1867" i="3"/>
  <c r="L1867" i="3" s="1"/>
  <c r="J1868" i="3"/>
  <c r="L1868" i="3" s="1"/>
  <c r="J1869" i="3"/>
  <c r="L1869" i="3" s="1"/>
  <c r="J1870" i="3"/>
  <c r="L1870" i="3" s="1"/>
  <c r="J1871" i="3"/>
  <c r="L1871" i="3" s="1"/>
  <c r="J1872" i="3"/>
  <c r="L1872" i="3" s="1"/>
  <c r="J1873" i="3"/>
  <c r="L1873" i="3" s="1"/>
  <c r="J1874" i="3"/>
  <c r="L1874" i="3" s="1"/>
  <c r="J1875" i="3"/>
  <c r="L1875" i="3" s="1"/>
  <c r="J1876" i="3"/>
  <c r="L1876" i="3" s="1"/>
  <c r="J1877" i="3"/>
  <c r="L1877" i="3" s="1"/>
  <c r="J1878" i="3"/>
  <c r="L1878" i="3" s="1"/>
  <c r="J1879" i="3"/>
  <c r="L1879" i="3" s="1"/>
  <c r="J1880" i="3"/>
  <c r="L1880" i="3" s="1"/>
  <c r="J1881" i="3"/>
  <c r="L1881" i="3" s="1"/>
  <c r="J1882" i="3"/>
  <c r="L1882" i="3" s="1"/>
  <c r="J1883" i="3"/>
  <c r="L1883" i="3" s="1"/>
  <c r="J1884" i="3"/>
  <c r="L1884" i="3" s="1"/>
  <c r="J1885" i="3"/>
  <c r="L1885" i="3" s="1"/>
  <c r="J1886" i="3"/>
  <c r="L1886" i="3" s="1"/>
  <c r="J1887" i="3"/>
  <c r="L1887" i="3" s="1"/>
  <c r="J1888" i="3"/>
  <c r="L1888" i="3" s="1"/>
  <c r="J1889" i="3"/>
  <c r="L1889" i="3" s="1"/>
  <c r="J1890" i="3"/>
  <c r="L1890" i="3" s="1"/>
  <c r="J1891" i="3"/>
  <c r="L1891" i="3" s="1"/>
  <c r="J1892" i="3"/>
  <c r="L1892" i="3" s="1"/>
  <c r="J1893" i="3"/>
  <c r="L1893" i="3" s="1"/>
  <c r="J1894" i="3"/>
  <c r="L1894" i="3" s="1"/>
  <c r="J1895" i="3"/>
  <c r="L1895" i="3" s="1"/>
  <c r="J1896" i="3"/>
  <c r="L1896" i="3" s="1"/>
  <c r="J1897" i="3"/>
  <c r="L1897" i="3" s="1"/>
  <c r="J1898" i="3"/>
  <c r="L1898" i="3" s="1"/>
  <c r="J1899" i="3"/>
  <c r="L1899" i="3" s="1"/>
  <c r="J1900" i="3"/>
  <c r="L1900" i="3" s="1"/>
  <c r="J1901" i="3"/>
  <c r="L1901" i="3" s="1"/>
  <c r="J1902" i="3"/>
  <c r="L1902" i="3" s="1"/>
  <c r="J1903" i="3"/>
  <c r="L1903" i="3" s="1"/>
  <c r="J1904" i="3"/>
  <c r="L1904" i="3" s="1"/>
  <c r="J1905" i="3"/>
  <c r="L1905" i="3" s="1"/>
  <c r="J1906" i="3"/>
  <c r="L1906" i="3" s="1"/>
  <c r="J1907" i="3"/>
  <c r="L1907" i="3" s="1"/>
  <c r="J1908" i="3"/>
  <c r="L1908" i="3" s="1"/>
  <c r="J1909" i="3"/>
  <c r="L1909" i="3" s="1"/>
  <c r="J1910" i="3"/>
  <c r="L1910" i="3" s="1"/>
  <c r="J1911" i="3"/>
  <c r="L1911" i="3" s="1"/>
  <c r="J1912" i="3"/>
  <c r="L1912" i="3" s="1"/>
  <c r="J1913" i="3"/>
  <c r="L1913" i="3" s="1"/>
  <c r="J1914" i="3"/>
  <c r="L1914" i="3" s="1"/>
  <c r="J1915" i="3"/>
  <c r="L1915" i="3" s="1"/>
  <c r="J1916" i="3"/>
  <c r="L1916" i="3" s="1"/>
  <c r="J1917" i="3"/>
  <c r="L1917" i="3" s="1"/>
  <c r="J1918" i="3"/>
  <c r="L1918" i="3" s="1"/>
  <c r="J1919" i="3"/>
  <c r="L1919" i="3" s="1"/>
  <c r="J1920" i="3"/>
  <c r="L1920" i="3" s="1"/>
  <c r="J1921" i="3"/>
  <c r="L1921" i="3" s="1"/>
  <c r="J1922" i="3"/>
  <c r="L1922" i="3" s="1"/>
  <c r="J1923" i="3"/>
  <c r="L1923" i="3" s="1"/>
  <c r="J1924" i="3"/>
  <c r="L1924" i="3" s="1"/>
  <c r="J1925" i="3"/>
  <c r="L1925" i="3" s="1"/>
  <c r="J1926" i="3"/>
  <c r="L1926" i="3" s="1"/>
  <c r="J1927" i="3"/>
  <c r="L1927" i="3" s="1"/>
  <c r="J1928" i="3"/>
  <c r="L1928" i="3" s="1"/>
  <c r="J1929" i="3"/>
  <c r="L1929" i="3" s="1"/>
  <c r="J1930" i="3"/>
  <c r="L1930" i="3" s="1"/>
  <c r="J1931" i="3"/>
  <c r="L1931" i="3" s="1"/>
  <c r="J1932" i="3"/>
  <c r="L1932" i="3" s="1"/>
  <c r="J1933" i="3"/>
  <c r="L1933" i="3" s="1"/>
  <c r="J1934" i="3"/>
  <c r="L1934" i="3" s="1"/>
  <c r="J1935" i="3"/>
  <c r="L1935" i="3" s="1"/>
  <c r="J1936" i="3"/>
  <c r="L1936" i="3" s="1"/>
  <c r="J1937" i="3"/>
  <c r="L1937" i="3" s="1"/>
  <c r="J1938" i="3"/>
  <c r="L1938" i="3" s="1"/>
  <c r="J1939" i="3"/>
  <c r="L1939" i="3" s="1"/>
  <c r="J1940" i="3"/>
  <c r="L1940" i="3" s="1"/>
  <c r="J1941" i="3"/>
  <c r="L1941" i="3" s="1"/>
  <c r="J1942" i="3"/>
  <c r="L1942" i="3" s="1"/>
  <c r="J1943" i="3"/>
  <c r="L1943" i="3" s="1"/>
  <c r="J1944" i="3"/>
  <c r="L1944" i="3" s="1"/>
  <c r="J1945" i="3"/>
  <c r="L1945" i="3" s="1"/>
  <c r="J1946" i="3"/>
  <c r="L1946" i="3" s="1"/>
  <c r="J1947" i="3"/>
  <c r="L1947" i="3" s="1"/>
  <c r="J1948" i="3"/>
  <c r="L1948" i="3" s="1"/>
  <c r="J1949" i="3"/>
  <c r="L1949" i="3" s="1"/>
  <c r="J1950" i="3"/>
  <c r="L1950" i="3" s="1"/>
  <c r="J1951" i="3"/>
  <c r="L1951" i="3" s="1"/>
  <c r="J1952" i="3"/>
  <c r="L1952" i="3" s="1"/>
  <c r="J1953" i="3"/>
  <c r="L1953" i="3" s="1"/>
  <c r="J1954" i="3"/>
  <c r="L1954" i="3" s="1"/>
  <c r="J1955" i="3"/>
  <c r="L1955" i="3" s="1"/>
  <c r="J1956" i="3"/>
  <c r="L1956" i="3" s="1"/>
  <c r="J1957" i="3"/>
  <c r="L1957" i="3" s="1"/>
  <c r="J1958" i="3"/>
  <c r="L1958" i="3" s="1"/>
  <c r="J1959" i="3"/>
  <c r="L1959" i="3" s="1"/>
  <c r="J1960" i="3"/>
  <c r="L1960" i="3" s="1"/>
  <c r="J1961" i="3"/>
  <c r="L1961" i="3" s="1"/>
  <c r="J1962" i="3"/>
  <c r="L1962" i="3" s="1"/>
  <c r="J1963" i="3"/>
  <c r="L1963" i="3" s="1"/>
  <c r="J1964" i="3"/>
  <c r="L1964" i="3" s="1"/>
  <c r="J1965" i="3"/>
  <c r="L1965" i="3" s="1"/>
  <c r="J1966" i="3"/>
  <c r="L1966" i="3" s="1"/>
  <c r="J1967" i="3"/>
  <c r="L1967" i="3" s="1"/>
  <c r="J1968" i="3"/>
  <c r="L1968" i="3" s="1"/>
  <c r="J1969" i="3"/>
  <c r="L1969" i="3" s="1"/>
  <c r="J1970" i="3"/>
  <c r="L1970" i="3" s="1"/>
  <c r="J1971" i="3"/>
  <c r="L1971" i="3" s="1"/>
  <c r="J1972" i="3"/>
  <c r="L1972" i="3" s="1"/>
  <c r="J1973" i="3"/>
  <c r="L1973" i="3" s="1"/>
  <c r="J1974" i="3"/>
  <c r="L1974" i="3" s="1"/>
  <c r="J1975" i="3"/>
  <c r="L1975" i="3" s="1"/>
  <c r="J1976" i="3"/>
  <c r="L1976" i="3" s="1"/>
  <c r="J1977" i="3"/>
  <c r="L1977" i="3" s="1"/>
  <c r="J1978" i="3"/>
  <c r="L1978" i="3" s="1"/>
  <c r="J1979" i="3"/>
  <c r="L1979" i="3" s="1"/>
  <c r="J1980" i="3"/>
  <c r="L1980" i="3" s="1"/>
  <c r="J1981" i="3"/>
  <c r="L1981" i="3" s="1"/>
  <c r="J1982" i="3"/>
  <c r="L1982" i="3" s="1"/>
  <c r="J1983" i="3"/>
  <c r="L1983" i="3" s="1"/>
  <c r="J1984" i="3"/>
  <c r="L1984" i="3" s="1"/>
  <c r="J1985" i="3"/>
  <c r="L1985" i="3" s="1"/>
  <c r="J1986" i="3"/>
  <c r="L1986" i="3" s="1"/>
  <c r="J1987" i="3"/>
  <c r="L1987" i="3" s="1"/>
  <c r="J1988" i="3"/>
  <c r="L1988" i="3" s="1"/>
  <c r="J1989" i="3"/>
  <c r="L1989" i="3" s="1"/>
  <c r="J1990" i="3"/>
  <c r="L1990" i="3" s="1"/>
  <c r="J1991" i="3"/>
  <c r="L1991" i="3" s="1"/>
  <c r="J1992" i="3"/>
  <c r="L1992" i="3" s="1"/>
  <c r="J1993" i="3"/>
  <c r="L1993" i="3" s="1"/>
  <c r="J1994" i="3"/>
  <c r="L1994" i="3" s="1"/>
  <c r="J1995" i="3"/>
  <c r="L1995" i="3" s="1"/>
  <c r="J1996" i="3"/>
  <c r="L1996" i="3" s="1"/>
  <c r="J1997" i="3"/>
  <c r="L1997" i="3" s="1"/>
  <c r="J1998" i="3"/>
  <c r="L1998" i="3" s="1"/>
  <c r="J1999" i="3"/>
  <c r="L1999" i="3" s="1"/>
  <c r="J2000" i="3"/>
  <c r="L2000" i="3" s="1"/>
  <c r="J2001" i="3"/>
  <c r="L2001" i="3" s="1"/>
  <c r="J2002" i="3"/>
  <c r="L2002" i="3" s="1"/>
  <c r="J2003" i="3"/>
  <c r="L2003" i="3" s="1"/>
  <c r="J2004" i="3"/>
  <c r="L2004" i="3" s="1"/>
  <c r="J2005" i="3"/>
  <c r="L2005" i="3" s="1"/>
  <c r="J2006" i="3"/>
  <c r="L2006" i="3" s="1"/>
  <c r="J2007" i="3"/>
  <c r="L2007" i="3" s="1"/>
  <c r="J2008" i="3"/>
  <c r="L2008" i="3" s="1"/>
  <c r="J2009" i="3"/>
  <c r="L2009" i="3" s="1"/>
  <c r="J2010" i="3"/>
  <c r="L2010" i="3" s="1"/>
  <c r="J2011" i="3"/>
  <c r="L2011" i="3" s="1"/>
  <c r="J2012" i="3"/>
  <c r="L2012" i="3" s="1"/>
  <c r="J2013" i="3"/>
  <c r="L2013" i="3" s="1"/>
  <c r="J2014" i="3"/>
  <c r="L2014" i="3" s="1"/>
  <c r="J2015" i="3"/>
  <c r="L2015" i="3" s="1"/>
  <c r="J2016" i="3"/>
  <c r="L2016" i="3" s="1"/>
  <c r="J2017" i="3"/>
  <c r="L2017" i="3" s="1"/>
  <c r="J2018" i="3"/>
  <c r="L2018" i="3" s="1"/>
  <c r="J2019" i="3"/>
  <c r="L2019" i="3" s="1"/>
  <c r="J2020" i="3"/>
  <c r="L2020" i="3" s="1"/>
  <c r="J2021" i="3"/>
  <c r="L2021" i="3" s="1"/>
  <c r="J2022" i="3"/>
  <c r="L2022" i="3" s="1"/>
  <c r="J2023" i="3"/>
  <c r="L2023" i="3" s="1"/>
  <c r="J2024" i="3"/>
  <c r="L2024" i="3" s="1"/>
  <c r="J2025" i="3"/>
  <c r="L2025" i="3" s="1"/>
  <c r="J2026" i="3"/>
  <c r="L2026" i="3" s="1"/>
  <c r="J2027" i="3"/>
  <c r="L2027" i="3" s="1"/>
  <c r="J2028" i="3"/>
  <c r="L2028" i="3" s="1"/>
  <c r="J2029" i="3"/>
  <c r="L2029" i="3" s="1"/>
  <c r="J2030" i="3"/>
  <c r="L2030" i="3" s="1"/>
  <c r="J2031" i="3"/>
  <c r="L2031" i="3" s="1"/>
  <c r="J2032" i="3"/>
  <c r="L2032" i="3" s="1"/>
  <c r="J2033" i="3"/>
  <c r="L2033" i="3" s="1"/>
  <c r="J2034" i="3"/>
  <c r="L2034" i="3" s="1"/>
  <c r="J2035" i="3"/>
  <c r="L2035" i="3" s="1"/>
  <c r="J2036" i="3"/>
  <c r="L2036" i="3" s="1"/>
  <c r="J2037" i="3"/>
  <c r="L2037" i="3" s="1"/>
  <c r="J2038" i="3"/>
  <c r="L2038" i="3" s="1"/>
  <c r="J2039" i="3"/>
  <c r="L2039" i="3" s="1"/>
  <c r="J2040" i="3"/>
  <c r="L2040" i="3" s="1"/>
  <c r="J2041" i="3"/>
  <c r="L2041" i="3" s="1"/>
  <c r="J2042" i="3"/>
  <c r="L2042" i="3" s="1"/>
  <c r="J2043" i="3"/>
  <c r="L2043" i="3" s="1"/>
  <c r="J2044" i="3"/>
  <c r="L2044" i="3" s="1"/>
  <c r="J2045" i="3"/>
  <c r="L2045" i="3" s="1"/>
  <c r="J2046" i="3"/>
  <c r="L2046" i="3" s="1"/>
  <c r="J2047" i="3"/>
  <c r="L2047" i="3" s="1"/>
  <c r="J2048" i="3"/>
  <c r="L2048" i="3" s="1"/>
  <c r="J2049" i="3"/>
  <c r="L2049" i="3" s="1"/>
  <c r="J2050" i="3"/>
  <c r="L2050" i="3" s="1"/>
  <c r="J2051" i="3"/>
  <c r="L2051" i="3" s="1"/>
  <c r="J2052" i="3"/>
  <c r="L2052" i="3" s="1"/>
  <c r="J2053" i="3"/>
  <c r="L2053" i="3" s="1"/>
  <c r="J2054" i="3"/>
  <c r="L2054" i="3" s="1"/>
  <c r="J2055" i="3"/>
  <c r="L2055" i="3" s="1"/>
  <c r="J2056" i="3"/>
  <c r="L2056" i="3" s="1"/>
  <c r="J2057" i="3"/>
  <c r="L2057" i="3" s="1"/>
  <c r="J2058" i="3"/>
  <c r="L2058" i="3" s="1"/>
  <c r="J2059" i="3"/>
  <c r="L2059" i="3" s="1"/>
  <c r="J2060" i="3"/>
  <c r="L2060" i="3" s="1"/>
  <c r="J2061" i="3"/>
  <c r="L2061" i="3" s="1"/>
  <c r="J2062" i="3"/>
  <c r="L2062" i="3" s="1"/>
  <c r="J2063" i="3"/>
  <c r="L2063" i="3" s="1"/>
  <c r="J2064" i="3"/>
  <c r="L2064" i="3" s="1"/>
  <c r="J2065" i="3"/>
  <c r="L2065" i="3" s="1"/>
  <c r="J2066" i="3"/>
  <c r="L2066" i="3" s="1"/>
  <c r="J2067" i="3"/>
  <c r="L2067" i="3" s="1"/>
  <c r="J2068" i="3"/>
  <c r="L2068" i="3" s="1"/>
  <c r="J2069" i="3"/>
  <c r="L2069" i="3" s="1"/>
  <c r="J2070" i="3"/>
  <c r="L2070" i="3" s="1"/>
  <c r="J2071" i="3"/>
  <c r="L2071" i="3" s="1"/>
  <c r="J2072" i="3"/>
  <c r="L2072" i="3" s="1"/>
  <c r="J2073" i="3"/>
  <c r="L2073" i="3" s="1"/>
  <c r="J2074" i="3"/>
  <c r="L2074" i="3" s="1"/>
  <c r="J2075" i="3"/>
  <c r="L2075" i="3" s="1"/>
  <c r="J2076" i="3"/>
  <c r="L2076" i="3" s="1"/>
  <c r="J2077" i="3"/>
  <c r="L2077" i="3" s="1"/>
  <c r="J2078" i="3"/>
  <c r="L2078" i="3" s="1"/>
  <c r="J2079" i="3"/>
  <c r="L2079" i="3" s="1"/>
  <c r="J2080" i="3"/>
  <c r="L2080" i="3" s="1"/>
  <c r="J2081" i="3"/>
  <c r="L2081" i="3" s="1"/>
  <c r="J2082" i="3"/>
  <c r="L2082" i="3" s="1"/>
  <c r="J2083" i="3"/>
  <c r="L2083" i="3" s="1"/>
  <c r="J2084" i="3"/>
  <c r="L2084" i="3" s="1"/>
  <c r="J2085" i="3"/>
  <c r="L2085" i="3" s="1"/>
  <c r="J2086" i="3"/>
  <c r="L2086" i="3" s="1"/>
  <c r="J2087" i="3"/>
  <c r="L2087" i="3" s="1"/>
  <c r="J2088" i="3"/>
  <c r="L2088" i="3" s="1"/>
  <c r="J2089" i="3"/>
  <c r="L2089" i="3" s="1"/>
  <c r="J2090" i="3"/>
  <c r="L2090" i="3" s="1"/>
  <c r="J2091" i="3"/>
  <c r="L2091" i="3" s="1"/>
  <c r="J2092" i="3"/>
  <c r="L2092" i="3" s="1"/>
  <c r="J2093" i="3"/>
  <c r="L2093" i="3" s="1"/>
  <c r="J2094" i="3"/>
  <c r="L2094" i="3" s="1"/>
  <c r="J2095" i="3"/>
  <c r="L2095" i="3" s="1"/>
  <c r="J2096" i="3"/>
  <c r="L2096" i="3" s="1"/>
  <c r="J2097" i="3"/>
  <c r="L2097" i="3" s="1"/>
  <c r="J2098" i="3"/>
  <c r="L2098" i="3" s="1"/>
  <c r="J2099" i="3"/>
  <c r="L2099" i="3" s="1"/>
  <c r="J2100" i="3"/>
  <c r="L2100" i="3" s="1"/>
  <c r="J2101" i="3"/>
  <c r="L2101" i="3" s="1"/>
  <c r="J2102" i="3"/>
  <c r="L2102" i="3" s="1"/>
  <c r="J2103" i="3"/>
  <c r="L2103" i="3" s="1"/>
  <c r="J2104" i="3"/>
  <c r="L2104" i="3" s="1"/>
  <c r="J2105" i="3"/>
  <c r="L2105" i="3" s="1"/>
  <c r="J2106" i="3"/>
  <c r="L2106" i="3" s="1"/>
  <c r="J2107" i="3"/>
  <c r="L2107" i="3" s="1"/>
  <c r="J2108" i="3"/>
  <c r="L2108" i="3" s="1"/>
  <c r="J2109" i="3"/>
  <c r="L2109" i="3" s="1"/>
  <c r="J2110" i="3"/>
  <c r="L2110" i="3" s="1"/>
  <c r="J2111" i="3"/>
  <c r="L2111" i="3" s="1"/>
  <c r="J2112" i="3"/>
  <c r="L2112" i="3" s="1"/>
  <c r="J2113" i="3"/>
  <c r="L2113" i="3" s="1"/>
  <c r="J2114" i="3"/>
  <c r="L2114" i="3" s="1"/>
  <c r="J2115" i="3"/>
  <c r="L2115" i="3" s="1"/>
  <c r="J2116" i="3"/>
  <c r="L2116" i="3" s="1"/>
  <c r="J2117" i="3"/>
  <c r="L2117" i="3" s="1"/>
  <c r="J2118" i="3"/>
  <c r="L2118" i="3" s="1"/>
  <c r="J2119" i="3"/>
  <c r="L2119" i="3" s="1"/>
  <c r="J2120" i="3"/>
  <c r="L2120" i="3" s="1"/>
  <c r="J2121" i="3"/>
  <c r="L2121" i="3" s="1"/>
  <c r="J2122" i="3"/>
  <c r="L2122" i="3" s="1"/>
  <c r="J2123" i="3"/>
  <c r="L2123" i="3" s="1"/>
  <c r="J2124" i="3"/>
  <c r="L2124" i="3" s="1"/>
  <c r="J2125" i="3"/>
  <c r="L2125" i="3" s="1"/>
  <c r="J2126" i="3"/>
  <c r="L2126" i="3" s="1"/>
  <c r="J2127" i="3"/>
  <c r="L2127" i="3" s="1"/>
  <c r="J2128" i="3"/>
  <c r="L2128" i="3" s="1"/>
  <c r="J2129" i="3"/>
  <c r="L2129" i="3" s="1"/>
  <c r="J2130" i="3"/>
  <c r="L2130" i="3" s="1"/>
  <c r="J2131" i="3"/>
  <c r="L2131" i="3" s="1"/>
  <c r="J2132" i="3"/>
  <c r="L2132" i="3" s="1"/>
  <c r="J2133" i="3"/>
  <c r="L2133" i="3" s="1"/>
  <c r="J2134" i="3"/>
  <c r="L2134" i="3" s="1"/>
  <c r="J2135" i="3"/>
  <c r="L2135" i="3" s="1"/>
  <c r="J2136" i="3"/>
  <c r="L2136" i="3" s="1"/>
  <c r="J2137" i="3"/>
  <c r="L2137" i="3" s="1"/>
  <c r="J2138" i="3"/>
  <c r="L2138" i="3" s="1"/>
  <c r="J2139" i="3"/>
  <c r="L2139" i="3" s="1"/>
  <c r="J2140" i="3"/>
  <c r="L2140" i="3" s="1"/>
  <c r="J2141" i="3"/>
  <c r="L2141" i="3" s="1"/>
  <c r="J2142" i="3"/>
  <c r="L2142" i="3" s="1"/>
  <c r="J2143" i="3"/>
  <c r="L2143" i="3" s="1"/>
  <c r="J2144" i="3"/>
  <c r="L2144" i="3" s="1"/>
  <c r="J2145" i="3"/>
  <c r="L2145" i="3" s="1"/>
  <c r="J2146" i="3"/>
  <c r="L2146" i="3" s="1"/>
  <c r="J2147" i="3"/>
  <c r="L2147" i="3" s="1"/>
  <c r="J2148" i="3"/>
  <c r="L2148" i="3" s="1"/>
  <c r="J2149" i="3"/>
  <c r="L2149" i="3" s="1"/>
  <c r="J2150" i="3"/>
  <c r="L2150" i="3" s="1"/>
  <c r="J2151" i="3"/>
  <c r="L2151" i="3" s="1"/>
  <c r="J2152" i="3"/>
  <c r="L2152" i="3" s="1"/>
  <c r="J2153" i="3"/>
  <c r="L2153" i="3" s="1"/>
  <c r="J2154" i="3"/>
  <c r="L2154" i="3" s="1"/>
  <c r="J2155" i="3"/>
  <c r="L2155" i="3" s="1"/>
  <c r="J2156" i="3"/>
  <c r="L2156" i="3" s="1"/>
  <c r="J2157" i="3"/>
  <c r="L2157" i="3" s="1"/>
  <c r="J2158" i="3"/>
  <c r="L2158" i="3" s="1"/>
  <c r="J2159" i="3"/>
  <c r="L2159" i="3" s="1"/>
  <c r="J2160" i="3"/>
  <c r="L2160" i="3" s="1"/>
  <c r="J2161" i="3"/>
  <c r="L2161" i="3" s="1"/>
  <c r="J2162" i="3"/>
  <c r="L2162" i="3" s="1"/>
  <c r="J2163" i="3"/>
  <c r="L2163" i="3" s="1"/>
  <c r="J2164" i="3"/>
  <c r="L2164" i="3" s="1"/>
  <c r="J2165" i="3"/>
  <c r="L2165" i="3" s="1"/>
  <c r="J2166" i="3"/>
  <c r="L2166" i="3" s="1"/>
  <c r="J2167" i="3"/>
  <c r="L2167" i="3" s="1"/>
  <c r="J2168" i="3"/>
  <c r="L2168" i="3" s="1"/>
  <c r="J2169" i="3"/>
  <c r="L2169" i="3" s="1"/>
  <c r="J2170" i="3"/>
  <c r="L2170" i="3" s="1"/>
  <c r="J2171" i="3"/>
  <c r="L2171" i="3" s="1"/>
  <c r="J2172" i="3"/>
  <c r="L2172" i="3" s="1"/>
  <c r="J2173" i="3"/>
  <c r="L2173" i="3" s="1"/>
  <c r="J2174" i="3"/>
  <c r="L2174" i="3" s="1"/>
  <c r="J2175" i="3"/>
  <c r="L2175" i="3" s="1"/>
  <c r="J2176" i="3"/>
  <c r="L2176" i="3" s="1"/>
  <c r="J2177" i="3"/>
  <c r="L2177" i="3" s="1"/>
  <c r="J2178" i="3"/>
  <c r="L2178" i="3" s="1"/>
  <c r="J2179" i="3"/>
  <c r="L2179" i="3" s="1"/>
  <c r="J2180" i="3"/>
  <c r="L2180" i="3" s="1"/>
  <c r="J2181" i="3"/>
  <c r="L2181" i="3" s="1"/>
  <c r="J2182" i="3"/>
  <c r="L2182" i="3" s="1"/>
  <c r="J2183" i="3"/>
  <c r="L2183" i="3" s="1"/>
  <c r="J2184" i="3"/>
  <c r="L2184" i="3" s="1"/>
  <c r="J2185" i="3"/>
  <c r="L2185" i="3" s="1"/>
  <c r="J2186" i="3"/>
  <c r="L2186" i="3" s="1"/>
  <c r="J2187" i="3"/>
  <c r="L2187" i="3" s="1"/>
  <c r="J2188" i="3"/>
  <c r="L2188" i="3" s="1"/>
  <c r="J2189" i="3"/>
  <c r="L2189" i="3" s="1"/>
  <c r="J2190" i="3"/>
  <c r="L2190" i="3" s="1"/>
  <c r="J2191" i="3"/>
  <c r="L2191" i="3" s="1"/>
  <c r="J2192" i="3"/>
  <c r="L2192" i="3" s="1"/>
  <c r="J2193" i="3"/>
  <c r="L2193" i="3" s="1"/>
  <c r="J2194" i="3"/>
  <c r="L2194" i="3" s="1"/>
  <c r="J2195" i="3"/>
  <c r="L2195" i="3" s="1"/>
  <c r="J2196" i="3"/>
  <c r="L2196" i="3" s="1"/>
  <c r="J2197" i="3"/>
  <c r="L2197" i="3" s="1"/>
  <c r="J2198" i="3"/>
  <c r="L2198" i="3" s="1"/>
  <c r="J2199" i="3"/>
  <c r="L2199" i="3" s="1"/>
  <c r="J2200" i="3"/>
  <c r="L2200" i="3" s="1"/>
  <c r="J2201" i="3"/>
  <c r="L2201" i="3" s="1"/>
  <c r="J2202" i="3"/>
  <c r="L2202" i="3" s="1"/>
  <c r="J2203" i="3"/>
  <c r="L2203" i="3" s="1"/>
  <c r="J2204" i="3"/>
  <c r="L2204" i="3" s="1"/>
  <c r="J2205" i="3"/>
  <c r="L2205" i="3" s="1"/>
  <c r="J2206" i="3"/>
  <c r="L2206" i="3" s="1"/>
  <c r="J2207" i="3"/>
  <c r="L2207" i="3" s="1"/>
  <c r="J2208" i="3"/>
  <c r="L2208" i="3" s="1"/>
  <c r="J2209" i="3"/>
  <c r="L2209" i="3" s="1"/>
  <c r="J2210" i="3"/>
  <c r="L2210" i="3" s="1"/>
  <c r="J2211" i="3"/>
  <c r="L2211" i="3" s="1"/>
  <c r="J2212" i="3"/>
  <c r="L2212" i="3" s="1"/>
  <c r="J2213" i="3"/>
  <c r="L2213" i="3" s="1"/>
  <c r="J2214" i="3"/>
  <c r="L2214" i="3" s="1"/>
  <c r="J2215" i="3"/>
  <c r="L2215" i="3" s="1"/>
  <c r="J2216" i="3"/>
  <c r="L2216" i="3" s="1"/>
  <c r="J2217" i="3"/>
  <c r="L2217" i="3" s="1"/>
  <c r="J2218" i="3"/>
  <c r="L2218" i="3" s="1"/>
  <c r="J2219" i="3"/>
  <c r="L2219" i="3" s="1"/>
  <c r="J2220" i="3"/>
  <c r="L2220" i="3" s="1"/>
  <c r="J2221" i="3"/>
  <c r="L2221" i="3" s="1"/>
  <c r="J2222" i="3"/>
  <c r="L2222" i="3" s="1"/>
  <c r="J2223" i="3"/>
  <c r="L2223" i="3" s="1"/>
  <c r="J2224" i="3"/>
  <c r="L2224" i="3" s="1"/>
  <c r="J2225" i="3"/>
  <c r="L2225" i="3" s="1"/>
  <c r="J2226" i="3"/>
  <c r="L2226" i="3" s="1"/>
  <c r="J2227" i="3"/>
  <c r="L2227" i="3" s="1"/>
  <c r="J2228" i="3"/>
  <c r="L2228" i="3" s="1"/>
  <c r="J2229" i="3"/>
  <c r="L2229" i="3" s="1"/>
  <c r="J2230" i="3"/>
  <c r="L2230" i="3" s="1"/>
  <c r="J2231" i="3"/>
  <c r="L2231" i="3" s="1"/>
  <c r="J2232" i="3"/>
  <c r="L2232" i="3" s="1"/>
  <c r="J2233" i="3"/>
  <c r="L2233" i="3" s="1"/>
  <c r="J2234" i="3"/>
  <c r="L2234" i="3" s="1"/>
  <c r="J2235" i="3"/>
  <c r="L2235" i="3" s="1"/>
  <c r="J2236" i="3"/>
  <c r="L2236" i="3" s="1"/>
  <c r="J2237" i="3"/>
  <c r="L2237" i="3" s="1"/>
  <c r="J2238" i="3"/>
  <c r="L2238" i="3" s="1"/>
  <c r="J2239" i="3"/>
  <c r="L2239" i="3" s="1"/>
  <c r="J2240" i="3"/>
  <c r="L2240" i="3" s="1"/>
  <c r="J2241" i="3"/>
  <c r="L2241" i="3" s="1"/>
  <c r="J2242" i="3"/>
  <c r="L2242" i="3" s="1"/>
  <c r="J2243" i="3"/>
  <c r="L2243" i="3" s="1"/>
  <c r="J2244" i="3"/>
  <c r="L2244" i="3" s="1"/>
  <c r="J2245" i="3"/>
  <c r="L2245" i="3" s="1"/>
  <c r="J2246" i="3"/>
  <c r="L2246" i="3" s="1"/>
  <c r="J2247" i="3"/>
  <c r="L2247" i="3" s="1"/>
  <c r="J2248" i="3"/>
  <c r="L2248" i="3" s="1"/>
  <c r="J2249" i="3"/>
  <c r="L2249" i="3" s="1"/>
  <c r="J2250" i="3"/>
  <c r="L2250" i="3" s="1"/>
  <c r="J2251" i="3"/>
  <c r="L2251" i="3" s="1"/>
  <c r="J2252" i="3"/>
  <c r="L2252" i="3" s="1"/>
  <c r="J2253" i="3"/>
  <c r="L2253" i="3" s="1"/>
  <c r="J2254" i="3"/>
  <c r="L2254" i="3" s="1"/>
  <c r="J2255" i="3"/>
  <c r="L2255" i="3" s="1"/>
  <c r="J2256" i="3"/>
  <c r="L2256" i="3" s="1"/>
  <c r="J2257" i="3"/>
  <c r="L2257" i="3" s="1"/>
  <c r="J2258" i="3"/>
  <c r="L2258" i="3" s="1"/>
  <c r="J2259" i="3"/>
  <c r="L2259" i="3" s="1"/>
  <c r="J2260" i="3"/>
  <c r="L2260" i="3" s="1"/>
  <c r="J2261" i="3"/>
  <c r="L2261" i="3" s="1"/>
  <c r="J2262" i="3"/>
  <c r="L2262" i="3" s="1"/>
  <c r="J2263" i="3"/>
  <c r="L2263" i="3" s="1"/>
  <c r="J2264" i="3"/>
  <c r="L2264" i="3" s="1"/>
  <c r="J2265" i="3"/>
  <c r="L2265" i="3" s="1"/>
  <c r="J2266" i="3"/>
  <c r="L2266" i="3" s="1"/>
  <c r="J2267" i="3"/>
  <c r="L2267" i="3" s="1"/>
  <c r="J2268" i="3"/>
  <c r="L2268" i="3" s="1"/>
  <c r="J2269" i="3"/>
  <c r="L2269" i="3" s="1"/>
  <c r="J2270" i="3"/>
  <c r="L2270" i="3" s="1"/>
  <c r="J2271" i="3"/>
  <c r="L2271" i="3" s="1"/>
  <c r="J2272" i="3"/>
  <c r="L2272" i="3" s="1"/>
  <c r="J2273" i="3"/>
  <c r="L2273" i="3" s="1"/>
  <c r="J2274" i="3"/>
  <c r="L2274" i="3" s="1"/>
  <c r="J2275" i="3"/>
  <c r="L2275" i="3" s="1"/>
  <c r="J2276" i="3"/>
  <c r="L2276" i="3" s="1"/>
  <c r="J2277" i="3"/>
  <c r="L2277" i="3" s="1"/>
  <c r="J2278" i="3"/>
  <c r="L2278" i="3" s="1"/>
  <c r="J2279" i="3"/>
  <c r="L2279" i="3" s="1"/>
  <c r="J2280" i="3"/>
  <c r="L2280" i="3" s="1"/>
  <c r="J2281" i="3"/>
  <c r="L2281" i="3" s="1"/>
  <c r="J2282" i="3"/>
  <c r="L2282" i="3" s="1"/>
  <c r="J2283" i="3"/>
  <c r="L2283" i="3" s="1"/>
  <c r="J2284" i="3"/>
  <c r="L2284" i="3" s="1"/>
  <c r="J2285" i="3"/>
  <c r="L2285" i="3" s="1"/>
  <c r="J2286" i="3"/>
  <c r="L2286" i="3" s="1"/>
  <c r="J2287" i="3"/>
  <c r="L2287" i="3" s="1"/>
  <c r="J2288" i="3"/>
  <c r="L2288" i="3" s="1"/>
  <c r="J2289" i="3"/>
  <c r="L2289" i="3" s="1"/>
  <c r="J2290" i="3"/>
  <c r="L2290" i="3" s="1"/>
  <c r="J2291" i="3"/>
  <c r="L2291" i="3" s="1"/>
  <c r="J2292" i="3"/>
  <c r="L2292" i="3" s="1"/>
  <c r="J2293" i="3"/>
  <c r="L2293" i="3" s="1"/>
  <c r="J2294" i="3"/>
  <c r="L2294" i="3" s="1"/>
  <c r="J2295" i="3"/>
  <c r="L2295" i="3" s="1"/>
  <c r="J2296" i="3"/>
  <c r="L2296" i="3" s="1"/>
  <c r="J2297" i="3"/>
  <c r="L2297" i="3" s="1"/>
  <c r="J2298" i="3"/>
  <c r="L2298" i="3" s="1"/>
  <c r="J2299" i="3"/>
  <c r="L2299" i="3" s="1"/>
  <c r="J2300" i="3"/>
  <c r="L2300" i="3" s="1"/>
  <c r="J2301" i="3"/>
  <c r="L2301" i="3" s="1"/>
  <c r="J2302" i="3"/>
  <c r="L2302" i="3" s="1"/>
  <c r="J2303" i="3"/>
  <c r="L2303" i="3" s="1"/>
  <c r="J2304" i="3"/>
  <c r="L2304" i="3" s="1"/>
  <c r="J2305" i="3"/>
  <c r="L2305" i="3" s="1"/>
  <c r="J2306" i="3"/>
  <c r="L2306" i="3" s="1"/>
  <c r="J2307" i="3"/>
  <c r="L2307" i="3" s="1"/>
  <c r="J2308" i="3"/>
  <c r="L2308" i="3" s="1"/>
  <c r="J2309" i="3"/>
  <c r="L2309" i="3" s="1"/>
  <c r="J2310" i="3"/>
  <c r="L2310" i="3" s="1"/>
  <c r="J2311" i="3"/>
  <c r="L2311" i="3" s="1"/>
  <c r="J2312" i="3"/>
  <c r="L2312" i="3" s="1"/>
  <c r="J2313" i="3"/>
  <c r="L2313" i="3" s="1"/>
  <c r="J2314" i="3"/>
  <c r="L2314" i="3" s="1"/>
  <c r="J2315" i="3"/>
  <c r="L2315" i="3" s="1"/>
  <c r="J2316" i="3"/>
  <c r="L2316" i="3" s="1"/>
  <c r="J2317" i="3"/>
  <c r="L2317" i="3" s="1"/>
  <c r="J2318" i="3"/>
  <c r="L2318" i="3" s="1"/>
  <c r="J2319" i="3"/>
  <c r="L2319" i="3" s="1"/>
  <c r="J2320" i="3"/>
  <c r="L2320" i="3" s="1"/>
  <c r="J2321" i="3"/>
  <c r="L2321" i="3" s="1"/>
  <c r="J2322" i="3"/>
  <c r="L2322" i="3" s="1"/>
  <c r="J2323" i="3"/>
  <c r="L2323" i="3" s="1"/>
  <c r="J2324" i="3"/>
  <c r="L2324" i="3" s="1"/>
  <c r="J2325" i="3"/>
  <c r="L2325" i="3" s="1"/>
  <c r="J2326" i="3"/>
  <c r="L2326" i="3" s="1"/>
  <c r="J2327" i="3"/>
  <c r="L2327" i="3" s="1"/>
  <c r="J2328" i="3"/>
  <c r="L2328" i="3" s="1"/>
  <c r="J2329" i="3"/>
  <c r="L2329" i="3" s="1"/>
  <c r="J2330" i="3"/>
  <c r="L2330" i="3" s="1"/>
  <c r="J2331" i="3"/>
  <c r="L2331" i="3" s="1"/>
  <c r="J2332" i="3"/>
  <c r="L2332" i="3" s="1"/>
  <c r="J2333" i="3"/>
  <c r="L2333" i="3" s="1"/>
  <c r="J2334" i="3"/>
  <c r="L2334" i="3" s="1"/>
  <c r="J2335" i="3"/>
  <c r="L2335" i="3" s="1"/>
  <c r="J2336" i="3"/>
  <c r="L2336" i="3" s="1"/>
  <c r="J2337" i="3"/>
  <c r="L2337" i="3" s="1"/>
  <c r="J2338" i="3"/>
  <c r="L2338" i="3" s="1"/>
  <c r="J2339" i="3"/>
  <c r="L2339" i="3" s="1"/>
  <c r="J2340" i="3"/>
  <c r="L2340" i="3" s="1"/>
  <c r="J2341" i="3"/>
  <c r="L2341" i="3" s="1"/>
  <c r="J2342" i="3"/>
  <c r="L2342" i="3" s="1"/>
  <c r="J2343" i="3"/>
  <c r="L2343" i="3" s="1"/>
  <c r="J2344" i="3"/>
  <c r="L2344" i="3" s="1"/>
  <c r="J2345" i="3"/>
  <c r="L2345" i="3" s="1"/>
  <c r="J2346" i="3"/>
  <c r="L2346" i="3" s="1"/>
  <c r="J2347" i="3"/>
  <c r="L2347" i="3" s="1"/>
  <c r="J2348" i="3"/>
  <c r="L2348" i="3" s="1"/>
  <c r="J2349" i="3"/>
  <c r="L2349" i="3" s="1"/>
  <c r="J2350" i="3"/>
  <c r="L2350" i="3" s="1"/>
  <c r="J2351" i="3"/>
  <c r="L2351" i="3" s="1"/>
  <c r="J2352" i="3"/>
  <c r="L2352" i="3" s="1"/>
  <c r="J2353" i="3"/>
  <c r="L2353" i="3" s="1"/>
  <c r="J2354" i="3"/>
  <c r="L2354" i="3" s="1"/>
  <c r="J2355" i="3"/>
  <c r="L2355" i="3" s="1"/>
  <c r="J2356" i="3"/>
  <c r="L2356" i="3" s="1"/>
  <c r="J2357" i="3"/>
  <c r="L2357" i="3" s="1"/>
  <c r="J2358" i="3"/>
  <c r="L2358" i="3" s="1"/>
  <c r="J2359" i="3"/>
  <c r="L2359" i="3" s="1"/>
  <c r="J2360" i="3"/>
  <c r="L2360" i="3" s="1"/>
  <c r="J2361" i="3"/>
  <c r="L2361" i="3" s="1"/>
  <c r="J2362" i="3"/>
  <c r="L2362" i="3" s="1"/>
  <c r="J2363" i="3"/>
  <c r="L2363" i="3" s="1"/>
  <c r="J2364" i="3"/>
  <c r="L2364" i="3" s="1"/>
  <c r="J2365" i="3"/>
  <c r="L2365" i="3" s="1"/>
  <c r="J2366" i="3"/>
  <c r="L2366" i="3" s="1"/>
  <c r="J2367" i="3"/>
  <c r="L2367" i="3" s="1"/>
  <c r="J2368" i="3"/>
  <c r="L2368" i="3" s="1"/>
  <c r="J2369" i="3"/>
  <c r="L2369" i="3" s="1"/>
  <c r="J2370" i="3"/>
  <c r="L2370" i="3" s="1"/>
  <c r="J2371" i="3"/>
  <c r="L2371" i="3" s="1"/>
  <c r="J2372" i="3"/>
  <c r="L2372" i="3" s="1"/>
  <c r="J2373" i="3"/>
  <c r="L2373" i="3" s="1"/>
  <c r="J2374" i="3"/>
  <c r="L2374" i="3" s="1"/>
  <c r="J2375" i="3"/>
  <c r="L2375" i="3" s="1"/>
  <c r="J2376" i="3"/>
  <c r="L2376" i="3" s="1"/>
  <c r="J2377" i="3"/>
  <c r="L2377" i="3" s="1"/>
  <c r="J2378" i="3"/>
  <c r="L2378" i="3" s="1"/>
  <c r="J2379" i="3"/>
  <c r="L2379" i="3" s="1"/>
  <c r="J2380" i="3"/>
  <c r="L2380" i="3" s="1"/>
  <c r="J2381" i="3"/>
  <c r="L2381" i="3" s="1"/>
  <c r="J2382" i="3"/>
  <c r="L2382" i="3" s="1"/>
  <c r="J2383" i="3"/>
  <c r="L2383" i="3" s="1"/>
  <c r="J2384" i="3"/>
  <c r="L2384" i="3" s="1"/>
  <c r="J2385" i="3"/>
  <c r="L2385" i="3" s="1"/>
  <c r="J2386" i="3"/>
  <c r="L2386" i="3" s="1"/>
  <c r="J2387" i="3"/>
  <c r="L2387" i="3" s="1"/>
  <c r="J2388" i="3"/>
  <c r="L2388" i="3" s="1"/>
  <c r="J2389" i="3"/>
  <c r="L2389" i="3" s="1"/>
  <c r="J2390" i="3"/>
  <c r="L2390" i="3" s="1"/>
  <c r="J2391" i="3"/>
  <c r="L2391" i="3" s="1"/>
  <c r="J2392" i="3"/>
  <c r="L2392" i="3" s="1"/>
  <c r="J2393" i="3"/>
  <c r="L2393" i="3" s="1"/>
  <c r="J2394" i="3"/>
  <c r="L2394" i="3" s="1"/>
  <c r="J2395" i="3"/>
  <c r="L2395" i="3" s="1"/>
  <c r="J2396" i="3"/>
  <c r="L2396" i="3" s="1"/>
  <c r="J2397" i="3"/>
  <c r="L2397" i="3" s="1"/>
  <c r="J2398" i="3"/>
  <c r="L2398" i="3" s="1"/>
  <c r="J2399" i="3"/>
  <c r="L2399" i="3" s="1"/>
  <c r="J2400" i="3"/>
  <c r="L2400" i="3" s="1"/>
  <c r="J2401" i="3"/>
  <c r="L2401" i="3" s="1"/>
  <c r="J2402" i="3"/>
  <c r="L2402" i="3" s="1"/>
  <c r="J2403" i="3"/>
  <c r="L2403" i="3" s="1"/>
  <c r="J2404" i="3"/>
  <c r="L2404" i="3" s="1"/>
  <c r="J2405" i="3"/>
  <c r="L2405" i="3" s="1"/>
  <c r="J2406" i="3"/>
  <c r="L2406" i="3" s="1"/>
  <c r="J2407" i="3"/>
  <c r="L2407" i="3" s="1"/>
  <c r="J2408" i="3"/>
  <c r="L2408" i="3" s="1"/>
  <c r="J2409" i="3"/>
  <c r="L2409" i="3" s="1"/>
  <c r="J2410" i="3"/>
  <c r="L2410" i="3" s="1"/>
  <c r="J2411" i="3"/>
  <c r="L2411" i="3" s="1"/>
  <c r="J2412" i="3"/>
  <c r="L2412" i="3" s="1"/>
  <c r="J2413" i="3"/>
  <c r="L2413" i="3" s="1"/>
  <c r="J2414" i="3"/>
  <c r="L2414" i="3" s="1"/>
  <c r="J2415" i="3"/>
  <c r="L2415" i="3" s="1"/>
  <c r="J2416" i="3"/>
  <c r="L2416" i="3" s="1"/>
  <c r="J2417" i="3"/>
  <c r="L2417" i="3" s="1"/>
  <c r="J2418" i="3"/>
  <c r="L2418" i="3" s="1"/>
  <c r="J2419" i="3"/>
  <c r="L2419" i="3" s="1"/>
  <c r="J2420" i="3"/>
  <c r="L2420" i="3" s="1"/>
  <c r="J2421" i="3"/>
  <c r="L2421" i="3" s="1"/>
  <c r="J2422" i="3"/>
  <c r="L2422" i="3" s="1"/>
  <c r="J2423" i="3"/>
  <c r="L2423" i="3" s="1"/>
  <c r="J2424" i="3"/>
  <c r="L2424" i="3" s="1"/>
  <c r="J2425" i="3"/>
  <c r="L2425" i="3" s="1"/>
  <c r="J2426" i="3"/>
  <c r="L2426" i="3" s="1"/>
  <c r="J2427" i="3"/>
  <c r="L2427" i="3" s="1"/>
  <c r="J2428" i="3"/>
  <c r="L2428" i="3" s="1"/>
  <c r="J2429" i="3"/>
  <c r="L2429" i="3" s="1"/>
  <c r="J2430" i="3"/>
  <c r="L2430" i="3" s="1"/>
  <c r="J2431" i="3"/>
  <c r="L2431" i="3" s="1"/>
  <c r="J2432" i="3"/>
  <c r="L2432" i="3" s="1"/>
  <c r="J2433" i="3"/>
  <c r="L2433" i="3" s="1"/>
  <c r="J2434" i="3"/>
  <c r="L2434" i="3" s="1"/>
  <c r="J2435" i="3"/>
  <c r="L2435" i="3" s="1"/>
  <c r="J2436" i="3"/>
  <c r="L2436" i="3" s="1"/>
  <c r="J2437" i="3"/>
  <c r="L2437" i="3" s="1"/>
  <c r="J2438" i="3"/>
  <c r="L2438" i="3" s="1"/>
  <c r="J2439" i="3"/>
  <c r="L2439" i="3" s="1"/>
  <c r="J2440" i="3"/>
  <c r="L2440" i="3" s="1"/>
  <c r="J2441" i="3"/>
  <c r="L2441" i="3" s="1"/>
  <c r="J2442" i="3"/>
  <c r="L2442" i="3" s="1"/>
  <c r="J2443" i="3"/>
  <c r="L2443" i="3" s="1"/>
  <c r="J2444" i="3"/>
  <c r="L2444" i="3" s="1"/>
  <c r="J2445" i="3"/>
  <c r="L2445" i="3" s="1"/>
  <c r="J2446" i="3"/>
  <c r="L2446" i="3" s="1"/>
  <c r="J2447" i="3"/>
  <c r="L2447" i="3" s="1"/>
  <c r="J2448" i="3"/>
  <c r="L2448" i="3" s="1"/>
  <c r="J2449" i="3"/>
  <c r="L2449" i="3" s="1"/>
  <c r="J2450" i="3"/>
  <c r="L2450" i="3" s="1"/>
  <c r="J2451" i="3"/>
  <c r="L2451" i="3" s="1"/>
  <c r="J2452" i="3"/>
  <c r="L2452" i="3" s="1"/>
  <c r="J2453" i="3"/>
  <c r="L2453" i="3" s="1"/>
  <c r="J2454" i="3"/>
  <c r="L2454" i="3" s="1"/>
  <c r="J2455" i="3"/>
  <c r="L2455" i="3" s="1"/>
  <c r="J2456" i="3"/>
  <c r="L2456" i="3" s="1"/>
  <c r="J2457" i="3"/>
  <c r="L2457" i="3" s="1"/>
  <c r="J2458" i="3"/>
  <c r="L2458" i="3" s="1"/>
  <c r="J2459" i="3"/>
  <c r="L2459" i="3" s="1"/>
  <c r="J2460" i="3"/>
  <c r="L2460" i="3" s="1"/>
  <c r="J2461" i="3"/>
  <c r="L2461" i="3" s="1"/>
  <c r="J2462" i="3"/>
  <c r="L2462" i="3" s="1"/>
  <c r="J2463" i="3"/>
  <c r="L2463" i="3" s="1"/>
  <c r="J2464" i="3"/>
  <c r="L2464" i="3" s="1"/>
  <c r="J2465" i="3"/>
  <c r="L2465" i="3" s="1"/>
  <c r="J2466" i="3"/>
  <c r="L2466" i="3" s="1"/>
  <c r="J2467" i="3"/>
  <c r="L2467" i="3" s="1"/>
  <c r="J2468" i="3"/>
  <c r="L2468" i="3" s="1"/>
  <c r="J2469" i="3"/>
  <c r="L2469" i="3" s="1"/>
  <c r="J2470" i="3"/>
  <c r="L2470" i="3" s="1"/>
  <c r="J2471" i="3"/>
  <c r="L2471" i="3" s="1"/>
  <c r="J2472" i="3"/>
  <c r="L2472" i="3" s="1"/>
  <c r="J2473" i="3"/>
  <c r="L2473" i="3" s="1"/>
  <c r="J2474" i="3"/>
  <c r="L2474" i="3" s="1"/>
  <c r="J2475" i="3"/>
  <c r="L2475" i="3" s="1"/>
  <c r="J2476" i="3"/>
  <c r="L2476" i="3" s="1"/>
  <c r="J2477" i="3"/>
  <c r="L2477" i="3" s="1"/>
  <c r="J2478" i="3"/>
  <c r="L2478" i="3" s="1"/>
  <c r="J2479" i="3"/>
  <c r="L2479" i="3" s="1"/>
  <c r="J2480" i="3"/>
  <c r="L2480" i="3" s="1"/>
  <c r="J2481" i="3"/>
  <c r="L2481" i="3" s="1"/>
  <c r="J2482" i="3"/>
  <c r="L2482" i="3" s="1"/>
  <c r="J2483" i="3"/>
  <c r="L2483" i="3" s="1"/>
  <c r="J2484" i="3"/>
  <c r="L2484" i="3" s="1"/>
  <c r="J2485" i="3"/>
  <c r="L2485" i="3" s="1"/>
  <c r="J2486" i="3"/>
  <c r="L2486" i="3" s="1"/>
  <c r="J2487" i="3"/>
  <c r="L2487" i="3" s="1"/>
  <c r="J2488" i="3"/>
  <c r="L2488" i="3" s="1"/>
  <c r="J2489" i="3"/>
  <c r="L2489" i="3" s="1"/>
  <c r="J2490" i="3"/>
  <c r="L2490" i="3" s="1"/>
  <c r="J2491" i="3"/>
  <c r="L2491" i="3" s="1"/>
  <c r="J2492" i="3"/>
  <c r="L2492" i="3" s="1"/>
  <c r="J2493" i="3"/>
  <c r="L2493" i="3" s="1"/>
  <c r="J2494" i="3"/>
  <c r="L2494" i="3" s="1"/>
  <c r="J2495" i="3"/>
  <c r="L2495" i="3" s="1"/>
  <c r="J2496" i="3"/>
  <c r="L2496" i="3" s="1"/>
  <c r="J2497" i="3"/>
  <c r="L2497" i="3" s="1"/>
  <c r="J2498" i="3"/>
  <c r="L2498" i="3" s="1"/>
  <c r="J2499" i="3"/>
  <c r="L2499" i="3" s="1"/>
  <c r="J2500" i="3"/>
  <c r="L2500" i="3" s="1"/>
  <c r="J2501" i="3"/>
  <c r="L2501" i="3" s="1"/>
  <c r="J2502" i="3"/>
  <c r="L2502" i="3" s="1"/>
  <c r="J2503" i="3"/>
  <c r="L2503" i="3" s="1"/>
  <c r="J2504" i="3"/>
  <c r="L2504" i="3" s="1"/>
  <c r="J2505" i="3"/>
  <c r="L2505" i="3" s="1"/>
  <c r="J2506" i="3"/>
  <c r="L2506" i="3" s="1"/>
  <c r="J2507" i="3"/>
  <c r="L2507" i="3" s="1"/>
  <c r="J2508" i="3"/>
  <c r="L2508" i="3" s="1"/>
  <c r="J2509" i="3"/>
  <c r="L2509" i="3" s="1"/>
  <c r="J2510" i="3"/>
  <c r="L2510" i="3" s="1"/>
  <c r="J2511" i="3"/>
  <c r="L2511" i="3" s="1"/>
  <c r="J2512" i="3"/>
  <c r="L2512" i="3" s="1"/>
  <c r="J2513" i="3"/>
  <c r="L2513" i="3" s="1"/>
  <c r="J2514" i="3"/>
  <c r="L2514" i="3" s="1"/>
  <c r="J2515" i="3"/>
  <c r="L2515" i="3" s="1"/>
  <c r="J2516" i="3"/>
  <c r="L2516" i="3" s="1"/>
  <c r="J2517" i="3"/>
  <c r="L2517" i="3" s="1"/>
  <c r="J2518" i="3"/>
  <c r="L2518" i="3" s="1"/>
  <c r="J2519" i="3"/>
  <c r="L2519" i="3" s="1"/>
  <c r="J2520" i="3"/>
  <c r="L2520" i="3" s="1"/>
  <c r="J2521" i="3"/>
  <c r="L2521" i="3" s="1"/>
  <c r="J2522" i="3"/>
  <c r="L2522" i="3" s="1"/>
  <c r="J2523" i="3"/>
  <c r="L2523" i="3" s="1"/>
  <c r="J2524" i="3"/>
  <c r="L2524" i="3" s="1"/>
  <c r="J2525" i="3"/>
  <c r="L2525" i="3" s="1"/>
  <c r="J2526" i="3"/>
  <c r="L2526" i="3" s="1"/>
  <c r="J2527" i="3"/>
  <c r="L2527" i="3" s="1"/>
  <c r="J2528" i="3"/>
  <c r="L2528" i="3" s="1"/>
  <c r="J2529" i="3"/>
  <c r="L2529" i="3" s="1"/>
  <c r="J2530" i="3"/>
  <c r="L2530" i="3" s="1"/>
  <c r="J2531" i="3"/>
  <c r="L2531" i="3" s="1"/>
  <c r="J2532" i="3"/>
  <c r="L2532" i="3" s="1"/>
  <c r="J2533" i="3"/>
  <c r="L2533" i="3" s="1"/>
  <c r="J2534" i="3"/>
  <c r="L2534" i="3" s="1"/>
  <c r="J2535" i="3"/>
  <c r="L2535" i="3" s="1"/>
  <c r="J2536" i="3"/>
  <c r="L2536" i="3" s="1"/>
  <c r="J2537" i="3"/>
  <c r="L2537" i="3" s="1"/>
  <c r="J2538" i="3"/>
  <c r="L2538" i="3" s="1"/>
  <c r="J2539" i="3"/>
  <c r="L2539" i="3" s="1"/>
  <c r="J2540" i="3"/>
  <c r="L2540" i="3" s="1"/>
  <c r="J2541" i="3"/>
  <c r="L2541" i="3" s="1"/>
  <c r="J2542" i="3"/>
  <c r="L2542" i="3" s="1"/>
  <c r="J2543" i="3"/>
  <c r="L2543" i="3" s="1"/>
  <c r="J2544" i="3"/>
  <c r="L2544" i="3" s="1"/>
  <c r="J2545" i="3"/>
  <c r="L2545" i="3" s="1"/>
  <c r="J2546" i="3"/>
  <c r="L2546" i="3" s="1"/>
  <c r="J2547" i="3"/>
  <c r="L2547" i="3" s="1"/>
  <c r="J2548" i="3"/>
  <c r="L2548" i="3" s="1"/>
  <c r="J2549" i="3"/>
  <c r="L2549" i="3" s="1"/>
  <c r="J2550" i="3"/>
  <c r="L2550" i="3" s="1"/>
  <c r="J2551" i="3"/>
  <c r="L2551" i="3" s="1"/>
  <c r="J2552" i="3"/>
  <c r="L2552" i="3" s="1"/>
  <c r="J2553" i="3"/>
  <c r="L2553" i="3" s="1"/>
  <c r="J2554" i="3"/>
  <c r="L2554" i="3" s="1"/>
  <c r="J2555" i="3"/>
  <c r="L2555" i="3" s="1"/>
  <c r="J2556" i="3"/>
  <c r="L2556" i="3" s="1"/>
  <c r="J2557" i="3"/>
  <c r="L2557" i="3" s="1"/>
  <c r="J2558" i="3"/>
  <c r="L2558" i="3" s="1"/>
  <c r="J2559" i="3"/>
  <c r="L2559" i="3" s="1"/>
  <c r="J2560" i="3"/>
  <c r="L2560" i="3" s="1"/>
  <c r="J2561" i="3"/>
  <c r="L2561" i="3" s="1"/>
  <c r="J2562" i="3"/>
  <c r="L2562" i="3" s="1"/>
  <c r="J2563" i="3"/>
  <c r="L2563" i="3" s="1"/>
  <c r="J2564" i="3"/>
  <c r="L2564" i="3" s="1"/>
  <c r="J2565" i="3"/>
  <c r="L2565" i="3" s="1"/>
  <c r="J2566" i="3"/>
  <c r="L2566" i="3" s="1"/>
  <c r="J2567" i="3"/>
  <c r="L2567" i="3" s="1"/>
  <c r="J2568" i="3"/>
  <c r="L2568" i="3" s="1"/>
  <c r="J2569" i="3"/>
  <c r="L2569" i="3" s="1"/>
  <c r="J2570" i="3"/>
  <c r="L2570" i="3" s="1"/>
  <c r="J2571" i="3"/>
  <c r="L2571" i="3" s="1"/>
  <c r="J2572" i="3"/>
  <c r="L2572" i="3" s="1"/>
  <c r="J2573" i="3"/>
  <c r="L2573" i="3" s="1"/>
  <c r="J2574" i="3"/>
  <c r="L2574" i="3" s="1"/>
  <c r="J2575" i="3"/>
  <c r="L2575" i="3" s="1"/>
  <c r="J2576" i="3"/>
  <c r="L2576" i="3" s="1"/>
  <c r="J2577" i="3"/>
  <c r="L2577" i="3" s="1"/>
  <c r="J2578" i="3"/>
  <c r="L2578" i="3" s="1"/>
  <c r="J2579" i="3"/>
  <c r="L2579" i="3" s="1"/>
  <c r="J2580" i="3"/>
  <c r="L2580" i="3" s="1"/>
  <c r="J2581" i="3"/>
  <c r="L2581" i="3" s="1"/>
  <c r="J2582" i="3"/>
  <c r="L2582" i="3" s="1"/>
  <c r="J2583" i="3"/>
  <c r="L2583" i="3" s="1"/>
  <c r="J2584" i="3"/>
  <c r="L2584" i="3" s="1"/>
  <c r="J2585" i="3"/>
  <c r="L2585" i="3" s="1"/>
  <c r="J2586" i="3"/>
  <c r="L2586" i="3" s="1"/>
  <c r="J2587" i="3"/>
  <c r="L2587" i="3" s="1"/>
  <c r="J2588" i="3"/>
  <c r="L2588" i="3" s="1"/>
  <c r="J2589" i="3"/>
  <c r="L2589" i="3" s="1"/>
  <c r="J2590" i="3"/>
  <c r="L2590" i="3" s="1"/>
  <c r="J2591" i="3"/>
  <c r="L2591" i="3" s="1"/>
  <c r="J2592" i="3"/>
  <c r="L2592" i="3" s="1"/>
  <c r="J2593" i="3"/>
  <c r="L2593" i="3" s="1"/>
  <c r="J2594" i="3"/>
  <c r="L2594" i="3" s="1"/>
  <c r="J2595" i="3"/>
  <c r="L2595" i="3" s="1"/>
  <c r="J2596" i="3"/>
  <c r="L2596" i="3" s="1"/>
  <c r="J2597" i="3"/>
  <c r="L2597" i="3" s="1"/>
  <c r="J2598" i="3"/>
  <c r="L2598" i="3" s="1"/>
  <c r="J2599" i="3"/>
  <c r="L2599" i="3" s="1"/>
  <c r="J2600" i="3"/>
  <c r="L2600" i="3" s="1"/>
  <c r="J2601" i="3"/>
  <c r="L2601" i="3" s="1"/>
  <c r="J2602" i="3"/>
  <c r="L2602" i="3" s="1"/>
  <c r="J2603" i="3"/>
  <c r="L2603" i="3" s="1"/>
  <c r="J2604" i="3"/>
  <c r="L2604" i="3" s="1"/>
  <c r="J2605" i="3"/>
  <c r="L2605" i="3" s="1"/>
  <c r="J2606" i="3"/>
  <c r="L2606" i="3" s="1"/>
  <c r="J2607" i="3"/>
  <c r="L2607" i="3" s="1"/>
  <c r="J2608" i="3"/>
  <c r="L2608" i="3" s="1"/>
  <c r="J2609" i="3"/>
  <c r="L2609" i="3" s="1"/>
  <c r="J2610" i="3"/>
  <c r="L2610" i="3" s="1"/>
  <c r="J2611" i="3"/>
  <c r="L2611" i="3" s="1"/>
  <c r="J2612" i="3"/>
  <c r="L2612" i="3" s="1"/>
  <c r="J2613" i="3"/>
  <c r="L2613" i="3" s="1"/>
  <c r="J2614" i="3"/>
  <c r="L2614" i="3" s="1"/>
  <c r="J2615" i="3"/>
  <c r="L2615" i="3" s="1"/>
  <c r="J2616" i="3"/>
  <c r="L2616" i="3" s="1"/>
  <c r="J2617" i="3"/>
  <c r="L2617" i="3" s="1"/>
  <c r="J2618" i="3"/>
  <c r="L2618" i="3" s="1"/>
  <c r="J2619" i="3"/>
  <c r="L2619" i="3" s="1"/>
  <c r="J2620" i="3"/>
  <c r="L2620" i="3" s="1"/>
  <c r="J2621" i="3"/>
  <c r="L2621" i="3" s="1"/>
  <c r="J2622" i="3"/>
  <c r="L2622" i="3" s="1"/>
  <c r="J2623" i="3"/>
  <c r="L2623" i="3" s="1"/>
  <c r="J2624" i="3"/>
  <c r="L2624" i="3" s="1"/>
  <c r="J2625" i="3"/>
  <c r="L2625" i="3" s="1"/>
  <c r="J2626" i="3"/>
  <c r="L2626" i="3" s="1"/>
  <c r="J2627" i="3"/>
  <c r="L2627" i="3" s="1"/>
  <c r="J2628" i="3"/>
  <c r="L2628" i="3" s="1"/>
  <c r="J2629" i="3"/>
  <c r="L2629" i="3" s="1"/>
  <c r="J2630" i="3"/>
  <c r="L2630" i="3" s="1"/>
  <c r="J2631" i="3"/>
  <c r="L2631" i="3" s="1"/>
  <c r="J2632" i="3"/>
  <c r="L2632" i="3" s="1"/>
  <c r="J2633" i="3"/>
  <c r="L2633" i="3" s="1"/>
  <c r="J2634" i="3"/>
  <c r="L2634" i="3" s="1"/>
  <c r="J2635" i="3"/>
  <c r="L2635" i="3" s="1"/>
  <c r="J2636" i="3"/>
  <c r="L2636" i="3" s="1"/>
  <c r="J2637" i="3"/>
  <c r="L2637" i="3" s="1"/>
  <c r="J2638" i="3"/>
  <c r="L2638" i="3" s="1"/>
  <c r="J2639" i="3"/>
  <c r="L2639" i="3" s="1"/>
  <c r="J2640" i="3"/>
  <c r="L2640" i="3" s="1"/>
  <c r="J2641" i="3"/>
  <c r="L2641" i="3" s="1"/>
  <c r="J2642" i="3"/>
  <c r="L2642" i="3" s="1"/>
  <c r="J2643" i="3"/>
  <c r="L2643" i="3" s="1"/>
  <c r="J2644" i="3"/>
  <c r="L2644" i="3" s="1"/>
  <c r="J2645" i="3"/>
  <c r="L2645" i="3" s="1"/>
  <c r="J2646" i="3"/>
  <c r="L2646" i="3" s="1"/>
  <c r="J2647" i="3"/>
  <c r="L2647" i="3" s="1"/>
  <c r="J2648" i="3"/>
  <c r="L2648" i="3" s="1"/>
  <c r="J2649" i="3"/>
  <c r="L2649" i="3" s="1"/>
  <c r="J2650" i="3"/>
  <c r="L2650" i="3" s="1"/>
  <c r="J2651" i="3"/>
  <c r="L2651" i="3" s="1"/>
  <c r="J2652" i="3"/>
  <c r="L2652" i="3" s="1"/>
  <c r="J2653" i="3"/>
  <c r="L2653" i="3" s="1"/>
  <c r="J2654" i="3"/>
  <c r="L2654" i="3" s="1"/>
  <c r="J2655" i="3"/>
  <c r="L2655" i="3" s="1"/>
  <c r="J2656" i="3"/>
  <c r="L2656" i="3" s="1"/>
  <c r="J2657" i="3"/>
  <c r="L2657" i="3" s="1"/>
  <c r="J2658" i="3"/>
  <c r="L2658" i="3" s="1"/>
  <c r="J2659" i="3"/>
  <c r="L2659" i="3" s="1"/>
  <c r="J2660" i="3"/>
  <c r="L2660" i="3" s="1"/>
  <c r="J2661" i="3"/>
  <c r="L2661" i="3" s="1"/>
  <c r="J2662" i="3"/>
  <c r="L2662" i="3" s="1"/>
  <c r="J2663" i="3"/>
  <c r="L2663" i="3" s="1"/>
  <c r="J2664" i="3"/>
  <c r="L2664" i="3" s="1"/>
  <c r="J2665" i="3"/>
  <c r="L2665" i="3" s="1"/>
  <c r="J2666" i="3"/>
  <c r="L2666" i="3" s="1"/>
  <c r="J2667" i="3"/>
  <c r="L2667" i="3" s="1"/>
  <c r="J2668" i="3"/>
  <c r="L2668" i="3" s="1"/>
  <c r="J2669" i="3"/>
  <c r="L2669" i="3" s="1"/>
  <c r="J2670" i="3"/>
  <c r="L2670" i="3" s="1"/>
  <c r="J2671" i="3"/>
  <c r="L2671" i="3" s="1"/>
  <c r="J2672" i="3"/>
  <c r="L2672" i="3" s="1"/>
  <c r="J2673" i="3"/>
  <c r="L2673" i="3" s="1"/>
  <c r="J2674" i="3"/>
  <c r="L2674" i="3" s="1"/>
  <c r="J2675" i="3"/>
  <c r="L2675" i="3" s="1"/>
  <c r="J2676" i="3"/>
  <c r="L2676" i="3" s="1"/>
  <c r="J2677" i="3"/>
  <c r="L2677" i="3" s="1"/>
  <c r="J2678" i="3"/>
  <c r="L2678" i="3" s="1"/>
  <c r="J2679" i="3"/>
  <c r="L2679" i="3" s="1"/>
  <c r="J2680" i="3"/>
  <c r="L2680" i="3" s="1"/>
  <c r="J2681" i="3"/>
  <c r="L2681" i="3" s="1"/>
  <c r="J2682" i="3"/>
  <c r="L2682" i="3" s="1"/>
  <c r="J2683" i="3"/>
  <c r="L2683" i="3" s="1"/>
  <c r="J2684" i="3"/>
  <c r="L2684" i="3" s="1"/>
  <c r="J2685" i="3"/>
  <c r="L2685" i="3" s="1"/>
  <c r="J2686" i="3"/>
  <c r="L2686" i="3" s="1"/>
  <c r="J2687" i="3"/>
  <c r="L2687" i="3" s="1"/>
  <c r="J2688" i="3"/>
  <c r="L2688" i="3" s="1"/>
  <c r="J2689" i="3"/>
  <c r="L2689" i="3" s="1"/>
  <c r="J2690" i="3"/>
  <c r="L2690" i="3" s="1"/>
  <c r="J2691" i="3"/>
  <c r="L2691" i="3" s="1"/>
  <c r="J2692" i="3"/>
  <c r="L2692" i="3" s="1"/>
  <c r="J2693" i="3"/>
  <c r="L2693" i="3" s="1"/>
  <c r="J2694" i="3"/>
  <c r="L2694" i="3" s="1"/>
  <c r="J2695" i="3"/>
  <c r="L2695" i="3" s="1"/>
  <c r="J2696" i="3"/>
  <c r="L2696" i="3" s="1"/>
  <c r="J2697" i="3"/>
  <c r="L2697" i="3" s="1"/>
  <c r="J2698" i="3"/>
  <c r="L2698" i="3" s="1"/>
  <c r="J2699" i="3"/>
  <c r="L2699" i="3" s="1"/>
  <c r="J2700" i="3"/>
  <c r="L2700" i="3" s="1"/>
  <c r="J2701" i="3"/>
  <c r="L2701" i="3" s="1"/>
  <c r="J2702" i="3"/>
  <c r="L2702" i="3" s="1"/>
  <c r="J2703" i="3"/>
  <c r="L2703" i="3" s="1"/>
  <c r="J2704" i="3"/>
  <c r="L2704" i="3" s="1"/>
  <c r="J2705" i="3"/>
  <c r="L2705" i="3" s="1"/>
  <c r="J2706" i="3"/>
  <c r="L2706" i="3" s="1"/>
  <c r="J2707" i="3"/>
  <c r="L2707" i="3" s="1"/>
  <c r="J2708" i="3"/>
  <c r="L2708" i="3" s="1"/>
  <c r="J2709" i="3"/>
  <c r="L2709" i="3" s="1"/>
  <c r="J2710" i="3"/>
  <c r="L2710" i="3" s="1"/>
  <c r="J2711" i="3"/>
  <c r="L2711" i="3" s="1"/>
  <c r="J2712" i="3"/>
  <c r="L2712" i="3" s="1"/>
  <c r="J2713" i="3"/>
  <c r="L2713" i="3" s="1"/>
  <c r="J2714" i="3"/>
  <c r="L2714" i="3" s="1"/>
  <c r="J2715" i="3"/>
  <c r="L2715" i="3" s="1"/>
  <c r="J2716" i="3"/>
  <c r="L2716" i="3" s="1"/>
  <c r="J2717" i="3"/>
  <c r="L2717" i="3" s="1"/>
  <c r="J2718" i="3"/>
  <c r="L2718" i="3" s="1"/>
  <c r="J2719" i="3"/>
  <c r="L2719" i="3" s="1"/>
  <c r="J2720" i="3"/>
  <c r="L2720" i="3" s="1"/>
  <c r="J2721" i="3"/>
  <c r="L2721" i="3" s="1"/>
  <c r="J2722" i="3"/>
  <c r="L2722" i="3" s="1"/>
  <c r="J2723" i="3"/>
  <c r="L2723" i="3" s="1"/>
  <c r="J2724" i="3"/>
  <c r="L2724" i="3" s="1"/>
  <c r="J2725" i="3"/>
  <c r="L2725" i="3" s="1"/>
  <c r="J2726" i="3"/>
  <c r="L2726" i="3" s="1"/>
  <c r="J2727" i="3"/>
  <c r="L2727" i="3" s="1"/>
  <c r="J2728" i="3"/>
  <c r="L2728" i="3" s="1"/>
  <c r="J2729" i="3"/>
  <c r="L2729" i="3" s="1"/>
  <c r="J2730" i="3"/>
  <c r="L2730" i="3" s="1"/>
  <c r="J2731" i="3"/>
  <c r="L2731" i="3" s="1"/>
  <c r="J2732" i="3"/>
  <c r="L2732" i="3" s="1"/>
  <c r="J2733" i="3"/>
  <c r="L2733" i="3" s="1"/>
  <c r="J2734" i="3"/>
  <c r="L2734" i="3" s="1"/>
  <c r="J2735" i="3"/>
  <c r="L2735" i="3" s="1"/>
  <c r="J2736" i="3"/>
  <c r="L2736" i="3" s="1"/>
  <c r="J2737" i="3"/>
  <c r="L2737" i="3" s="1"/>
  <c r="J2738" i="3"/>
  <c r="L2738" i="3" s="1"/>
  <c r="J2739" i="3"/>
  <c r="L2739" i="3" s="1"/>
  <c r="J2740" i="3"/>
  <c r="L2740" i="3" s="1"/>
  <c r="J2741" i="3"/>
  <c r="L2741" i="3" s="1"/>
  <c r="J2742" i="3"/>
  <c r="L2742" i="3" s="1"/>
  <c r="J2743" i="3"/>
  <c r="L2743" i="3" s="1"/>
  <c r="J2744" i="3"/>
  <c r="L2744" i="3" s="1"/>
  <c r="J2745" i="3"/>
  <c r="L2745" i="3" s="1"/>
  <c r="J2746" i="3"/>
  <c r="L2746" i="3" s="1"/>
  <c r="J2747" i="3"/>
  <c r="L2747" i="3" s="1"/>
  <c r="J2748" i="3"/>
  <c r="L2748" i="3" s="1"/>
  <c r="J2749" i="3"/>
  <c r="L2749" i="3" s="1"/>
  <c r="J2750" i="3"/>
  <c r="L2750" i="3" s="1"/>
  <c r="J2751" i="3"/>
  <c r="L2751" i="3" s="1"/>
  <c r="J2752" i="3"/>
  <c r="L2752" i="3" s="1"/>
  <c r="J2753" i="3"/>
  <c r="L2753" i="3" s="1"/>
  <c r="J2754" i="3"/>
  <c r="L2754" i="3" s="1"/>
  <c r="J2755" i="3"/>
  <c r="L2755" i="3" s="1"/>
  <c r="J2756" i="3"/>
  <c r="L2756" i="3" s="1"/>
  <c r="J2757" i="3"/>
  <c r="L2757" i="3" s="1"/>
  <c r="J2758" i="3"/>
  <c r="L2758" i="3" s="1"/>
  <c r="J2759" i="3"/>
  <c r="L2759" i="3" s="1"/>
  <c r="J2760" i="3"/>
  <c r="L2760" i="3" s="1"/>
  <c r="J2761" i="3"/>
  <c r="L2761" i="3" s="1"/>
  <c r="J2762" i="3"/>
  <c r="L2762" i="3" s="1"/>
  <c r="J2763" i="3"/>
  <c r="L2763" i="3" s="1"/>
  <c r="J2764" i="3"/>
  <c r="L2764" i="3" s="1"/>
  <c r="J2765" i="3"/>
  <c r="L2765" i="3" s="1"/>
  <c r="J2766" i="3"/>
  <c r="L2766" i="3" s="1"/>
  <c r="J2767" i="3"/>
  <c r="L2767" i="3" s="1"/>
  <c r="J2768" i="3"/>
  <c r="L2768" i="3" s="1"/>
  <c r="J2769" i="3"/>
  <c r="L2769" i="3" s="1"/>
  <c r="J2770" i="3"/>
  <c r="L2770" i="3" s="1"/>
  <c r="J2771" i="3"/>
  <c r="L2771" i="3" s="1"/>
  <c r="J2772" i="3"/>
  <c r="L2772" i="3" s="1"/>
  <c r="J2773" i="3"/>
  <c r="L2773" i="3" s="1"/>
  <c r="J2774" i="3"/>
  <c r="L2774" i="3" s="1"/>
  <c r="J2775" i="3"/>
  <c r="L2775" i="3" s="1"/>
  <c r="J2776" i="3"/>
  <c r="L2776" i="3" s="1"/>
  <c r="J2777" i="3"/>
  <c r="L2777" i="3" s="1"/>
  <c r="J2778" i="3"/>
  <c r="L2778" i="3" s="1"/>
  <c r="J2779" i="3"/>
  <c r="L2779" i="3" s="1"/>
  <c r="J2780" i="3"/>
  <c r="L2780" i="3" s="1"/>
  <c r="J2781" i="3"/>
  <c r="L2781" i="3" s="1"/>
  <c r="J2782" i="3"/>
  <c r="L2782" i="3" s="1"/>
  <c r="J2783" i="3"/>
  <c r="L2783" i="3" s="1"/>
  <c r="J2784" i="3"/>
  <c r="L2784" i="3" s="1"/>
  <c r="J2785" i="3"/>
  <c r="L2785" i="3" s="1"/>
  <c r="J2786" i="3"/>
  <c r="L2786" i="3" s="1"/>
  <c r="J2787" i="3"/>
  <c r="L2787" i="3" s="1"/>
  <c r="J2788" i="3"/>
  <c r="L2788" i="3" s="1"/>
  <c r="J2789" i="3"/>
  <c r="L2789" i="3" s="1"/>
  <c r="J2790" i="3"/>
  <c r="L2790" i="3" s="1"/>
  <c r="J2791" i="3"/>
  <c r="L2791" i="3" s="1"/>
  <c r="J2792" i="3"/>
  <c r="L2792" i="3" s="1"/>
  <c r="J2793" i="3"/>
  <c r="L2793" i="3" s="1"/>
  <c r="J2794" i="3"/>
  <c r="L2794" i="3" s="1"/>
  <c r="J2795" i="3"/>
  <c r="L2795" i="3" s="1"/>
  <c r="J2796" i="3"/>
  <c r="L2796" i="3" s="1"/>
  <c r="J2797" i="3"/>
  <c r="L2797" i="3" s="1"/>
  <c r="J2798" i="3"/>
  <c r="L2798" i="3" s="1"/>
  <c r="J2799" i="3"/>
  <c r="L2799" i="3" s="1"/>
  <c r="J2800" i="3"/>
  <c r="L2800" i="3" s="1"/>
  <c r="J2801" i="3"/>
  <c r="L2801" i="3" s="1"/>
  <c r="J2802" i="3"/>
  <c r="L2802" i="3" s="1"/>
  <c r="J2803" i="3"/>
  <c r="L2803" i="3" s="1"/>
  <c r="J2804" i="3"/>
  <c r="L2804" i="3" s="1"/>
  <c r="J2805" i="3"/>
  <c r="L2805" i="3" s="1"/>
  <c r="J2806" i="3"/>
  <c r="L2806" i="3" s="1"/>
  <c r="J2807" i="3"/>
  <c r="L2807" i="3" s="1"/>
  <c r="J2808" i="3"/>
  <c r="L2808" i="3" s="1"/>
  <c r="J2809" i="3"/>
  <c r="L2809" i="3" s="1"/>
  <c r="J2810" i="3"/>
  <c r="L2810" i="3" s="1"/>
  <c r="J2811" i="3"/>
  <c r="L2811" i="3" s="1"/>
  <c r="J2812" i="3"/>
  <c r="L2812" i="3" s="1"/>
  <c r="J2813" i="3"/>
  <c r="L2813" i="3" s="1"/>
  <c r="J2814" i="3"/>
  <c r="L2814" i="3" s="1"/>
  <c r="J2815" i="3"/>
  <c r="L2815" i="3" s="1"/>
  <c r="J2816" i="3"/>
  <c r="L2816" i="3" s="1"/>
  <c r="J2817" i="3"/>
  <c r="L2817" i="3" s="1"/>
  <c r="J2818" i="3"/>
  <c r="L2818" i="3" s="1"/>
  <c r="J2819" i="3"/>
  <c r="L2819" i="3" s="1"/>
  <c r="J2820" i="3"/>
  <c r="L2820" i="3" s="1"/>
  <c r="J2821" i="3"/>
  <c r="L2821" i="3" s="1"/>
  <c r="J2822" i="3"/>
  <c r="L2822" i="3" s="1"/>
  <c r="J2823" i="3"/>
  <c r="L2823" i="3" s="1"/>
  <c r="J2824" i="3"/>
  <c r="L2824" i="3" s="1"/>
  <c r="J2825" i="3"/>
  <c r="L2825" i="3" s="1"/>
  <c r="J2826" i="3"/>
  <c r="L2826" i="3" s="1"/>
  <c r="J2827" i="3"/>
  <c r="L2827" i="3" s="1"/>
  <c r="J2828" i="3"/>
  <c r="L2828" i="3" s="1"/>
  <c r="J2829" i="3"/>
  <c r="L2829" i="3" s="1"/>
  <c r="J2830" i="3"/>
  <c r="L2830" i="3" s="1"/>
  <c r="J2831" i="3"/>
  <c r="L2831" i="3" s="1"/>
  <c r="J2832" i="3"/>
  <c r="L2832" i="3" s="1"/>
  <c r="J2833" i="3"/>
  <c r="L2833" i="3" s="1"/>
  <c r="J2834" i="3"/>
  <c r="L2834" i="3" s="1"/>
  <c r="J2835" i="3"/>
  <c r="L2835" i="3" s="1"/>
  <c r="J2836" i="3"/>
  <c r="L2836" i="3" s="1"/>
  <c r="J2837" i="3"/>
  <c r="L2837" i="3" s="1"/>
  <c r="J2838" i="3"/>
  <c r="L2838" i="3" s="1"/>
  <c r="J2839" i="3"/>
  <c r="L2839" i="3" s="1"/>
  <c r="J2840" i="3"/>
  <c r="L2840" i="3" s="1"/>
  <c r="J2841" i="3"/>
  <c r="L2841" i="3" s="1"/>
  <c r="J2842" i="3"/>
  <c r="L2842" i="3" s="1"/>
  <c r="J2843" i="3"/>
  <c r="L2843" i="3" s="1"/>
  <c r="J2844" i="3"/>
  <c r="L2844" i="3" s="1"/>
  <c r="J2845" i="3"/>
  <c r="L2845" i="3" s="1"/>
  <c r="J2846" i="3"/>
  <c r="L2846" i="3" s="1"/>
  <c r="J2847" i="3"/>
  <c r="L2847" i="3" s="1"/>
  <c r="J2848" i="3"/>
  <c r="L2848" i="3" s="1"/>
  <c r="J2849" i="3"/>
  <c r="L2849" i="3" s="1"/>
  <c r="J2850" i="3"/>
  <c r="L2850" i="3" s="1"/>
  <c r="J2851" i="3"/>
  <c r="L2851" i="3" s="1"/>
  <c r="J2852" i="3"/>
  <c r="L2852" i="3" s="1"/>
  <c r="J2853" i="3"/>
  <c r="L2853" i="3" s="1"/>
  <c r="J2854" i="3"/>
  <c r="L2854" i="3" s="1"/>
  <c r="J2855" i="3"/>
  <c r="L2855" i="3" s="1"/>
  <c r="J2856" i="3"/>
  <c r="L2856" i="3" s="1"/>
  <c r="J2857" i="3"/>
  <c r="L2857" i="3" s="1"/>
  <c r="J2858" i="3"/>
  <c r="L2858" i="3" s="1"/>
  <c r="J2859" i="3"/>
  <c r="L2859" i="3" s="1"/>
  <c r="J2860" i="3"/>
  <c r="L2860" i="3" s="1"/>
  <c r="J2861" i="3"/>
  <c r="L2861" i="3" s="1"/>
  <c r="J2862" i="3"/>
  <c r="L2862" i="3" s="1"/>
  <c r="J2863" i="3"/>
  <c r="L2863" i="3" s="1"/>
  <c r="J2864" i="3"/>
  <c r="L2864" i="3" s="1"/>
  <c r="J2865" i="3"/>
  <c r="L2865" i="3" s="1"/>
  <c r="J2866" i="3"/>
  <c r="L2866" i="3" s="1"/>
  <c r="J2867" i="3"/>
  <c r="L2867" i="3" s="1"/>
  <c r="J2868" i="3"/>
  <c r="L2868" i="3" s="1"/>
  <c r="J2869" i="3"/>
  <c r="L2869" i="3" s="1"/>
  <c r="J2870" i="3"/>
  <c r="L2870" i="3" s="1"/>
  <c r="J2871" i="3"/>
  <c r="L2871" i="3" s="1"/>
  <c r="J2872" i="3"/>
  <c r="L2872" i="3" s="1"/>
  <c r="J2873" i="3"/>
  <c r="L2873" i="3" s="1"/>
  <c r="J2874" i="3"/>
  <c r="L2874" i="3" s="1"/>
  <c r="J2875" i="3"/>
  <c r="L2875" i="3" s="1"/>
  <c r="J2876" i="3"/>
  <c r="L2876" i="3" s="1"/>
  <c r="J2877" i="3"/>
  <c r="L2877" i="3" s="1"/>
  <c r="J2878" i="3"/>
  <c r="L2878" i="3" s="1"/>
  <c r="J2879" i="3"/>
  <c r="L2879" i="3" s="1"/>
  <c r="J2880" i="3"/>
  <c r="L2880" i="3" s="1"/>
  <c r="J2881" i="3"/>
  <c r="L2881" i="3" s="1"/>
  <c r="J2882" i="3"/>
  <c r="L2882" i="3" s="1"/>
  <c r="J2883" i="3"/>
  <c r="L2883" i="3" s="1"/>
  <c r="J2884" i="3"/>
  <c r="L2884" i="3" s="1"/>
  <c r="J2885" i="3"/>
  <c r="L2885" i="3" s="1"/>
  <c r="J2886" i="3"/>
  <c r="L2886" i="3" s="1"/>
  <c r="J2887" i="3"/>
  <c r="L2887" i="3" s="1"/>
  <c r="J2888" i="3"/>
  <c r="L2888" i="3" s="1"/>
  <c r="J2889" i="3"/>
  <c r="L2889" i="3" s="1"/>
  <c r="J2890" i="3"/>
  <c r="L2890" i="3" s="1"/>
  <c r="J2891" i="3"/>
  <c r="L2891" i="3" s="1"/>
  <c r="J2892" i="3"/>
  <c r="L2892" i="3" s="1"/>
  <c r="J2893" i="3"/>
  <c r="L2893" i="3" s="1"/>
  <c r="J2894" i="3"/>
  <c r="L2894" i="3" s="1"/>
  <c r="J2895" i="3"/>
  <c r="L2895" i="3" s="1"/>
  <c r="J2896" i="3"/>
  <c r="L2896" i="3" s="1"/>
  <c r="J2897" i="3"/>
  <c r="L2897" i="3" s="1"/>
  <c r="J2898" i="3"/>
  <c r="L2898" i="3" s="1"/>
  <c r="J2899" i="3"/>
  <c r="L2899" i="3" s="1"/>
  <c r="J2900" i="3"/>
  <c r="L2900" i="3" s="1"/>
  <c r="J2901" i="3"/>
  <c r="L2901" i="3" s="1"/>
  <c r="J2902" i="3"/>
  <c r="L2902" i="3" s="1"/>
  <c r="J2903" i="3"/>
  <c r="L2903" i="3" s="1"/>
  <c r="J2904" i="3"/>
  <c r="L2904" i="3" s="1"/>
  <c r="J2905" i="3"/>
  <c r="L2905" i="3" s="1"/>
  <c r="J2906" i="3"/>
  <c r="L2906" i="3" s="1"/>
  <c r="J2907" i="3"/>
  <c r="L2907" i="3" s="1"/>
  <c r="J2908" i="3"/>
  <c r="L2908" i="3" s="1"/>
  <c r="J2909" i="3"/>
  <c r="L2909" i="3" s="1"/>
  <c r="J2910" i="3"/>
  <c r="L2910" i="3" s="1"/>
  <c r="J2911" i="3"/>
  <c r="L2911" i="3" s="1"/>
  <c r="J2912" i="3"/>
  <c r="L2912" i="3" s="1"/>
  <c r="J2913" i="3"/>
  <c r="L2913" i="3" s="1"/>
  <c r="J2914" i="3"/>
  <c r="L2914" i="3" s="1"/>
  <c r="J2915" i="3"/>
  <c r="L2915" i="3" s="1"/>
  <c r="J2916" i="3"/>
  <c r="L2916" i="3" s="1"/>
  <c r="J2917" i="3"/>
  <c r="L2917" i="3" s="1"/>
  <c r="J2918" i="3"/>
  <c r="L2918" i="3" s="1"/>
  <c r="J2919" i="3"/>
  <c r="L2919" i="3" s="1"/>
  <c r="J2920" i="3"/>
  <c r="L2920" i="3" s="1"/>
  <c r="J2921" i="3"/>
  <c r="L2921" i="3" s="1"/>
  <c r="J2922" i="3"/>
  <c r="L2922" i="3" s="1"/>
  <c r="J2923" i="3"/>
  <c r="L2923" i="3" s="1"/>
  <c r="J2924" i="3"/>
  <c r="L2924" i="3" s="1"/>
  <c r="J2925" i="3"/>
  <c r="L2925" i="3" s="1"/>
  <c r="J2926" i="3"/>
  <c r="L2926" i="3" s="1"/>
  <c r="J2927" i="3"/>
  <c r="L2927" i="3" s="1"/>
  <c r="J2928" i="3"/>
  <c r="L2928" i="3" s="1"/>
  <c r="J2929" i="3"/>
  <c r="L2929" i="3" s="1"/>
  <c r="J2930" i="3"/>
  <c r="L2930" i="3" s="1"/>
  <c r="J2931" i="3"/>
  <c r="L2931" i="3" s="1"/>
  <c r="J2932" i="3"/>
  <c r="L2932" i="3" s="1"/>
  <c r="J2933" i="3"/>
  <c r="L2933" i="3" s="1"/>
  <c r="J2934" i="3"/>
  <c r="L2934" i="3" s="1"/>
  <c r="J2935" i="3"/>
  <c r="L2935" i="3" s="1"/>
  <c r="J2936" i="3"/>
  <c r="L2936" i="3" s="1"/>
  <c r="J2937" i="3"/>
  <c r="L2937" i="3" s="1"/>
  <c r="J2938" i="3"/>
  <c r="L2938" i="3" s="1"/>
  <c r="J2939" i="3"/>
  <c r="L2939" i="3" s="1"/>
  <c r="J2940" i="3"/>
  <c r="L2940" i="3" s="1"/>
  <c r="J2941" i="3"/>
  <c r="L2941" i="3" s="1"/>
  <c r="J2942" i="3"/>
  <c r="L2942" i="3" s="1"/>
  <c r="J2943" i="3"/>
  <c r="L2943" i="3" s="1"/>
  <c r="J2944" i="3"/>
  <c r="L2944" i="3" s="1"/>
  <c r="J2945" i="3"/>
  <c r="L2945" i="3" s="1"/>
  <c r="J2946" i="3"/>
  <c r="L2946" i="3" s="1"/>
  <c r="J2947" i="3"/>
  <c r="L2947" i="3" s="1"/>
  <c r="J2948" i="3"/>
  <c r="L2948" i="3" s="1"/>
  <c r="J2949" i="3"/>
  <c r="L2949" i="3" s="1"/>
  <c r="J2950" i="3"/>
  <c r="L2950" i="3" s="1"/>
  <c r="J2951" i="3"/>
  <c r="L2951" i="3" s="1"/>
  <c r="J2952" i="3"/>
  <c r="L2952" i="3" s="1"/>
  <c r="J2953" i="3"/>
  <c r="L2953" i="3" s="1"/>
  <c r="J2954" i="3"/>
  <c r="L2954" i="3" s="1"/>
  <c r="J2955" i="3"/>
  <c r="L2955" i="3" s="1"/>
  <c r="J2956" i="3"/>
  <c r="L2956" i="3" s="1"/>
  <c r="J2957" i="3"/>
  <c r="L2957" i="3" s="1"/>
  <c r="J2958" i="3"/>
  <c r="L2958" i="3" s="1"/>
  <c r="J2959" i="3"/>
  <c r="L2959" i="3" s="1"/>
  <c r="J2960" i="3"/>
  <c r="L2960" i="3" s="1"/>
  <c r="J2961" i="3"/>
  <c r="L2961" i="3" s="1"/>
  <c r="J2962" i="3"/>
  <c r="L2962" i="3" s="1"/>
  <c r="J2963" i="3"/>
  <c r="L2963" i="3" s="1"/>
  <c r="J2964" i="3"/>
  <c r="L2964" i="3" s="1"/>
  <c r="J2965" i="3"/>
  <c r="L2965" i="3" s="1"/>
  <c r="J2966" i="3"/>
  <c r="L2966" i="3" s="1"/>
  <c r="J2967" i="3"/>
  <c r="L2967" i="3" s="1"/>
  <c r="J2968" i="3"/>
  <c r="L2968" i="3" s="1"/>
  <c r="J2969" i="3"/>
  <c r="L2969" i="3" s="1"/>
  <c r="J2970" i="3"/>
  <c r="L2970" i="3" s="1"/>
  <c r="J2971" i="3"/>
  <c r="L2971" i="3" s="1"/>
  <c r="J2972" i="3"/>
  <c r="L2972" i="3" s="1"/>
  <c r="J2973" i="3"/>
  <c r="L2973" i="3" s="1"/>
  <c r="J2974" i="3"/>
  <c r="L2974" i="3" s="1"/>
  <c r="J2975" i="3"/>
  <c r="L2975" i="3" s="1"/>
  <c r="J2976" i="3"/>
  <c r="L2976" i="3" s="1"/>
  <c r="J2977" i="3"/>
  <c r="L2977" i="3" s="1"/>
  <c r="J2978" i="3"/>
  <c r="L2978" i="3" s="1"/>
  <c r="J2979" i="3"/>
  <c r="L2979" i="3" s="1"/>
  <c r="J2980" i="3"/>
  <c r="L2980" i="3" s="1"/>
  <c r="J2981" i="3"/>
  <c r="L2981" i="3" s="1"/>
  <c r="J2982" i="3"/>
  <c r="L2982" i="3" s="1"/>
  <c r="J2983" i="3"/>
  <c r="L2983" i="3" s="1"/>
  <c r="J2984" i="3"/>
  <c r="L2984" i="3" s="1"/>
  <c r="J2985" i="3"/>
  <c r="L2985" i="3" s="1"/>
  <c r="J2986" i="3"/>
  <c r="L2986" i="3" s="1"/>
  <c r="J2987" i="3"/>
  <c r="L2987" i="3" s="1"/>
  <c r="J2988" i="3"/>
  <c r="L2988" i="3" s="1"/>
  <c r="J2989" i="3"/>
  <c r="L2989" i="3" s="1"/>
  <c r="J2990" i="3"/>
  <c r="L2990" i="3" s="1"/>
  <c r="J2991" i="3"/>
  <c r="L2991" i="3" s="1"/>
  <c r="J2992" i="3"/>
  <c r="L2992" i="3" s="1"/>
  <c r="J2993" i="3"/>
  <c r="L2993" i="3" s="1"/>
  <c r="J2994" i="3"/>
  <c r="L2994" i="3" s="1"/>
  <c r="J2995" i="3"/>
  <c r="L2995" i="3" s="1"/>
  <c r="J2996" i="3"/>
  <c r="L2996" i="3" s="1"/>
  <c r="J2997" i="3"/>
  <c r="L2997" i="3" s="1"/>
  <c r="J2998" i="3"/>
  <c r="L2998" i="3" s="1"/>
  <c r="J2999" i="3"/>
  <c r="L2999" i="3" s="1"/>
  <c r="J3000" i="3"/>
  <c r="L3000" i="3" s="1"/>
  <c r="J3001" i="3"/>
  <c r="L3001" i="3" s="1"/>
  <c r="J3002" i="3"/>
  <c r="L3002" i="3" s="1"/>
  <c r="J3003" i="3"/>
  <c r="L3003" i="3" s="1"/>
  <c r="J3004" i="3"/>
  <c r="L3004" i="3" s="1"/>
  <c r="J3005" i="3"/>
  <c r="L3005" i="3" s="1"/>
  <c r="J3006" i="3"/>
  <c r="L3006" i="3" s="1"/>
  <c r="J3007" i="3"/>
  <c r="L3007" i="3" s="1"/>
  <c r="J3008" i="3"/>
  <c r="L3008" i="3" s="1"/>
  <c r="J3009" i="3"/>
  <c r="L3009" i="3" s="1"/>
  <c r="J3010" i="3"/>
  <c r="L3010" i="3" s="1"/>
  <c r="J3011" i="3"/>
  <c r="L3011" i="3" s="1"/>
  <c r="J3012" i="3"/>
  <c r="L3012" i="3" s="1"/>
  <c r="J3013" i="3"/>
  <c r="L3013" i="3" s="1"/>
  <c r="J3014" i="3"/>
  <c r="L3014" i="3" s="1"/>
  <c r="J3015" i="3"/>
  <c r="L3015" i="3" s="1"/>
  <c r="J3016" i="3"/>
  <c r="L3016" i="3" s="1"/>
  <c r="J3017" i="3"/>
  <c r="L3017" i="3" s="1"/>
  <c r="J3018" i="3"/>
  <c r="L3018" i="3" s="1"/>
  <c r="J3019" i="3"/>
  <c r="L3019" i="3" s="1"/>
  <c r="J3020" i="3"/>
  <c r="L3020" i="3" s="1"/>
  <c r="J3021" i="3"/>
  <c r="L3021" i="3" s="1"/>
  <c r="J3022" i="3"/>
  <c r="L3022" i="3" s="1"/>
  <c r="J3023" i="3"/>
  <c r="L3023" i="3" s="1"/>
  <c r="J3024" i="3"/>
  <c r="L3024" i="3" s="1"/>
  <c r="J3025" i="3"/>
  <c r="L3025" i="3" s="1"/>
  <c r="J3026" i="3"/>
  <c r="L3026" i="3" s="1"/>
  <c r="J3027" i="3"/>
  <c r="L3027" i="3" s="1"/>
  <c r="J3028" i="3"/>
  <c r="L3028" i="3" s="1"/>
  <c r="J3029" i="3"/>
  <c r="L3029" i="3" s="1"/>
  <c r="J3030" i="3"/>
  <c r="L3030" i="3" s="1"/>
  <c r="J3031" i="3"/>
  <c r="L3031" i="3" s="1"/>
  <c r="J3032" i="3"/>
  <c r="L3032" i="3" s="1"/>
  <c r="J3033" i="3"/>
  <c r="L3033" i="3" s="1"/>
  <c r="J3034" i="3"/>
  <c r="L3034" i="3" s="1"/>
  <c r="J3035" i="3"/>
  <c r="L3035" i="3" s="1"/>
  <c r="J3036" i="3"/>
  <c r="L3036" i="3" s="1"/>
  <c r="J3037" i="3"/>
  <c r="L3037" i="3" s="1"/>
  <c r="J3038" i="3"/>
  <c r="L3038" i="3" s="1"/>
  <c r="J3039" i="3"/>
  <c r="L3039" i="3" s="1"/>
  <c r="J3040" i="3"/>
  <c r="L3040" i="3" s="1"/>
  <c r="J3041" i="3"/>
  <c r="L3041" i="3" s="1"/>
  <c r="J3042" i="3"/>
  <c r="L3042" i="3" s="1"/>
  <c r="J3043" i="3"/>
  <c r="L3043" i="3" s="1"/>
  <c r="J3044" i="3"/>
  <c r="L3044" i="3" s="1"/>
  <c r="J3045" i="3"/>
  <c r="L3045" i="3" s="1"/>
  <c r="J3046" i="3"/>
  <c r="L3046" i="3" s="1"/>
  <c r="J3047" i="3"/>
  <c r="L3047" i="3" s="1"/>
  <c r="J3048" i="3"/>
  <c r="L3048" i="3" s="1"/>
  <c r="J3049" i="3"/>
  <c r="L3049" i="3" s="1"/>
  <c r="J3050" i="3"/>
  <c r="L3050" i="3" s="1"/>
  <c r="J3051" i="3"/>
  <c r="L3051" i="3" s="1"/>
  <c r="J3052" i="3"/>
  <c r="L3052" i="3" s="1"/>
  <c r="J3053" i="3"/>
  <c r="L3053" i="3" s="1"/>
  <c r="J3054" i="3"/>
  <c r="L3054" i="3" s="1"/>
  <c r="J3055" i="3"/>
  <c r="L3055" i="3" s="1"/>
  <c r="J3056" i="3"/>
  <c r="L3056" i="3" s="1"/>
  <c r="J3057" i="3"/>
  <c r="L3057" i="3" s="1"/>
  <c r="J3058" i="3"/>
  <c r="L3058" i="3" s="1"/>
  <c r="J3059" i="3"/>
  <c r="L3059" i="3" s="1"/>
  <c r="J3060" i="3"/>
  <c r="L3060" i="3" s="1"/>
  <c r="J3061" i="3"/>
  <c r="L3061" i="3" s="1"/>
  <c r="J3062" i="3"/>
  <c r="L3062" i="3" s="1"/>
  <c r="J3063" i="3"/>
  <c r="L3063" i="3" s="1"/>
  <c r="J3064" i="3"/>
  <c r="L3064" i="3" s="1"/>
  <c r="J3065" i="3"/>
  <c r="L3065" i="3" s="1"/>
  <c r="J3066" i="3"/>
  <c r="L3066" i="3" s="1"/>
  <c r="J3067" i="3"/>
  <c r="L3067" i="3" s="1"/>
  <c r="J3068" i="3"/>
  <c r="L3068" i="3" s="1"/>
  <c r="J3069" i="3"/>
  <c r="L3069" i="3" s="1"/>
  <c r="J3070" i="3"/>
  <c r="L3070" i="3" s="1"/>
  <c r="J3071" i="3"/>
  <c r="L3071" i="3" s="1"/>
  <c r="J3072" i="3"/>
  <c r="L3072" i="3" s="1"/>
  <c r="J3073" i="3"/>
  <c r="L3073" i="3" s="1"/>
  <c r="J3074" i="3"/>
  <c r="L3074" i="3" s="1"/>
  <c r="J3075" i="3"/>
  <c r="L3075" i="3" s="1"/>
  <c r="J3076" i="3"/>
  <c r="L3076" i="3" s="1"/>
  <c r="J3077" i="3"/>
  <c r="L3077" i="3" s="1"/>
  <c r="J3078" i="3"/>
  <c r="L3078" i="3" s="1"/>
  <c r="J3079" i="3"/>
  <c r="L3079" i="3" s="1"/>
  <c r="J3080" i="3"/>
  <c r="L3080" i="3" s="1"/>
  <c r="J3081" i="3"/>
  <c r="L3081" i="3" s="1"/>
  <c r="J3082" i="3"/>
  <c r="L3082" i="3" s="1"/>
  <c r="J3083" i="3"/>
  <c r="L3083" i="3" s="1"/>
  <c r="J3084" i="3"/>
  <c r="L3084" i="3" s="1"/>
  <c r="J3085" i="3"/>
  <c r="L3085" i="3" s="1"/>
  <c r="J3086" i="3"/>
  <c r="L3086" i="3" s="1"/>
  <c r="J3087" i="3"/>
  <c r="L3087" i="3" s="1"/>
  <c r="J3088" i="3"/>
  <c r="L3088" i="3" s="1"/>
  <c r="J3089" i="3"/>
  <c r="L3089" i="3" s="1"/>
  <c r="J3090" i="3"/>
  <c r="L3090" i="3" s="1"/>
  <c r="J3091" i="3"/>
  <c r="L3091" i="3" s="1"/>
  <c r="J3092" i="3"/>
  <c r="L3092" i="3" s="1"/>
  <c r="J3093" i="3"/>
  <c r="L3093" i="3" s="1"/>
  <c r="J3094" i="3"/>
  <c r="L3094" i="3" s="1"/>
  <c r="J3095" i="3"/>
  <c r="L3095" i="3" s="1"/>
  <c r="J3096" i="3"/>
  <c r="L3096" i="3" s="1"/>
  <c r="J3097" i="3"/>
  <c r="L3097" i="3" s="1"/>
  <c r="J3098" i="3"/>
  <c r="L3098" i="3" s="1"/>
  <c r="J3099" i="3"/>
  <c r="L3099" i="3" s="1"/>
  <c r="J3100" i="3"/>
  <c r="L3100" i="3" s="1"/>
  <c r="J3101" i="3"/>
  <c r="L3101" i="3" s="1"/>
  <c r="J3102" i="3"/>
  <c r="L3102" i="3" s="1"/>
  <c r="J3103" i="3"/>
  <c r="L3103" i="3" s="1"/>
  <c r="J3104" i="3"/>
  <c r="L3104" i="3" s="1"/>
  <c r="J3105" i="3"/>
  <c r="L3105" i="3" s="1"/>
  <c r="J3106" i="3"/>
  <c r="L3106" i="3" s="1"/>
  <c r="J3107" i="3"/>
  <c r="L3107" i="3" s="1"/>
  <c r="J3108" i="3"/>
  <c r="L3108" i="3" s="1"/>
  <c r="J3109" i="3"/>
  <c r="L3109" i="3" s="1"/>
  <c r="J3110" i="3"/>
  <c r="L3110" i="3" s="1"/>
  <c r="J3111" i="3"/>
  <c r="L3111" i="3" s="1"/>
  <c r="J3112" i="3"/>
  <c r="L3112" i="3" s="1"/>
  <c r="J3113" i="3"/>
  <c r="L3113" i="3" s="1"/>
  <c r="J3114" i="3"/>
  <c r="L3114" i="3" s="1"/>
  <c r="J3115" i="3"/>
  <c r="L3115" i="3" s="1"/>
  <c r="J3116" i="3"/>
  <c r="L3116" i="3" s="1"/>
  <c r="J3117" i="3"/>
  <c r="L3117" i="3" s="1"/>
  <c r="J3118" i="3"/>
  <c r="L3118" i="3" s="1"/>
  <c r="J3119" i="3"/>
  <c r="L3119" i="3" s="1"/>
  <c r="J3120" i="3"/>
  <c r="L3120" i="3" s="1"/>
  <c r="J3121" i="3"/>
  <c r="L3121" i="3" s="1"/>
  <c r="J3122" i="3"/>
  <c r="L3122" i="3" s="1"/>
  <c r="J3123" i="3"/>
  <c r="L3123" i="3" s="1"/>
  <c r="J3124" i="3"/>
  <c r="L3124" i="3" s="1"/>
  <c r="J3125" i="3"/>
  <c r="L3125" i="3" s="1"/>
  <c r="J3126" i="3"/>
  <c r="L3126" i="3" s="1"/>
  <c r="J3127" i="3"/>
  <c r="L3127" i="3" s="1"/>
  <c r="J3128" i="3"/>
  <c r="L3128" i="3" s="1"/>
  <c r="J3129" i="3"/>
  <c r="L3129" i="3" s="1"/>
  <c r="J3130" i="3"/>
  <c r="L3130" i="3" s="1"/>
  <c r="J3131" i="3"/>
  <c r="L3131" i="3" s="1"/>
  <c r="J3132" i="3"/>
  <c r="L3132" i="3" s="1"/>
  <c r="J3133" i="3"/>
  <c r="L3133" i="3" s="1"/>
  <c r="J3134" i="3"/>
  <c r="L3134" i="3" s="1"/>
  <c r="J3135" i="3"/>
  <c r="L3135" i="3" s="1"/>
  <c r="J3136" i="3"/>
  <c r="L3136" i="3" s="1"/>
  <c r="J3137" i="3"/>
  <c r="L3137" i="3" s="1"/>
  <c r="J3138" i="3"/>
  <c r="L3138" i="3" s="1"/>
  <c r="J3139" i="3"/>
  <c r="L3139" i="3" s="1"/>
  <c r="J3140" i="3"/>
  <c r="L3140" i="3" s="1"/>
  <c r="J3141" i="3"/>
  <c r="L3141" i="3" s="1"/>
  <c r="J3142" i="3"/>
  <c r="L3142" i="3" s="1"/>
  <c r="J3143" i="3"/>
  <c r="L3143" i="3" s="1"/>
  <c r="J3144" i="3"/>
  <c r="L3144" i="3" s="1"/>
  <c r="J3145" i="3"/>
  <c r="L3145" i="3" s="1"/>
  <c r="J3146" i="3"/>
  <c r="L3146" i="3" s="1"/>
  <c r="J3147" i="3"/>
  <c r="L3147" i="3" s="1"/>
  <c r="J3148" i="3"/>
  <c r="L3148" i="3" s="1"/>
  <c r="J3149" i="3"/>
  <c r="L3149" i="3" s="1"/>
  <c r="J3150" i="3"/>
  <c r="L3150" i="3" s="1"/>
  <c r="J3151" i="3"/>
  <c r="L3151" i="3" s="1"/>
  <c r="J3152" i="3"/>
  <c r="L3152" i="3" s="1"/>
  <c r="J3153" i="3"/>
  <c r="L3153" i="3" s="1"/>
  <c r="J3154" i="3"/>
  <c r="L3154" i="3" s="1"/>
  <c r="J3155" i="3"/>
  <c r="L3155" i="3" s="1"/>
  <c r="J3156" i="3"/>
  <c r="L3156" i="3" s="1"/>
  <c r="J3157" i="3"/>
  <c r="L3157" i="3" s="1"/>
  <c r="J3158" i="3"/>
  <c r="L3158" i="3" s="1"/>
  <c r="J3159" i="3"/>
  <c r="L3159" i="3" s="1"/>
  <c r="J3160" i="3"/>
  <c r="L3160" i="3" s="1"/>
  <c r="J3161" i="3"/>
  <c r="L3161" i="3" s="1"/>
  <c r="J3162" i="3"/>
  <c r="L3162" i="3" s="1"/>
  <c r="J3163" i="3"/>
  <c r="L3163" i="3" s="1"/>
  <c r="J3164" i="3"/>
  <c r="L3164" i="3" s="1"/>
  <c r="J3165" i="3"/>
  <c r="L3165" i="3" s="1"/>
  <c r="J3166" i="3"/>
  <c r="L3166" i="3" s="1"/>
  <c r="J3167" i="3"/>
  <c r="L3167" i="3" s="1"/>
  <c r="J3168" i="3"/>
  <c r="L3168" i="3" s="1"/>
  <c r="J3169" i="3"/>
  <c r="L3169" i="3" s="1"/>
  <c r="J3170" i="3"/>
  <c r="L3170" i="3" s="1"/>
  <c r="J3171" i="3"/>
  <c r="L3171" i="3" s="1"/>
  <c r="J3172" i="3"/>
  <c r="L3172" i="3" s="1"/>
  <c r="J3173" i="3"/>
  <c r="L3173" i="3" s="1"/>
  <c r="J3174" i="3"/>
  <c r="L3174" i="3" s="1"/>
  <c r="J3175" i="3"/>
  <c r="L3175" i="3" s="1"/>
  <c r="J3176" i="3"/>
  <c r="L3176" i="3" s="1"/>
  <c r="J3177" i="3"/>
  <c r="L3177" i="3" s="1"/>
  <c r="J3178" i="3"/>
  <c r="L3178" i="3" s="1"/>
  <c r="J3179" i="3"/>
  <c r="L3179" i="3" s="1"/>
  <c r="J3180" i="3"/>
  <c r="L3180" i="3" s="1"/>
  <c r="J3181" i="3"/>
  <c r="L3181" i="3" s="1"/>
  <c r="J3182" i="3"/>
  <c r="L3182" i="3" s="1"/>
  <c r="J3183" i="3"/>
  <c r="L3183" i="3" s="1"/>
  <c r="J3184" i="3"/>
  <c r="L3184" i="3" s="1"/>
  <c r="J3185" i="3"/>
  <c r="L3185" i="3" s="1"/>
  <c r="J3186" i="3"/>
  <c r="L3186" i="3" s="1"/>
  <c r="J3187" i="3"/>
  <c r="L3187" i="3" s="1"/>
  <c r="J3188" i="3"/>
  <c r="L3188" i="3" s="1"/>
  <c r="J3189" i="3"/>
  <c r="L3189" i="3" s="1"/>
  <c r="J3190" i="3"/>
  <c r="L3190" i="3" s="1"/>
  <c r="J3191" i="3"/>
  <c r="L3191" i="3" s="1"/>
  <c r="J3192" i="3"/>
  <c r="L3192" i="3" s="1"/>
  <c r="J3193" i="3"/>
  <c r="L3193" i="3" s="1"/>
  <c r="J3194" i="3"/>
  <c r="L3194" i="3" s="1"/>
  <c r="J3195" i="3"/>
  <c r="L3195" i="3" s="1"/>
  <c r="J3196" i="3"/>
  <c r="L3196" i="3" s="1"/>
  <c r="J3197" i="3"/>
  <c r="L3197" i="3" s="1"/>
  <c r="J3198" i="3"/>
  <c r="L3198" i="3" s="1"/>
  <c r="J3199" i="3"/>
  <c r="L3199" i="3" s="1"/>
  <c r="J3200" i="3"/>
  <c r="L3200" i="3" s="1"/>
  <c r="J3201" i="3"/>
  <c r="L3201" i="3" s="1"/>
  <c r="J3202" i="3"/>
  <c r="L3202" i="3" s="1"/>
  <c r="J3203" i="3"/>
  <c r="L3203" i="3" s="1"/>
  <c r="J3204" i="3"/>
  <c r="L3204" i="3" s="1"/>
  <c r="J3205" i="3"/>
  <c r="L3205" i="3" s="1"/>
  <c r="J3206" i="3"/>
  <c r="L3206" i="3" s="1"/>
  <c r="J3207" i="3"/>
  <c r="L3207" i="3" s="1"/>
  <c r="J3208" i="3"/>
  <c r="L3208" i="3" s="1"/>
  <c r="J3209" i="3"/>
  <c r="L3209" i="3" s="1"/>
  <c r="J3210" i="3"/>
  <c r="L3210" i="3" s="1"/>
  <c r="J3211" i="3"/>
  <c r="L3211" i="3" s="1"/>
  <c r="J3212" i="3"/>
  <c r="L3212" i="3" s="1"/>
  <c r="J3213" i="3"/>
  <c r="L3213" i="3" s="1"/>
  <c r="J3214" i="3"/>
  <c r="L3214" i="3" s="1"/>
  <c r="J3215" i="3"/>
  <c r="L3215" i="3" s="1"/>
  <c r="J3216" i="3"/>
  <c r="L3216" i="3" s="1"/>
  <c r="J3217" i="3"/>
  <c r="L3217" i="3" s="1"/>
  <c r="J3218" i="3"/>
  <c r="L3218" i="3" s="1"/>
  <c r="J3219" i="3"/>
  <c r="L3219" i="3" s="1"/>
  <c r="J3220" i="3"/>
  <c r="L3220" i="3" s="1"/>
  <c r="J3221" i="3"/>
  <c r="L3221" i="3" s="1"/>
  <c r="J3222" i="3"/>
  <c r="L3222" i="3" s="1"/>
  <c r="J3223" i="3"/>
  <c r="L3223" i="3" s="1"/>
  <c r="J3224" i="3"/>
  <c r="L3224" i="3" s="1"/>
  <c r="J3225" i="3"/>
  <c r="L3225" i="3" s="1"/>
  <c r="J3226" i="3"/>
  <c r="L3226" i="3" s="1"/>
  <c r="J3227" i="3"/>
  <c r="L3227" i="3" s="1"/>
  <c r="J3228" i="3"/>
  <c r="L3228" i="3" s="1"/>
  <c r="J3229" i="3"/>
  <c r="L3229" i="3" s="1"/>
  <c r="J3230" i="3"/>
  <c r="L3230" i="3" s="1"/>
  <c r="J3231" i="3"/>
  <c r="L3231" i="3" s="1"/>
  <c r="J3232" i="3"/>
  <c r="L3232" i="3" s="1"/>
  <c r="J3233" i="3"/>
  <c r="L3233" i="3" s="1"/>
  <c r="J3234" i="3"/>
  <c r="L3234" i="3" s="1"/>
  <c r="J3235" i="3"/>
  <c r="L3235" i="3" s="1"/>
  <c r="J3236" i="3"/>
  <c r="L3236" i="3" s="1"/>
  <c r="J3237" i="3"/>
  <c r="L3237" i="3" s="1"/>
  <c r="J3238" i="3"/>
  <c r="L3238" i="3" s="1"/>
  <c r="J3239" i="3"/>
  <c r="L3239" i="3" s="1"/>
  <c r="J3240" i="3"/>
  <c r="L3240" i="3" s="1"/>
  <c r="J3241" i="3"/>
  <c r="L3241" i="3" s="1"/>
  <c r="J3242" i="3"/>
  <c r="L3242" i="3" s="1"/>
  <c r="J3243" i="3"/>
  <c r="L3243" i="3" s="1"/>
  <c r="J3244" i="3"/>
  <c r="L3244" i="3" s="1"/>
  <c r="J3245" i="3"/>
  <c r="L3245" i="3" s="1"/>
  <c r="J3246" i="3"/>
  <c r="L3246" i="3" s="1"/>
  <c r="J3247" i="3"/>
  <c r="L3247" i="3" s="1"/>
  <c r="J3248" i="3"/>
  <c r="L3248" i="3" s="1"/>
  <c r="J3249" i="3"/>
  <c r="L3249" i="3" s="1"/>
  <c r="J3250" i="3"/>
  <c r="L3250" i="3" s="1"/>
  <c r="J3251" i="3"/>
  <c r="L3251" i="3" s="1"/>
  <c r="J3252" i="3"/>
  <c r="L3252" i="3" s="1"/>
  <c r="J3253" i="3"/>
  <c r="L3253" i="3" s="1"/>
  <c r="J3254" i="3"/>
  <c r="L3254" i="3" s="1"/>
  <c r="J3255" i="3"/>
  <c r="L3255" i="3" s="1"/>
  <c r="J3256" i="3"/>
  <c r="L3256" i="3" s="1"/>
  <c r="J3257" i="3"/>
  <c r="L3257" i="3" s="1"/>
  <c r="J3258" i="3"/>
  <c r="L3258" i="3" s="1"/>
  <c r="J3259" i="3"/>
  <c r="L3259" i="3" s="1"/>
  <c r="J3260" i="3"/>
  <c r="L3260" i="3" s="1"/>
  <c r="J3261" i="3"/>
  <c r="L3261" i="3" s="1"/>
  <c r="J3262" i="3"/>
  <c r="L3262" i="3" s="1"/>
  <c r="J3263" i="3"/>
  <c r="L3263" i="3" s="1"/>
  <c r="J3264" i="3"/>
  <c r="L3264" i="3" s="1"/>
  <c r="J3265" i="3"/>
  <c r="L3265" i="3" s="1"/>
  <c r="J3266" i="3"/>
  <c r="L3266" i="3" s="1"/>
  <c r="J3267" i="3"/>
  <c r="L3267" i="3" s="1"/>
  <c r="J3268" i="3"/>
  <c r="L3268" i="3" s="1"/>
  <c r="J3269" i="3"/>
  <c r="L3269" i="3" s="1"/>
  <c r="J3270" i="3"/>
  <c r="L3270" i="3" s="1"/>
  <c r="J3271" i="3"/>
  <c r="L3271" i="3" s="1"/>
  <c r="J3272" i="3"/>
  <c r="L3272" i="3" s="1"/>
  <c r="J3273" i="3"/>
  <c r="L3273" i="3" s="1"/>
  <c r="J3274" i="3"/>
  <c r="L3274" i="3" s="1"/>
  <c r="J3275" i="3"/>
  <c r="L3275" i="3" s="1"/>
  <c r="J3276" i="3"/>
  <c r="L3276" i="3" s="1"/>
  <c r="J3277" i="3"/>
  <c r="L3277" i="3" s="1"/>
  <c r="J3278" i="3"/>
  <c r="L3278" i="3" s="1"/>
  <c r="J3279" i="3"/>
  <c r="L3279" i="3" s="1"/>
  <c r="J3280" i="3"/>
  <c r="L3280" i="3" s="1"/>
  <c r="J3281" i="3"/>
  <c r="L3281" i="3" s="1"/>
  <c r="J3282" i="3"/>
  <c r="L3282" i="3" s="1"/>
  <c r="J3283" i="3"/>
  <c r="L3283" i="3" s="1"/>
  <c r="J3284" i="3"/>
  <c r="L3284" i="3" s="1"/>
  <c r="J3285" i="3"/>
  <c r="L3285" i="3" s="1"/>
  <c r="J3286" i="3"/>
  <c r="L3286" i="3" s="1"/>
  <c r="J3287" i="3"/>
  <c r="L3287" i="3" s="1"/>
  <c r="J3288" i="3"/>
  <c r="L3288" i="3" s="1"/>
  <c r="J3289" i="3"/>
  <c r="L3289" i="3" s="1"/>
  <c r="J3290" i="3"/>
  <c r="L3290" i="3" s="1"/>
  <c r="J3291" i="3"/>
  <c r="L3291" i="3" s="1"/>
  <c r="J3292" i="3"/>
  <c r="L3292" i="3" s="1"/>
  <c r="J3293" i="3"/>
  <c r="L3293" i="3" s="1"/>
  <c r="J3294" i="3"/>
  <c r="L3294" i="3" s="1"/>
  <c r="J3295" i="3"/>
  <c r="L3295" i="3" s="1"/>
  <c r="J3296" i="3"/>
  <c r="L3296" i="3" s="1"/>
  <c r="J3297" i="3"/>
  <c r="L3297" i="3" s="1"/>
  <c r="J3298" i="3"/>
  <c r="L3298" i="3" s="1"/>
  <c r="J3299" i="3"/>
  <c r="L3299" i="3" s="1"/>
  <c r="J3300" i="3"/>
  <c r="L3300" i="3" s="1"/>
  <c r="J3301" i="3"/>
  <c r="L3301" i="3" s="1"/>
  <c r="J3302" i="3"/>
  <c r="L3302" i="3" s="1"/>
  <c r="J3303" i="3"/>
  <c r="L3303" i="3" s="1"/>
  <c r="J3304" i="3"/>
  <c r="L3304" i="3" s="1"/>
  <c r="J3305" i="3"/>
  <c r="L3305" i="3" s="1"/>
  <c r="J3306" i="3"/>
  <c r="L3306" i="3" s="1"/>
  <c r="J3307" i="3"/>
  <c r="L3307" i="3" s="1"/>
  <c r="J3308" i="3"/>
  <c r="L3308" i="3" s="1"/>
  <c r="J3309" i="3"/>
  <c r="L3309" i="3" s="1"/>
  <c r="J3310" i="3"/>
  <c r="L3310" i="3" s="1"/>
  <c r="J3311" i="3"/>
  <c r="L3311" i="3" s="1"/>
  <c r="J3312" i="3"/>
  <c r="L3312" i="3" s="1"/>
  <c r="J3313" i="3"/>
  <c r="L3313" i="3" s="1"/>
  <c r="J3314" i="3"/>
  <c r="L3314" i="3" s="1"/>
  <c r="J3315" i="3"/>
  <c r="L3315" i="3" s="1"/>
  <c r="J3316" i="3"/>
  <c r="L3316" i="3" s="1"/>
  <c r="J3317" i="3"/>
  <c r="L3317" i="3" s="1"/>
  <c r="J3318" i="3"/>
  <c r="L3318" i="3" s="1"/>
  <c r="J3319" i="3"/>
  <c r="L3319" i="3" s="1"/>
  <c r="J3320" i="3"/>
  <c r="L3320" i="3" s="1"/>
  <c r="J3321" i="3"/>
  <c r="L3321" i="3" s="1"/>
  <c r="J3322" i="3"/>
  <c r="L3322" i="3" s="1"/>
  <c r="J3323" i="3"/>
  <c r="L3323" i="3" s="1"/>
  <c r="J3324" i="3"/>
  <c r="L3324" i="3" s="1"/>
  <c r="J3325" i="3"/>
  <c r="L3325" i="3" s="1"/>
  <c r="J3326" i="3"/>
  <c r="L3326" i="3" s="1"/>
  <c r="J3327" i="3"/>
  <c r="L3327" i="3" s="1"/>
  <c r="J3328" i="3"/>
  <c r="L3328" i="3" s="1"/>
  <c r="J3329" i="3"/>
  <c r="L3329" i="3" s="1"/>
  <c r="J3330" i="3"/>
  <c r="L3330" i="3" s="1"/>
  <c r="J3331" i="3"/>
  <c r="L3331" i="3" s="1"/>
  <c r="J3332" i="3"/>
  <c r="L3332" i="3" s="1"/>
  <c r="J3333" i="3"/>
  <c r="L3333" i="3" s="1"/>
  <c r="J3334" i="3"/>
  <c r="L3334" i="3" s="1"/>
  <c r="J3335" i="3"/>
  <c r="L3335" i="3" s="1"/>
  <c r="J3336" i="3"/>
  <c r="L3336" i="3" s="1"/>
  <c r="J3337" i="3"/>
  <c r="L3337" i="3" s="1"/>
  <c r="J3338" i="3"/>
  <c r="L3338" i="3" s="1"/>
  <c r="J3339" i="3"/>
  <c r="L3339" i="3" s="1"/>
  <c r="J3340" i="3"/>
  <c r="L3340" i="3" s="1"/>
  <c r="J3341" i="3"/>
  <c r="L3341" i="3" s="1"/>
  <c r="J3342" i="3"/>
  <c r="L3342" i="3" s="1"/>
  <c r="J3343" i="3"/>
  <c r="L3343" i="3" s="1"/>
  <c r="J3344" i="3"/>
  <c r="L3344" i="3" s="1"/>
  <c r="J3345" i="3"/>
  <c r="L3345" i="3" s="1"/>
  <c r="J3346" i="3"/>
  <c r="L3346" i="3" s="1"/>
  <c r="J3347" i="3"/>
  <c r="L3347" i="3" s="1"/>
  <c r="J3348" i="3"/>
  <c r="L3348" i="3" s="1"/>
  <c r="J3349" i="3"/>
  <c r="L3349" i="3" s="1"/>
  <c r="J3350" i="3"/>
  <c r="L3350" i="3" s="1"/>
  <c r="J3351" i="3"/>
  <c r="L3351" i="3" s="1"/>
  <c r="J3352" i="3"/>
  <c r="L3352" i="3" s="1"/>
  <c r="J3353" i="3"/>
  <c r="L3353" i="3" s="1"/>
  <c r="J3354" i="3"/>
  <c r="L3354" i="3" s="1"/>
  <c r="J3355" i="3"/>
  <c r="L3355" i="3" s="1"/>
  <c r="J3356" i="3"/>
  <c r="L3356" i="3" s="1"/>
  <c r="J3357" i="3"/>
  <c r="L3357" i="3" s="1"/>
  <c r="J3358" i="3"/>
  <c r="L3358" i="3" s="1"/>
  <c r="J3359" i="3"/>
  <c r="L3359" i="3" s="1"/>
  <c r="J3360" i="3"/>
  <c r="L3360" i="3" s="1"/>
  <c r="J3361" i="3"/>
  <c r="L3361" i="3" s="1"/>
  <c r="J3362" i="3"/>
  <c r="L3362" i="3" s="1"/>
  <c r="J3363" i="3"/>
  <c r="L3363" i="3" s="1"/>
  <c r="J3364" i="3"/>
  <c r="L3364" i="3" s="1"/>
  <c r="J3365" i="3"/>
  <c r="L3365" i="3" s="1"/>
  <c r="J3366" i="3"/>
  <c r="L3366" i="3" s="1"/>
  <c r="J3367" i="3"/>
  <c r="L3367" i="3" s="1"/>
  <c r="J3368" i="3"/>
  <c r="L3368" i="3" s="1"/>
  <c r="J3369" i="3"/>
  <c r="L3369" i="3" s="1"/>
  <c r="J3370" i="3"/>
  <c r="L3370" i="3" s="1"/>
  <c r="J3371" i="3"/>
  <c r="L3371" i="3" s="1"/>
  <c r="J3372" i="3"/>
  <c r="L3372" i="3" s="1"/>
  <c r="J3373" i="3"/>
  <c r="L3373" i="3" s="1"/>
  <c r="J3374" i="3"/>
  <c r="L3374" i="3" s="1"/>
  <c r="J3375" i="3"/>
  <c r="L3375" i="3" s="1"/>
  <c r="J3376" i="3"/>
  <c r="L3376" i="3" s="1"/>
  <c r="J3377" i="3"/>
  <c r="L3377" i="3" s="1"/>
  <c r="J3378" i="3"/>
  <c r="L3378" i="3" s="1"/>
  <c r="J3379" i="3"/>
  <c r="L3379" i="3" s="1"/>
  <c r="J3380" i="3"/>
  <c r="L3380" i="3" s="1"/>
  <c r="J3381" i="3"/>
  <c r="L3381" i="3" s="1"/>
  <c r="J3382" i="3"/>
  <c r="L3382" i="3" s="1"/>
  <c r="J3383" i="3"/>
  <c r="L3383" i="3" s="1"/>
  <c r="J3384" i="3"/>
  <c r="L3384" i="3" s="1"/>
  <c r="J3385" i="3"/>
  <c r="L3385" i="3" s="1"/>
  <c r="J3386" i="3"/>
  <c r="L3386" i="3" s="1"/>
  <c r="J3387" i="3"/>
  <c r="L3387" i="3" s="1"/>
  <c r="J3388" i="3"/>
  <c r="L3388" i="3" s="1"/>
  <c r="J3389" i="3"/>
  <c r="L3389" i="3" s="1"/>
  <c r="J3390" i="3"/>
  <c r="L3390" i="3" s="1"/>
  <c r="J3391" i="3"/>
  <c r="L3391" i="3" s="1"/>
  <c r="J3392" i="3"/>
  <c r="L3392" i="3" s="1"/>
  <c r="J3393" i="3"/>
  <c r="L3393" i="3" s="1"/>
  <c r="J3394" i="3"/>
  <c r="L3394" i="3" s="1"/>
  <c r="J3395" i="3"/>
  <c r="L3395" i="3" s="1"/>
  <c r="J3396" i="3"/>
  <c r="L3396" i="3" s="1"/>
  <c r="J3397" i="3"/>
  <c r="L3397" i="3" s="1"/>
  <c r="J3398" i="3"/>
  <c r="L3398" i="3" s="1"/>
  <c r="J3399" i="3"/>
  <c r="L3399" i="3" s="1"/>
  <c r="J3400" i="3"/>
  <c r="L3400" i="3" s="1"/>
  <c r="J3401" i="3"/>
  <c r="L3401" i="3" s="1"/>
  <c r="J3402" i="3"/>
  <c r="L3402" i="3" s="1"/>
  <c r="J3403" i="3"/>
  <c r="L3403" i="3" s="1"/>
  <c r="J3404" i="3"/>
  <c r="L3404" i="3" s="1"/>
  <c r="J3405" i="3"/>
  <c r="L3405" i="3" s="1"/>
  <c r="J3406" i="3"/>
  <c r="L3406" i="3" s="1"/>
  <c r="J3407" i="3"/>
  <c r="L3407" i="3" s="1"/>
  <c r="J3408" i="3"/>
  <c r="L3408" i="3" s="1"/>
  <c r="J3409" i="3"/>
  <c r="L3409" i="3" s="1"/>
  <c r="J3410" i="3"/>
  <c r="L3410" i="3" s="1"/>
  <c r="J3411" i="3"/>
  <c r="L3411" i="3" s="1"/>
  <c r="J3412" i="3"/>
  <c r="L3412" i="3" s="1"/>
  <c r="J3413" i="3"/>
  <c r="L3413" i="3" s="1"/>
  <c r="J3414" i="3"/>
  <c r="L3414" i="3" s="1"/>
  <c r="J3415" i="3"/>
  <c r="L3415" i="3" s="1"/>
  <c r="J3416" i="3"/>
  <c r="L3416" i="3" s="1"/>
  <c r="J3417" i="3"/>
  <c r="L3417" i="3" s="1"/>
  <c r="J3418" i="3"/>
  <c r="L3418" i="3" s="1"/>
  <c r="J3419" i="3"/>
  <c r="L3419" i="3" s="1"/>
  <c r="J3420" i="3"/>
  <c r="L3420" i="3" s="1"/>
  <c r="J3421" i="3"/>
  <c r="L3421" i="3" s="1"/>
  <c r="J3422" i="3"/>
  <c r="L3422" i="3" s="1"/>
  <c r="J3423" i="3"/>
  <c r="L3423" i="3" s="1"/>
  <c r="J3424" i="3"/>
  <c r="L3424" i="3" s="1"/>
  <c r="J3425" i="3"/>
  <c r="L3425" i="3" s="1"/>
  <c r="J3426" i="3"/>
  <c r="L3426" i="3" s="1"/>
  <c r="J3427" i="3"/>
  <c r="L3427" i="3" s="1"/>
  <c r="J3428" i="3"/>
  <c r="L3428" i="3" s="1"/>
  <c r="J3429" i="3"/>
  <c r="L3429" i="3" s="1"/>
  <c r="J3430" i="3"/>
  <c r="L3430" i="3" s="1"/>
  <c r="J3431" i="3"/>
  <c r="L3431" i="3" s="1"/>
  <c r="J3432" i="3"/>
  <c r="L3432" i="3" s="1"/>
  <c r="J3433" i="3"/>
  <c r="L3433" i="3" s="1"/>
  <c r="J3434" i="3"/>
  <c r="L3434" i="3" s="1"/>
  <c r="J3435" i="3"/>
  <c r="L3435" i="3" s="1"/>
  <c r="J3436" i="3"/>
  <c r="L3436" i="3" s="1"/>
  <c r="J3437" i="3"/>
  <c r="L3437" i="3" s="1"/>
  <c r="J3438" i="3"/>
  <c r="L3438" i="3" s="1"/>
  <c r="J3439" i="3"/>
  <c r="L3439" i="3" s="1"/>
  <c r="J3440" i="3"/>
  <c r="L3440" i="3" s="1"/>
  <c r="J3441" i="3"/>
  <c r="L3441" i="3" s="1"/>
  <c r="J3442" i="3"/>
  <c r="L3442" i="3" s="1"/>
  <c r="J3443" i="3"/>
  <c r="L3443" i="3" s="1"/>
  <c r="J3444" i="3"/>
  <c r="L3444" i="3" s="1"/>
  <c r="J3445" i="3"/>
  <c r="L3445" i="3" s="1"/>
  <c r="J3446" i="3"/>
  <c r="L3446" i="3" s="1"/>
  <c r="J3447" i="3"/>
  <c r="L3447" i="3" s="1"/>
  <c r="J3448" i="3"/>
  <c r="L3448" i="3" s="1"/>
  <c r="J3449" i="3"/>
  <c r="L3449" i="3" s="1"/>
  <c r="J3450" i="3"/>
  <c r="L3450" i="3" s="1"/>
  <c r="J3451" i="3"/>
  <c r="L3451" i="3" s="1"/>
  <c r="J3452" i="3"/>
  <c r="L3452" i="3" s="1"/>
  <c r="J3453" i="3"/>
  <c r="L3453" i="3" s="1"/>
  <c r="J3454" i="3"/>
  <c r="L3454" i="3" s="1"/>
  <c r="J3455" i="3"/>
  <c r="L3455" i="3" s="1"/>
  <c r="J3456" i="3"/>
  <c r="L3456" i="3" s="1"/>
  <c r="J3457" i="3"/>
  <c r="L3457" i="3" s="1"/>
  <c r="J3458" i="3"/>
  <c r="L3458" i="3" s="1"/>
  <c r="J3459" i="3"/>
  <c r="L3459" i="3" s="1"/>
  <c r="J3460" i="3"/>
  <c r="L3460" i="3" s="1"/>
  <c r="J3461" i="3"/>
  <c r="L3461" i="3" s="1"/>
  <c r="J3462" i="3"/>
  <c r="L3462" i="3" s="1"/>
  <c r="J3463" i="3"/>
  <c r="L3463" i="3" s="1"/>
  <c r="J3464" i="3"/>
  <c r="L3464" i="3" s="1"/>
  <c r="J3465" i="3"/>
  <c r="L3465" i="3" s="1"/>
  <c r="J3466" i="3"/>
  <c r="L3466" i="3" s="1"/>
  <c r="J3467" i="3"/>
  <c r="L3467" i="3" s="1"/>
  <c r="J3468" i="3"/>
  <c r="L3468" i="3" s="1"/>
  <c r="J3469" i="3"/>
  <c r="L3469" i="3" s="1"/>
  <c r="J3470" i="3"/>
  <c r="L3470" i="3" s="1"/>
  <c r="J3471" i="3"/>
  <c r="L3471" i="3" s="1"/>
  <c r="J3472" i="3"/>
  <c r="L3472" i="3" s="1"/>
  <c r="J3473" i="3"/>
  <c r="L3473" i="3" s="1"/>
  <c r="J3474" i="3"/>
  <c r="L3474" i="3" s="1"/>
  <c r="J3475" i="3"/>
  <c r="L3475" i="3" s="1"/>
  <c r="J3476" i="3"/>
  <c r="L3476" i="3" s="1"/>
  <c r="J3477" i="3"/>
  <c r="L3477" i="3" s="1"/>
  <c r="J3478" i="3"/>
  <c r="L3478" i="3" s="1"/>
  <c r="J3479" i="3"/>
  <c r="L3479" i="3" s="1"/>
  <c r="J3480" i="3"/>
  <c r="L3480" i="3" s="1"/>
  <c r="J3481" i="3"/>
  <c r="L3481" i="3" s="1"/>
  <c r="J3482" i="3"/>
  <c r="L3482" i="3" s="1"/>
  <c r="J3483" i="3"/>
  <c r="L3483" i="3" s="1"/>
  <c r="J3484" i="3"/>
  <c r="L3484" i="3" s="1"/>
  <c r="J3485" i="3"/>
  <c r="L3485" i="3" s="1"/>
  <c r="J3486" i="3"/>
  <c r="L3486" i="3" s="1"/>
  <c r="J3487" i="3"/>
  <c r="L3487" i="3" s="1"/>
  <c r="J3488" i="3"/>
  <c r="L3488" i="3" s="1"/>
  <c r="J3489" i="3"/>
  <c r="L3489" i="3" s="1"/>
  <c r="J3490" i="3"/>
  <c r="L3490" i="3" s="1"/>
  <c r="J3491" i="3"/>
  <c r="L3491" i="3" s="1"/>
  <c r="J3492" i="3"/>
  <c r="L3492" i="3" s="1"/>
  <c r="J3493" i="3"/>
  <c r="L3493" i="3" s="1"/>
  <c r="J3494" i="3"/>
  <c r="L3494" i="3" s="1"/>
  <c r="J3495" i="3"/>
  <c r="L3495" i="3" s="1"/>
  <c r="J3496" i="3"/>
  <c r="L3496" i="3" s="1"/>
  <c r="J3497" i="3"/>
  <c r="L3497" i="3" s="1"/>
  <c r="J3498" i="3"/>
  <c r="L3498" i="3" s="1"/>
  <c r="J3499" i="3"/>
  <c r="L3499" i="3" s="1"/>
  <c r="J3500" i="3"/>
  <c r="L3500" i="3" s="1"/>
  <c r="J3501" i="3"/>
  <c r="L3501" i="3" s="1"/>
  <c r="J3502" i="3"/>
  <c r="L3502" i="3" s="1"/>
  <c r="J3503" i="3"/>
  <c r="L3503" i="3" s="1"/>
  <c r="J3504" i="3"/>
  <c r="L3504" i="3" s="1"/>
  <c r="J3505" i="3"/>
  <c r="L3505" i="3" s="1"/>
  <c r="J3506" i="3"/>
  <c r="L3506" i="3" s="1"/>
  <c r="J3507" i="3"/>
  <c r="L3507" i="3" s="1"/>
  <c r="J3508" i="3"/>
  <c r="L3508" i="3" s="1"/>
  <c r="J3509" i="3"/>
  <c r="L3509" i="3" s="1"/>
  <c r="J3510" i="3"/>
  <c r="L3510" i="3" s="1"/>
  <c r="J3511" i="3"/>
  <c r="L3511" i="3" s="1"/>
  <c r="J3512" i="3"/>
  <c r="L3512" i="3" s="1"/>
  <c r="J3513" i="3"/>
  <c r="L3513" i="3" s="1"/>
  <c r="J3514" i="3"/>
  <c r="L3514" i="3" s="1"/>
  <c r="J3515" i="3"/>
  <c r="L3515" i="3" s="1"/>
  <c r="J3516" i="3"/>
  <c r="L3516" i="3" s="1"/>
  <c r="J3517" i="3"/>
  <c r="L3517" i="3" s="1"/>
  <c r="J3518" i="3"/>
  <c r="L3518" i="3" s="1"/>
  <c r="J3519" i="3"/>
  <c r="L3519" i="3" s="1"/>
  <c r="J3520" i="3"/>
  <c r="L3520" i="3" s="1"/>
  <c r="J3521" i="3"/>
  <c r="L3521" i="3" s="1"/>
  <c r="J3522" i="3"/>
  <c r="L3522" i="3" s="1"/>
  <c r="J3523" i="3"/>
  <c r="L3523" i="3" s="1"/>
  <c r="J3524" i="3"/>
  <c r="L3524" i="3" s="1"/>
  <c r="J3525" i="3"/>
  <c r="L3525" i="3" s="1"/>
  <c r="J3526" i="3"/>
  <c r="L3526" i="3" s="1"/>
  <c r="J3527" i="3"/>
  <c r="L3527" i="3" s="1"/>
  <c r="J3528" i="3"/>
  <c r="L3528" i="3" s="1"/>
  <c r="J3529" i="3"/>
  <c r="L3529" i="3" s="1"/>
  <c r="J3530" i="3"/>
  <c r="L3530" i="3" s="1"/>
  <c r="J3531" i="3"/>
  <c r="L3531" i="3" s="1"/>
  <c r="J3532" i="3"/>
  <c r="L3532" i="3" s="1"/>
  <c r="J3533" i="3"/>
  <c r="L3533" i="3" s="1"/>
  <c r="J3534" i="3"/>
  <c r="L3534" i="3" s="1"/>
  <c r="J3535" i="3"/>
  <c r="L3535" i="3" s="1"/>
  <c r="J3536" i="3"/>
  <c r="L3536" i="3" s="1"/>
  <c r="J3537" i="3"/>
  <c r="L3537" i="3" s="1"/>
  <c r="J3538" i="3"/>
  <c r="L3538" i="3" s="1"/>
  <c r="J3539" i="3"/>
  <c r="L3539" i="3" s="1"/>
  <c r="J3540" i="3"/>
  <c r="L3540" i="3" s="1"/>
  <c r="J3541" i="3"/>
  <c r="L3541" i="3" s="1"/>
  <c r="J3542" i="3"/>
  <c r="L3542" i="3" s="1"/>
  <c r="J3543" i="3"/>
  <c r="L3543" i="3" s="1"/>
  <c r="J3544" i="3"/>
  <c r="L3544" i="3" s="1"/>
  <c r="J3545" i="3"/>
  <c r="L3545" i="3" s="1"/>
  <c r="J3546" i="3"/>
  <c r="L3546" i="3" s="1"/>
  <c r="J3547" i="3"/>
  <c r="L3547" i="3" s="1"/>
  <c r="J3548" i="3"/>
  <c r="L3548" i="3" s="1"/>
  <c r="J3549" i="3"/>
  <c r="L3549" i="3" s="1"/>
  <c r="J3550" i="3"/>
  <c r="L3550" i="3" s="1"/>
  <c r="J3551" i="3"/>
  <c r="L3551" i="3" s="1"/>
  <c r="J3552" i="3"/>
  <c r="L3552" i="3" s="1"/>
  <c r="J3553" i="3"/>
  <c r="L3553" i="3" s="1"/>
  <c r="J3554" i="3"/>
  <c r="L3554" i="3" s="1"/>
  <c r="J3555" i="3"/>
  <c r="L3555" i="3" s="1"/>
  <c r="J3556" i="3"/>
  <c r="L3556" i="3" s="1"/>
  <c r="J3557" i="3"/>
  <c r="L3557" i="3" s="1"/>
  <c r="J3558" i="3"/>
  <c r="L3558" i="3" s="1"/>
  <c r="J3559" i="3"/>
  <c r="L3559" i="3" s="1"/>
  <c r="J3560" i="3"/>
  <c r="L3560" i="3" s="1"/>
  <c r="J3561" i="3"/>
  <c r="L3561" i="3" s="1"/>
  <c r="J3562" i="3"/>
  <c r="L3562" i="3" s="1"/>
  <c r="J3563" i="3"/>
  <c r="L3563" i="3" s="1"/>
  <c r="J3564" i="3"/>
  <c r="L3564" i="3" s="1"/>
  <c r="J3565" i="3"/>
  <c r="L3565" i="3" s="1"/>
  <c r="J3566" i="3"/>
  <c r="L3566" i="3" s="1"/>
  <c r="J3567" i="3"/>
  <c r="L3567" i="3" s="1"/>
  <c r="J3568" i="3"/>
  <c r="L3568" i="3" s="1"/>
  <c r="J3569" i="3"/>
  <c r="L3569" i="3" s="1"/>
  <c r="J3570" i="3"/>
  <c r="L3570" i="3" s="1"/>
  <c r="J3571" i="3"/>
  <c r="L3571" i="3" s="1"/>
  <c r="J3572" i="3"/>
  <c r="L3572" i="3" s="1"/>
  <c r="J3573" i="3"/>
  <c r="L3573" i="3" s="1"/>
  <c r="J3574" i="3"/>
  <c r="L3574" i="3" s="1"/>
  <c r="J3575" i="3"/>
  <c r="L3575" i="3" s="1"/>
  <c r="J3576" i="3"/>
  <c r="L3576" i="3" s="1"/>
  <c r="J3577" i="3"/>
  <c r="L3577" i="3" s="1"/>
  <c r="J3578" i="3"/>
  <c r="L3578" i="3" s="1"/>
  <c r="J3579" i="3"/>
  <c r="L3579" i="3" s="1"/>
  <c r="J3580" i="3"/>
  <c r="L3580" i="3" s="1"/>
  <c r="J3581" i="3"/>
  <c r="L3581" i="3" s="1"/>
  <c r="J3582" i="3"/>
  <c r="L3582" i="3" s="1"/>
  <c r="J3583" i="3"/>
  <c r="L3583" i="3" s="1"/>
  <c r="J3584" i="3"/>
  <c r="L3584" i="3" s="1"/>
  <c r="J3585" i="3"/>
  <c r="L3585" i="3" s="1"/>
  <c r="J3586" i="3"/>
  <c r="L3586" i="3" s="1"/>
  <c r="J3587" i="3"/>
  <c r="L3587" i="3" s="1"/>
  <c r="J3588" i="3"/>
  <c r="L3588" i="3" s="1"/>
  <c r="J3589" i="3"/>
  <c r="L3589" i="3" s="1"/>
  <c r="J3590" i="3"/>
  <c r="L3590" i="3" s="1"/>
  <c r="J3591" i="3"/>
  <c r="L3591" i="3" s="1"/>
  <c r="J3592" i="3"/>
  <c r="L3592" i="3" s="1"/>
  <c r="J3593" i="3"/>
  <c r="L3593" i="3" s="1"/>
  <c r="J3594" i="3"/>
  <c r="L3594" i="3" s="1"/>
  <c r="J3595" i="3"/>
  <c r="L3595" i="3" s="1"/>
  <c r="J3596" i="3"/>
  <c r="L3596" i="3" s="1"/>
  <c r="J3597" i="3"/>
  <c r="L3597" i="3" s="1"/>
  <c r="J3598" i="3"/>
  <c r="L3598" i="3" s="1"/>
  <c r="J3599" i="3"/>
  <c r="L3599" i="3" s="1"/>
  <c r="J3600" i="3"/>
  <c r="L3600" i="3" s="1"/>
  <c r="J3601" i="3"/>
  <c r="L3601" i="3" s="1"/>
  <c r="J3602" i="3"/>
  <c r="L3602" i="3" s="1"/>
  <c r="J3603" i="3"/>
  <c r="L3603" i="3" s="1"/>
  <c r="J3604" i="3"/>
  <c r="L3604" i="3" s="1"/>
  <c r="J3605" i="3"/>
  <c r="L3605" i="3" s="1"/>
  <c r="J3606" i="3"/>
  <c r="L3606" i="3" s="1"/>
  <c r="J3607" i="3"/>
  <c r="L3607" i="3" s="1"/>
  <c r="J3608" i="3"/>
  <c r="L3608" i="3" s="1"/>
  <c r="J3609" i="3"/>
  <c r="L3609" i="3" s="1"/>
  <c r="J3610" i="3"/>
  <c r="L3610" i="3" s="1"/>
  <c r="J3611" i="3"/>
  <c r="L3611" i="3" s="1"/>
  <c r="J3612" i="3"/>
  <c r="L3612" i="3" s="1"/>
  <c r="J3613" i="3"/>
  <c r="L3613" i="3" s="1"/>
  <c r="J3614" i="3"/>
  <c r="L3614" i="3" s="1"/>
  <c r="J3615" i="3"/>
  <c r="L3615" i="3" s="1"/>
  <c r="J3616" i="3"/>
  <c r="L3616" i="3" s="1"/>
  <c r="J3617" i="3"/>
  <c r="L3617" i="3" s="1"/>
  <c r="J3618" i="3"/>
  <c r="L3618" i="3" s="1"/>
  <c r="J3619" i="3"/>
  <c r="L3619" i="3" s="1"/>
  <c r="J3620" i="3"/>
  <c r="L3620" i="3" s="1"/>
  <c r="J3621" i="3"/>
  <c r="L3621" i="3" s="1"/>
  <c r="J3622" i="3"/>
  <c r="L3622" i="3" s="1"/>
  <c r="J3623" i="3"/>
  <c r="L3623" i="3" s="1"/>
  <c r="J3624" i="3"/>
  <c r="L3624" i="3" s="1"/>
  <c r="J3625" i="3"/>
  <c r="L3625" i="3" s="1"/>
  <c r="J3626" i="3"/>
  <c r="L3626" i="3" s="1"/>
  <c r="J3627" i="3"/>
  <c r="L3627" i="3" s="1"/>
  <c r="J3628" i="3"/>
  <c r="L3628" i="3" s="1"/>
  <c r="J3629" i="3"/>
  <c r="L3629" i="3" s="1"/>
  <c r="J3630" i="3"/>
  <c r="L3630" i="3" s="1"/>
  <c r="J3631" i="3"/>
  <c r="L3631" i="3" s="1"/>
  <c r="J3632" i="3"/>
  <c r="L3632" i="3" s="1"/>
  <c r="J3633" i="3"/>
  <c r="L3633" i="3" s="1"/>
  <c r="J3634" i="3"/>
  <c r="L3634" i="3" s="1"/>
  <c r="J3635" i="3"/>
  <c r="L3635" i="3" s="1"/>
  <c r="J3636" i="3"/>
  <c r="L3636" i="3" s="1"/>
  <c r="J3637" i="3"/>
  <c r="L3637" i="3" s="1"/>
  <c r="J3638" i="3"/>
  <c r="L3638" i="3" s="1"/>
  <c r="J3639" i="3"/>
  <c r="L3639" i="3" s="1"/>
  <c r="J3640" i="3"/>
  <c r="L3640" i="3" s="1"/>
  <c r="J3641" i="3"/>
  <c r="L3641" i="3" s="1"/>
  <c r="J3642" i="3"/>
  <c r="L3642" i="3" s="1"/>
  <c r="J3643" i="3"/>
  <c r="L3643" i="3" s="1"/>
  <c r="J3644" i="3"/>
  <c r="L3644" i="3" s="1"/>
  <c r="J3645" i="3"/>
  <c r="L3645" i="3" s="1"/>
  <c r="J3646" i="3"/>
  <c r="L3646" i="3" s="1"/>
  <c r="J3647" i="3"/>
  <c r="L3647" i="3" s="1"/>
  <c r="J3648" i="3"/>
  <c r="L3648" i="3" s="1"/>
  <c r="J3649" i="3"/>
  <c r="L3649" i="3" s="1"/>
  <c r="J3650" i="3"/>
  <c r="L3650" i="3" s="1"/>
  <c r="J3651" i="3"/>
  <c r="L3651" i="3" s="1"/>
  <c r="J3652" i="3"/>
  <c r="L3652" i="3" s="1"/>
  <c r="J3653" i="3"/>
  <c r="L3653" i="3" s="1"/>
  <c r="J3654" i="3"/>
  <c r="L3654" i="3" s="1"/>
  <c r="J3655" i="3"/>
  <c r="L3655" i="3" s="1"/>
  <c r="J3656" i="3"/>
  <c r="L3656" i="3" s="1"/>
  <c r="J3657" i="3"/>
  <c r="L3657" i="3" s="1"/>
  <c r="J3658" i="3"/>
  <c r="L3658" i="3" s="1"/>
  <c r="J3659" i="3"/>
  <c r="L3659" i="3" s="1"/>
  <c r="J3660" i="3"/>
  <c r="L3660" i="3" s="1"/>
  <c r="J3661" i="3"/>
  <c r="L3661" i="3" s="1"/>
  <c r="J3662" i="3"/>
  <c r="L3662" i="3" s="1"/>
  <c r="J3663" i="3"/>
  <c r="L3663" i="3" s="1"/>
  <c r="J3664" i="3"/>
  <c r="L3664" i="3" s="1"/>
  <c r="J3665" i="3"/>
  <c r="L3665" i="3" s="1"/>
  <c r="J3666" i="3"/>
  <c r="L3666" i="3" s="1"/>
  <c r="J3667" i="3"/>
  <c r="L3667" i="3" s="1"/>
  <c r="J3668" i="3"/>
  <c r="L3668" i="3" s="1"/>
  <c r="J3669" i="3"/>
  <c r="L3669" i="3" s="1"/>
  <c r="J3670" i="3"/>
  <c r="L3670" i="3" s="1"/>
  <c r="J3671" i="3"/>
  <c r="L3671" i="3" s="1"/>
  <c r="J3672" i="3"/>
  <c r="L3672" i="3" s="1"/>
  <c r="J3673" i="3"/>
  <c r="L3673" i="3" s="1"/>
  <c r="J3674" i="3"/>
  <c r="L3674" i="3" s="1"/>
  <c r="J3675" i="3"/>
  <c r="L3675" i="3" s="1"/>
  <c r="J3676" i="3"/>
  <c r="L3676" i="3" s="1"/>
  <c r="J3677" i="3"/>
  <c r="L3677" i="3" s="1"/>
  <c r="J3678" i="3"/>
  <c r="L3678" i="3" s="1"/>
  <c r="J3679" i="3"/>
  <c r="L3679" i="3" s="1"/>
  <c r="J3680" i="3"/>
  <c r="L3680" i="3" s="1"/>
  <c r="J3681" i="3"/>
  <c r="L3681" i="3" s="1"/>
  <c r="J3682" i="3"/>
  <c r="L3682" i="3" s="1"/>
  <c r="J3683" i="3"/>
  <c r="L3683" i="3" s="1"/>
  <c r="J3684" i="3"/>
  <c r="L3684" i="3" s="1"/>
  <c r="J3685" i="3"/>
  <c r="L3685" i="3" s="1"/>
  <c r="J3686" i="3"/>
  <c r="L3686" i="3" s="1"/>
  <c r="J3687" i="3"/>
  <c r="L3687" i="3" s="1"/>
  <c r="J3688" i="3"/>
  <c r="L3688" i="3" s="1"/>
  <c r="J3689" i="3"/>
  <c r="L3689" i="3" s="1"/>
  <c r="J3690" i="3"/>
  <c r="L3690" i="3" s="1"/>
  <c r="J3691" i="3"/>
  <c r="L3691" i="3" s="1"/>
  <c r="J3692" i="3"/>
  <c r="L3692" i="3" s="1"/>
  <c r="J3693" i="3"/>
  <c r="L3693" i="3" s="1"/>
  <c r="J3694" i="3"/>
  <c r="L3694" i="3" s="1"/>
  <c r="J3695" i="3"/>
  <c r="L3695" i="3" s="1"/>
  <c r="J3696" i="3"/>
  <c r="L3696" i="3" s="1"/>
  <c r="J3697" i="3"/>
  <c r="L3697" i="3" s="1"/>
  <c r="J3698" i="3"/>
  <c r="L3698" i="3" s="1"/>
  <c r="J3699" i="3"/>
  <c r="L3699" i="3" s="1"/>
  <c r="J3700" i="3"/>
  <c r="L3700" i="3" s="1"/>
  <c r="J3701" i="3"/>
  <c r="L3701" i="3" s="1"/>
  <c r="J3702" i="3"/>
  <c r="L3702" i="3" s="1"/>
  <c r="J3703" i="3"/>
  <c r="L3703" i="3" s="1"/>
  <c r="J3704" i="3"/>
  <c r="L3704" i="3" s="1"/>
  <c r="J3705" i="3"/>
  <c r="L3705" i="3" s="1"/>
  <c r="J3706" i="3"/>
  <c r="L3706" i="3" s="1"/>
  <c r="J3707" i="3"/>
  <c r="L3707" i="3" s="1"/>
  <c r="J3708" i="3"/>
  <c r="L3708" i="3" s="1"/>
  <c r="J3709" i="3"/>
  <c r="L3709" i="3" s="1"/>
  <c r="J3710" i="3"/>
  <c r="L3710" i="3" s="1"/>
  <c r="J3711" i="3"/>
  <c r="L3711" i="3" s="1"/>
  <c r="J3712" i="3"/>
  <c r="L3712" i="3" s="1"/>
  <c r="J3713" i="3"/>
  <c r="L3713" i="3" s="1"/>
  <c r="J3714" i="3"/>
  <c r="L3714" i="3" s="1"/>
  <c r="J3715" i="3"/>
  <c r="L3715" i="3" s="1"/>
  <c r="J3716" i="3"/>
  <c r="L3716" i="3" s="1"/>
  <c r="J3717" i="3"/>
  <c r="L3717" i="3" s="1"/>
  <c r="J3718" i="3"/>
  <c r="L3718" i="3" s="1"/>
  <c r="J3719" i="3"/>
  <c r="L3719" i="3" s="1"/>
  <c r="J3720" i="3"/>
  <c r="L3720" i="3" s="1"/>
  <c r="J3721" i="3"/>
  <c r="L3721" i="3" s="1"/>
  <c r="J3722" i="3"/>
  <c r="L3722" i="3" s="1"/>
  <c r="J3723" i="3"/>
  <c r="L3723" i="3" s="1"/>
  <c r="J3724" i="3"/>
  <c r="L3724" i="3" s="1"/>
  <c r="J3725" i="3"/>
  <c r="L3725" i="3" s="1"/>
  <c r="J3726" i="3"/>
  <c r="L3726" i="3" s="1"/>
  <c r="J3727" i="3"/>
  <c r="L3727" i="3" s="1"/>
  <c r="J3728" i="3"/>
  <c r="L3728" i="3" s="1"/>
  <c r="J3729" i="3"/>
  <c r="L3729" i="3" s="1"/>
  <c r="J3730" i="3"/>
  <c r="L3730" i="3" s="1"/>
  <c r="J3731" i="3"/>
  <c r="L3731" i="3" s="1"/>
  <c r="J3732" i="3"/>
  <c r="L3732" i="3" s="1"/>
  <c r="J3733" i="3"/>
  <c r="L3733" i="3" s="1"/>
  <c r="J3734" i="3"/>
  <c r="L3734" i="3" s="1"/>
  <c r="J3735" i="3"/>
  <c r="L3735" i="3" s="1"/>
  <c r="J3736" i="3"/>
  <c r="L3736" i="3" s="1"/>
  <c r="J3737" i="3"/>
  <c r="L3737" i="3" s="1"/>
  <c r="J3738" i="3"/>
  <c r="L3738" i="3" s="1"/>
  <c r="J3739" i="3"/>
  <c r="L3739" i="3" s="1"/>
  <c r="J3740" i="3"/>
  <c r="L3740" i="3" s="1"/>
  <c r="J3741" i="3"/>
  <c r="L3741" i="3" s="1"/>
  <c r="J3742" i="3"/>
  <c r="L3742" i="3" s="1"/>
  <c r="J3743" i="3"/>
  <c r="L3743" i="3" s="1"/>
  <c r="J3744" i="3"/>
  <c r="L3744" i="3" s="1"/>
  <c r="J3745" i="3"/>
  <c r="L3745" i="3" s="1"/>
  <c r="J3746" i="3"/>
  <c r="L3746" i="3" s="1"/>
  <c r="J3747" i="3"/>
  <c r="L3747" i="3" s="1"/>
  <c r="J3748" i="3"/>
  <c r="L3748" i="3" s="1"/>
  <c r="J3749" i="3"/>
  <c r="L3749" i="3" s="1"/>
  <c r="J3750" i="3"/>
  <c r="L3750" i="3" s="1"/>
  <c r="J3751" i="3"/>
  <c r="L3751" i="3" s="1"/>
  <c r="J3752" i="3"/>
  <c r="L3752" i="3" s="1"/>
  <c r="J3753" i="3"/>
  <c r="L3753" i="3" s="1"/>
  <c r="J3754" i="3"/>
  <c r="L3754" i="3" s="1"/>
  <c r="J3755" i="3"/>
  <c r="L3755" i="3" s="1"/>
  <c r="J3756" i="3"/>
  <c r="L3756" i="3" s="1"/>
  <c r="J3757" i="3"/>
  <c r="L3757" i="3" s="1"/>
  <c r="J3758" i="3"/>
  <c r="L3758" i="3" s="1"/>
  <c r="J3759" i="3"/>
  <c r="L3759" i="3" s="1"/>
  <c r="J3760" i="3"/>
  <c r="L3760" i="3" s="1"/>
  <c r="J3761" i="3"/>
  <c r="L3761" i="3" s="1"/>
  <c r="J3762" i="3"/>
  <c r="L3762" i="3" s="1"/>
  <c r="J3763" i="3"/>
  <c r="L3763" i="3" s="1"/>
  <c r="J3764" i="3"/>
  <c r="L3764" i="3" s="1"/>
  <c r="J3765" i="3"/>
  <c r="L3765" i="3" s="1"/>
  <c r="J3766" i="3"/>
  <c r="L3766" i="3" s="1"/>
  <c r="J3767" i="3"/>
  <c r="L3767" i="3" s="1"/>
  <c r="J3768" i="3"/>
  <c r="L3768" i="3" s="1"/>
  <c r="J3769" i="3"/>
  <c r="L3769" i="3" s="1"/>
  <c r="J3770" i="3"/>
  <c r="L3770" i="3" s="1"/>
  <c r="J3771" i="3"/>
  <c r="L3771" i="3" s="1"/>
  <c r="J3772" i="3"/>
  <c r="L3772" i="3" s="1"/>
  <c r="J3773" i="3"/>
  <c r="L3773" i="3" s="1"/>
  <c r="J3774" i="3"/>
  <c r="L3774" i="3" s="1"/>
  <c r="J3775" i="3"/>
  <c r="L3775" i="3" s="1"/>
  <c r="J3776" i="3"/>
  <c r="L3776" i="3" s="1"/>
  <c r="J3777" i="3"/>
  <c r="L3777" i="3" s="1"/>
  <c r="J3778" i="3"/>
  <c r="L3778" i="3" s="1"/>
  <c r="J3779" i="3"/>
  <c r="L3779" i="3" s="1"/>
  <c r="J3780" i="3"/>
  <c r="L3780" i="3" s="1"/>
  <c r="J3781" i="3"/>
  <c r="L3781" i="3" s="1"/>
  <c r="J3782" i="3"/>
  <c r="L3782" i="3" s="1"/>
  <c r="J3783" i="3"/>
  <c r="L3783" i="3" s="1"/>
  <c r="J3784" i="3"/>
  <c r="L3784" i="3" s="1"/>
  <c r="J3785" i="3"/>
  <c r="L3785" i="3" s="1"/>
  <c r="J3786" i="3"/>
  <c r="L3786" i="3" s="1"/>
  <c r="J3787" i="3"/>
  <c r="L3787" i="3" s="1"/>
  <c r="J3788" i="3"/>
  <c r="L3788" i="3" s="1"/>
  <c r="J3789" i="3"/>
  <c r="L3789" i="3" s="1"/>
  <c r="J3790" i="3"/>
  <c r="L3790" i="3" s="1"/>
  <c r="J3791" i="3"/>
  <c r="L3791" i="3" s="1"/>
  <c r="J3792" i="3"/>
  <c r="L3792" i="3" s="1"/>
  <c r="J3793" i="3"/>
  <c r="L3793" i="3" s="1"/>
  <c r="J3794" i="3"/>
  <c r="L3794" i="3" s="1"/>
  <c r="J3795" i="3"/>
  <c r="L3795" i="3" s="1"/>
  <c r="J3796" i="3"/>
  <c r="L3796" i="3" s="1"/>
  <c r="J3797" i="3"/>
  <c r="L3797" i="3" s="1"/>
  <c r="J3798" i="3"/>
  <c r="L3798" i="3" s="1"/>
  <c r="J3799" i="3"/>
  <c r="L3799" i="3" s="1"/>
  <c r="J3800" i="3"/>
  <c r="L3800" i="3" s="1"/>
  <c r="J3801" i="3"/>
  <c r="L3801" i="3" s="1"/>
  <c r="J3802" i="3"/>
  <c r="L3802" i="3" s="1"/>
  <c r="J3803" i="3"/>
  <c r="L3803" i="3" s="1"/>
  <c r="J3804" i="3"/>
  <c r="L3804" i="3" s="1"/>
  <c r="J3805" i="3"/>
  <c r="L3805" i="3" s="1"/>
  <c r="J3806" i="3"/>
  <c r="L3806" i="3" s="1"/>
  <c r="J3807" i="3"/>
  <c r="L3807" i="3" s="1"/>
  <c r="J3808" i="3"/>
  <c r="L3808" i="3" s="1"/>
  <c r="J3809" i="3"/>
  <c r="L3809" i="3" s="1"/>
  <c r="J3810" i="3"/>
  <c r="L3810" i="3" s="1"/>
  <c r="J3811" i="3"/>
  <c r="L3811" i="3" s="1"/>
  <c r="J3812" i="3"/>
  <c r="L3812" i="3" s="1"/>
  <c r="J3813" i="3"/>
  <c r="L3813" i="3" s="1"/>
  <c r="J3814" i="3"/>
  <c r="L3814" i="3" s="1"/>
  <c r="J3815" i="3"/>
  <c r="L3815" i="3" s="1"/>
  <c r="J3816" i="3"/>
  <c r="L3816" i="3" s="1"/>
  <c r="J3817" i="3"/>
  <c r="L3817" i="3" s="1"/>
  <c r="J3818" i="3"/>
  <c r="L3818" i="3" s="1"/>
  <c r="J3819" i="3"/>
  <c r="L3819" i="3" s="1"/>
  <c r="J3820" i="3"/>
  <c r="L3820" i="3" s="1"/>
  <c r="J3821" i="3"/>
  <c r="L3821" i="3" s="1"/>
  <c r="J3822" i="3"/>
  <c r="L3822" i="3" s="1"/>
  <c r="J3823" i="3"/>
  <c r="L3823" i="3" s="1"/>
  <c r="J3824" i="3"/>
  <c r="L3824" i="3" s="1"/>
  <c r="J3825" i="3"/>
  <c r="L3825" i="3" s="1"/>
  <c r="J3826" i="3"/>
  <c r="L3826" i="3" s="1"/>
  <c r="J3827" i="3"/>
  <c r="L3827" i="3" s="1"/>
  <c r="J3828" i="3"/>
  <c r="L3828" i="3" s="1"/>
  <c r="J3829" i="3"/>
  <c r="L3829" i="3" s="1"/>
  <c r="J3830" i="3"/>
  <c r="L3830" i="3" s="1"/>
  <c r="J3831" i="3"/>
  <c r="L3831" i="3" s="1"/>
  <c r="J3832" i="3"/>
  <c r="L3832" i="3" s="1"/>
  <c r="J3833" i="3"/>
  <c r="L3833" i="3" s="1"/>
  <c r="J3834" i="3"/>
  <c r="L3834" i="3" s="1"/>
  <c r="J3835" i="3"/>
  <c r="L3835" i="3" s="1"/>
  <c r="J3836" i="3"/>
  <c r="L3836" i="3" s="1"/>
  <c r="J3837" i="3"/>
  <c r="L3837" i="3" s="1"/>
  <c r="J3838" i="3"/>
  <c r="L3838" i="3" s="1"/>
  <c r="J3839" i="3"/>
  <c r="L3839" i="3" s="1"/>
  <c r="J3840" i="3"/>
  <c r="L3840" i="3" s="1"/>
  <c r="J3841" i="3"/>
  <c r="L3841" i="3" s="1"/>
  <c r="J3842" i="3"/>
  <c r="L3842" i="3" s="1"/>
  <c r="J3843" i="3"/>
  <c r="L3843" i="3" s="1"/>
  <c r="J3844" i="3"/>
  <c r="L3844" i="3" s="1"/>
  <c r="J3845" i="3"/>
  <c r="L3845" i="3" s="1"/>
  <c r="J3846" i="3"/>
  <c r="L3846" i="3" s="1"/>
  <c r="J3847" i="3"/>
  <c r="L3847" i="3" s="1"/>
  <c r="J3848" i="3"/>
  <c r="L3848" i="3" s="1"/>
  <c r="J3849" i="3"/>
  <c r="L3849" i="3" s="1"/>
  <c r="J3850" i="3"/>
  <c r="L3850" i="3" s="1"/>
  <c r="J3851" i="3"/>
  <c r="L3851" i="3" s="1"/>
  <c r="J3852" i="3"/>
  <c r="L3852" i="3" s="1"/>
  <c r="J3853" i="3"/>
  <c r="L3853" i="3" s="1"/>
  <c r="J3854" i="3"/>
  <c r="L3854" i="3" s="1"/>
  <c r="J3855" i="3"/>
  <c r="L3855" i="3" s="1"/>
  <c r="J3856" i="3"/>
  <c r="L3856" i="3" s="1"/>
  <c r="J3857" i="3"/>
  <c r="L3857" i="3" s="1"/>
  <c r="J3858" i="3"/>
  <c r="L3858" i="3" s="1"/>
  <c r="J3859" i="3"/>
  <c r="L3859" i="3" s="1"/>
  <c r="J3860" i="3"/>
  <c r="L3860" i="3" s="1"/>
  <c r="J3861" i="3"/>
  <c r="L3861" i="3" s="1"/>
  <c r="J3862" i="3"/>
  <c r="L3862" i="3" s="1"/>
  <c r="J3863" i="3"/>
  <c r="L3863" i="3" s="1"/>
  <c r="J3864" i="3"/>
  <c r="L3864" i="3" s="1"/>
  <c r="J3865" i="3"/>
  <c r="L3865" i="3" s="1"/>
  <c r="J3866" i="3"/>
  <c r="L3866" i="3" s="1"/>
  <c r="J3867" i="3"/>
  <c r="L3867" i="3" s="1"/>
  <c r="J3868" i="3"/>
  <c r="L3868" i="3" s="1"/>
  <c r="J3869" i="3"/>
  <c r="L3869" i="3" s="1"/>
  <c r="J3870" i="3"/>
  <c r="L3870" i="3" s="1"/>
  <c r="J3871" i="3"/>
  <c r="L3871" i="3" s="1"/>
  <c r="J3872" i="3"/>
  <c r="L3872" i="3" s="1"/>
  <c r="J3873" i="3"/>
  <c r="L3873" i="3" s="1"/>
  <c r="J3874" i="3"/>
  <c r="L3874" i="3" s="1"/>
  <c r="J3875" i="3"/>
  <c r="L3875" i="3" s="1"/>
  <c r="J3876" i="3"/>
  <c r="L3876" i="3" s="1"/>
  <c r="J3877" i="3"/>
  <c r="L3877" i="3" s="1"/>
  <c r="J3878" i="3"/>
  <c r="L3878" i="3" s="1"/>
  <c r="J3879" i="3"/>
  <c r="L3879" i="3" s="1"/>
  <c r="J3880" i="3"/>
  <c r="L3880" i="3" s="1"/>
  <c r="J3881" i="3"/>
  <c r="L3881" i="3" s="1"/>
  <c r="J3882" i="3"/>
  <c r="L3882" i="3" s="1"/>
  <c r="J3883" i="3"/>
  <c r="L3883" i="3" s="1"/>
  <c r="J3884" i="3"/>
  <c r="L3884" i="3" s="1"/>
  <c r="J3885" i="3"/>
  <c r="L3885" i="3" s="1"/>
  <c r="J3886" i="3"/>
  <c r="L3886" i="3" s="1"/>
  <c r="J3887" i="3"/>
  <c r="L3887" i="3" s="1"/>
  <c r="J3888" i="3"/>
  <c r="L3888" i="3" s="1"/>
  <c r="J3889" i="3"/>
  <c r="L3889" i="3" s="1"/>
  <c r="J3890" i="3"/>
  <c r="L3890" i="3" s="1"/>
  <c r="J3891" i="3"/>
  <c r="L3891" i="3" s="1"/>
  <c r="J3892" i="3"/>
  <c r="L3892" i="3" s="1"/>
  <c r="J3893" i="3"/>
  <c r="L3893" i="3" s="1"/>
  <c r="J3894" i="3"/>
  <c r="L3894" i="3" s="1"/>
  <c r="J3895" i="3"/>
  <c r="L3895" i="3" s="1"/>
  <c r="J3896" i="3"/>
  <c r="L3896" i="3" s="1"/>
  <c r="J3897" i="3"/>
  <c r="L3897" i="3" s="1"/>
  <c r="J3898" i="3"/>
  <c r="L3898" i="3" s="1"/>
  <c r="J3899" i="3"/>
  <c r="L3899" i="3" s="1"/>
  <c r="J3900" i="3"/>
  <c r="L3900" i="3" s="1"/>
  <c r="J3901" i="3"/>
  <c r="L3901" i="3" s="1"/>
  <c r="J3902" i="3"/>
  <c r="L3902" i="3" s="1"/>
  <c r="J3903" i="3"/>
  <c r="L3903" i="3" s="1"/>
  <c r="J3904" i="3"/>
  <c r="L3904" i="3" s="1"/>
  <c r="J3905" i="3"/>
  <c r="L3905" i="3" s="1"/>
  <c r="J3906" i="3"/>
  <c r="L3906" i="3" s="1"/>
  <c r="J3907" i="3"/>
  <c r="L3907" i="3" s="1"/>
  <c r="J3908" i="3"/>
  <c r="L3908" i="3" s="1"/>
  <c r="J3909" i="3"/>
  <c r="L3909" i="3" s="1"/>
  <c r="J3910" i="3"/>
  <c r="L3910" i="3" s="1"/>
  <c r="J3911" i="3"/>
  <c r="L3911" i="3" s="1"/>
  <c r="J3912" i="3"/>
  <c r="L3912" i="3" s="1"/>
  <c r="J3913" i="3"/>
  <c r="L3913" i="3" s="1"/>
  <c r="J3914" i="3"/>
  <c r="L3914" i="3" s="1"/>
  <c r="J3915" i="3"/>
  <c r="L3915" i="3" s="1"/>
  <c r="J3916" i="3"/>
  <c r="L3916" i="3" s="1"/>
  <c r="J3917" i="3"/>
  <c r="L3917" i="3" s="1"/>
  <c r="J3918" i="3"/>
  <c r="L3918" i="3" s="1"/>
  <c r="J3919" i="3"/>
  <c r="L3919" i="3" s="1"/>
  <c r="J3920" i="3"/>
  <c r="L3920" i="3" s="1"/>
  <c r="J3921" i="3"/>
  <c r="L3921" i="3" s="1"/>
  <c r="J3922" i="3"/>
  <c r="L3922" i="3" s="1"/>
  <c r="J3923" i="3"/>
  <c r="L3923" i="3" s="1"/>
  <c r="J3924" i="3"/>
  <c r="L3924" i="3" s="1"/>
  <c r="J3925" i="3"/>
  <c r="L3925" i="3" s="1"/>
  <c r="J3926" i="3"/>
  <c r="L3926" i="3" s="1"/>
  <c r="J3927" i="3"/>
  <c r="L3927" i="3" s="1"/>
  <c r="J3928" i="3"/>
  <c r="L3928" i="3" s="1"/>
  <c r="J3929" i="3"/>
  <c r="L3929" i="3" s="1"/>
  <c r="J3930" i="3"/>
  <c r="L3930" i="3" s="1"/>
  <c r="J3931" i="3"/>
  <c r="L3931" i="3" s="1"/>
  <c r="J3932" i="3"/>
  <c r="L3932" i="3" s="1"/>
  <c r="J3933" i="3"/>
  <c r="L3933" i="3" s="1"/>
  <c r="J3934" i="3"/>
  <c r="L3934" i="3" s="1"/>
  <c r="J3935" i="3"/>
  <c r="L3935" i="3" s="1"/>
  <c r="J3936" i="3"/>
  <c r="L3936" i="3" s="1"/>
  <c r="J3937" i="3"/>
  <c r="L3937" i="3" s="1"/>
  <c r="J3938" i="3"/>
  <c r="L3938" i="3" s="1"/>
  <c r="J3939" i="3"/>
  <c r="L3939" i="3" s="1"/>
  <c r="J3940" i="3"/>
  <c r="L3940" i="3" s="1"/>
  <c r="J3941" i="3"/>
  <c r="L3941" i="3" s="1"/>
  <c r="J3942" i="3"/>
  <c r="L3942" i="3" s="1"/>
  <c r="J3943" i="3"/>
  <c r="L3943" i="3" s="1"/>
  <c r="J3944" i="3"/>
  <c r="L3944" i="3" s="1"/>
  <c r="J3945" i="3"/>
  <c r="L3945" i="3" s="1"/>
  <c r="J3946" i="3"/>
  <c r="L3946" i="3" s="1"/>
  <c r="J3947" i="3"/>
  <c r="L3947" i="3" s="1"/>
  <c r="J3948" i="3"/>
  <c r="L3948" i="3" s="1"/>
  <c r="J3949" i="3"/>
  <c r="L3949" i="3" s="1"/>
  <c r="J3950" i="3"/>
  <c r="L3950" i="3" s="1"/>
  <c r="J3951" i="3"/>
  <c r="L3951" i="3" s="1"/>
  <c r="J3952" i="3"/>
  <c r="L3952" i="3" s="1"/>
  <c r="J3953" i="3"/>
  <c r="L3953" i="3" s="1"/>
  <c r="J3954" i="3"/>
  <c r="L3954" i="3" s="1"/>
  <c r="J3955" i="3"/>
  <c r="L3955" i="3" s="1"/>
  <c r="J3956" i="3"/>
  <c r="L3956" i="3" s="1"/>
  <c r="J3957" i="3"/>
  <c r="L3957" i="3" s="1"/>
  <c r="J3958" i="3"/>
  <c r="L3958" i="3" s="1"/>
  <c r="J3959" i="3"/>
  <c r="L3959" i="3" s="1"/>
  <c r="J3960" i="3"/>
  <c r="L3960" i="3" s="1"/>
  <c r="J3961" i="3"/>
  <c r="L3961" i="3" s="1"/>
  <c r="J3962" i="3"/>
  <c r="L3962" i="3" s="1"/>
  <c r="J3963" i="3"/>
  <c r="L3963" i="3" s="1"/>
  <c r="J3964" i="3"/>
  <c r="L3964" i="3" s="1"/>
  <c r="J3965" i="3"/>
  <c r="L3965" i="3" s="1"/>
  <c r="J3966" i="3"/>
  <c r="L3966" i="3" s="1"/>
  <c r="J3967" i="3"/>
  <c r="L3967" i="3" s="1"/>
  <c r="J3968" i="3"/>
  <c r="L3968" i="3" s="1"/>
  <c r="J3969" i="3"/>
  <c r="L3969" i="3" s="1"/>
  <c r="J3970" i="3"/>
  <c r="L3970" i="3" s="1"/>
  <c r="J3971" i="3"/>
  <c r="L3971" i="3" s="1"/>
  <c r="J3972" i="3"/>
  <c r="L3972" i="3" s="1"/>
  <c r="J3973" i="3"/>
  <c r="L3973" i="3" s="1"/>
  <c r="J3974" i="3"/>
  <c r="L3974" i="3" s="1"/>
  <c r="J3975" i="3"/>
  <c r="L3975" i="3" s="1"/>
  <c r="J3976" i="3"/>
  <c r="L3976" i="3" s="1"/>
  <c r="J3977" i="3"/>
  <c r="L3977" i="3" s="1"/>
  <c r="J3978" i="3"/>
  <c r="L3978" i="3" s="1"/>
  <c r="J3979" i="3"/>
  <c r="L3979" i="3" s="1"/>
  <c r="J3980" i="3"/>
  <c r="L3980" i="3" s="1"/>
  <c r="J3981" i="3"/>
  <c r="L3981" i="3" s="1"/>
  <c r="J3982" i="3"/>
  <c r="L3982" i="3" s="1"/>
  <c r="J3983" i="3"/>
  <c r="L3983" i="3" s="1"/>
  <c r="J3984" i="3"/>
  <c r="L3984" i="3" s="1"/>
  <c r="J3985" i="3"/>
  <c r="L3985" i="3" s="1"/>
  <c r="J3986" i="3"/>
  <c r="L3986" i="3" s="1"/>
  <c r="J3987" i="3"/>
  <c r="L3987" i="3" s="1"/>
  <c r="J3988" i="3"/>
  <c r="L3988" i="3" s="1"/>
  <c r="J3989" i="3"/>
  <c r="L3989" i="3" s="1"/>
  <c r="J3990" i="3"/>
  <c r="L3990" i="3" s="1"/>
  <c r="J3991" i="3"/>
  <c r="L3991" i="3" s="1"/>
  <c r="J3992" i="3"/>
  <c r="L3992" i="3" s="1"/>
  <c r="J3993" i="3"/>
  <c r="L3993" i="3" s="1"/>
  <c r="J3994" i="3"/>
  <c r="L3994" i="3" s="1"/>
  <c r="J3995" i="3"/>
  <c r="L3995" i="3" s="1"/>
  <c r="J3996" i="3"/>
  <c r="L3996" i="3" s="1"/>
  <c r="J3997" i="3"/>
  <c r="L3997" i="3" s="1"/>
  <c r="J3998" i="3"/>
  <c r="L3998" i="3" s="1"/>
  <c r="J3999" i="3"/>
  <c r="L3999" i="3" s="1"/>
  <c r="J4000" i="3"/>
  <c r="L4000" i="3" s="1"/>
  <c r="J4001" i="3"/>
  <c r="L4001" i="3" s="1"/>
  <c r="J4002" i="3"/>
  <c r="L4002" i="3" s="1"/>
  <c r="J4003" i="3"/>
  <c r="L4003" i="3" s="1"/>
  <c r="J4004" i="3"/>
  <c r="L4004" i="3" s="1"/>
  <c r="J4005" i="3"/>
  <c r="L4005" i="3" s="1"/>
  <c r="J4006" i="3"/>
  <c r="L4006" i="3" s="1"/>
  <c r="J4007" i="3"/>
  <c r="L4007" i="3" s="1"/>
  <c r="J4008" i="3"/>
  <c r="L4008" i="3" s="1"/>
  <c r="J4009" i="3"/>
  <c r="L4009" i="3" s="1"/>
  <c r="J4010" i="3"/>
  <c r="L4010" i="3" s="1"/>
  <c r="J4011" i="3"/>
  <c r="L4011" i="3" s="1"/>
  <c r="J4012" i="3"/>
  <c r="L4012" i="3" s="1"/>
  <c r="J4013" i="3"/>
  <c r="L4013" i="3" s="1"/>
  <c r="J4014" i="3"/>
  <c r="L4014" i="3" s="1"/>
  <c r="J4015" i="3"/>
  <c r="L4015" i="3" s="1"/>
  <c r="J4016" i="3"/>
  <c r="L4016" i="3" s="1"/>
  <c r="J4017" i="3"/>
  <c r="L4017" i="3" s="1"/>
  <c r="J4018" i="3"/>
  <c r="L4018" i="3" s="1"/>
  <c r="J4019" i="3"/>
  <c r="L4019" i="3" s="1"/>
  <c r="J4020" i="3"/>
  <c r="L4020" i="3" s="1"/>
  <c r="J4021" i="3"/>
  <c r="L4021" i="3" s="1"/>
  <c r="J4022" i="3"/>
  <c r="L4022" i="3" s="1"/>
  <c r="J4023" i="3"/>
  <c r="L4023" i="3" s="1"/>
  <c r="J4024" i="3"/>
  <c r="L4024" i="3" s="1"/>
  <c r="J4025" i="3"/>
  <c r="L4025" i="3" s="1"/>
  <c r="J4026" i="3"/>
  <c r="L4026" i="3" s="1"/>
  <c r="J4027" i="3"/>
  <c r="L4027" i="3" s="1"/>
  <c r="J4028" i="3"/>
  <c r="L4028" i="3" s="1"/>
  <c r="J4029" i="3"/>
  <c r="L4029" i="3" s="1"/>
  <c r="J4030" i="3"/>
  <c r="L4030" i="3" s="1"/>
  <c r="J4031" i="3"/>
  <c r="L4031" i="3" s="1"/>
  <c r="J4032" i="3"/>
  <c r="L4032" i="3" s="1"/>
  <c r="J4033" i="3"/>
  <c r="L4033" i="3" s="1"/>
  <c r="J4034" i="3"/>
  <c r="L4034" i="3" s="1"/>
  <c r="J4035" i="3"/>
  <c r="L4035" i="3" s="1"/>
  <c r="J4036" i="3"/>
  <c r="L4036" i="3" s="1"/>
  <c r="J4037" i="3"/>
  <c r="L4037" i="3" s="1"/>
  <c r="J4038" i="3"/>
  <c r="L4038" i="3" s="1"/>
  <c r="J4039" i="3"/>
  <c r="L4039" i="3" s="1"/>
  <c r="J4040" i="3"/>
  <c r="L4040" i="3" s="1"/>
  <c r="J4041" i="3"/>
  <c r="L4041" i="3" s="1"/>
  <c r="J4042" i="3"/>
  <c r="L4042" i="3" s="1"/>
  <c r="J4043" i="3"/>
  <c r="L4043" i="3" s="1"/>
  <c r="J4044" i="3"/>
  <c r="L4044" i="3" s="1"/>
  <c r="J4045" i="3"/>
  <c r="L4045" i="3" s="1"/>
  <c r="J4046" i="3"/>
  <c r="L4046" i="3" s="1"/>
  <c r="J4047" i="3"/>
  <c r="L4047" i="3" s="1"/>
  <c r="J4048" i="3"/>
  <c r="L4048" i="3" s="1"/>
  <c r="J4049" i="3"/>
  <c r="L4049" i="3" s="1"/>
  <c r="J4050" i="3"/>
  <c r="L4050" i="3" s="1"/>
  <c r="J4051" i="3"/>
  <c r="L4051" i="3" s="1"/>
  <c r="J4052" i="3"/>
  <c r="L4052" i="3" s="1"/>
  <c r="J4053" i="3"/>
  <c r="L4053" i="3" s="1"/>
  <c r="J4054" i="3"/>
  <c r="L4054" i="3" s="1"/>
  <c r="J4055" i="3"/>
  <c r="L4055" i="3" s="1"/>
  <c r="J4056" i="3"/>
  <c r="L4056" i="3" s="1"/>
  <c r="J4057" i="3"/>
  <c r="L4057" i="3" s="1"/>
  <c r="J4058" i="3"/>
  <c r="L4058" i="3" s="1"/>
  <c r="J4059" i="3"/>
  <c r="L4059" i="3" s="1"/>
  <c r="J4060" i="3"/>
  <c r="L4060" i="3" s="1"/>
  <c r="J4061" i="3"/>
  <c r="L4061" i="3" s="1"/>
  <c r="J4062" i="3"/>
  <c r="L4062" i="3" s="1"/>
  <c r="J4063" i="3"/>
  <c r="L4063" i="3" s="1"/>
  <c r="J4064" i="3"/>
  <c r="L4064" i="3" s="1"/>
  <c r="J4065" i="3"/>
  <c r="L4065" i="3" s="1"/>
  <c r="J4066" i="3"/>
  <c r="L4066" i="3" s="1"/>
  <c r="J4067" i="3"/>
  <c r="L4067" i="3" s="1"/>
  <c r="J4068" i="3"/>
  <c r="L4068" i="3" s="1"/>
  <c r="J4069" i="3"/>
  <c r="L4069" i="3" s="1"/>
  <c r="J4070" i="3"/>
  <c r="L4070" i="3" s="1"/>
  <c r="J4071" i="3"/>
  <c r="L4071" i="3" s="1"/>
  <c r="J4072" i="3"/>
  <c r="L4072" i="3" s="1"/>
  <c r="J4073" i="3"/>
  <c r="L4073" i="3" s="1"/>
  <c r="J4074" i="3"/>
  <c r="L4074" i="3" s="1"/>
  <c r="J4075" i="3"/>
  <c r="L4075" i="3" s="1"/>
  <c r="J4076" i="3"/>
  <c r="L4076" i="3" s="1"/>
  <c r="J4077" i="3"/>
  <c r="L4077" i="3" s="1"/>
  <c r="J4078" i="3"/>
  <c r="L4078" i="3" s="1"/>
  <c r="J4079" i="3"/>
  <c r="L4079" i="3" s="1"/>
  <c r="J4080" i="3"/>
  <c r="L4080" i="3" s="1"/>
  <c r="J4081" i="3"/>
  <c r="L4081" i="3" s="1"/>
  <c r="J4082" i="3"/>
  <c r="L4082" i="3" s="1"/>
  <c r="J4083" i="3"/>
  <c r="L4083" i="3" s="1"/>
  <c r="J4084" i="3"/>
  <c r="L4084" i="3" s="1"/>
  <c r="J4085" i="3"/>
  <c r="L4085" i="3" s="1"/>
  <c r="J4086" i="3"/>
  <c r="L4086" i="3" s="1"/>
  <c r="J4087" i="3"/>
  <c r="L4087" i="3" s="1"/>
  <c r="J4088" i="3"/>
  <c r="L4088" i="3" s="1"/>
  <c r="J4089" i="3"/>
  <c r="L4089" i="3" s="1"/>
  <c r="J4090" i="3"/>
  <c r="L4090" i="3" s="1"/>
  <c r="J4091" i="3"/>
  <c r="L4091" i="3" s="1"/>
  <c r="J4092" i="3"/>
  <c r="L4092" i="3" s="1"/>
  <c r="J4093" i="3"/>
  <c r="L4093" i="3" s="1"/>
  <c r="J4094" i="3"/>
  <c r="L4094" i="3" s="1"/>
  <c r="J4095" i="3"/>
  <c r="L4095" i="3" s="1"/>
  <c r="J4096" i="3"/>
  <c r="L4096" i="3" s="1"/>
  <c r="J4097" i="3"/>
  <c r="L4097" i="3" s="1"/>
  <c r="J4098" i="3"/>
  <c r="L4098" i="3" s="1"/>
  <c r="J4099" i="3"/>
  <c r="L4099" i="3" s="1"/>
  <c r="J4100" i="3"/>
  <c r="L4100" i="3" s="1"/>
  <c r="J4101" i="3"/>
  <c r="L4101" i="3" s="1"/>
  <c r="J4102" i="3"/>
  <c r="L4102" i="3" s="1"/>
  <c r="J4103" i="3"/>
  <c r="L4103" i="3" s="1"/>
  <c r="J4104" i="3"/>
  <c r="L4104" i="3" s="1"/>
  <c r="J4105" i="3"/>
  <c r="L4105" i="3" s="1"/>
  <c r="J4106" i="3"/>
  <c r="L4106" i="3" s="1"/>
  <c r="J4107" i="3"/>
  <c r="L4107" i="3" s="1"/>
  <c r="J4108" i="3"/>
  <c r="L4108" i="3" s="1"/>
  <c r="J4109" i="3"/>
  <c r="L4109" i="3" s="1"/>
  <c r="J4110" i="3"/>
  <c r="L4110" i="3" s="1"/>
  <c r="J4111" i="3"/>
  <c r="L4111" i="3" s="1"/>
  <c r="J4112" i="3"/>
  <c r="L4112" i="3" s="1"/>
  <c r="J4113" i="3"/>
  <c r="L4113" i="3" s="1"/>
  <c r="J4114" i="3"/>
  <c r="L4114" i="3" s="1"/>
  <c r="J4115" i="3"/>
  <c r="L4115" i="3" s="1"/>
  <c r="J4116" i="3"/>
  <c r="L4116" i="3" s="1"/>
  <c r="J4117" i="3"/>
  <c r="L4117" i="3" s="1"/>
  <c r="J4118" i="3"/>
  <c r="L4118" i="3" s="1"/>
  <c r="J4119" i="3"/>
  <c r="L4119" i="3" s="1"/>
  <c r="J4120" i="3"/>
  <c r="L4120" i="3" s="1"/>
  <c r="J4121" i="3"/>
  <c r="L4121" i="3" s="1"/>
  <c r="J4122" i="3"/>
  <c r="L4122" i="3" s="1"/>
  <c r="J4123" i="3"/>
  <c r="L4123" i="3" s="1"/>
  <c r="J4124" i="3"/>
  <c r="L4124" i="3" s="1"/>
  <c r="J4125" i="3"/>
  <c r="L4125" i="3" s="1"/>
  <c r="J4126" i="3"/>
  <c r="L4126" i="3" s="1"/>
  <c r="J4127" i="3"/>
  <c r="L4127" i="3" s="1"/>
  <c r="J4128" i="3"/>
  <c r="L4128" i="3" s="1"/>
  <c r="J4129" i="3"/>
  <c r="L4129" i="3" s="1"/>
  <c r="J4130" i="3"/>
  <c r="L4130" i="3" s="1"/>
  <c r="J4131" i="3"/>
  <c r="L4131" i="3" s="1"/>
  <c r="J4132" i="3"/>
  <c r="L4132" i="3" s="1"/>
  <c r="J4133" i="3"/>
  <c r="L4133" i="3" s="1"/>
  <c r="J4134" i="3"/>
  <c r="L4134" i="3" s="1"/>
  <c r="J4135" i="3"/>
  <c r="L4135" i="3" s="1"/>
  <c r="J4136" i="3"/>
  <c r="L4136" i="3" s="1"/>
  <c r="J4137" i="3"/>
  <c r="L4137" i="3" s="1"/>
  <c r="J4138" i="3"/>
  <c r="L4138" i="3" s="1"/>
  <c r="J4139" i="3"/>
  <c r="L4139" i="3" s="1"/>
  <c r="J4140" i="3"/>
  <c r="L4140" i="3" s="1"/>
  <c r="J4141" i="3"/>
  <c r="L4141" i="3" s="1"/>
  <c r="J4142" i="3"/>
  <c r="L4142" i="3" s="1"/>
  <c r="J4143" i="3"/>
  <c r="L4143" i="3" s="1"/>
  <c r="J4144" i="3"/>
  <c r="L4144" i="3" s="1"/>
  <c r="J4145" i="3"/>
  <c r="L4145" i="3" s="1"/>
  <c r="J4146" i="3"/>
  <c r="L4146" i="3" s="1"/>
  <c r="J4147" i="3"/>
  <c r="L4147" i="3" s="1"/>
  <c r="J4148" i="3"/>
  <c r="L4148" i="3" s="1"/>
  <c r="J4149" i="3"/>
  <c r="L4149" i="3" s="1"/>
  <c r="J4150" i="3"/>
  <c r="L4150" i="3" s="1"/>
  <c r="J4151" i="3"/>
  <c r="L4151" i="3" s="1"/>
  <c r="J4152" i="3"/>
  <c r="L4152" i="3" s="1"/>
  <c r="J4153" i="3"/>
  <c r="L4153" i="3" s="1"/>
  <c r="J4154" i="3"/>
  <c r="L4154" i="3" s="1"/>
  <c r="J4155" i="3"/>
  <c r="L4155" i="3" s="1"/>
  <c r="J4156" i="3"/>
  <c r="L4156" i="3" s="1"/>
  <c r="J4157" i="3"/>
  <c r="L4157" i="3" s="1"/>
  <c r="J4158" i="3"/>
  <c r="L4158" i="3" s="1"/>
  <c r="J4159" i="3"/>
  <c r="L4159" i="3" s="1"/>
  <c r="J4160" i="3"/>
  <c r="L4160" i="3" s="1"/>
  <c r="J4161" i="3"/>
  <c r="L4161" i="3" s="1"/>
  <c r="J4162" i="3"/>
  <c r="L4162" i="3" s="1"/>
  <c r="J4163" i="3"/>
  <c r="L4163" i="3" s="1"/>
  <c r="J4164" i="3"/>
  <c r="L4164" i="3" s="1"/>
  <c r="J4165" i="3"/>
  <c r="L4165" i="3" s="1"/>
  <c r="J4166" i="3"/>
  <c r="L4166" i="3" s="1"/>
  <c r="J4167" i="3"/>
  <c r="L4167" i="3" s="1"/>
  <c r="J4168" i="3"/>
  <c r="L4168" i="3" s="1"/>
  <c r="J4169" i="3"/>
  <c r="L4169" i="3" s="1"/>
  <c r="J4170" i="3"/>
  <c r="L4170" i="3" s="1"/>
  <c r="J4171" i="3"/>
  <c r="L4171" i="3" s="1"/>
  <c r="J4172" i="3"/>
  <c r="L4172" i="3" s="1"/>
  <c r="J4173" i="3"/>
  <c r="L4173" i="3" s="1"/>
  <c r="J4174" i="3"/>
  <c r="L4174" i="3" s="1"/>
  <c r="J4175" i="3"/>
  <c r="L4175" i="3" s="1"/>
  <c r="J4176" i="3"/>
  <c r="L4176" i="3" s="1"/>
  <c r="J4177" i="3"/>
  <c r="L4177" i="3" s="1"/>
  <c r="J4178" i="3"/>
  <c r="L4178" i="3" s="1"/>
  <c r="J4179" i="3"/>
  <c r="L4179" i="3" s="1"/>
  <c r="J4180" i="3"/>
  <c r="L4180" i="3" s="1"/>
  <c r="J4181" i="3"/>
  <c r="L4181" i="3" s="1"/>
  <c r="J4182" i="3"/>
  <c r="L4182" i="3" s="1"/>
  <c r="J4183" i="3"/>
  <c r="L4183" i="3" s="1"/>
  <c r="J4184" i="3"/>
  <c r="L4184" i="3" s="1"/>
  <c r="J4185" i="3"/>
  <c r="L4185" i="3" s="1"/>
  <c r="J4186" i="3"/>
  <c r="L4186" i="3" s="1"/>
  <c r="J4187" i="3"/>
  <c r="L4187" i="3" s="1"/>
  <c r="J4188" i="3"/>
  <c r="L4188" i="3" s="1"/>
  <c r="J4189" i="3"/>
  <c r="L4189" i="3" s="1"/>
  <c r="J4190" i="3"/>
  <c r="L4190" i="3" s="1"/>
  <c r="J4191" i="3"/>
  <c r="L4191" i="3" s="1"/>
  <c r="J4192" i="3"/>
  <c r="L4192" i="3" s="1"/>
  <c r="J4193" i="3"/>
  <c r="L4193" i="3" s="1"/>
  <c r="J4194" i="3"/>
  <c r="L4194" i="3" s="1"/>
  <c r="J4195" i="3"/>
  <c r="L4195" i="3" s="1"/>
  <c r="J4196" i="3"/>
  <c r="L4196" i="3" s="1"/>
  <c r="J4197" i="3"/>
  <c r="L4197" i="3" s="1"/>
  <c r="J4198" i="3"/>
  <c r="L4198" i="3" s="1"/>
  <c r="J4199" i="3"/>
  <c r="L4199" i="3" s="1"/>
  <c r="J4200" i="3"/>
  <c r="L4200" i="3" s="1"/>
  <c r="J4201" i="3"/>
  <c r="L4201" i="3" s="1"/>
  <c r="J4202" i="3"/>
  <c r="L4202" i="3" s="1"/>
  <c r="J4203" i="3"/>
  <c r="L4203" i="3" s="1"/>
  <c r="J4204" i="3"/>
  <c r="L4204" i="3" s="1"/>
  <c r="J4205" i="3"/>
  <c r="L4205" i="3" s="1"/>
  <c r="J4206" i="3"/>
  <c r="L4206" i="3" s="1"/>
  <c r="J4207" i="3"/>
  <c r="L4207" i="3" s="1"/>
  <c r="J4208" i="3"/>
  <c r="L4208" i="3" s="1"/>
  <c r="J4209" i="3"/>
  <c r="L4209" i="3" s="1"/>
  <c r="J4210" i="3"/>
  <c r="L4210" i="3" s="1"/>
  <c r="J4211" i="3"/>
  <c r="L4211" i="3" s="1"/>
  <c r="J4212" i="3"/>
  <c r="L4212" i="3" s="1"/>
  <c r="J4213" i="3"/>
  <c r="L4213" i="3" s="1"/>
  <c r="J4214" i="3"/>
  <c r="L4214" i="3" s="1"/>
  <c r="J4215" i="3"/>
  <c r="L4215" i="3" s="1"/>
  <c r="J4216" i="3"/>
  <c r="L4216" i="3" s="1"/>
  <c r="J4217" i="3"/>
  <c r="L4217" i="3" s="1"/>
  <c r="J4218" i="3"/>
  <c r="L4218" i="3" s="1"/>
  <c r="J4219" i="3"/>
  <c r="L4219" i="3" s="1"/>
  <c r="J4220" i="3"/>
  <c r="L4220" i="3" s="1"/>
  <c r="J4221" i="3"/>
  <c r="L4221" i="3" s="1"/>
  <c r="J4222" i="3"/>
  <c r="L4222" i="3" s="1"/>
  <c r="J4223" i="3"/>
  <c r="L4223" i="3" s="1"/>
  <c r="J4224" i="3"/>
  <c r="L4224" i="3" s="1"/>
  <c r="J4225" i="3"/>
  <c r="L4225" i="3" s="1"/>
  <c r="J4226" i="3"/>
  <c r="L4226" i="3" s="1"/>
  <c r="J4227" i="3"/>
  <c r="L4227" i="3" s="1"/>
  <c r="J4228" i="3"/>
  <c r="L4228" i="3" s="1"/>
  <c r="J4229" i="3"/>
  <c r="L4229" i="3" s="1"/>
  <c r="J4230" i="3"/>
  <c r="L4230" i="3" s="1"/>
  <c r="J4231" i="3"/>
  <c r="L4231" i="3" s="1"/>
  <c r="J4232" i="3"/>
  <c r="L4232" i="3" s="1"/>
  <c r="J4233" i="3"/>
  <c r="L4233" i="3" s="1"/>
  <c r="J4234" i="3"/>
  <c r="L4234" i="3" s="1"/>
  <c r="J4235" i="3"/>
  <c r="L4235" i="3" s="1"/>
  <c r="J4236" i="3"/>
  <c r="L4236" i="3" s="1"/>
  <c r="J4237" i="3"/>
  <c r="L4237" i="3" s="1"/>
  <c r="J4238" i="3"/>
  <c r="L4238" i="3" s="1"/>
  <c r="J4239" i="3"/>
  <c r="L4239" i="3" s="1"/>
  <c r="J4240" i="3"/>
  <c r="L4240" i="3" s="1"/>
  <c r="J4241" i="3"/>
  <c r="L4241" i="3" s="1"/>
  <c r="J4242" i="3"/>
  <c r="L4242" i="3" s="1"/>
  <c r="J4243" i="3"/>
  <c r="L4243" i="3" s="1"/>
  <c r="J4244" i="3"/>
  <c r="L4244" i="3" s="1"/>
  <c r="J4245" i="3"/>
  <c r="L4245" i="3" s="1"/>
  <c r="J4246" i="3"/>
  <c r="L4246" i="3" s="1"/>
  <c r="J4247" i="3"/>
  <c r="L4247" i="3" s="1"/>
  <c r="J4248" i="3"/>
  <c r="L4248" i="3" s="1"/>
  <c r="J4249" i="3"/>
  <c r="L4249" i="3" s="1"/>
  <c r="J4250" i="3"/>
  <c r="L4250" i="3" s="1"/>
  <c r="J4251" i="3"/>
  <c r="L4251" i="3" s="1"/>
  <c r="J4252" i="3"/>
  <c r="L4252" i="3" s="1"/>
  <c r="J4253" i="3"/>
  <c r="L4253" i="3" s="1"/>
  <c r="J4254" i="3"/>
  <c r="L4254" i="3" s="1"/>
  <c r="J4255" i="3"/>
  <c r="L4255" i="3" s="1"/>
  <c r="J4256" i="3"/>
  <c r="L4256" i="3" s="1"/>
  <c r="J4257" i="3"/>
  <c r="L4257" i="3" s="1"/>
  <c r="J4258" i="3"/>
  <c r="L4258" i="3" s="1"/>
  <c r="J4259" i="3"/>
  <c r="L4259" i="3" s="1"/>
  <c r="J4260" i="3"/>
  <c r="L4260" i="3" s="1"/>
  <c r="J4261" i="3"/>
  <c r="L4261" i="3" s="1"/>
  <c r="J4262" i="3"/>
  <c r="L4262" i="3" s="1"/>
  <c r="J4263" i="3"/>
  <c r="L4263" i="3" s="1"/>
  <c r="J4264" i="3"/>
  <c r="L4264" i="3" s="1"/>
  <c r="J4265" i="3"/>
  <c r="L4265" i="3" s="1"/>
  <c r="J4266" i="3"/>
  <c r="L4266" i="3" s="1"/>
  <c r="J4267" i="3"/>
  <c r="L4267" i="3" s="1"/>
  <c r="J4268" i="3"/>
  <c r="L4268" i="3" s="1"/>
  <c r="J4269" i="3"/>
  <c r="L4269" i="3" s="1"/>
  <c r="J4270" i="3"/>
  <c r="L4270" i="3" s="1"/>
  <c r="J4271" i="3"/>
  <c r="L4271" i="3" s="1"/>
  <c r="J4272" i="3"/>
  <c r="L4272" i="3" s="1"/>
  <c r="J4273" i="3"/>
  <c r="L4273" i="3" s="1"/>
  <c r="J4274" i="3"/>
  <c r="L4274" i="3" s="1"/>
  <c r="J4275" i="3"/>
  <c r="L4275" i="3" s="1"/>
  <c r="J4276" i="3"/>
  <c r="L4276" i="3" s="1"/>
  <c r="J4277" i="3"/>
  <c r="L4277" i="3" s="1"/>
  <c r="J4278" i="3"/>
  <c r="L4278" i="3" s="1"/>
  <c r="J4279" i="3"/>
  <c r="L4279" i="3" s="1"/>
  <c r="J4280" i="3"/>
  <c r="L4280" i="3" s="1"/>
  <c r="J4281" i="3"/>
  <c r="L4281" i="3" s="1"/>
  <c r="J4282" i="3"/>
  <c r="L4282" i="3" s="1"/>
  <c r="J4283" i="3"/>
  <c r="L4283" i="3" s="1"/>
  <c r="J4284" i="3"/>
  <c r="L4284" i="3" s="1"/>
  <c r="J4285" i="3"/>
  <c r="L4285" i="3" s="1"/>
  <c r="J4286" i="3"/>
  <c r="L4286" i="3" s="1"/>
  <c r="J4287" i="3"/>
  <c r="L4287" i="3" s="1"/>
  <c r="J4288" i="3"/>
  <c r="L4288" i="3" s="1"/>
  <c r="J4289" i="3"/>
  <c r="L4289" i="3" s="1"/>
  <c r="J4290" i="3"/>
  <c r="L4290" i="3" s="1"/>
  <c r="J4291" i="3"/>
  <c r="L4291" i="3" s="1"/>
  <c r="J4292" i="3"/>
  <c r="L4292" i="3" s="1"/>
  <c r="J4293" i="3"/>
  <c r="L4293" i="3" s="1"/>
  <c r="J4294" i="3"/>
  <c r="L4294" i="3" s="1"/>
  <c r="J4295" i="3"/>
  <c r="L4295" i="3" s="1"/>
  <c r="J4296" i="3"/>
  <c r="L4296" i="3" s="1"/>
  <c r="J4297" i="3"/>
  <c r="L4297" i="3" s="1"/>
  <c r="J4298" i="3"/>
  <c r="L4298" i="3" s="1"/>
  <c r="J4299" i="3"/>
  <c r="L4299" i="3" s="1"/>
  <c r="J4300" i="3"/>
  <c r="L4300" i="3" s="1"/>
  <c r="J4301" i="3"/>
  <c r="L4301" i="3" s="1"/>
  <c r="J4302" i="3"/>
  <c r="L4302" i="3" s="1"/>
  <c r="J4303" i="3"/>
  <c r="L4303" i="3" s="1"/>
  <c r="J4304" i="3"/>
  <c r="L4304" i="3" s="1"/>
  <c r="J4305" i="3"/>
  <c r="L4305" i="3" s="1"/>
  <c r="J4306" i="3"/>
  <c r="L4306" i="3" s="1"/>
  <c r="J4307" i="3"/>
  <c r="L4307" i="3" s="1"/>
  <c r="J4308" i="3"/>
  <c r="L4308" i="3" s="1"/>
  <c r="J4309" i="3"/>
  <c r="L4309" i="3" s="1"/>
  <c r="J4310" i="3"/>
  <c r="L4310" i="3" s="1"/>
  <c r="J4311" i="3"/>
  <c r="L4311" i="3" s="1"/>
  <c r="J4312" i="3"/>
  <c r="L4312" i="3" s="1"/>
  <c r="J4313" i="3"/>
  <c r="L4313" i="3" s="1"/>
  <c r="J4314" i="3"/>
  <c r="L4314" i="3" s="1"/>
  <c r="J4315" i="3"/>
  <c r="L4315" i="3" s="1"/>
  <c r="J4316" i="3"/>
  <c r="L4316" i="3" s="1"/>
  <c r="J4317" i="3"/>
  <c r="L4317" i="3" s="1"/>
  <c r="J4318" i="3"/>
  <c r="L4318" i="3" s="1"/>
  <c r="J4319" i="3"/>
  <c r="L4319" i="3" s="1"/>
  <c r="J4320" i="3"/>
  <c r="L4320" i="3" s="1"/>
  <c r="J4321" i="3"/>
  <c r="L4321" i="3" s="1"/>
  <c r="J4322" i="3"/>
  <c r="L4322" i="3" s="1"/>
  <c r="J4323" i="3"/>
  <c r="L4323" i="3" s="1"/>
  <c r="J4324" i="3"/>
  <c r="L4324" i="3" s="1"/>
  <c r="J4325" i="3"/>
  <c r="L4325" i="3" s="1"/>
  <c r="J4326" i="3"/>
  <c r="L4326" i="3" s="1"/>
  <c r="J4327" i="3"/>
  <c r="L4327" i="3" s="1"/>
  <c r="J4328" i="3"/>
  <c r="L4328" i="3" s="1"/>
  <c r="J4329" i="3"/>
  <c r="L4329" i="3" s="1"/>
  <c r="J4330" i="3"/>
  <c r="L4330" i="3" s="1"/>
  <c r="J4331" i="3"/>
  <c r="L4331" i="3" s="1"/>
  <c r="J4332" i="3"/>
  <c r="L4332" i="3" s="1"/>
  <c r="J4333" i="3"/>
  <c r="L4333" i="3" s="1"/>
  <c r="J4334" i="3"/>
  <c r="L4334" i="3" s="1"/>
  <c r="J4335" i="3"/>
  <c r="L4335" i="3" s="1"/>
  <c r="J4336" i="3"/>
  <c r="L4336" i="3" s="1"/>
  <c r="J4337" i="3"/>
  <c r="L4337" i="3" s="1"/>
  <c r="J4338" i="3"/>
  <c r="L4338" i="3" s="1"/>
  <c r="J4339" i="3"/>
  <c r="L4339" i="3" s="1"/>
  <c r="J4340" i="3"/>
  <c r="L4340" i="3" s="1"/>
  <c r="J4341" i="3"/>
  <c r="L4341" i="3" s="1"/>
  <c r="J4342" i="3"/>
  <c r="L4342" i="3" s="1"/>
  <c r="J4343" i="3"/>
  <c r="L4343" i="3" s="1"/>
  <c r="J4344" i="3"/>
  <c r="L4344" i="3" s="1"/>
  <c r="J4345" i="3"/>
  <c r="L4345" i="3" s="1"/>
  <c r="J4346" i="3"/>
  <c r="L4346" i="3" s="1"/>
  <c r="J4347" i="3"/>
  <c r="L4347" i="3" s="1"/>
  <c r="J4348" i="3"/>
  <c r="L4348" i="3" s="1"/>
  <c r="J4349" i="3"/>
  <c r="L4349" i="3" s="1"/>
  <c r="J4350" i="3"/>
  <c r="L4350" i="3" s="1"/>
  <c r="J4351" i="3"/>
  <c r="L4351" i="3" s="1"/>
  <c r="J4352" i="3"/>
  <c r="L4352" i="3" s="1"/>
  <c r="J4353" i="3"/>
  <c r="L4353" i="3" s="1"/>
  <c r="J4354" i="3"/>
  <c r="L4354" i="3" s="1"/>
  <c r="J4355" i="3"/>
  <c r="L4355" i="3" s="1"/>
  <c r="J4356" i="3"/>
  <c r="L4356" i="3" s="1"/>
  <c r="J4357" i="3"/>
  <c r="L4357" i="3" s="1"/>
  <c r="J4358" i="3"/>
  <c r="L4358" i="3" s="1"/>
  <c r="J4359" i="3"/>
  <c r="L4359" i="3" s="1"/>
  <c r="J4360" i="3"/>
  <c r="L4360" i="3" s="1"/>
  <c r="J4361" i="3"/>
  <c r="L4361" i="3" s="1"/>
  <c r="J4362" i="3"/>
  <c r="L4362" i="3" s="1"/>
  <c r="J4363" i="3"/>
  <c r="L4363" i="3" s="1"/>
  <c r="J4364" i="3"/>
  <c r="L4364" i="3" s="1"/>
  <c r="J4365" i="3"/>
  <c r="L4365" i="3" s="1"/>
  <c r="J4366" i="3"/>
  <c r="L4366" i="3" s="1"/>
  <c r="J4367" i="3"/>
  <c r="L4367" i="3" s="1"/>
  <c r="J4368" i="3"/>
  <c r="L4368" i="3" s="1"/>
  <c r="J4369" i="3"/>
  <c r="L4369" i="3" s="1"/>
  <c r="J4370" i="3"/>
  <c r="L4370" i="3" s="1"/>
  <c r="J4371" i="3"/>
  <c r="L4371" i="3" s="1"/>
  <c r="J4372" i="3"/>
  <c r="L4372" i="3" s="1"/>
  <c r="J4373" i="3"/>
  <c r="L4373" i="3" s="1"/>
  <c r="J4374" i="3"/>
  <c r="L4374" i="3" s="1"/>
  <c r="J4375" i="3"/>
  <c r="L4375" i="3" s="1"/>
  <c r="J4376" i="3"/>
  <c r="L4376" i="3" s="1"/>
  <c r="J4377" i="3"/>
  <c r="L4377" i="3" s="1"/>
  <c r="J4378" i="3"/>
  <c r="L4378" i="3" s="1"/>
  <c r="J4379" i="3"/>
  <c r="L4379" i="3" s="1"/>
  <c r="J4380" i="3"/>
  <c r="L4380" i="3" s="1"/>
  <c r="J4381" i="3"/>
  <c r="L4381" i="3" s="1"/>
  <c r="J4382" i="3"/>
  <c r="L4382" i="3" s="1"/>
  <c r="J4383" i="3"/>
  <c r="L4383" i="3" s="1"/>
  <c r="J4384" i="3"/>
  <c r="L4384" i="3" s="1"/>
  <c r="J4385" i="3"/>
  <c r="L4385" i="3" s="1"/>
  <c r="J4386" i="3"/>
  <c r="L4386" i="3" s="1"/>
  <c r="J4387" i="3"/>
  <c r="L4387" i="3" s="1"/>
  <c r="J4388" i="3"/>
  <c r="L4388" i="3" s="1"/>
  <c r="J4389" i="3"/>
  <c r="L4389" i="3" s="1"/>
  <c r="J4390" i="3"/>
  <c r="L4390" i="3" s="1"/>
  <c r="J4391" i="3"/>
  <c r="L4391" i="3" s="1"/>
  <c r="J4392" i="3"/>
  <c r="L4392" i="3" s="1"/>
  <c r="J4393" i="3"/>
  <c r="L4393" i="3" s="1"/>
  <c r="J4394" i="3"/>
  <c r="L4394" i="3" s="1"/>
  <c r="J4395" i="3"/>
  <c r="L4395" i="3" s="1"/>
  <c r="J4396" i="3"/>
  <c r="L4396" i="3" s="1"/>
  <c r="J4397" i="3"/>
  <c r="L4397" i="3" s="1"/>
  <c r="J4398" i="3"/>
  <c r="L4398" i="3" s="1"/>
  <c r="J4399" i="3"/>
  <c r="L4399" i="3" s="1"/>
  <c r="J4400" i="3"/>
  <c r="L4400" i="3" s="1"/>
  <c r="J4401" i="3"/>
  <c r="L4401" i="3" s="1"/>
  <c r="J4402" i="3"/>
  <c r="L4402" i="3" s="1"/>
  <c r="J4403" i="3"/>
  <c r="L4403" i="3" s="1"/>
  <c r="J4404" i="3"/>
  <c r="L4404" i="3" s="1"/>
  <c r="J4405" i="3"/>
  <c r="L4405" i="3" s="1"/>
  <c r="J4406" i="3"/>
  <c r="L4406" i="3" s="1"/>
  <c r="J4407" i="3"/>
  <c r="L4407" i="3" s="1"/>
  <c r="J4408" i="3"/>
  <c r="L4408" i="3" s="1"/>
  <c r="J4409" i="3"/>
  <c r="L4409" i="3" s="1"/>
  <c r="J4410" i="3"/>
  <c r="L4410" i="3" s="1"/>
  <c r="J4411" i="3"/>
  <c r="L4411" i="3" s="1"/>
  <c r="J4412" i="3"/>
  <c r="L4412" i="3" s="1"/>
  <c r="J4413" i="3"/>
  <c r="L4413" i="3" s="1"/>
  <c r="J4414" i="3"/>
  <c r="L4414" i="3" s="1"/>
  <c r="J4415" i="3"/>
  <c r="L4415" i="3" s="1"/>
  <c r="J4416" i="3"/>
  <c r="L4416" i="3" s="1"/>
  <c r="J4417" i="3"/>
  <c r="L4417" i="3" s="1"/>
  <c r="J4418" i="3"/>
  <c r="L4418" i="3" s="1"/>
  <c r="J4419" i="3"/>
  <c r="L4419" i="3" s="1"/>
  <c r="J4420" i="3"/>
  <c r="L4420" i="3" s="1"/>
  <c r="J4421" i="3"/>
  <c r="L4421" i="3" s="1"/>
  <c r="J4422" i="3"/>
  <c r="L4422" i="3" s="1"/>
  <c r="J4423" i="3"/>
  <c r="L4423" i="3" s="1"/>
  <c r="J4424" i="3"/>
  <c r="L4424" i="3" s="1"/>
  <c r="J4425" i="3"/>
  <c r="L4425" i="3" s="1"/>
  <c r="J4426" i="3"/>
  <c r="L4426" i="3" s="1"/>
  <c r="J4427" i="3"/>
  <c r="L4427" i="3" s="1"/>
  <c r="J4428" i="3"/>
  <c r="L4428" i="3" s="1"/>
  <c r="J4429" i="3"/>
  <c r="L4429" i="3" s="1"/>
  <c r="J4430" i="3"/>
  <c r="L4430" i="3" s="1"/>
  <c r="J4431" i="3"/>
  <c r="L4431" i="3" s="1"/>
  <c r="J4432" i="3"/>
  <c r="L4432" i="3" s="1"/>
  <c r="J4433" i="3"/>
  <c r="L4433" i="3" s="1"/>
  <c r="J4434" i="3"/>
  <c r="L4434" i="3" s="1"/>
  <c r="J4435" i="3"/>
  <c r="L4435" i="3" s="1"/>
  <c r="J4436" i="3"/>
  <c r="L4436" i="3" s="1"/>
  <c r="J4437" i="3"/>
  <c r="L4437" i="3" s="1"/>
  <c r="J4438" i="3"/>
  <c r="L4438" i="3" s="1"/>
  <c r="J4439" i="3"/>
  <c r="L4439" i="3" s="1"/>
  <c r="J4440" i="3"/>
  <c r="L4440" i="3" s="1"/>
  <c r="J4441" i="3"/>
  <c r="L4441" i="3" s="1"/>
  <c r="J4442" i="3"/>
  <c r="L4442" i="3" s="1"/>
  <c r="J4443" i="3"/>
  <c r="L4443" i="3" s="1"/>
  <c r="J4444" i="3"/>
  <c r="L4444" i="3" s="1"/>
  <c r="J4445" i="3"/>
  <c r="L4445" i="3" s="1"/>
  <c r="J4446" i="3"/>
  <c r="L4446" i="3" s="1"/>
  <c r="J4447" i="3"/>
  <c r="L4447" i="3" s="1"/>
  <c r="J4448" i="3"/>
  <c r="L4448" i="3" s="1"/>
  <c r="J4449" i="3"/>
  <c r="L4449" i="3" s="1"/>
  <c r="J4450" i="3"/>
  <c r="L4450" i="3" s="1"/>
  <c r="J4451" i="3"/>
  <c r="L4451" i="3" s="1"/>
  <c r="J4452" i="3"/>
  <c r="L4452" i="3" s="1"/>
  <c r="J4453" i="3"/>
  <c r="L4453" i="3" s="1"/>
  <c r="J4454" i="3"/>
  <c r="L4454" i="3" s="1"/>
  <c r="J4455" i="3"/>
  <c r="L4455" i="3" s="1"/>
  <c r="J4456" i="3"/>
  <c r="L4456" i="3" s="1"/>
  <c r="J4457" i="3"/>
  <c r="L4457" i="3" s="1"/>
  <c r="J4458" i="3"/>
  <c r="L4458" i="3" s="1"/>
  <c r="J4459" i="3"/>
  <c r="L4459" i="3" s="1"/>
  <c r="J4460" i="3"/>
  <c r="L4460" i="3" s="1"/>
  <c r="J4461" i="3"/>
  <c r="L4461" i="3" s="1"/>
  <c r="J4462" i="3"/>
  <c r="L4462" i="3" s="1"/>
  <c r="J4463" i="3"/>
  <c r="L4463" i="3" s="1"/>
  <c r="J4464" i="3"/>
  <c r="L4464" i="3" s="1"/>
  <c r="J4465" i="3"/>
  <c r="L4465" i="3" s="1"/>
  <c r="J4466" i="3"/>
  <c r="L4466" i="3" s="1"/>
  <c r="J4467" i="3"/>
  <c r="L4467" i="3" s="1"/>
  <c r="J4468" i="3"/>
  <c r="L4468" i="3" s="1"/>
  <c r="J4469" i="3"/>
  <c r="L4469" i="3" s="1"/>
  <c r="J4470" i="3"/>
  <c r="L4470" i="3" s="1"/>
  <c r="J4471" i="3"/>
  <c r="L4471" i="3" s="1"/>
  <c r="J4472" i="3"/>
  <c r="L4472" i="3" s="1"/>
  <c r="J4473" i="3"/>
  <c r="L4473" i="3" s="1"/>
  <c r="J4474" i="3"/>
  <c r="L4474" i="3" s="1"/>
  <c r="J4475" i="3"/>
  <c r="L4475" i="3" s="1"/>
  <c r="J4476" i="3"/>
  <c r="L4476" i="3" s="1"/>
  <c r="J4477" i="3"/>
  <c r="L4477" i="3" s="1"/>
  <c r="J4478" i="3"/>
  <c r="L4478" i="3" s="1"/>
  <c r="J4479" i="3"/>
  <c r="L4479" i="3" s="1"/>
  <c r="J4480" i="3"/>
  <c r="L4480" i="3" s="1"/>
  <c r="J4481" i="3"/>
  <c r="L4481" i="3" s="1"/>
  <c r="J4482" i="3"/>
  <c r="L4482" i="3" s="1"/>
  <c r="J4483" i="3"/>
  <c r="L4483" i="3" s="1"/>
  <c r="J4484" i="3"/>
  <c r="L4484" i="3" s="1"/>
  <c r="J4485" i="3"/>
  <c r="L4485" i="3" s="1"/>
  <c r="J4486" i="3"/>
  <c r="L4486" i="3" s="1"/>
  <c r="J4487" i="3"/>
  <c r="L4487" i="3" s="1"/>
  <c r="J4488" i="3"/>
  <c r="L4488" i="3" s="1"/>
  <c r="J4489" i="3"/>
  <c r="L4489" i="3" s="1"/>
  <c r="J4490" i="3"/>
  <c r="L4490" i="3" s="1"/>
  <c r="J4491" i="3"/>
  <c r="L4491" i="3" s="1"/>
  <c r="J4492" i="3"/>
  <c r="L4492" i="3" s="1"/>
  <c r="J4493" i="3"/>
  <c r="L4493" i="3" s="1"/>
  <c r="J4494" i="3"/>
  <c r="L4494" i="3" s="1"/>
  <c r="J4495" i="3"/>
  <c r="L4495" i="3" s="1"/>
  <c r="J4496" i="3"/>
  <c r="L4496" i="3" s="1"/>
  <c r="J4497" i="3"/>
  <c r="L4497" i="3" s="1"/>
  <c r="J4498" i="3"/>
  <c r="L4498" i="3" s="1"/>
  <c r="J4499" i="3"/>
  <c r="L4499" i="3" s="1"/>
  <c r="J4500" i="3"/>
  <c r="L4500" i="3" s="1"/>
  <c r="J4501" i="3"/>
  <c r="L4501" i="3" s="1"/>
  <c r="J4502" i="3"/>
  <c r="L4502" i="3" s="1"/>
  <c r="J4503" i="3"/>
  <c r="L4503" i="3" s="1"/>
  <c r="J4504" i="3"/>
  <c r="L4504" i="3" s="1"/>
  <c r="J4505" i="3"/>
  <c r="L4505" i="3" s="1"/>
  <c r="J4506" i="3"/>
  <c r="L4506" i="3" s="1"/>
  <c r="J4507" i="3"/>
  <c r="L4507" i="3" s="1"/>
  <c r="J4508" i="3"/>
  <c r="L4508" i="3" s="1"/>
  <c r="J4509" i="3"/>
  <c r="L4509" i="3" s="1"/>
  <c r="J4510" i="3"/>
  <c r="L4510" i="3" s="1"/>
  <c r="J4511" i="3"/>
  <c r="L4511" i="3" s="1"/>
  <c r="J4512" i="3"/>
  <c r="L4512" i="3" s="1"/>
  <c r="J4513" i="3"/>
  <c r="L4513" i="3" s="1"/>
  <c r="J4514" i="3"/>
  <c r="L4514" i="3" s="1"/>
  <c r="J4515" i="3"/>
  <c r="L4515" i="3" s="1"/>
  <c r="J4516" i="3"/>
  <c r="L4516" i="3" s="1"/>
  <c r="J4517" i="3"/>
  <c r="L4517" i="3" s="1"/>
  <c r="J4518" i="3"/>
  <c r="L4518" i="3" s="1"/>
  <c r="J4519" i="3"/>
  <c r="L4519" i="3" s="1"/>
  <c r="J4520" i="3"/>
  <c r="L4520" i="3" s="1"/>
  <c r="J4521" i="3"/>
  <c r="L4521" i="3" s="1"/>
  <c r="J4522" i="3"/>
  <c r="L4522" i="3" s="1"/>
  <c r="J4523" i="3"/>
  <c r="L4523" i="3" s="1"/>
  <c r="J4524" i="3"/>
  <c r="L4524" i="3" s="1"/>
  <c r="J4525" i="3"/>
  <c r="L4525" i="3" s="1"/>
  <c r="J4526" i="3"/>
  <c r="L4526" i="3" s="1"/>
  <c r="J4527" i="3"/>
  <c r="L4527" i="3" s="1"/>
  <c r="J4528" i="3"/>
  <c r="L4528" i="3" s="1"/>
  <c r="J4529" i="3"/>
  <c r="L4529" i="3" s="1"/>
  <c r="J4530" i="3"/>
  <c r="L4530" i="3" s="1"/>
  <c r="J4531" i="3"/>
  <c r="L4531" i="3" s="1"/>
  <c r="J4532" i="3"/>
  <c r="L4532" i="3" s="1"/>
  <c r="J4533" i="3"/>
  <c r="L4533" i="3" s="1"/>
  <c r="J4534" i="3"/>
  <c r="L4534" i="3" s="1"/>
  <c r="J4535" i="3"/>
  <c r="L4535" i="3" s="1"/>
  <c r="J4536" i="3"/>
  <c r="L4536" i="3" s="1"/>
  <c r="J4537" i="3"/>
  <c r="L4537" i="3" s="1"/>
  <c r="J4538" i="3"/>
  <c r="L4538" i="3" s="1"/>
  <c r="J4539" i="3"/>
  <c r="L4539" i="3" s="1"/>
  <c r="J4540" i="3"/>
  <c r="L4540" i="3" s="1"/>
  <c r="J4541" i="3"/>
  <c r="L4541" i="3" s="1"/>
  <c r="J4542" i="3"/>
  <c r="L4542" i="3" s="1"/>
  <c r="J4543" i="3"/>
  <c r="L4543" i="3" s="1"/>
  <c r="J4544" i="3"/>
  <c r="L4544" i="3" s="1"/>
  <c r="J4545" i="3"/>
  <c r="L4545" i="3" s="1"/>
  <c r="J4546" i="3"/>
  <c r="L4546" i="3" s="1"/>
  <c r="J4547" i="3"/>
  <c r="L4547" i="3" s="1"/>
  <c r="J4548" i="3"/>
  <c r="L4548" i="3" s="1"/>
  <c r="J4549" i="3"/>
  <c r="L4549" i="3" s="1"/>
  <c r="J4550" i="3"/>
  <c r="L4550" i="3" s="1"/>
  <c r="J4551" i="3"/>
  <c r="L4551" i="3" s="1"/>
  <c r="J4552" i="3"/>
  <c r="L4552" i="3" s="1"/>
  <c r="J4553" i="3"/>
  <c r="L4553" i="3" s="1"/>
  <c r="J4554" i="3"/>
  <c r="L4554" i="3" s="1"/>
  <c r="J4555" i="3"/>
  <c r="L4555" i="3" s="1"/>
  <c r="J4556" i="3"/>
  <c r="L4556" i="3" s="1"/>
  <c r="J4557" i="3"/>
  <c r="L4557" i="3" s="1"/>
  <c r="J4558" i="3"/>
  <c r="L4558" i="3" s="1"/>
  <c r="J4559" i="3"/>
  <c r="L4559" i="3" s="1"/>
  <c r="J4560" i="3"/>
  <c r="L4560" i="3" s="1"/>
  <c r="J4561" i="3"/>
  <c r="L4561" i="3" s="1"/>
  <c r="J4562" i="3"/>
  <c r="L4562" i="3" s="1"/>
  <c r="J4563" i="3"/>
  <c r="L4563" i="3" s="1"/>
  <c r="J4564" i="3"/>
  <c r="L4564" i="3" s="1"/>
  <c r="J4565" i="3"/>
  <c r="L4565" i="3" s="1"/>
  <c r="J4566" i="3"/>
  <c r="L4566" i="3" s="1"/>
  <c r="J4567" i="3"/>
  <c r="L4567" i="3" s="1"/>
  <c r="J4568" i="3"/>
  <c r="L4568" i="3" s="1"/>
  <c r="J4569" i="3"/>
  <c r="L4569" i="3" s="1"/>
  <c r="J4570" i="3"/>
  <c r="L4570" i="3" s="1"/>
  <c r="J4571" i="3"/>
  <c r="L4571" i="3" s="1"/>
  <c r="J4572" i="3"/>
  <c r="L4572" i="3" s="1"/>
  <c r="J4573" i="3"/>
  <c r="L4573" i="3" s="1"/>
  <c r="J4574" i="3"/>
  <c r="L4574" i="3" s="1"/>
  <c r="J4575" i="3"/>
  <c r="L4575" i="3" s="1"/>
  <c r="J4576" i="3"/>
  <c r="L4576" i="3" s="1"/>
  <c r="J4577" i="3"/>
  <c r="L4577" i="3" s="1"/>
  <c r="J4578" i="3"/>
  <c r="L4578" i="3" s="1"/>
  <c r="J4579" i="3"/>
  <c r="L4579" i="3" s="1"/>
  <c r="J4580" i="3"/>
  <c r="L4580" i="3" s="1"/>
  <c r="J4581" i="3"/>
  <c r="L4581" i="3" s="1"/>
  <c r="J4582" i="3"/>
  <c r="L4582" i="3" s="1"/>
  <c r="J4583" i="3"/>
  <c r="L4583" i="3" s="1"/>
  <c r="J4584" i="3"/>
  <c r="L4584" i="3" s="1"/>
  <c r="J4585" i="3"/>
  <c r="L4585" i="3" s="1"/>
  <c r="J4586" i="3"/>
  <c r="L4586" i="3" s="1"/>
  <c r="J4587" i="3"/>
  <c r="L4587" i="3" s="1"/>
  <c r="J4588" i="3"/>
  <c r="L4588" i="3" s="1"/>
  <c r="J4589" i="3"/>
  <c r="L4589" i="3" s="1"/>
  <c r="J4590" i="3"/>
  <c r="L4590" i="3" s="1"/>
  <c r="J4591" i="3"/>
  <c r="L4591" i="3" s="1"/>
  <c r="J4592" i="3"/>
  <c r="L4592" i="3" s="1"/>
  <c r="J4593" i="3"/>
  <c r="L4593" i="3" s="1"/>
  <c r="J4594" i="3"/>
  <c r="L4594" i="3" s="1"/>
  <c r="J4595" i="3"/>
  <c r="L4595" i="3" s="1"/>
  <c r="J4596" i="3"/>
  <c r="L4596" i="3" s="1"/>
  <c r="J4597" i="3"/>
  <c r="L4597" i="3" s="1"/>
  <c r="J4598" i="3"/>
  <c r="L4598" i="3" s="1"/>
  <c r="J4599" i="3"/>
  <c r="L4599" i="3" s="1"/>
  <c r="J4600" i="3"/>
  <c r="L4600" i="3" s="1"/>
  <c r="J4601" i="3"/>
  <c r="L4601" i="3" s="1"/>
  <c r="J4602" i="3"/>
  <c r="L4602" i="3" s="1"/>
  <c r="J4603" i="3"/>
  <c r="L4603" i="3" s="1"/>
  <c r="J4604" i="3"/>
  <c r="L4604" i="3" s="1"/>
  <c r="J4605" i="3"/>
  <c r="L4605" i="3" s="1"/>
  <c r="J4606" i="3"/>
  <c r="L4606" i="3" s="1"/>
  <c r="J4607" i="3"/>
  <c r="L4607" i="3" s="1"/>
  <c r="J4608" i="3"/>
  <c r="L4608" i="3" s="1"/>
  <c r="J4609" i="3"/>
  <c r="L4609" i="3" s="1"/>
  <c r="J4610" i="3"/>
  <c r="L4610" i="3" s="1"/>
  <c r="J4611" i="3"/>
  <c r="L4611" i="3" s="1"/>
  <c r="J4612" i="3"/>
  <c r="L4612" i="3" s="1"/>
  <c r="J4613" i="3"/>
  <c r="L4613" i="3" s="1"/>
  <c r="J4614" i="3"/>
  <c r="L4614" i="3" s="1"/>
  <c r="J4615" i="3"/>
  <c r="L4615" i="3" s="1"/>
  <c r="J4616" i="3"/>
  <c r="L4616" i="3" s="1"/>
  <c r="J4617" i="3"/>
  <c r="L4617" i="3" s="1"/>
  <c r="J4618" i="3"/>
  <c r="L4618" i="3" s="1"/>
  <c r="J4619" i="3"/>
  <c r="L4619" i="3" s="1"/>
  <c r="J4620" i="3"/>
  <c r="L4620" i="3" s="1"/>
  <c r="J4621" i="3"/>
  <c r="L4621" i="3" s="1"/>
  <c r="J4622" i="3"/>
  <c r="L4622" i="3" s="1"/>
  <c r="J4623" i="3"/>
  <c r="L4623" i="3" s="1"/>
  <c r="J4624" i="3"/>
  <c r="L4624" i="3" s="1"/>
  <c r="J4625" i="3"/>
  <c r="L4625" i="3" s="1"/>
  <c r="J4626" i="3"/>
  <c r="L4626" i="3" s="1"/>
  <c r="J4627" i="3"/>
  <c r="L4627" i="3" s="1"/>
  <c r="J4628" i="3"/>
  <c r="L4628" i="3" s="1"/>
  <c r="J4629" i="3"/>
  <c r="L4629" i="3" s="1"/>
  <c r="J4630" i="3"/>
  <c r="L4630" i="3" s="1"/>
  <c r="J4631" i="3"/>
  <c r="L4631" i="3" s="1"/>
  <c r="J4632" i="3"/>
  <c r="L4632" i="3" s="1"/>
  <c r="J4633" i="3"/>
  <c r="L4633" i="3" s="1"/>
  <c r="J4634" i="3"/>
  <c r="L4634" i="3" s="1"/>
  <c r="J4635" i="3"/>
  <c r="L4635" i="3" s="1"/>
  <c r="J4636" i="3"/>
  <c r="L4636" i="3" s="1"/>
  <c r="J4637" i="3"/>
  <c r="L4637" i="3" s="1"/>
  <c r="J4638" i="3"/>
  <c r="L4638" i="3" s="1"/>
  <c r="J4639" i="3"/>
  <c r="L4639" i="3" s="1"/>
  <c r="J4640" i="3"/>
  <c r="L4640" i="3" s="1"/>
  <c r="J4641" i="3"/>
  <c r="L4641" i="3" s="1"/>
  <c r="J4642" i="3"/>
  <c r="L4642" i="3" s="1"/>
  <c r="J4643" i="3"/>
  <c r="L4643" i="3" s="1"/>
  <c r="J4644" i="3"/>
  <c r="L4644" i="3" s="1"/>
  <c r="J4645" i="3"/>
  <c r="L4645" i="3" s="1"/>
  <c r="J4646" i="3"/>
  <c r="L4646" i="3" s="1"/>
  <c r="J4647" i="3"/>
  <c r="L4647" i="3" s="1"/>
  <c r="J4648" i="3"/>
  <c r="L4648" i="3" s="1"/>
  <c r="J4649" i="3"/>
  <c r="L4649" i="3" s="1"/>
  <c r="J4650" i="3"/>
  <c r="L4650" i="3" s="1"/>
  <c r="J4651" i="3"/>
  <c r="L4651" i="3" s="1"/>
  <c r="J4652" i="3"/>
  <c r="L4652" i="3" s="1"/>
  <c r="J4653" i="3"/>
  <c r="L4653" i="3" s="1"/>
  <c r="J4654" i="3"/>
  <c r="L4654" i="3" s="1"/>
  <c r="J4655" i="3"/>
  <c r="L4655" i="3" s="1"/>
  <c r="J4656" i="3"/>
  <c r="L4656" i="3" s="1"/>
  <c r="J4657" i="3"/>
  <c r="L4657" i="3" s="1"/>
  <c r="J4658" i="3"/>
  <c r="L4658" i="3" s="1"/>
  <c r="J4659" i="3"/>
  <c r="L4659" i="3" s="1"/>
  <c r="J4660" i="3"/>
  <c r="L4660" i="3" s="1"/>
  <c r="J4661" i="3"/>
  <c r="L4661" i="3" s="1"/>
  <c r="J4662" i="3"/>
  <c r="L4662" i="3" s="1"/>
  <c r="J4663" i="3"/>
  <c r="L4663" i="3" s="1"/>
  <c r="J4664" i="3"/>
  <c r="L4664" i="3" s="1"/>
  <c r="J4665" i="3"/>
  <c r="L4665" i="3" s="1"/>
  <c r="J4666" i="3"/>
  <c r="L4666" i="3" s="1"/>
  <c r="J4667" i="3"/>
  <c r="L4667" i="3" s="1"/>
  <c r="J4668" i="3"/>
  <c r="L4668" i="3" s="1"/>
  <c r="J4669" i="3"/>
  <c r="L4669" i="3" s="1"/>
  <c r="J4670" i="3"/>
  <c r="L4670" i="3" s="1"/>
  <c r="J4671" i="3"/>
  <c r="L4671" i="3" s="1"/>
  <c r="J4672" i="3"/>
  <c r="L4672" i="3" s="1"/>
  <c r="J4673" i="3"/>
  <c r="L4673" i="3" s="1"/>
  <c r="J4674" i="3"/>
  <c r="L4674" i="3" s="1"/>
  <c r="J4675" i="3"/>
  <c r="L4675" i="3" s="1"/>
  <c r="J4676" i="3"/>
  <c r="L4676" i="3" s="1"/>
  <c r="J4677" i="3"/>
  <c r="L4677" i="3" s="1"/>
  <c r="J4678" i="3"/>
  <c r="L4678" i="3" s="1"/>
  <c r="J4679" i="3"/>
  <c r="L4679" i="3" s="1"/>
  <c r="J4680" i="3"/>
  <c r="L4680" i="3" s="1"/>
  <c r="J4681" i="3"/>
  <c r="L4681" i="3" s="1"/>
  <c r="J4682" i="3"/>
  <c r="L4682" i="3" s="1"/>
  <c r="J4683" i="3"/>
  <c r="L4683" i="3" s="1"/>
  <c r="J4684" i="3"/>
  <c r="L4684" i="3" s="1"/>
  <c r="J4685" i="3"/>
  <c r="L4685" i="3" s="1"/>
  <c r="J4686" i="3"/>
  <c r="L4686" i="3" s="1"/>
  <c r="J4687" i="3"/>
  <c r="L4687" i="3" s="1"/>
  <c r="J4688" i="3"/>
  <c r="L4688" i="3" s="1"/>
  <c r="J4689" i="3"/>
  <c r="L4689" i="3" s="1"/>
  <c r="J4690" i="3"/>
  <c r="L4690" i="3" s="1"/>
  <c r="J4691" i="3"/>
  <c r="L4691" i="3" s="1"/>
  <c r="J4692" i="3"/>
  <c r="L4692" i="3" s="1"/>
  <c r="J4693" i="3"/>
  <c r="L4693" i="3" s="1"/>
  <c r="J4694" i="3"/>
  <c r="L4694" i="3" s="1"/>
  <c r="J4695" i="3"/>
  <c r="L4695" i="3" s="1"/>
  <c r="J4696" i="3"/>
  <c r="L4696" i="3" s="1"/>
  <c r="J4697" i="3"/>
  <c r="L4697" i="3" s="1"/>
  <c r="J4698" i="3"/>
  <c r="L4698" i="3" s="1"/>
  <c r="J4699" i="3"/>
  <c r="L4699" i="3" s="1"/>
  <c r="J4700" i="3"/>
  <c r="L4700" i="3" s="1"/>
  <c r="J4701" i="3"/>
  <c r="L4701" i="3" s="1"/>
  <c r="J4702" i="3"/>
  <c r="L4702" i="3" s="1"/>
  <c r="J4703" i="3"/>
  <c r="L4703" i="3" s="1"/>
  <c r="J4704" i="3"/>
  <c r="L4704" i="3" s="1"/>
  <c r="J4705" i="3"/>
  <c r="L4705" i="3" s="1"/>
  <c r="J4706" i="3"/>
  <c r="L4706" i="3" s="1"/>
  <c r="J4707" i="3"/>
  <c r="L4707" i="3" s="1"/>
  <c r="J4708" i="3"/>
  <c r="L4708" i="3" s="1"/>
  <c r="J4709" i="3"/>
  <c r="L4709" i="3" s="1"/>
  <c r="J4710" i="3"/>
  <c r="L4710" i="3" s="1"/>
  <c r="J4711" i="3"/>
  <c r="L4711" i="3" s="1"/>
  <c r="J4712" i="3"/>
  <c r="L4712" i="3" s="1"/>
  <c r="J4713" i="3"/>
  <c r="L4713" i="3" s="1"/>
  <c r="J4714" i="3"/>
  <c r="L4714" i="3" s="1"/>
  <c r="J4715" i="3"/>
  <c r="L4715" i="3" s="1"/>
  <c r="J4716" i="3"/>
  <c r="L4716" i="3" s="1"/>
  <c r="J4717" i="3"/>
  <c r="L4717" i="3" s="1"/>
  <c r="J4718" i="3"/>
  <c r="L4718" i="3" s="1"/>
  <c r="J4719" i="3"/>
  <c r="L4719" i="3" s="1"/>
  <c r="J4720" i="3"/>
  <c r="L4720" i="3" s="1"/>
  <c r="J4721" i="3"/>
  <c r="L4721" i="3" s="1"/>
  <c r="J4722" i="3"/>
  <c r="L4722" i="3" s="1"/>
  <c r="J4723" i="3"/>
  <c r="L4723" i="3" s="1"/>
  <c r="J4724" i="3"/>
  <c r="L4724" i="3" s="1"/>
  <c r="J4725" i="3"/>
  <c r="L4725" i="3" s="1"/>
  <c r="J4726" i="3"/>
  <c r="L4726" i="3" s="1"/>
  <c r="J4727" i="3"/>
  <c r="L4727" i="3" s="1"/>
  <c r="J4728" i="3"/>
  <c r="L4728" i="3" s="1"/>
  <c r="J4729" i="3"/>
  <c r="L4729" i="3" s="1"/>
  <c r="J4730" i="3"/>
  <c r="L4730" i="3" s="1"/>
  <c r="J4731" i="3"/>
  <c r="L4731" i="3" s="1"/>
  <c r="J4732" i="3"/>
  <c r="L4732" i="3" s="1"/>
  <c r="J4733" i="3"/>
  <c r="L4733" i="3" s="1"/>
  <c r="J4734" i="3"/>
  <c r="L4734" i="3" s="1"/>
  <c r="J4735" i="3"/>
  <c r="L4735" i="3" s="1"/>
  <c r="J4736" i="3"/>
  <c r="L4736" i="3" s="1"/>
  <c r="J4737" i="3"/>
  <c r="L4737" i="3" s="1"/>
  <c r="J4738" i="3"/>
  <c r="L4738" i="3" s="1"/>
  <c r="J4739" i="3"/>
  <c r="L4739" i="3" s="1"/>
  <c r="J4740" i="3"/>
  <c r="L4740" i="3" s="1"/>
  <c r="J4741" i="3"/>
  <c r="L4741" i="3" s="1"/>
  <c r="J4742" i="3"/>
  <c r="L4742" i="3" s="1"/>
  <c r="J4743" i="3"/>
  <c r="L4743" i="3" s="1"/>
  <c r="J4744" i="3"/>
  <c r="L4744" i="3" s="1"/>
  <c r="J4745" i="3"/>
  <c r="L4745" i="3" s="1"/>
  <c r="J4746" i="3"/>
  <c r="L4746" i="3" s="1"/>
  <c r="J4747" i="3"/>
  <c r="L4747" i="3" s="1"/>
  <c r="J4748" i="3"/>
  <c r="L4748" i="3" s="1"/>
  <c r="J4749" i="3"/>
  <c r="L4749" i="3" s="1"/>
  <c r="J4750" i="3"/>
  <c r="L4750" i="3" s="1"/>
  <c r="J4751" i="3"/>
  <c r="L4751" i="3" s="1"/>
  <c r="J4752" i="3"/>
  <c r="L4752" i="3" s="1"/>
  <c r="J4753" i="3"/>
  <c r="L4753" i="3" s="1"/>
  <c r="J4754" i="3"/>
  <c r="L4754" i="3" s="1"/>
  <c r="J4755" i="3"/>
  <c r="L4755" i="3" s="1"/>
  <c r="J4756" i="3"/>
  <c r="L4756" i="3" s="1"/>
  <c r="J4757" i="3"/>
  <c r="L4757" i="3" s="1"/>
  <c r="J4758" i="3"/>
  <c r="L4758" i="3" s="1"/>
  <c r="J4759" i="3"/>
  <c r="L4759" i="3" s="1"/>
  <c r="J4760" i="3"/>
  <c r="L4760" i="3" s="1"/>
  <c r="J4761" i="3"/>
  <c r="L4761" i="3" s="1"/>
  <c r="J4762" i="3"/>
  <c r="L4762" i="3" s="1"/>
  <c r="J4763" i="3"/>
  <c r="L4763" i="3" s="1"/>
  <c r="J4764" i="3"/>
  <c r="L4764" i="3" s="1"/>
  <c r="J4765" i="3"/>
  <c r="L4765" i="3" s="1"/>
  <c r="J4766" i="3"/>
  <c r="L4766" i="3" s="1"/>
  <c r="J4767" i="3"/>
  <c r="L4767" i="3" s="1"/>
  <c r="J4768" i="3"/>
  <c r="L4768" i="3" s="1"/>
  <c r="J4769" i="3"/>
  <c r="L4769" i="3" s="1"/>
  <c r="J4770" i="3"/>
  <c r="L4770" i="3" s="1"/>
  <c r="J4771" i="3"/>
  <c r="L4771" i="3" s="1"/>
  <c r="J4772" i="3"/>
  <c r="L4772" i="3" s="1"/>
  <c r="J4773" i="3"/>
  <c r="L4773" i="3" s="1"/>
  <c r="J4774" i="3"/>
  <c r="L4774" i="3" s="1"/>
  <c r="J4775" i="3"/>
  <c r="L4775" i="3" s="1"/>
  <c r="J4776" i="3"/>
  <c r="L4776" i="3" s="1"/>
  <c r="J4777" i="3"/>
  <c r="L4777" i="3" s="1"/>
  <c r="J4778" i="3"/>
  <c r="L4778" i="3" s="1"/>
  <c r="J4779" i="3"/>
  <c r="L4779" i="3" s="1"/>
  <c r="J4780" i="3"/>
  <c r="L4780" i="3" s="1"/>
  <c r="J4781" i="3"/>
  <c r="L4781" i="3" s="1"/>
  <c r="J4782" i="3"/>
  <c r="L4782" i="3" s="1"/>
  <c r="J4783" i="3"/>
  <c r="L4783" i="3" s="1"/>
  <c r="J4784" i="3"/>
  <c r="L4784" i="3" s="1"/>
  <c r="J4785" i="3"/>
  <c r="L4785" i="3" s="1"/>
  <c r="J4786" i="3"/>
  <c r="L4786" i="3" s="1"/>
  <c r="J4787" i="3"/>
  <c r="L4787" i="3" s="1"/>
  <c r="J4788" i="3"/>
  <c r="L4788" i="3" s="1"/>
  <c r="J4789" i="3"/>
  <c r="L4789" i="3" s="1"/>
  <c r="J4790" i="3"/>
  <c r="L4790" i="3" s="1"/>
  <c r="J4791" i="3"/>
  <c r="L4791" i="3" s="1"/>
  <c r="J4792" i="3"/>
  <c r="L4792" i="3" s="1"/>
  <c r="J4793" i="3"/>
  <c r="L4793" i="3" s="1"/>
  <c r="J4794" i="3"/>
  <c r="L4794" i="3" s="1"/>
  <c r="J4795" i="3"/>
  <c r="L4795" i="3" s="1"/>
  <c r="J4796" i="3"/>
  <c r="L4796" i="3" s="1"/>
  <c r="J4797" i="3"/>
  <c r="L4797" i="3" s="1"/>
  <c r="J4798" i="3"/>
  <c r="L4798" i="3" s="1"/>
  <c r="J4799" i="3"/>
  <c r="L4799" i="3" s="1"/>
  <c r="J4800" i="3"/>
  <c r="L4800" i="3" s="1"/>
  <c r="J4801" i="3"/>
  <c r="L4801" i="3" s="1"/>
  <c r="U10" i="3"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tc={BE84421E-0AE1-4793-851E-11E058B473CE}</author>
    <author>tc={A27F59C3-4070-43B1-ABD3-F083FCE92ECC}</author>
  </authors>
  <commentList>
    <comment ref="O2" authorId="0" shapeId="0" xr:uid="{BE84421E-0AE1-4793-851E-11E058B473CE}">
      <text>
        <t xml:space="preserve">[Threaded comment]
Your version of Excel allows you to read this threaded comment; however, any edits to it will get removed if the file is opened in a newer version of Excel. Learn more: https://go.microsoft.com/fwlink/?linkid=870924
Comment:
    lookup value hmesha current working cell se hoti hai source table se nhi
Reply:
    lookup array koi particular row hoti hai ya particular column hoti hai jisme hame vale dhhundni hai,,
array bhi particular column hi hota hai but agar deal multiples columns mein hai just like drop down index thne array complete table hota hai koi ek column nhu
Reply:
    try to avoid vlookup since it uses dollar sign make it get confused
</t>
      </text>
    </comment>
    <comment ref="P2" authorId="1" shapeId="0" xr:uid="{A27F59C3-4070-43B1-ABD3-F083FCE92ECC}">
      <text>
        <t>[Threaded comment]
Your version of Excel allows you to read this threaded comment; however, any edits to it will get removed if the file is opened in a newer version of Excel. Learn more: https://go.microsoft.com/fwlink/?linkid=870924
Comment:
    only row details are entered in any of the formula in which on one column data will be deal with or added, if if more than one column data is being used then like drop down menu list created here , after one match we have to open another match and enter the column information</t>
      </text>
    </comment>
  </commentList>
</comments>
</file>

<file path=xl/sharedStrings.xml><?xml version="1.0" encoding="utf-8"?>
<sst xmlns="http://schemas.openxmlformats.org/spreadsheetml/2006/main" count="15996" uniqueCount="5457">
  <si>
    <t>Book_ID</t>
  </si>
  <si>
    <t>Book_Title</t>
  </si>
  <si>
    <t>Course</t>
  </si>
  <si>
    <t>Selling_Price</t>
  </si>
  <si>
    <t>B1000</t>
  </si>
  <si>
    <t>Arrive ok</t>
  </si>
  <si>
    <t>BA Hons</t>
  </si>
  <si>
    <t>B1001</t>
  </si>
  <si>
    <t>Key protect simple fall</t>
  </si>
  <si>
    <t>BA</t>
  </si>
  <si>
    <t>B1002</t>
  </si>
  <si>
    <t>Late</t>
  </si>
  <si>
    <t>BCom Hons</t>
  </si>
  <si>
    <t>B1003</t>
  </si>
  <si>
    <t>Food ability</t>
  </si>
  <si>
    <t>B1004</t>
  </si>
  <si>
    <t>Especially father down</t>
  </si>
  <si>
    <t>BCom</t>
  </si>
  <si>
    <t>B1005</t>
  </si>
  <si>
    <t>Cell become</t>
  </si>
  <si>
    <t>B1006</t>
  </si>
  <si>
    <t>System they</t>
  </si>
  <si>
    <t>B1007</t>
  </si>
  <si>
    <t>Loss peace on</t>
  </si>
  <si>
    <t>B1008</t>
  </si>
  <si>
    <t>Audience stop sport</t>
  </si>
  <si>
    <t>B1009</t>
  </si>
  <si>
    <t>Nearly material</t>
  </si>
  <si>
    <t>B1010</t>
  </si>
  <si>
    <t>Eat pattern view</t>
  </si>
  <si>
    <t>B1011</t>
  </si>
  <si>
    <t>Remember serve</t>
  </si>
  <si>
    <t>B1012</t>
  </si>
  <si>
    <t>Charge along</t>
  </si>
  <si>
    <t>B1013</t>
  </si>
  <si>
    <t>Against realize bill</t>
  </si>
  <si>
    <t>B1014</t>
  </si>
  <si>
    <t>Try fast</t>
  </si>
  <si>
    <t>B1015</t>
  </si>
  <si>
    <t>Impact believe worker look</t>
  </si>
  <si>
    <t>B1016</t>
  </si>
  <si>
    <t>Big thought where</t>
  </si>
  <si>
    <t>B1017</t>
  </si>
  <si>
    <t>Industry sport interesting</t>
  </si>
  <si>
    <t>B1018</t>
  </si>
  <si>
    <t>Once suddenly</t>
  </si>
  <si>
    <t>B1019</t>
  </si>
  <si>
    <t>Result population age</t>
  </si>
  <si>
    <t>B1020</t>
  </si>
  <si>
    <t>Choose level</t>
  </si>
  <si>
    <t>B1021</t>
  </si>
  <si>
    <t>Course history</t>
  </si>
  <si>
    <t>B1022</t>
  </si>
  <si>
    <t>Hope meet thing</t>
  </si>
  <si>
    <t>B1023</t>
  </si>
  <si>
    <t>Author director</t>
  </si>
  <si>
    <t>B1024</t>
  </si>
  <si>
    <t>Unit coach</t>
  </si>
  <si>
    <t>B1025</t>
  </si>
  <si>
    <t>World threat</t>
  </si>
  <si>
    <t>B1026</t>
  </si>
  <si>
    <t>Whatever method</t>
  </si>
  <si>
    <t>B1027</t>
  </si>
  <si>
    <t>Wife get age</t>
  </si>
  <si>
    <t>B1028</t>
  </si>
  <si>
    <t>Health beyond back</t>
  </si>
  <si>
    <t>B1029</t>
  </si>
  <si>
    <t>Easy citizen time</t>
  </si>
  <si>
    <t>B1030</t>
  </si>
  <si>
    <t>Audience will series</t>
  </si>
  <si>
    <t>B1031</t>
  </si>
  <si>
    <t>Assume wrong</t>
  </si>
  <si>
    <t>B1032</t>
  </si>
  <si>
    <t>Remain hard</t>
  </si>
  <si>
    <t>B1033</t>
  </si>
  <si>
    <t>Think either pressure</t>
  </si>
  <si>
    <t>B1034</t>
  </si>
  <si>
    <t>Above treatment</t>
  </si>
  <si>
    <t>B1035</t>
  </si>
  <si>
    <t>Visit although I</t>
  </si>
  <si>
    <t>B1036</t>
  </si>
  <si>
    <t>Can apply</t>
  </si>
  <si>
    <t>B1037</t>
  </si>
  <si>
    <t>Light leader expect</t>
  </si>
  <si>
    <t>B1038</t>
  </si>
  <si>
    <t>Statement back brother</t>
  </si>
  <si>
    <t>B1039</t>
  </si>
  <si>
    <t>While responsibility</t>
  </si>
  <si>
    <t>B1040</t>
  </si>
  <si>
    <t>Lay chance</t>
  </si>
  <si>
    <t>B1041</t>
  </si>
  <si>
    <t>Remember approach buy</t>
  </si>
  <si>
    <t>B1042</t>
  </si>
  <si>
    <t>Also general growth local</t>
  </si>
  <si>
    <t>B1043</t>
  </si>
  <si>
    <t>Number owner</t>
  </si>
  <si>
    <t>B1044</t>
  </si>
  <si>
    <t>Green city audience</t>
  </si>
  <si>
    <t>B1045</t>
  </si>
  <si>
    <t>Inside lot never discover</t>
  </si>
  <si>
    <t>B1046</t>
  </si>
  <si>
    <t>Prevent particularly wrong</t>
  </si>
  <si>
    <t>B1047</t>
  </si>
  <si>
    <t>Effort same</t>
  </si>
  <si>
    <t>B1048</t>
  </si>
  <si>
    <t>Process find daughter</t>
  </si>
  <si>
    <t>B1049</t>
  </si>
  <si>
    <t>Some may</t>
  </si>
  <si>
    <t>B1050</t>
  </si>
  <si>
    <t>Front</t>
  </si>
  <si>
    <t>B1051</t>
  </si>
  <si>
    <t>Sense produce</t>
  </si>
  <si>
    <t>B1052</t>
  </si>
  <si>
    <t>Now stage</t>
  </si>
  <si>
    <t>B1053</t>
  </si>
  <si>
    <t>Detail difficult power</t>
  </si>
  <si>
    <t>B1054</t>
  </si>
  <si>
    <t>Present positive</t>
  </si>
  <si>
    <t>B1055</t>
  </si>
  <si>
    <t>Attorney</t>
  </si>
  <si>
    <t>B1056</t>
  </si>
  <si>
    <t>Expect turn</t>
  </si>
  <si>
    <t>B1057</t>
  </si>
  <si>
    <t>Than every</t>
  </si>
  <si>
    <t>B1058</t>
  </si>
  <si>
    <t>Financial</t>
  </si>
  <si>
    <t>B1059</t>
  </si>
  <si>
    <t>Ahead leg senior</t>
  </si>
  <si>
    <t>Customer_ID</t>
  </si>
  <si>
    <t>Customer_Name</t>
  </si>
  <si>
    <t>Location</t>
  </si>
  <si>
    <t>Customer_Type</t>
  </si>
  <si>
    <t>C1000</t>
  </si>
  <si>
    <t>Harris, Wilkinson and Barber</t>
  </si>
  <si>
    <t>Delhi</t>
  </si>
  <si>
    <t>Wholesale</t>
  </si>
  <si>
    <t>C1001</t>
  </si>
  <si>
    <t>Bowman Group</t>
  </si>
  <si>
    <t>Retail</t>
  </si>
  <si>
    <t>C1002</t>
  </si>
  <si>
    <t>Garcia-Martin</t>
  </si>
  <si>
    <t>C1003</t>
  </si>
  <si>
    <t>Clark and Sons</t>
  </si>
  <si>
    <t>C1004</t>
  </si>
  <si>
    <t>Scott Ltd</t>
  </si>
  <si>
    <t>C1005</t>
  </si>
  <si>
    <t>Curtis-Hatfield</t>
  </si>
  <si>
    <t>C1006</t>
  </si>
  <si>
    <t>Callahan-Sullivan</t>
  </si>
  <si>
    <t>C1007</t>
  </si>
  <si>
    <t>Webster LLC</t>
  </si>
  <si>
    <t>C1008</t>
  </si>
  <si>
    <t>Walter, Richard and Powell</t>
  </si>
  <si>
    <t>C1009</t>
  </si>
  <si>
    <t>Brown and Sons</t>
  </si>
  <si>
    <t>C1010</t>
  </si>
  <si>
    <t>Gibson Ltd</t>
  </si>
  <si>
    <t>C1011</t>
  </si>
  <si>
    <t>Brown PLC</t>
  </si>
  <si>
    <t>C1012</t>
  </si>
  <si>
    <t>C1013</t>
  </si>
  <si>
    <t>Wu Group</t>
  </si>
  <si>
    <t>C1014</t>
  </si>
  <si>
    <t>Trevino PLC</t>
  </si>
  <si>
    <t>C1015</t>
  </si>
  <si>
    <t>Munoz, Black and Wilson</t>
  </si>
  <si>
    <t>C1016</t>
  </si>
  <si>
    <t>Mendez-Taylor</t>
  </si>
  <si>
    <t>C1017</t>
  </si>
  <si>
    <t>Maldonado, Miller and Thomas</t>
  </si>
  <si>
    <t>C1018</t>
  </si>
  <si>
    <t>Taylor-Kane</t>
  </si>
  <si>
    <t>C1019</t>
  </si>
  <si>
    <t>Bolton, Jones and Rich</t>
  </si>
  <si>
    <t>C1020</t>
  </si>
  <si>
    <t>Martinez, Burch and Bates</t>
  </si>
  <si>
    <t>C1021</t>
  </si>
  <si>
    <t>Pierce, Cross and Solomon</t>
  </si>
  <si>
    <t>C1022</t>
  </si>
  <si>
    <t>Ross, Ballard and Clark</t>
  </si>
  <si>
    <t>C1023</t>
  </si>
  <si>
    <t>Harris-Chandler</t>
  </si>
  <si>
    <t>C1024</t>
  </si>
  <si>
    <t>Hernandez LLC</t>
  </si>
  <si>
    <t>C1025</t>
  </si>
  <si>
    <t>Wells, Jones and Rogers</t>
  </si>
  <si>
    <t>C1026</t>
  </si>
  <si>
    <t>Williams-Edwards</t>
  </si>
  <si>
    <t>C1027</t>
  </si>
  <si>
    <t>Moran-Joyce</t>
  </si>
  <si>
    <t>C1028</t>
  </si>
  <si>
    <t>Rowland-Morgan</t>
  </si>
  <si>
    <t>C1029</t>
  </si>
  <si>
    <t>Evans LLC</t>
  </si>
  <si>
    <t>C1030</t>
  </si>
  <si>
    <t>Cook-Rocha</t>
  </si>
  <si>
    <t>C1031</t>
  </si>
  <si>
    <t>Martinez-Monroe</t>
  </si>
  <si>
    <t>C1032</t>
  </si>
  <si>
    <t>Harris-Mills</t>
  </si>
  <si>
    <t>C1033</t>
  </si>
  <si>
    <t>Baird, Johnson and Ellison</t>
  </si>
  <si>
    <t>C1034</t>
  </si>
  <si>
    <t>Finley and Sons</t>
  </si>
  <si>
    <t>C1035</t>
  </si>
  <si>
    <t>Garcia, Buchanan and Clark</t>
  </si>
  <si>
    <t>C1036</t>
  </si>
  <si>
    <t>Sanchez-Jenkins</t>
  </si>
  <si>
    <t>C1037</t>
  </si>
  <si>
    <t>Smith-Proctor</t>
  </si>
  <si>
    <t>C1038</t>
  </si>
  <si>
    <t>Green-Everett</t>
  </si>
  <si>
    <t>C1039</t>
  </si>
  <si>
    <t>Barrett-Bryant</t>
  </si>
  <si>
    <t>C1040</t>
  </si>
  <si>
    <t>Cummings, Taylor and Pearson</t>
  </si>
  <si>
    <t>C1041</t>
  </si>
  <si>
    <t>Evans PLC</t>
  </si>
  <si>
    <t>C1042</t>
  </si>
  <si>
    <t>Fox-Williams</t>
  </si>
  <si>
    <t>C1043</t>
  </si>
  <si>
    <t>Moore-Torres</t>
  </si>
  <si>
    <t>C1044</t>
  </si>
  <si>
    <t>Lewis-Hunter</t>
  </si>
  <si>
    <t>C1045</t>
  </si>
  <si>
    <t>Williams Ltd</t>
  </si>
  <si>
    <t>C1046</t>
  </si>
  <si>
    <t>Blackburn, Castillo and Diaz</t>
  </si>
  <si>
    <t>C1047</t>
  </si>
  <si>
    <t>Gonzalez, Perry and Gonzalez</t>
  </si>
  <si>
    <t>C1048</t>
  </si>
  <si>
    <t>Alexander-Williams</t>
  </si>
  <si>
    <t>C1049</t>
  </si>
  <si>
    <t>Mcknight LLC</t>
  </si>
  <si>
    <t>C1050</t>
  </si>
  <si>
    <t>Alvarez, Le and Wilson</t>
  </si>
  <si>
    <t>C1051</t>
  </si>
  <si>
    <t>Davis, Franklin and Pollard</t>
  </si>
  <si>
    <t>C1052</t>
  </si>
  <si>
    <t>Roach-Gonzalez</t>
  </si>
  <si>
    <t>C1053</t>
  </si>
  <si>
    <t>Hayes-Logan</t>
  </si>
  <si>
    <t>C1054</t>
  </si>
  <si>
    <t>Porter Ltd</t>
  </si>
  <si>
    <t>C1055</t>
  </si>
  <si>
    <t>Byrd, Dixon and Kennedy</t>
  </si>
  <si>
    <t>C1056</t>
  </si>
  <si>
    <t>Murphy LLC</t>
  </si>
  <si>
    <t>C1057</t>
  </si>
  <si>
    <t>Macdonald Ltd</t>
  </si>
  <si>
    <t>C1058</t>
  </si>
  <si>
    <t>Contreras, Suarez and Rocha</t>
  </si>
  <si>
    <t>C1059</t>
  </si>
  <si>
    <t>Weber PLC</t>
  </si>
  <si>
    <t>C1060</t>
  </si>
  <si>
    <t>Nielsen, Chandler and Erickson</t>
  </si>
  <si>
    <t>C1061</t>
  </si>
  <si>
    <t>Stevenson-Phillips</t>
  </si>
  <si>
    <t>C1062</t>
  </si>
  <si>
    <t>Williams LLC</t>
  </si>
  <si>
    <t>C1063</t>
  </si>
  <si>
    <t>Thomas-Melendez</t>
  </si>
  <si>
    <t>C1064</t>
  </si>
  <si>
    <t>Brown, Diaz and Freeman</t>
  </si>
  <si>
    <t>C1065</t>
  </si>
  <si>
    <t>Price Ltd</t>
  </si>
  <si>
    <t>C1066</t>
  </si>
  <si>
    <t>Pennington-Knox</t>
  </si>
  <si>
    <t>C1067</t>
  </si>
  <si>
    <t>Williams-Hart</t>
  </si>
  <si>
    <t>C1068</t>
  </si>
  <si>
    <t>Martin Group</t>
  </si>
  <si>
    <t>C1069</t>
  </si>
  <si>
    <t>Garcia, Scott and Beltran</t>
  </si>
  <si>
    <t>C1070</t>
  </si>
  <si>
    <t>Green, Wilson and Flynn</t>
  </si>
  <si>
    <t>C1071</t>
  </si>
  <si>
    <t>Johnston and Sons</t>
  </si>
  <si>
    <t>C1072</t>
  </si>
  <si>
    <t>Reid, Chavez and Flowers</t>
  </si>
  <si>
    <t>C1073</t>
  </si>
  <si>
    <t>Bautista-Wright</t>
  </si>
  <si>
    <t>C1074</t>
  </si>
  <si>
    <t>Mckenzie-Russell</t>
  </si>
  <si>
    <t>C1075</t>
  </si>
  <si>
    <t>Rodriguez, Evans and Valdez</t>
  </si>
  <si>
    <t>C1076</t>
  </si>
  <si>
    <t>White-Cox</t>
  </si>
  <si>
    <t>C1077</t>
  </si>
  <si>
    <t>Martinez, Bruce and Brady</t>
  </si>
  <si>
    <t>C1078</t>
  </si>
  <si>
    <t>Kaiser Group</t>
  </si>
  <si>
    <t>C1079</t>
  </si>
  <si>
    <t>Murphy Group</t>
  </si>
  <si>
    <t>C1080</t>
  </si>
  <si>
    <t>Davis-Buckley</t>
  </si>
  <si>
    <t>C1081</t>
  </si>
  <si>
    <t>Lee, Mullen and Hall</t>
  </si>
  <si>
    <t>C1082</t>
  </si>
  <si>
    <t>Hayes, Hampton and Palmer</t>
  </si>
  <si>
    <t>C1083</t>
  </si>
  <si>
    <t>Smith-Ramsey</t>
  </si>
  <si>
    <t>C1084</t>
  </si>
  <si>
    <t>Miles Ltd</t>
  </si>
  <si>
    <t>C1085</t>
  </si>
  <si>
    <t>Roberts, Silva and Gray</t>
  </si>
  <si>
    <t>C1086</t>
  </si>
  <si>
    <t>Brown-Smith</t>
  </si>
  <si>
    <t>C1087</t>
  </si>
  <si>
    <t>Sanford-Bullock</t>
  </si>
  <si>
    <t>C1088</t>
  </si>
  <si>
    <t>Jackson-Hays</t>
  </si>
  <si>
    <t>C1089</t>
  </si>
  <si>
    <t>White and Sons</t>
  </si>
  <si>
    <t>C1090</t>
  </si>
  <si>
    <t>Anderson LLC</t>
  </si>
  <si>
    <t>C1091</t>
  </si>
  <si>
    <t>King LLC</t>
  </si>
  <si>
    <t>C1092</t>
  </si>
  <si>
    <t>Davis, Shepard and Clay</t>
  </si>
  <si>
    <t>C1093</t>
  </si>
  <si>
    <t>Warner, Willis and Ray</t>
  </si>
  <si>
    <t>C1094</t>
  </si>
  <si>
    <t>Henderson, Daniels and Kelly</t>
  </si>
  <si>
    <t>C1095</t>
  </si>
  <si>
    <t>Solomon-Smith</t>
  </si>
  <si>
    <t>C1096</t>
  </si>
  <si>
    <t>Scott-Johnston</t>
  </si>
  <si>
    <t>C1097</t>
  </si>
  <si>
    <t>Callahan, Edwards and Hudson</t>
  </si>
  <si>
    <t>C1098</t>
  </si>
  <si>
    <t>Tate-Massey</t>
  </si>
  <si>
    <t>C1099</t>
  </si>
  <si>
    <t>Powell-Cox</t>
  </si>
  <si>
    <t>C1100</t>
  </si>
  <si>
    <t>Torres, Rodriguez and Edwards</t>
  </si>
  <si>
    <t>C1101</t>
  </si>
  <si>
    <t>Kelley, Pena and Zimmerman</t>
  </si>
  <si>
    <t>C1102</t>
  </si>
  <si>
    <t>Mahoney-Long</t>
  </si>
  <si>
    <t>C1103</t>
  </si>
  <si>
    <t>Miller-Miller</t>
  </si>
  <si>
    <t>C1104</t>
  </si>
  <si>
    <t>Cooper-Bennett</t>
  </si>
  <si>
    <t>C1105</t>
  </si>
  <si>
    <t>Newman-Fitzgerald</t>
  </si>
  <si>
    <t>C1106</t>
  </si>
  <si>
    <t>Palmer Inc</t>
  </si>
  <si>
    <t>C1107</t>
  </si>
  <si>
    <t>Wade Group</t>
  </si>
  <si>
    <t>C1108</t>
  </si>
  <si>
    <t>Johnson-Bennett</t>
  </si>
  <si>
    <t>C1109</t>
  </si>
  <si>
    <t>Gardner PLC</t>
  </si>
  <si>
    <t>C1110</t>
  </si>
  <si>
    <t>Davis, Harmon and Morgan</t>
  </si>
  <si>
    <t>C1111</t>
  </si>
  <si>
    <t>Nash, Rich and Hill</t>
  </si>
  <si>
    <t>C1112</t>
  </si>
  <si>
    <t>Hood-Pena</t>
  </si>
  <si>
    <t>C1113</t>
  </si>
  <si>
    <t>Guzman Ltd</t>
  </si>
  <si>
    <t>C1114</t>
  </si>
  <si>
    <t>Moss, Lewis and Rosales</t>
  </si>
  <si>
    <t>C1115</t>
  </si>
  <si>
    <t>Mann PLC</t>
  </si>
  <si>
    <t>C1116</t>
  </si>
  <si>
    <t>Carr Ltd</t>
  </si>
  <si>
    <t>C1117</t>
  </si>
  <si>
    <t>Anderson-Martinez</t>
  </si>
  <si>
    <t>C1118</t>
  </si>
  <si>
    <t>Nielsen Ltd</t>
  </si>
  <si>
    <t>C1119</t>
  </si>
  <si>
    <t>Lambert, Valdez and Garcia</t>
  </si>
  <si>
    <t>C1120</t>
  </si>
  <si>
    <t>Smith-Wolfe</t>
  </si>
  <si>
    <t>C1121</t>
  </si>
  <si>
    <t>Miller Ltd</t>
  </si>
  <si>
    <t>C1122</t>
  </si>
  <si>
    <t>Aguirre Group</t>
  </si>
  <si>
    <t>C1123</t>
  </si>
  <si>
    <t>Barnes-Johnson</t>
  </si>
  <si>
    <t>C1124</t>
  </si>
  <si>
    <t>Williams and Sons</t>
  </si>
  <si>
    <t>C1125</t>
  </si>
  <si>
    <t>Mendoza-Burke</t>
  </si>
  <si>
    <t>C1126</t>
  </si>
  <si>
    <t>Sullivan-Patterson</t>
  </si>
  <si>
    <t>C1127</t>
  </si>
  <si>
    <t>Lloyd-Williams</t>
  </si>
  <si>
    <t>C1128</t>
  </si>
  <si>
    <t>Rodriguez, Brown and Daniels</t>
  </si>
  <si>
    <t>C1129</t>
  </si>
  <si>
    <t>Bruce-Jacobs</t>
  </si>
  <si>
    <t>C1130</t>
  </si>
  <si>
    <t>Johnson, Gordon and Fuentes</t>
  </si>
  <si>
    <t>C1131</t>
  </si>
  <si>
    <t>Holt-Brown</t>
  </si>
  <si>
    <t>C1132</t>
  </si>
  <si>
    <t>Moreno, Jenkins and Perez</t>
  </si>
  <si>
    <t>C1133</t>
  </si>
  <si>
    <t>Clarke Group</t>
  </si>
  <si>
    <t>C1134</t>
  </si>
  <si>
    <t>Caldwell PLC</t>
  </si>
  <si>
    <t>C1135</t>
  </si>
  <si>
    <t>Morales-Morris</t>
  </si>
  <si>
    <t>C1136</t>
  </si>
  <si>
    <t>Hernandez PLC</t>
  </si>
  <si>
    <t>C1137</t>
  </si>
  <si>
    <t>Miranda-Jimenez</t>
  </si>
  <si>
    <t>C1138</t>
  </si>
  <si>
    <t>Norris Group</t>
  </si>
  <si>
    <t>C1139</t>
  </si>
  <si>
    <t>Mitchell, Mason and Cross</t>
  </si>
  <si>
    <t>C1140</t>
  </si>
  <si>
    <t>Brown, Hunt and Anderson</t>
  </si>
  <si>
    <t>C1141</t>
  </si>
  <si>
    <t>Ashley, Delgado and Hernandez</t>
  </si>
  <si>
    <t>C1142</t>
  </si>
  <si>
    <t>Holloway, Lewis and Bryan</t>
  </si>
  <si>
    <t>C1143</t>
  </si>
  <si>
    <t>Malone-Riggs</t>
  </si>
  <si>
    <t>C1144</t>
  </si>
  <si>
    <t>Butler-Carter</t>
  </si>
  <si>
    <t>C1145</t>
  </si>
  <si>
    <t>Dillon-Galloway</t>
  </si>
  <si>
    <t>C1146</t>
  </si>
  <si>
    <t>Martinez-Stout</t>
  </si>
  <si>
    <t>C1147</t>
  </si>
  <si>
    <t>Daniels-Bond</t>
  </si>
  <si>
    <t>C1148</t>
  </si>
  <si>
    <t>Ford PLC</t>
  </si>
  <si>
    <t>C1149</t>
  </si>
  <si>
    <t>Rodgers and Sons</t>
  </si>
  <si>
    <t>C1150</t>
  </si>
  <si>
    <t>Gonzalez-Tran</t>
  </si>
  <si>
    <t>C1151</t>
  </si>
  <si>
    <t>Brown-Rivers</t>
  </si>
  <si>
    <t>C1152</t>
  </si>
  <si>
    <t>Wolfe-Spencer</t>
  </si>
  <si>
    <t>C1153</t>
  </si>
  <si>
    <t>Lopez Ltd</t>
  </si>
  <si>
    <t>C1154</t>
  </si>
  <si>
    <t>Terry-Simpson</t>
  </si>
  <si>
    <t>C1155</t>
  </si>
  <si>
    <t>Larson and Sons</t>
  </si>
  <si>
    <t>C1156</t>
  </si>
  <si>
    <t>Trevino LLC</t>
  </si>
  <si>
    <t>C1157</t>
  </si>
  <si>
    <t>Blair, Gibson and Patel</t>
  </si>
  <si>
    <t>C1158</t>
  </si>
  <si>
    <t>Garcia, Garcia and Rose</t>
  </si>
  <si>
    <t>C1159</t>
  </si>
  <si>
    <t>Jordan-Edwards</t>
  </si>
  <si>
    <t>C1160</t>
  </si>
  <si>
    <t>Martin Ltd</t>
  </si>
  <si>
    <t>C1161</t>
  </si>
  <si>
    <t>Baker, Gonzalez and Wood</t>
  </si>
  <si>
    <t>C1162</t>
  </si>
  <si>
    <t>Salazar, Maldonado and Thomas</t>
  </si>
  <si>
    <t>C1163</t>
  </si>
  <si>
    <t>Alvarez, Knight and Lopez</t>
  </si>
  <si>
    <t>C1164</t>
  </si>
  <si>
    <t>Harris Ltd</t>
  </si>
  <si>
    <t>C1165</t>
  </si>
  <si>
    <t>Vargas, Ali and Vasquez</t>
  </si>
  <si>
    <t>C1166</t>
  </si>
  <si>
    <t>Knight-Coleman</t>
  </si>
  <si>
    <t>C1167</t>
  </si>
  <si>
    <t>Barnes PLC</t>
  </si>
  <si>
    <t>C1168</t>
  </si>
  <si>
    <t>Hill-Rojas</t>
  </si>
  <si>
    <t>C1169</t>
  </si>
  <si>
    <t>Smith-Lester</t>
  </si>
  <si>
    <t>C1170</t>
  </si>
  <si>
    <t>Murphy and Sons</t>
  </si>
  <si>
    <t>C1171</t>
  </si>
  <si>
    <t>Warren, Crane and Jones</t>
  </si>
  <si>
    <t>C1172</t>
  </si>
  <si>
    <t>Moran LLC</t>
  </si>
  <si>
    <t>C1173</t>
  </si>
  <si>
    <t>Jordan, Parker and Adams</t>
  </si>
  <si>
    <t>C1174</t>
  </si>
  <si>
    <t>Arnold-Mahoney</t>
  </si>
  <si>
    <t>C1175</t>
  </si>
  <si>
    <t>Hall-Morgan</t>
  </si>
  <si>
    <t>C1176</t>
  </si>
  <si>
    <t>Liu Group</t>
  </si>
  <si>
    <t>C1177</t>
  </si>
  <si>
    <t>Young, Reed and Goodwin</t>
  </si>
  <si>
    <t>C1178</t>
  </si>
  <si>
    <t>Edwards, Ayers and Lowe</t>
  </si>
  <si>
    <t>C1179</t>
  </si>
  <si>
    <t>Murray, Mason and Taylor</t>
  </si>
  <si>
    <t>C1180</t>
  </si>
  <si>
    <t>Garner Inc</t>
  </si>
  <si>
    <t>C1181</t>
  </si>
  <si>
    <t>Morales, Allen and Wells</t>
  </si>
  <si>
    <t>C1182</t>
  </si>
  <si>
    <t>Anderson-Hogan</t>
  </si>
  <si>
    <t>C1183</t>
  </si>
  <si>
    <t>Patterson Ltd</t>
  </si>
  <si>
    <t>C1184</t>
  </si>
  <si>
    <t>Ware LLC</t>
  </si>
  <si>
    <t>C1185</t>
  </si>
  <si>
    <t>Jones, Rodriguez and Alexander</t>
  </si>
  <si>
    <t>C1186</t>
  </si>
  <si>
    <t>Torres Ltd</t>
  </si>
  <si>
    <t>C1187</t>
  </si>
  <si>
    <t>George, Howard and Mcdaniel</t>
  </si>
  <si>
    <t>C1188</t>
  </si>
  <si>
    <t>Matthews, Flores and Bradley</t>
  </si>
  <si>
    <t>C1189</t>
  </si>
  <si>
    <t>Melton Ltd</t>
  </si>
  <si>
    <t>C1190</t>
  </si>
  <si>
    <t>Contreras Inc</t>
  </si>
  <si>
    <t>C1191</t>
  </si>
  <si>
    <t>Chen Inc</t>
  </si>
  <si>
    <t>C1192</t>
  </si>
  <si>
    <t>Koch, Tran and Garner</t>
  </si>
  <si>
    <t>C1193</t>
  </si>
  <si>
    <t>Lucero and Sons</t>
  </si>
  <si>
    <t>C1194</t>
  </si>
  <si>
    <t>Williams-Ross</t>
  </si>
  <si>
    <t>C1195</t>
  </si>
  <si>
    <t>Golden Inc</t>
  </si>
  <si>
    <t>C1196</t>
  </si>
  <si>
    <t>Holden, Austin and Robinson</t>
  </si>
  <si>
    <t>C1197</t>
  </si>
  <si>
    <t>Solis, Snyder and Newton</t>
  </si>
  <si>
    <t>C1198</t>
  </si>
  <si>
    <t>Prince Group</t>
  </si>
  <si>
    <t>C1199</t>
  </si>
  <si>
    <t>Bender Group</t>
  </si>
  <si>
    <t>C1200</t>
  </si>
  <si>
    <t>Gonzalez Inc</t>
  </si>
  <si>
    <t>C1201</t>
  </si>
  <si>
    <t>Watts, Phillips and Vang</t>
  </si>
  <si>
    <t>C1202</t>
  </si>
  <si>
    <t>Savage, Boyle and Kennedy</t>
  </si>
  <si>
    <t>C1203</t>
  </si>
  <si>
    <t>Patel-Thomas</t>
  </si>
  <si>
    <t>C1204</t>
  </si>
  <si>
    <t>Rodriguez, Hammond and Mason</t>
  </si>
  <si>
    <t>C1205</t>
  </si>
  <si>
    <t>Lee Ltd</t>
  </si>
  <si>
    <t>C1206</t>
  </si>
  <si>
    <t>Sanford Group</t>
  </si>
  <si>
    <t>C1207</t>
  </si>
  <si>
    <t>Mendoza LLC</t>
  </si>
  <si>
    <t>C1208</t>
  </si>
  <si>
    <t>Hunter PLC</t>
  </si>
  <si>
    <t>C1209</t>
  </si>
  <si>
    <t>Lamb LLC</t>
  </si>
  <si>
    <t>C1210</t>
  </si>
  <si>
    <t>Casey-Orozco</t>
  </si>
  <si>
    <t>C1211</t>
  </si>
  <si>
    <t>Richards Ltd</t>
  </si>
  <si>
    <t>C1212</t>
  </si>
  <si>
    <t>Maldonado-Cohen</t>
  </si>
  <si>
    <t>C1213</t>
  </si>
  <si>
    <t>Ryan-Flynn</t>
  </si>
  <si>
    <t>C1214</t>
  </si>
  <si>
    <t>Nelson, Martinez and Malone</t>
  </si>
  <si>
    <t>C1215</t>
  </si>
  <si>
    <t>Hernandez, Castaneda and Khan</t>
  </si>
  <si>
    <t>C1216</t>
  </si>
  <si>
    <t>Benson, Cervantes and Johnson</t>
  </si>
  <si>
    <t>C1217</t>
  </si>
  <si>
    <t>Smith PLC</t>
  </si>
  <si>
    <t>C1218</t>
  </si>
  <si>
    <t>Potter Group</t>
  </si>
  <si>
    <t>C1219</t>
  </si>
  <si>
    <t>Hill Inc</t>
  </si>
  <si>
    <t>C1220</t>
  </si>
  <si>
    <t>Williams Group</t>
  </si>
  <si>
    <t>C1221</t>
  </si>
  <si>
    <t>Griffin Group</t>
  </si>
  <si>
    <t>C1222</t>
  </si>
  <si>
    <t>Moody-Dunn</t>
  </si>
  <si>
    <t>C1223</t>
  </si>
  <si>
    <t>Brown-Walter</t>
  </si>
  <si>
    <t>C1224</t>
  </si>
  <si>
    <t>Martin Inc</t>
  </si>
  <si>
    <t>C1225</t>
  </si>
  <si>
    <t>Bailey Inc</t>
  </si>
  <si>
    <t>C1226</t>
  </si>
  <si>
    <t>Collins-Wang</t>
  </si>
  <si>
    <t>C1227</t>
  </si>
  <si>
    <t>Wilkinson, Bell and Stevens</t>
  </si>
  <si>
    <t>C1228</t>
  </si>
  <si>
    <t>Mills, Robles and Smith</t>
  </si>
  <si>
    <t>C1229</t>
  </si>
  <si>
    <t>Martin, Davis and Arias</t>
  </si>
  <si>
    <t>C1230</t>
  </si>
  <si>
    <t>Bauer, Page and Archer</t>
  </si>
  <si>
    <t>C1231</t>
  </si>
  <si>
    <t>Adams-Aguilar</t>
  </si>
  <si>
    <t>C1232</t>
  </si>
  <si>
    <t>Clark LLC</t>
  </si>
  <si>
    <t>C1233</t>
  </si>
  <si>
    <t>Lester and Sons</t>
  </si>
  <si>
    <t>C1234</t>
  </si>
  <si>
    <t>Spears, Matthews and Ellis</t>
  </si>
  <si>
    <t>C1235</t>
  </si>
  <si>
    <t>Mclaughlin-Ballard</t>
  </si>
  <si>
    <t>C1236</t>
  </si>
  <si>
    <t>Jackson Inc</t>
  </si>
  <si>
    <t>C1237</t>
  </si>
  <si>
    <t>Taylor Group</t>
  </si>
  <si>
    <t>C1238</t>
  </si>
  <si>
    <t>Ross Ltd</t>
  </si>
  <si>
    <t>C1239</t>
  </si>
  <si>
    <t>Washington, Golden and Roberts</t>
  </si>
  <si>
    <t>C1240</t>
  </si>
  <si>
    <t>Morgan PLC</t>
  </si>
  <si>
    <t>C1241</t>
  </si>
  <si>
    <t>Parker-Turner</t>
  </si>
  <si>
    <t>C1242</t>
  </si>
  <si>
    <t>Sampson-Porter</t>
  </si>
  <si>
    <t>C1243</t>
  </si>
  <si>
    <t>Crane LLC</t>
  </si>
  <si>
    <t>C1244</t>
  </si>
  <si>
    <t>Schmidt, Mccoy and Sanchez</t>
  </si>
  <si>
    <t>C1245</t>
  </si>
  <si>
    <t>Williams, Mills and Schwartz</t>
  </si>
  <si>
    <t>C1246</t>
  </si>
  <si>
    <t>Young Ltd</t>
  </si>
  <si>
    <t>C1247</t>
  </si>
  <si>
    <t>Curtis Group</t>
  </si>
  <si>
    <t>C1248</t>
  </si>
  <si>
    <t>Harding-Johns</t>
  </si>
  <si>
    <t>C1249</t>
  </si>
  <si>
    <t>Jones-Hunter</t>
  </si>
  <si>
    <t>Sale_ID</t>
  </si>
  <si>
    <t>Date</t>
  </si>
  <si>
    <t>Quantity_Sold</t>
  </si>
  <si>
    <t>Order_Type</t>
  </si>
  <si>
    <t>Discount_%</t>
  </si>
  <si>
    <t>Price_Type</t>
  </si>
  <si>
    <t>Total_Amount</t>
  </si>
  <si>
    <t>Discount_Amount</t>
  </si>
  <si>
    <t>Net_Amount</t>
  </si>
  <si>
    <t>Month_Name</t>
  </si>
  <si>
    <t>Customer_Name_xlookup</t>
  </si>
  <si>
    <t>customer_name_index</t>
  </si>
  <si>
    <t>S10000</t>
  </si>
  <si>
    <t>S10001</t>
  </si>
  <si>
    <t>S10002</t>
  </si>
  <si>
    <t>S10003</t>
  </si>
  <si>
    <t>complete details with book titles</t>
  </si>
  <si>
    <t>S10004</t>
  </si>
  <si>
    <t>S10005</t>
  </si>
  <si>
    <t>S10006</t>
  </si>
  <si>
    <t>S10007</t>
  </si>
  <si>
    <t>Books selling price dropdwon</t>
  </si>
  <si>
    <t>selling price</t>
  </si>
  <si>
    <t>S10008</t>
  </si>
  <si>
    <t>S10009</t>
  </si>
  <si>
    <t>S10010</t>
  </si>
  <si>
    <t>S10011</t>
  </si>
  <si>
    <t>S10012</t>
  </si>
  <si>
    <t>S10013</t>
  </si>
  <si>
    <t>S10014</t>
  </si>
  <si>
    <t>S10015</t>
  </si>
  <si>
    <t>S10016</t>
  </si>
  <si>
    <t>S10017</t>
  </si>
  <si>
    <t>S10018</t>
  </si>
  <si>
    <t>S10019</t>
  </si>
  <si>
    <t>S10020</t>
  </si>
  <si>
    <t>S10021</t>
  </si>
  <si>
    <t>S10022</t>
  </si>
  <si>
    <t>S10023</t>
  </si>
  <si>
    <t>S10024</t>
  </si>
  <si>
    <t>S10025</t>
  </si>
  <si>
    <t>S10026</t>
  </si>
  <si>
    <t>S10027</t>
  </si>
  <si>
    <t>S10028</t>
  </si>
  <si>
    <t>S10029</t>
  </si>
  <si>
    <t>S10030</t>
  </si>
  <si>
    <t>S10031</t>
  </si>
  <si>
    <t>S10032</t>
  </si>
  <si>
    <t>S10033</t>
  </si>
  <si>
    <t>S10034</t>
  </si>
  <si>
    <t>S10035</t>
  </si>
  <si>
    <t>S10036</t>
  </si>
  <si>
    <t>S10037</t>
  </si>
  <si>
    <t>S10038</t>
  </si>
  <si>
    <t>S10039</t>
  </si>
  <si>
    <t>S10040</t>
  </si>
  <si>
    <t>S10041</t>
  </si>
  <si>
    <t>S10042</t>
  </si>
  <si>
    <t>S10043</t>
  </si>
  <si>
    <t>S10044</t>
  </si>
  <si>
    <t>S10045</t>
  </si>
  <si>
    <t>S10046</t>
  </si>
  <si>
    <t>S10047</t>
  </si>
  <si>
    <t>S10048</t>
  </si>
  <si>
    <t>S10049</t>
  </si>
  <si>
    <t>S10050</t>
  </si>
  <si>
    <t>S10051</t>
  </si>
  <si>
    <t>S10052</t>
  </si>
  <si>
    <t>S10053</t>
  </si>
  <si>
    <t>S10054</t>
  </si>
  <si>
    <t>S10055</t>
  </si>
  <si>
    <t>S10056</t>
  </si>
  <si>
    <t>S10057</t>
  </si>
  <si>
    <t>S10058</t>
  </si>
  <si>
    <t>S10059</t>
  </si>
  <si>
    <t>S10060</t>
  </si>
  <si>
    <t>S10061</t>
  </si>
  <si>
    <t>S10062</t>
  </si>
  <si>
    <t>S10063</t>
  </si>
  <si>
    <t>S10064</t>
  </si>
  <si>
    <t>S10065</t>
  </si>
  <si>
    <t>S10066</t>
  </si>
  <si>
    <t>S10067</t>
  </si>
  <si>
    <t>S10068</t>
  </si>
  <si>
    <t>S10069</t>
  </si>
  <si>
    <t>S10070</t>
  </si>
  <si>
    <t>S10071</t>
  </si>
  <si>
    <t>S10072</t>
  </si>
  <si>
    <t>S10073</t>
  </si>
  <si>
    <t>S10074</t>
  </si>
  <si>
    <t>S10075</t>
  </si>
  <si>
    <t>S10076</t>
  </si>
  <si>
    <t>S10077</t>
  </si>
  <si>
    <t>S10078</t>
  </si>
  <si>
    <t>S10079</t>
  </si>
  <si>
    <t>S10080</t>
  </si>
  <si>
    <t>S10081</t>
  </si>
  <si>
    <t>S10082</t>
  </si>
  <si>
    <t>S10083</t>
  </si>
  <si>
    <t>S10084</t>
  </si>
  <si>
    <t>S10085</t>
  </si>
  <si>
    <t>S10086</t>
  </si>
  <si>
    <t>S10087</t>
  </si>
  <si>
    <t>S10088</t>
  </si>
  <si>
    <t>S10089</t>
  </si>
  <si>
    <t>S10090</t>
  </si>
  <si>
    <t>S10091</t>
  </si>
  <si>
    <t>S10092</t>
  </si>
  <si>
    <t>S10093</t>
  </si>
  <si>
    <t>S10094</t>
  </si>
  <si>
    <t>S10095</t>
  </si>
  <si>
    <t>S10096</t>
  </si>
  <si>
    <t>S10097</t>
  </si>
  <si>
    <t>S10098</t>
  </si>
  <si>
    <t>S10099</t>
  </si>
  <si>
    <t>S10100</t>
  </si>
  <si>
    <t>S10101</t>
  </si>
  <si>
    <t>S10102</t>
  </si>
  <si>
    <t>S10103</t>
  </si>
  <si>
    <t>S10104</t>
  </si>
  <si>
    <t>S10105</t>
  </si>
  <si>
    <t>S10106</t>
  </si>
  <si>
    <t>S10107</t>
  </si>
  <si>
    <t>S10108</t>
  </si>
  <si>
    <t>S10109</t>
  </si>
  <si>
    <t>S10110</t>
  </si>
  <si>
    <t>S10111</t>
  </si>
  <si>
    <t>S10112</t>
  </si>
  <si>
    <t>S10113</t>
  </si>
  <si>
    <t>S10114</t>
  </si>
  <si>
    <t>S10115</t>
  </si>
  <si>
    <t>S10116</t>
  </si>
  <si>
    <t>S10117</t>
  </si>
  <si>
    <t>S10118</t>
  </si>
  <si>
    <t>S10119</t>
  </si>
  <si>
    <t>S10120</t>
  </si>
  <si>
    <t>S10121</t>
  </si>
  <si>
    <t>S10122</t>
  </si>
  <si>
    <t>S10123</t>
  </si>
  <si>
    <t>S10124</t>
  </si>
  <si>
    <t>S10125</t>
  </si>
  <si>
    <t>S10126</t>
  </si>
  <si>
    <t>S10127</t>
  </si>
  <si>
    <t>S10128</t>
  </si>
  <si>
    <t>S10129</t>
  </si>
  <si>
    <t>S10130</t>
  </si>
  <si>
    <t>S10131</t>
  </si>
  <si>
    <t>S10132</t>
  </si>
  <si>
    <t>S10133</t>
  </si>
  <si>
    <t>S10134</t>
  </si>
  <si>
    <t>S10135</t>
  </si>
  <si>
    <t>S10136</t>
  </si>
  <si>
    <t>S10137</t>
  </si>
  <si>
    <t>S10138</t>
  </si>
  <si>
    <t>S10139</t>
  </si>
  <si>
    <t>S10140</t>
  </si>
  <si>
    <t>S10141</t>
  </si>
  <si>
    <t>S10142</t>
  </si>
  <si>
    <t>S10143</t>
  </si>
  <si>
    <t>S10144</t>
  </si>
  <si>
    <t>S10145</t>
  </si>
  <si>
    <t>S10146</t>
  </si>
  <si>
    <t>S10147</t>
  </si>
  <si>
    <t>S10148</t>
  </si>
  <si>
    <t>S10149</t>
  </si>
  <si>
    <t>S10150</t>
  </si>
  <si>
    <t>S10151</t>
  </si>
  <si>
    <t>S10152</t>
  </si>
  <si>
    <t>S10153</t>
  </si>
  <si>
    <t>S10154</t>
  </si>
  <si>
    <t>S10155</t>
  </si>
  <si>
    <t>S10156</t>
  </si>
  <si>
    <t>S10157</t>
  </si>
  <si>
    <t>S10158</t>
  </si>
  <si>
    <t>S10159</t>
  </si>
  <si>
    <t>S10160</t>
  </si>
  <si>
    <t>S10161</t>
  </si>
  <si>
    <t>S10162</t>
  </si>
  <si>
    <t>S10163</t>
  </si>
  <si>
    <t>S10164</t>
  </si>
  <si>
    <t>S10165</t>
  </si>
  <si>
    <t>S10166</t>
  </si>
  <si>
    <t>S10167</t>
  </si>
  <si>
    <t>S10168</t>
  </si>
  <si>
    <t>S10169</t>
  </si>
  <si>
    <t>S10170</t>
  </si>
  <si>
    <t>S10171</t>
  </si>
  <si>
    <t>S10172</t>
  </si>
  <si>
    <t>S10173</t>
  </si>
  <si>
    <t>S10174</t>
  </si>
  <si>
    <t>S10175</t>
  </si>
  <si>
    <t>S10176</t>
  </si>
  <si>
    <t>S10177</t>
  </si>
  <si>
    <t>S10178</t>
  </si>
  <si>
    <t>S10179</t>
  </si>
  <si>
    <t>S10180</t>
  </si>
  <si>
    <t>S10181</t>
  </si>
  <si>
    <t>S10182</t>
  </si>
  <si>
    <t>S10183</t>
  </si>
  <si>
    <t>S10184</t>
  </si>
  <si>
    <t>S10185</t>
  </si>
  <si>
    <t>S10186</t>
  </si>
  <si>
    <t>S10187</t>
  </si>
  <si>
    <t>S10188</t>
  </si>
  <si>
    <t>S10189</t>
  </si>
  <si>
    <t>S10190</t>
  </si>
  <si>
    <t>S10191</t>
  </si>
  <si>
    <t>S10192</t>
  </si>
  <si>
    <t>S10193</t>
  </si>
  <si>
    <t>S10194</t>
  </si>
  <si>
    <t>S10195</t>
  </si>
  <si>
    <t>S10196</t>
  </si>
  <si>
    <t>S10197</t>
  </si>
  <si>
    <t>S10198</t>
  </si>
  <si>
    <t>S10199</t>
  </si>
  <si>
    <t>S10200</t>
  </si>
  <si>
    <t>S10201</t>
  </si>
  <si>
    <t>S10202</t>
  </si>
  <si>
    <t>S10203</t>
  </si>
  <si>
    <t>S10204</t>
  </si>
  <si>
    <t>S10205</t>
  </si>
  <si>
    <t>S10206</t>
  </si>
  <si>
    <t>S10207</t>
  </si>
  <si>
    <t>S10208</t>
  </si>
  <si>
    <t>S10209</t>
  </si>
  <si>
    <t>S10210</t>
  </si>
  <si>
    <t>S10211</t>
  </si>
  <si>
    <t>S10212</t>
  </si>
  <si>
    <t>S10213</t>
  </si>
  <si>
    <t>S10214</t>
  </si>
  <si>
    <t>S10215</t>
  </si>
  <si>
    <t>S10216</t>
  </si>
  <si>
    <t>S10217</t>
  </si>
  <si>
    <t>S10218</t>
  </si>
  <si>
    <t>S10219</t>
  </si>
  <si>
    <t>S10220</t>
  </si>
  <si>
    <t>S10221</t>
  </si>
  <si>
    <t>S10222</t>
  </si>
  <si>
    <t>S10223</t>
  </si>
  <si>
    <t>S10224</t>
  </si>
  <si>
    <t>S10225</t>
  </si>
  <si>
    <t>S10226</t>
  </si>
  <si>
    <t>S10227</t>
  </si>
  <si>
    <t>S10228</t>
  </si>
  <si>
    <t>S10229</t>
  </si>
  <si>
    <t>S10230</t>
  </si>
  <si>
    <t>S10231</t>
  </si>
  <si>
    <t>S10232</t>
  </si>
  <si>
    <t>S10233</t>
  </si>
  <si>
    <t>S10234</t>
  </si>
  <si>
    <t>S10235</t>
  </si>
  <si>
    <t>S10236</t>
  </si>
  <si>
    <t>S10237</t>
  </si>
  <si>
    <t>S10238</t>
  </si>
  <si>
    <t>S10239</t>
  </si>
  <si>
    <t>S10240</t>
  </si>
  <si>
    <t>S10241</t>
  </si>
  <si>
    <t>S10242</t>
  </si>
  <si>
    <t>S10243</t>
  </si>
  <si>
    <t>S10244</t>
  </si>
  <si>
    <t>S10245</t>
  </si>
  <si>
    <t>S10246</t>
  </si>
  <si>
    <t>S10247</t>
  </si>
  <si>
    <t>S10248</t>
  </si>
  <si>
    <t>S10249</t>
  </si>
  <si>
    <t>S10250</t>
  </si>
  <si>
    <t>S10251</t>
  </si>
  <si>
    <t>S10252</t>
  </si>
  <si>
    <t>S10253</t>
  </si>
  <si>
    <t>S10254</t>
  </si>
  <si>
    <t>S10255</t>
  </si>
  <si>
    <t>S10256</t>
  </si>
  <si>
    <t>S10257</t>
  </si>
  <si>
    <t>S10258</t>
  </si>
  <si>
    <t>S10259</t>
  </si>
  <si>
    <t>S10260</t>
  </si>
  <si>
    <t>S10261</t>
  </si>
  <si>
    <t>S10262</t>
  </si>
  <si>
    <t>S10263</t>
  </si>
  <si>
    <t>S10264</t>
  </si>
  <si>
    <t>S10265</t>
  </si>
  <si>
    <t>S10266</t>
  </si>
  <si>
    <t>S10267</t>
  </si>
  <si>
    <t>S10268</t>
  </si>
  <si>
    <t>S10269</t>
  </si>
  <si>
    <t>S10270</t>
  </si>
  <si>
    <t>S10271</t>
  </si>
  <si>
    <t>S10272</t>
  </si>
  <si>
    <t>S10273</t>
  </si>
  <si>
    <t>S10274</t>
  </si>
  <si>
    <t>S10275</t>
  </si>
  <si>
    <t>S10276</t>
  </si>
  <si>
    <t>S10277</t>
  </si>
  <si>
    <t>S10278</t>
  </si>
  <si>
    <t>S10279</t>
  </si>
  <si>
    <t>S10280</t>
  </si>
  <si>
    <t>S10281</t>
  </si>
  <si>
    <t>S10282</t>
  </si>
  <si>
    <t>S10283</t>
  </si>
  <si>
    <t>S10284</t>
  </si>
  <si>
    <t>S10285</t>
  </si>
  <si>
    <t>S10286</t>
  </si>
  <si>
    <t>S10287</t>
  </si>
  <si>
    <t>S10288</t>
  </si>
  <si>
    <t>S10289</t>
  </si>
  <si>
    <t>S10290</t>
  </si>
  <si>
    <t>S10291</t>
  </si>
  <si>
    <t>S10292</t>
  </si>
  <si>
    <t>S10293</t>
  </si>
  <si>
    <t>S10294</t>
  </si>
  <si>
    <t>S10295</t>
  </si>
  <si>
    <t>S10296</t>
  </si>
  <si>
    <t>S10297</t>
  </si>
  <si>
    <t>S10298</t>
  </si>
  <si>
    <t>S10299</t>
  </si>
  <si>
    <t>S10300</t>
  </si>
  <si>
    <t>S10301</t>
  </si>
  <si>
    <t>S10302</t>
  </si>
  <si>
    <t>S10303</t>
  </si>
  <si>
    <t>S10304</t>
  </si>
  <si>
    <t>S10305</t>
  </si>
  <si>
    <t>S10306</t>
  </si>
  <si>
    <t>S10307</t>
  </si>
  <si>
    <t>S10308</t>
  </si>
  <si>
    <t>S10309</t>
  </si>
  <si>
    <t>S10310</t>
  </si>
  <si>
    <t>S10311</t>
  </si>
  <si>
    <t>S10312</t>
  </si>
  <si>
    <t>S10313</t>
  </si>
  <si>
    <t>S10314</t>
  </si>
  <si>
    <t>S10315</t>
  </si>
  <si>
    <t>S10316</t>
  </si>
  <si>
    <t>S10317</t>
  </si>
  <si>
    <t>S10318</t>
  </si>
  <si>
    <t>S10319</t>
  </si>
  <si>
    <t>S10320</t>
  </si>
  <si>
    <t>S10321</t>
  </si>
  <si>
    <t>S10322</t>
  </si>
  <si>
    <t>S10323</t>
  </si>
  <si>
    <t>S10324</t>
  </si>
  <si>
    <t>S10325</t>
  </si>
  <si>
    <t>S10326</t>
  </si>
  <si>
    <t>S10327</t>
  </si>
  <si>
    <t>S10328</t>
  </si>
  <si>
    <t>S10329</t>
  </si>
  <si>
    <t>S10330</t>
  </si>
  <si>
    <t>S10331</t>
  </si>
  <si>
    <t>S10332</t>
  </si>
  <si>
    <t>S10333</t>
  </si>
  <si>
    <t>S10334</t>
  </si>
  <si>
    <t>S10335</t>
  </si>
  <si>
    <t>S10336</t>
  </si>
  <si>
    <t>S10337</t>
  </si>
  <si>
    <t>S10338</t>
  </si>
  <si>
    <t>S10339</t>
  </si>
  <si>
    <t>S10340</t>
  </si>
  <si>
    <t>S10341</t>
  </si>
  <si>
    <t>S10342</t>
  </si>
  <si>
    <t>S10343</t>
  </si>
  <si>
    <t>S10344</t>
  </si>
  <si>
    <t>S10345</t>
  </si>
  <si>
    <t>S10346</t>
  </si>
  <si>
    <t>S10347</t>
  </si>
  <si>
    <t>S10348</t>
  </si>
  <si>
    <t>S10349</t>
  </si>
  <si>
    <t>S10350</t>
  </si>
  <si>
    <t>S10351</t>
  </si>
  <si>
    <t>S10352</t>
  </si>
  <si>
    <t>S10353</t>
  </si>
  <si>
    <t>S10354</t>
  </si>
  <si>
    <t>S10355</t>
  </si>
  <si>
    <t>S10356</t>
  </si>
  <si>
    <t>S10357</t>
  </si>
  <si>
    <t>S10358</t>
  </si>
  <si>
    <t>S10359</t>
  </si>
  <si>
    <t>S10360</t>
  </si>
  <si>
    <t>S10361</t>
  </si>
  <si>
    <t>S10362</t>
  </si>
  <si>
    <t>S10363</t>
  </si>
  <si>
    <t>S10364</t>
  </si>
  <si>
    <t>S10365</t>
  </si>
  <si>
    <t>S10366</t>
  </si>
  <si>
    <t>S10367</t>
  </si>
  <si>
    <t>S10368</t>
  </si>
  <si>
    <t>S10369</t>
  </si>
  <si>
    <t>S10370</t>
  </si>
  <si>
    <t>S10371</t>
  </si>
  <si>
    <t>S10372</t>
  </si>
  <si>
    <t>S10373</t>
  </si>
  <si>
    <t>S10374</t>
  </si>
  <si>
    <t>S10375</t>
  </si>
  <si>
    <t>S10376</t>
  </si>
  <si>
    <t>S10377</t>
  </si>
  <si>
    <t>S10378</t>
  </si>
  <si>
    <t>S10379</t>
  </si>
  <si>
    <t>S10380</t>
  </si>
  <si>
    <t>S10381</t>
  </si>
  <si>
    <t>S10382</t>
  </si>
  <si>
    <t>S10383</t>
  </si>
  <si>
    <t>S10384</t>
  </si>
  <si>
    <t>S10385</t>
  </si>
  <si>
    <t>S10386</t>
  </si>
  <si>
    <t>S10387</t>
  </si>
  <si>
    <t>S10388</t>
  </si>
  <si>
    <t>S10389</t>
  </si>
  <si>
    <t>S10390</t>
  </si>
  <si>
    <t>S10391</t>
  </si>
  <si>
    <t>S10392</t>
  </si>
  <si>
    <t>S10393</t>
  </si>
  <si>
    <t>S10394</t>
  </si>
  <si>
    <t>S10395</t>
  </si>
  <si>
    <t>S10396</t>
  </si>
  <si>
    <t>S10397</t>
  </si>
  <si>
    <t>S10398</t>
  </si>
  <si>
    <t>S10399</t>
  </si>
  <si>
    <t>S10400</t>
  </si>
  <si>
    <t>S10401</t>
  </si>
  <si>
    <t>S10402</t>
  </si>
  <si>
    <t>S10403</t>
  </si>
  <si>
    <t>S10404</t>
  </si>
  <si>
    <t>S10405</t>
  </si>
  <si>
    <t>S10406</t>
  </si>
  <si>
    <t>S10407</t>
  </si>
  <si>
    <t>S10408</t>
  </si>
  <si>
    <t>S10409</t>
  </si>
  <si>
    <t>S10410</t>
  </si>
  <si>
    <t>S10411</t>
  </si>
  <si>
    <t>S10412</t>
  </si>
  <si>
    <t>S10413</t>
  </si>
  <si>
    <t>S10414</t>
  </si>
  <si>
    <t>S10415</t>
  </si>
  <si>
    <t>S10416</t>
  </si>
  <si>
    <t>S10417</t>
  </si>
  <si>
    <t>S10418</t>
  </si>
  <si>
    <t>S10419</t>
  </si>
  <si>
    <t>S10420</t>
  </si>
  <si>
    <t>S10421</t>
  </si>
  <si>
    <t>S10422</t>
  </si>
  <si>
    <t>S10423</t>
  </si>
  <si>
    <t>S10424</t>
  </si>
  <si>
    <t>S10425</t>
  </si>
  <si>
    <t>S10426</t>
  </si>
  <si>
    <t>S10427</t>
  </si>
  <si>
    <t>S10428</t>
  </si>
  <si>
    <t>S10429</t>
  </si>
  <si>
    <t>S10430</t>
  </si>
  <si>
    <t>S10431</t>
  </si>
  <si>
    <t>S10432</t>
  </si>
  <si>
    <t>S10433</t>
  </si>
  <si>
    <t>S10434</t>
  </si>
  <si>
    <t>S10435</t>
  </si>
  <si>
    <t>S10436</t>
  </si>
  <si>
    <t>S10437</t>
  </si>
  <si>
    <t>S10438</t>
  </si>
  <si>
    <t>S10439</t>
  </si>
  <si>
    <t>S10440</t>
  </si>
  <si>
    <t>S10441</t>
  </si>
  <si>
    <t>S10442</t>
  </si>
  <si>
    <t>S10443</t>
  </si>
  <si>
    <t>S10444</t>
  </si>
  <si>
    <t>S10445</t>
  </si>
  <si>
    <t>S10446</t>
  </si>
  <si>
    <t>S10447</t>
  </si>
  <si>
    <t>S10448</t>
  </si>
  <si>
    <t>S10449</t>
  </si>
  <si>
    <t>S10450</t>
  </si>
  <si>
    <t>S10451</t>
  </si>
  <si>
    <t>S10452</t>
  </si>
  <si>
    <t>S10453</t>
  </si>
  <si>
    <t>S10454</t>
  </si>
  <si>
    <t>S10455</t>
  </si>
  <si>
    <t>S10456</t>
  </si>
  <si>
    <t>S10457</t>
  </si>
  <si>
    <t>S10458</t>
  </si>
  <si>
    <t>S10459</t>
  </si>
  <si>
    <t>S10460</t>
  </si>
  <si>
    <t>S10461</t>
  </si>
  <si>
    <t>S10462</t>
  </si>
  <si>
    <t>S10463</t>
  </si>
  <si>
    <t>S10464</t>
  </si>
  <si>
    <t>S10465</t>
  </si>
  <si>
    <t>S10466</t>
  </si>
  <si>
    <t>S10467</t>
  </si>
  <si>
    <t>S10468</t>
  </si>
  <si>
    <t>S10469</t>
  </si>
  <si>
    <t>S10470</t>
  </si>
  <si>
    <t>S10471</t>
  </si>
  <si>
    <t>S10472</t>
  </si>
  <si>
    <t>S10473</t>
  </si>
  <si>
    <t>S10474</t>
  </si>
  <si>
    <t>S10475</t>
  </si>
  <si>
    <t>S10476</t>
  </si>
  <si>
    <t>S10477</t>
  </si>
  <si>
    <t>S10478</t>
  </si>
  <si>
    <t>S10479</t>
  </si>
  <si>
    <t>S10480</t>
  </si>
  <si>
    <t>S10481</t>
  </si>
  <si>
    <t>S10482</t>
  </si>
  <si>
    <t>S10483</t>
  </si>
  <si>
    <t>S10484</t>
  </si>
  <si>
    <t>S10485</t>
  </si>
  <si>
    <t>S10486</t>
  </si>
  <si>
    <t>S10487</t>
  </si>
  <si>
    <t>S10488</t>
  </si>
  <si>
    <t>S10489</t>
  </si>
  <si>
    <t>S10490</t>
  </si>
  <si>
    <t>S10491</t>
  </si>
  <si>
    <t>S10492</t>
  </si>
  <si>
    <t>S10493</t>
  </si>
  <si>
    <t>S10494</t>
  </si>
  <si>
    <t>S10495</t>
  </si>
  <si>
    <t>S10496</t>
  </si>
  <si>
    <t>S10497</t>
  </si>
  <si>
    <t>S10498</t>
  </si>
  <si>
    <t>S10499</t>
  </si>
  <si>
    <t>S10500</t>
  </si>
  <si>
    <t>S10501</t>
  </si>
  <si>
    <t>S10502</t>
  </si>
  <si>
    <t>S10503</t>
  </si>
  <si>
    <t>S10504</t>
  </si>
  <si>
    <t>S10505</t>
  </si>
  <si>
    <t>S10506</t>
  </si>
  <si>
    <t>S10507</t>
  </si>
  <si>
    <t>S10508</t>
  </si>
  <si>
    <t>S10509</t>
  </si>
  <si>
    <t>S10510</t>
  </si>
  <si>
    <t>S10511</t>
  </si>
  <si>
    <t>S10512</t>
  </si>
  <si>
    <t>S10513</t>
  </si>
  <si>
    <t>S10514</t>
  </si>
  <si>
    <t>S10515</t>
  </si>
  <si>
    <t>S10516</t>
  </si>
  <si>
    <t>S10517</t>
  </si>
  <si>
    <t>S10518</t>
  </si>
  <si>
    <t>S10519</t>
  </si>
  <si>
    <t>S10520</t>
  </si>
  <si>
    <t>S10521</t>
  </si>
  <si>
    <t>S10522</t>
  </si>
  <si>
    <t>S10523</t>
  </si>
  <si>
    <t>S10524</t>
  </si>
  <si>
    <t>S10525</t>
  </si>
  <si>
    <t>S10526</t>
  </si>
  <si>
    <t>S10527</t>
  </si>
  <si>
    <t>S10528</t>
  </si>
  <si>
    <t>S10529</t>
  </si>
  <si>
    <t>S10530</t>
  </si>
  <si>
    <t>S10531</t>
  </si>
  <si>
    <t>S10532</t>
  </si>
  <si>
    <t>S10533</t>
  </si>
  <si>
    <t>S10534</t>
  </si>
  <si>
    <t>S10535</t>
  </si>
  <si>
    <t>S10536</t>
  </si>
  <si>
    <t>S10537</t>
  </si>
  <si>
    <t>S10538</t>
  </si>
  <si>
    <t>S10539</t>
  </si>
  <si>
    <t>S10540</t>
  </si>
  <si>
    <t>S10541</t>
  </si>
  <si>
    <t>S10542</t>
  </si>
  <si>
    <t>S10543</t>
  </si>
  <si>
    <t>S10544</t>
  </si>
  <si>
    <t>S10545</t>
  </si>
  <si>
    <t>S10546</t>
  </si>
  <si>
    <t>S10547</t>
  </si>
  <si>
    <t>S10548</t>
  </si>
  <si>
    <t>S10549</t>
  </si>
  <si>
    <t>S10550</t>
  </si>
  <si>
    <t>S10551</t>
  </si>
  <si>
    <t>S10552</t>
  </si>
  <si>
    <t>S10553</t>
  </si>
  <si>
    <t>S10554</t>
  </si>
  <si>
    <t>S10555</t>
  </si>
  <si>
    <t>S10556</t>
  </si>
  <si>
    <t>S10557</t>
  </si>
  <si>
    <t>S10558</t>
  </si>
  <si>
    <t>S10559</t>
  </si>
  <si>
    <t>S10560</t>
  </si>
  <si>
    <t>S10561</t>
  </si>
  <si>
    <t>S10562</t>
  </si>
  <si>
    <t>S10563</t>
  </si>
  <si>
    <t>S10564</t>
  </si>
  <si>
    <t>S10565</t>
  </si>
  <si>
    <t>S10566</t>
  </si>
  <si>
    <t>S10567</t>
  </si>
  <si>
    <t>S10568</t>
  </si>
  <si>
    <t>S10569</t>
  </si>
  <si>
    <t>S10570</t>
  </si>
  <si>
    <t>S10571</t>
  </si>
  <si>
    <t>S10572</t>
  </si>
  <si>
    <t>S10573</t>
  </si>
  <si>
    <t>S10574</t>
  </si>
  <si>
    <t>S10575</t>
  </si>
  <si>
    <t>S10576</t>
  </si>
  <si>
    <t>S10577</t>
  </si>
  <si>
    <t>S10578</t>
  </si>
  <si>
    <t>S10579</t>
  </si>
  <si>
    <t>S10580</t>
  </si>
  <si>
    <t>S10581</t>
  </si>
  <si>
    <t>S10582</t>
  </si>
  <si>
    <t>S10583</t>
  </si>
  <si>
    <t>S10584</t>
  </si>
  <si>
    <t>S10585</t>
  </si>
  <si>
    <t>S10586</t>
  </si>
  <si>
    <t>S10587</t>
  </si>
  <si>
    <t>S10588</t>
  </si>
  <si>
    <t>S10589</t>
  </si>
  <si>
    <t>S10590</t>
  </si>
  <si>
    <t>S10591</t>
  </si>
  <si>
    <t>S10592</t>
  </si>
  <si>
    <t>S10593</t>
  </si>
  <si>
    <t>S10594</t>
  </si>
  <si>
    <t>S10595</t>
  </si>
  <si>
    <t>S10596</t>
  </si>
  <si>
    <t>S10597</t>
  </si>
  <si>
    <t>S10598</t>
  </si>
  <si>
    <t>S10599</t>
  </si>
  <si>
    <t>S10600</t>
  </si>
  <si>
    <t>S10601</t>
  </si>
  <si>
    <t>S10602</t>
  </si>
  <si>
    <t>S10603</t>
  </si>
  <si>
    <t>S10604</t>
  </si>
  <si>
    <t>S10605</t>
  </si>
  <si>
    <t>S10606</t>
  </si>
  <si>
    <t>S10607</t>
  </si>
  <si>
    <t>S10608</t>
  </si>
  <si>
    <t>S10609</t>
  </si>
  <si>
    <t>S10610</t>
  </si>
  <si>
    <t>S10611</t>
  </si>
  <si>
    <t>S10612</t>
  </si>
  <si>
    <t>S10613</t>
  </si>
  <si>
    <t>S10614</t>
  </si>
  <si>
    <t>S10615</t>
  </si>
  <si>
    <t>S10616</t>
  </si>
  <si>
    <t>S10617</t>
  </si>
  <si>
    <t>S10618</t>
  </si>
  <si>
    <t>S10619</t>
  </si>
  <si>
    <t>S10620</t>
  </si>
  <si>
    <t>S10621</t>
  </si>
  <si>
    <t>S10622</t>
  </si>
  <si>
    <t>S10623</t>
  </si>
  <si>
    <t>S10624</t>
  </si>
  <si>
    <t>S10625</t>
  </si>
  <si>
    <t>S10626</t>
  </si>
  <si>
    <t>S10627</t>
  </si>
  <si>
    <t>S10628</t>
  </si>
  <si>
    <t>S10629</t>
  </si>
  <si>
    <t>S10630</t>
  </si>
  <si>
    <t>S10631</t>
  </si>
  <si>
    <t>S10632</t>
  </si>
  <si>
    <t>S10633</t>
  </si>
  <si>
    <t>S10634</t>
  </si>
  <si>
    <t>S10635</t>
  </si>
  <si>
    <t>S10636</t>
  </si>
  <si>
    <t>S10637</t>
  </si>
  <si>
    <t>S10638</t>
  </si>
  <si>
    <t>S10639</t>
  </si>
  <si>
    <t>S10640</t>
  </si>
  <si>
    <t>S10641</t>
  </si>
  <si>
    <t>S10642</t>
  </si>
  <si>
    <t>S10643</t>
  </si>
  <si>
    <t>S10644</t>
  </si>
  <si>
    <t>S10645</t>
  </si>
  <si>
    <t>S10646</t>
  </si>
  <si>
    <t>S10647</t>
  </si>
  <si>
    <t>S10648</t>
  </si>
  <si>
    <t>S10649</t>
  </si>
  <si>
    <t>S10650</t>
  </si>
  <si>
    <t>S10651</t>
  </si>
  <si>
    <t>S10652</t>
  </si>
  <si>
    <t>S10653</t>
  </si>
  <si>
    <t>S10654</t>
  </si>
  <si>
    <t>S10655</t>
  </si>
  <si>
    <t>S10656</t>
  </si>
  <si>
    <t>S10657</t>
  </si>
  <si>
    <t>S10658</t>
  </si>
  <si>
    <t>S10659</t>
  </si>
  <si>
    <t>S10660</t>
  </si>
  <si>
    <t>S10661</t>
  </si>
  <si>
    <t>S10662</t>
  </si>
  <si>
    <t>S10663</t>
  </si>
  <si>
    <t>S10664</t>
  </si>
  <si>
    <t>S10665</t>
  </si>
  <si>
    <t>S10666</t>
  </si>
  <si>
    <t>S10667</t>
  </si>
  <si>
    <t>S10668</t>
  </si>
  <si>
    <t>S10669</t>
  </si>
  <si>
    <t>S10670</t>
  </si>
  <si>
    <t>S10671</t>
  </si>
  <si>
    <t>S10672</t>
  </si>
  <si>
    <t>S10673</t>
  </si>
  <si>
    <t>S10674</t>
  </si>
  <si>
    <t>S10675</t>
  </si>
  <si>
    <t>S10676</t>
  </si>
  <si>
    <t>S10677</t>
  </si>
  <si>
    <t>S10678</t>
  </si>
  <si>
    <t>S10679</t>
  </si>
  <si>
    <t>S10680</t>
  </si>
  <si>
    <t>S10681</t>
  </si>
  <si>
    <t>S10682</t>
  </si>
  <si>
    <t>S10683</t>
  </si>
  <si>
    <t>S10684</t>
  </si>
  <si>
    <t>S10685</t>
  </si>
  <si>
    <t>S10686</t>
  </si>
  <si>
    <t>S10687</t>
  </si>
  <si>
    <t>S10688</t>
  </si>
  <si>
    <t>S10689</t>
  </si>
  <si>
    <t>S10690</t>
  </si>
  <si>
    <t>S10691</t>
  </si>
  <si>
    <t>S10692</t>
  </si>
  <si>
    <t>S10693</t>
  </si>
  <si>
    <t>S10694</t>
  </si>
  <si>
    <t>S10695</t>
  </si>
  <si>
    <t>S10696</t>
  </si>
  <si>
    <t>S10697</t>
  </si>
  <si>
    <t>S10698</t>
  </si>
  <si>
    <t>S10699</t>
  </si>
  <si>
    <t>S10700</t>
  </si>
  <si>
    <t>S10701</t>
  </si>
  <si>
    <t>S10702</t>
  </si>
  <si>
    <t>S10703</t>
  </si>
  <si>
    <t>S10704</t>
  </si>
  <si>
    <t>S10705</t>
  </si>
  <si>
    <t>S10706</t>
  </si>
  <si>
    <t>S10707</t>
  </si>
  <si>
    <t>S10708</t>
  </si>
  <si>
    <t>S10709</t>
  </si>
  <si>
    <t>S10710</t>
  </si>
  <si>
    <t>S10711</t>
  </si>
  <si>
    <t>S10712</t>
  </si>
  <si>
    <t>S10713</t>
  </si>
  <si>
    <t>S10714</t>
  </si>
  <si>
    <t>S10715</t>
  </si>
  <si>
    <t>S10716</t>
  </si>
  <si>
    <t>S10717</t>
  </si>
  <si>
    <t>S10718</t>
  </si>
  <si>
    <t>S10719</t>
  </si>
  <si>
    <t>S10720</t>
  </si>
  <si>
    <t>S10721</t>
  </si>
  <si>
    <t>S10722</t>
  </si>
  <si>
    <t>S10723</t>
  </si>
  <si>
    <t>S10724</t>
  </si>
  <si>
    <t>S10725</t>
  </si>
  <si>
    <t>S10726</t>
  </si>
  <si>
    <t>S10727</t>
  </si>
  <si>
    <t>S10728</t>
  </si>
  <si>
    <t>S10729</t>
  </si>
  <si>
    <t>S10730</t>
  </si>
  <si>
    <t>S10731</t>
  </si>
  <si>
    <t>S10732</t>
  </si>
  <si>
    <t>S10733</t>
  </si>
  <si>
    <t>S10734</t>
  </si>
  <si>
    <t>S10735</t>
  </si>
  <si>
    <t>S10736</t>
  </si>
  <si>
    <t>S10737</t>
  </si>
  <si>
    <t>S10738</t>
  </si>
  <si>
    <t>S10739</t>
  </si>
  <si>
    <t>S10740</t>
  </si>
  <si>
    <t>S10741</t>
  </si>
  <si>
    <t>S10742</t>
  </si>
  <si>
    <t>S10743</t>
  </si>
  <si>
    <t>S10744</t>
  </si>
  <si>
    <t>S10745</t>
  </si>
  <si>
    <t>S10746</t>
  </si>
  <si>
    <t>S10747</t>
  </si>
  <si>
    <t>S10748</t>
  </si>
  <si>
    <t>S10749</t>
  </si>
  <si>
    <t>S10750</t>
  </si>
  <si>
    <t>S10751</t>
  </si>
  <si>
    <t>S10752</t>
  </si>
  <si>
    <t>S10753</t>
  </si>
  <si>
    <t>S10754</t>
  </si>
  <si>
    <t>S10755</t>
  </si>
  <si>
    <t>S10756</t>
  </si>
  <si>
    <t>S10757</t>
  </si>
  <si>
    <t>S10758</t>
  </si>
  <si>
    <t>S10759</t>
  </si>
  <si>
    <t>S10760</t>
  </si>
  <si>
    <t>S10761</t>
  </si>
  <si>
    <t>S10762</t>
  </si>
  <si>
    <t>S10763</t>
  </si>
  <si>
    <t>S10764</t>
  </si>
  <si>
    <t>S10765</t>
  </si>
  <si>
    <t>S10766</t>
  </si>
  <si>
    <t>S10767</t>
  </si>
  <si>
    <t>S10768</t>
  </si>
  <si>
    <t>S10769</t>
  </si>
  <si>
    <t>S10770</t>
  </si>
  <si>
    <t>S10771</t>
  </si>
  <si>
    <t>S10772</t>
  </si>
  <si>
    <t>S10773</t>
  </si>
  <si>
    <t>S10774</t>
  </si>
  <si>
    <t>S10775</t>
  </si>
  <si>
    <t>S10776</t>
  </si>
  <si>
    <t>S10777</t>
  </si>
  <si>
    <t>S10778</t>
  </si>
  <si>
    <t>S10779</t>
  </si>
  <si>
    <t>S10780</t>
  </si>
  <si>
    <t>S10781</t>
  </si>
  <si>
    <t>S10782</t>
  </si>
  <si>
    <t>S10783</t>
  </si>
  <si>
    <t>S10784</t>
  </si>
  <si>
    <t>S10785</t>
  </si>
  <si>
    <t>S10786</t>
  </si>
  <si>
    <t>S10787</t>
  </si>
  <si>
    <t>S10788</t>
  </si>
  <si>
    <t>S10789</t>
  </si>
  <si>
    <t>S10790</t>
  </si>
  <si>
    <t>S10791</t>
  </si>
  <si>
    <t>S10792</t>
  </si>
  <si>
    <t>S10793</t>
  </si>
  <si>
    <t>S10794</t>
  </si>
  <si>
    <t>S10795</t>
  </si>
  <si>
    <t>S10796</t>
  </si>
  <si>
    <t>S10797</t>
  </si>
  <si>
    <t>S10798</t>
  </si>
  <si>
    <t>S10799</t>
  </si>
  <si>
    <t>S10800</t>
  </si>
  <si>
    <t>S10801</t>
  </si>
  <si>
    <t>S10802</t>
  </si>
  <si>
    <t>S10803</t>
  </si>
  <si>
    <t>S10804</t>
  </si>
  <si>
    <t>S10805</t>
  </si>
  <si>
    <t>S10806</t>
  </si>
  <si>
    <t>S10807</t>
  </si>
  <si>
    <t>S10808</t>
  </si>
  <si>
    <t>S10809</t>
  </si>
  <si>
    <t>S10810</t>
  </si>
  <si>
    <t>S10811</t>
  </si>
  <si>
    <t>S10812</t>
  </si>
  <si>
    <t>S10813</t>
  </si>
  <si>
    <t>S10814</t>
  </si>
  <si>
    <t>S10815</t>
  </si>
  <si>
    <t>S10816</t>
  </si>
  <si>
    <t>S10817</t>
  </si>
  <si>
    <t>S10818</t>
  </si>
  <si>
    <t>S10819</t>
  </si>
  <si>
    <t>S10820</t>
  </si>
  <si>
    <t>S10821</t>
  </si>
  <si>
    <t>S10822</t>
  </si>
  <si>
    <t>S10823</t>
  </si>
  <si>
    <t>S10824</t>
  </si>
  <si>
    <t>S10825</t>
  </si>
  <si>
    <t>S10826</t>
  </si>
  <si>
    <t>S10827</t>
  </si>
  <si>
    <t>S10828</t>
  </si>
  <si>
    <t>S10829</t>
  </si>
  <si>
    <t>S10830</t>
  </si>
  <si>
    <t>S10831</t>
  </si>
  <si>
    <t>S10832</t>
  </si>
  <si>
    <t>S10833</t>
  </si>
  <si>
    <t>S10834</t>
  </si>
  <si>
    <t>S10835</t>
  </si>
  <si>
    <t>S10836</t>
  </si>
  <si>
    <t>S10837</t>
  </si>
  <si>
    <t>S10838</t>
  </si>
  <si>
    <t>S10839</t>
  </si>
  <si>
    <t>S10840</t>
  </si>
  <si>
    <t>S10841</t>
  </si>
  <si>
    <t>S10842</t>
  </si>
  <si>
    <t>S10843</t>
  </si>
  <si>
    <t>S10844</t>
  </si>
  <si>
    <t>S10845</t>
  </si>
  <si>
    <t>S10846</t>
  </si>
  <si>
    <t>S10847</t>
  </si>
  <si>
    <t>S10848</t>
  </si>
  <si>
    <t>S10849</t>
  </si>
  <si>
    <t>S10850</t>
  </si>
  <si>
    <t>S10851</t>
  </si>
  <si>
    <t>S10852</t>
  </si>
  <si>
    <t>S10853</t>
  </si>
  <si>
    <t>S10854</t>
  </si>
  <si>
    <t>S10855</t>
  </si>
  <si>
    <t>S10856</t>
  </si>
  <si>
    <t>S10857</t>
  </si>
  <si>
    <t>S10858</t>
  </si>
  <si>
    <t>S10859</t>
  </si>
  <si>
    <t>S10860</t>
  </si>
  <si>
    <t>S10861</t>
  </si>
  <si>
    <t>S10862</t>
  </si>
  <si>
    <t>S10863</t>
  </si>
  <si>
    <t>S10864</t>
  </si>
  <si>
    <t>S10865</t>
  </si>
  <si>
    <t>S10866</t>
  </si>
  <si>
    <t>S10867</t>
  </si>
  <si>
    <t>S10868</t>
  </si>
  <si>
    <t>S10869</t>
  </si>
  <si>
    <t>S10870</t>
  </si>
  <si>
    <t>S10871</t>
  </si>
  <si>
    <t>S10872</t>
  </si>
  <si>
    <t>S10873</t>
  </si>
  <si>
    <t>S10874</t>
  </si>
  <si>
    <t>S10875</t>
  </si>
  <si>
    <t>S10876</t>
  </si>
  <si>
    <t>S10877</t>
  </si>
  <si>
    <t>S10878</t>
  </si>
  <si>
    <t>S10879</t>
  </si>
  <si>
    <t>S10880</t>
  </si>
  <si>
    <t>S10881</t>
  </si>
  <si>
    <t>S10882</t>
  </si>
  <si>
    <t>S10883</t>
  </si>
  <si>
    <t>S10884</t>
  </si>
  <si>
    <t>S10885</t>
  </si>
  <si>
    <t>S10886</t>
  </si>
  <si>
    <t>S10887</t>
  </si>
  <si>
    <t>S10888</t>
  </si>
  <si>
    <t>S10889</t>
  </si>
  <si>
    <t>S10890</t>
  </si>
  <si>
    <t>S10891</t>
  </si>
  <si>
    <t>S10892</t>
  </si>
  <si>
    <t>S10893</t>
  </si>
  <si>
    <t>S10894</t>
  </si>
  <si>
    <t>S10895</t>
  </si>
  <si>
    <t>S10896</t>
  </si>
  <si>
    <t>S10897</t>
  </si>
  <si>
    <t>S10898</t>
  </si>
  <si>
    <t>S10899</t>
  </si>
  <si>
    <t>S10900</t>
  </si>
  <si>
    <t>S10901</t>
  </si>
  <si>
    <t>S10902</t>
  </si>
  <si>
    <t>S10903</t>
  </si>
  <si>
    <t>S10904</t>
  </si>
  <si>
    <t>S10905</t>
  </si>
  <si>
    <t>S10906</t>
  </si>
  <si>
    <t>S10907</t>
  </si>
  <si>
    <t>S10908</t>
  </si>
  <si>
    <t>S10909</t>
  </si>
  <si>
    <t>S10910</t>
  </si>
  <si>
    <t>S10911</t>
  </si>
  <si>
    <t>S10912</t>
  </si>
  <si>
    <t>S10913</t>
  </si>
  <si>
    <t>S10914</t>
  </si>
  <si>
    <t>S10915</t>
  </si>
  <si>
    <t>S10916</t>
  </si>
  <si>
    <t>S10917</t>
  </si>
  <si>
    <t>S10918</t>
  </si>
  <si>
    <t>S10919</t>
  </si>
  <si>
    <t>S10920</t>
  </si>
  <si>
    <t>S10921</t>
  </si>
  <si>
    <t>S10922</t>
  </si>
  <si>
    <t>S10923</t>
  </si>
  <si>
    <t>S10924</t>
  </si>
  <si>
    <t>S10925</t>
  </si>
  <si>
    <t>S10926</t>
  </si>
  <si>
    <t>S10927</t>
  </si>
  <si>
    <t>S10928</t>
  </si>
  <si>
    <t>S10929</t>
  </si>
  <si>
    <t>S10930</t>
  </si>
  <si>
    <t>S10931</t>
  </si>
  <si>
    <t>S10932</t>
  </si>
  <si>
    <t>S10933</t>
  </si>
  <si>
    <t>S10934</t>
  </si>
  <si>
    <t>S10935</t>
  </si>
  <si>
    <t>S10936</t>
  </si>
  <si>
    <t>S10937</t>
  </si>
  <si>
    <t>S10938</t>
  </si>
  <si>
    <t>S10939</t>
  </si>
  <si>
    <t>S10940</t>
  </si>
  <si>
    <t>S10941</t>
  </si>
  <si>
    <t>S10942</t>
  </si>
  <si>
    <t>S10943</t>
  </si>
  <si>
    <t>S10944</t>
  </si>
  <si>
    <t>S10945</t>
  </si>
  <si>
    <t>S10946</t>
  </si>
  <si>
    <t>S10947</t>
  </si>
  <si>
    <t>S10948</t>
  </si>
  <si>
    <t>S10949</t>
  </si>
  <si>
    <t>S10950</t>
  </si>
  <si>
    <t>S10951</t>
  </si>
  <si>
    <t>S10952</t>
  </si>
  <si>
    <t>S10953</t>
  </si>
  <si>
    <t>S10954</t>
  </si>
  <si>
    <t>S10955</t>
  </si>
  <si>
    <t>S10956</t>
  </si>
  <si>
    <t>S10957</t>
  </si>
  <si>
    <t>S10958</t>
  </si>
  <si>
    <t>S10959</t>
  </si>
  <si>
    <t>S10960</t>
  </si>
  <si>
    <t>S10961</t>
  </si>
  <si>
    <t>S10962</t>
  </si>
  <si>
    <t>S10963</t>
  </si>
  <si>
    <t>S10964</t>
  </si>
  <si>
    <t>S10965</t>
  </si>
  <si>
    <t>S10966</t>
  </si>
  <si>
    <t>S10967</t>
  </si>
  <si>
    <t>S10968</t>
  </si>
  <si>
    <t>S10969</t>
  </si>
  <si>
    <t>S10970</t>
  </si>
  <si>
    <t>S10971</t>
  </si>
  <si>
    <t>S10972</t>
  </si>
  <si>
    <t>S10973</t>
  </si>
  <si>
    <t>S10974</t>
  </si>
  <si>
    <t>S10975</t>
  </si>
  <si>
    <t>S10976</t>
  </si>
  <si>
    <t>S10977</t>
  </si>
  <si>
    <t>S10978</t>
  </si>
  <si>
    <t>S10979</t>
  </si>
  <si>
    <t>S10980</t>
  </si>
  <si>
    <t>S10981</t>
  </si>
  <si>
    <t>S10982</t>
  </si>
  <si>
    <t>S10983</t>
  </si>
  <si>
    <t>S10984</t>
  </si>
  <si>
    <t>S10985</t>
  </si>
  <si>
    <t>S10986</t>
  </si>
  <si>
    <t>S10987</t>
  </si>
  <si>
    <t>S10988</t>
  </si>
  <si>
    <t>S10989</t>
  </si>
  <si>
    <t>S10990</t>
  </si>
  <si>
    <t>S10991</t>
  </si>
  <si>
    <t>S10992</t>
  </si>
  <si>
    <t>S10993</t>
  </si>
  <si>
    <t>S10994</t>
  </si>
  <si>
    <t>S10995</t>
  </si>
  <si>
    <t>S10996</t>
  </si>
  <si>
    <t>S10997</t>
  </si>
  <si>
    <t>S10998</t>
  </si>
  <si>
    <t>S10999</t>
  </si>
  <si>
    <t>S11000</t>
  </si>
  <si>
    <t>S11001</t>
  </si>
  <si>
    <t>S11002</t>
  </si>
  <si>
    <t>S11003</t>
  </si>
  <si>
    <t>S11004</t>
  </si>
  <si>
    <t>S11005</t>
  </si>
  <si>
    <t>S11006</t>
  </si>
  <si>
    <t>S11007</t>
  </si>
  <si>
    <t>S11008</t>
  </si>
  <si>
    <t>S11009</t>
  </si>
  <si>
    <t>S11010</t>
  </si>
  <si>
    <t>S11011</t>
  </si>
  <si>
    <t>S11012</t>
  </si>
  <si>
    <t>S11013</t>
  </si>
  <si>
    <t>S11014</t>
  </si>
  <si>
    <t>S11015</t>
  </si>
  <si>
    <t>S11016</t>
  </si>
  <si>
    <t>S11017</t>
  </si>
  <si>
    <t>S11018</t>
  </si>
  <si>
    <t>S11019</t>
  </si>
  <si>
    <t>S11020</t>
  </si>
  <si>
    <t>S11021</t>
  </si>
  <si>
    <t>S11022</t>
  </si>
  <si>
    <t>S11023</t>
  </si>
  <si>
    <t>S11024</t>
  </si>
  <si>
    <t>S11025</t>
  </si>
  <si>
    <t>S11026</t>
  </si>
  <si>
    <t>S11027</t>
  </si>
  <si>
    <t>S11028</t>
  </si>
  <si>
    <t>S11029</t>
  </si>
  <si>
    <t>S11030</t>
  </si>
  <si>
    <t>S11031</t>
  </si>
  <si>
    <t>S11032</t>
  </si>
  <si>
    <t>S11033</t>
  </si>
  <si>
    <t>S11034</t>
  </si>
  <si>
    <t>S11035</t>
  </si>
  <si>
    <t>S11036</t>
  </si>
  <si>
    <t>S11037</t>
  </si>
  <si>
    <t>S11038</t>
  </si>
  <si>
    <t>S11039</t>
  </si>
  <si>
    <t>S11040</t>
  </si>
  <si>
    <t>S11041</t>
  </si>
  <si>
    <t>S11042</t>
  </si>
  <si>
    <t>S11043</t>
  </si>
  <si>
    <t>S11044</t>
  </si>
  <si>
    <t>S11045</t>
  </si>
  <si>
    <t>S11046</t>
  </si>
  <si>
    <t>S11047</t>
  </si>
  <si>
    <t>S11048</t>
  </si>
  <si>
    <t>S11049</t>
  </si>
  <si>
    <t>S11050</t>
  </si>
  <si>
    <t>S11051</t>
  </si>
  <si>
    <t>S11052</t>
  </si>
  <si>
    <t>S11053</t>
  </si>
  <si>
    <t>S11054</t>
  </si>
  <si>
    <t>S11055</t>
  </si>
  <si>
    <t>S11056</t>
  </si>
  <si>
    <t>S11057</t>
  </si>
  <si>
    <t>S11058</t>
  </si>
  <si>
    <t>S11059</t>
  </si>
  <si>
    <t>S11060</t>
  </si>
  <si>
    <t>S11061</t>
  </si>
  <si>
    <t>S11062</t>
  </si>
  <si>
    <t>S11063</t>
  </si>
  <si>
    <t>S11064</t>
  </si>
  <si>
    <t>S11065</t>
  </si>
  <si>
    <t>S11066</t>
  </si>
  <si>
    <t>S11067</t>
  </si>
  <si>
    <t>S11068</t>
  </si>
  <si>
    <t>S11069</t>
  </si>
  <si>
    <t>S11070</t>
  </si>
  <si>
    <t>S11071</t>
  </si>
  <si>
    <t>S11072</t>
  </si>
  <si>
    <t>S11073</t>
  </si>
  <si>
    <t>S11074</t>
  </si>
  <si>
    <t>S11075</t>
  </si>
  <si>
    <t>S11076</t>
  </si>
  <si>
    <t>S11077</t>
  </si>
  <si>
    <t>S11078</t>
  </si>
  <si>
    <t>S11079</t>
  </si>
  <si>
    <t>S11080</t>
  </si>
  <si>
    <t>S11081</t>
  </si>
  <si>
    <t>S11082</t>
  </si>
  <si>
    <t>S11083</t>
  </si>
  <si>
    <t>S11084</t>
  </si>
  <si>
    <t>S11085</t>
  </si>
  <si>
    <t>S11086</t>
  </si>
  <si>
    <t>S11087</t>
  </si>
  <si>
    <t>S11088</t>
  </si>
  <si>
    <t>S11089</t>
  </si>
  <si>
    <t>S11090</t>
  </si>
  <si>
    <t>S11091</t>
  </si>
  <si>
    <t>S11092</t>
  </si>
  <si>
    <t>S11093</t>
  </si>
  <si>
    <t>S11094</t>
  </si>
  <si>
    <t>S11095</t>
  </si>
  <si>
    <t>S11096</t>
  </si>
  <si>
    <t>S11097</t>
  </si>
  <si>
    <t>S11098</t>
  </si>
  <si>
    <t>S11099</t>
  </si>
  <si>
    <t>S11100</t>
  </si>
  <si>
    <t>S11101</t>
  </si>
  <si>
    <t>S11102</t>
  </si>
  <si>
    <t>S11103</t>
  </si>
  <si>
    <t>S11104</t>
  </si>
  <si>
    <t>S11105</t>
  </si>
  <si>
    <t>S11106</t>
  </si>
  <si>
    <t>S11107</t>
  </si>
  <si>
    <t>S11108</t>
  </si>
  <si>
    <t>S11109</t>
  </si>
  <si>
    <t>S11110</t>
  </si>
  <si>
    <t>S11111</t>
  </si>
  <si>
    <t>S11112</t>
  </si>
  <si>
    <t>S11113</t>
  </si>
  <si>
    <t>S11114</t>
  </si>
  <si>
    <t>S11115</t>
  </si>
  <si>
    <t>S11116</t>
  </si>
  <si>
    <t>S11117</t>
  </si>
  <si>
    <t>S11118</t>
  </si>
  <si>
    <t>S11119</t>
  </si>
  <si>
    <t>S11120</t>
  </si>
  <si>
    <t>S11121</t>
  </si>
  <si>
    <t>S11122</t>
  </si>
  <si>
    <t>S11123</t>
  </si>
  <si>
    <t>S11124</t>
  </si>
  <si>
    <t>S11125</t>
  </si>
  <si>
    <t>S11126</t>
  </si>
  <si>
    <t>S11127</t>
  </si>
  <si>
    <t>S11128</t>
  </si>
  <si>
    <t>S11129</t>
  </si>
  <si>
    <t>S11130</t>
  </si>
  <si>
    <t>S11131</t>
  </si>
  <si>
    <t>S11132</t>
  </si>
  <si>
    <t>S11133</t>
  </si>
  <si>
    <t>S11134</t>
  </si>
  <si>
    <t>S11135</t>
  </si>
  <si>
    <t>S11136</t>
  </si>
  <si>
    <t>S11137</t>
  </si>
  <si>
    <t>S11138</t>
  </si>
  <si>
    <t>S11139</t>
  </si>
  <si>
    <t>S11140</t>
  </si>
  <si>
    <t>S11141</t>
  </si>
  <si>
    <t>S11142</t>
  </si>
  <si>
    <t>S11143</t>
  </si>
  <si>
    <t>S11144</t>
  </si>
  <si>
    <t>S11145</t>
  </si>
  <si>
    <t>S11146</t>
  </si>
  <si>
    <t>S11147</t>
  </si>
  <si>
    <t>S11148</t>
  </si>
  <si>
    <t>S11149</t>
  </si>
  <si>
    <t>S11150</t>
  </si>
  <si>
    <t>S11151</t>
  </si>
  <si>
    <t>S11152</t>
  </si>
  <si>
    <t>S11153</t>
  </si>
  <si>
    <t>S11154</t>
  </si>
  <si>
    <t>S11155</t>
  </si>
  <si>
    <t>S11156</t>
  </si>
  <si>
    <t>S11157</t>
  </si>
  <si>
    <t>S11158</t>
  </si>
  <si>
    <t>S11159</t>
  </si>
  <si>
    <t>S11160</t>
  </si>
  <si>
    <t>S11161</t>
  </si>
  <si>
    <t>S11162</t>
  </si>
  <si>
    <t>S11163</t>
  </si>
  <si>
    <t>S11164</t>
  </si>
  <si>
    <t>S11165</t>
  </si>
  <si>
    <t>S11166</t>
  </si>
  <si>
    <t>S11167</t>
  </si>
  <si>
    <t>S11168</t>
  </si>
  <si>
    <t>S11169</t>
  </si>
  <si>
    <t>S11170</t>
  </si>
  <si>
    <t>S11171</t>
  </si>
  <si>
    <t>S11172</t>
  </si>
  <si>
    <t>S11173</t>
  </si>
  <si>
    <t>S11174</t>
  </si>
  <si>
    <t>S11175</t>
  </si>
  <si>
    <t>S11176</t>
  </si>
  <si>
    <t>S11177</t>
  </si>
  <si>
    <t>S11178</t>
  </si>
  <si>
    <t>S11179</t>
  </si>
  <si>
    <t>S11180</t>
  </si>
  <si>
    <t>S11181</t>
  </si>
  <si>
    <t>S11182</t>
  </si>
  <si>
    <t>S11183</t>
  </si>
  <si>
    <t>S11184</t>
  </si>
  <si>
    <t>S11185</t>
  </si>
  <si>
    <t>S11186</t>
  </si>
  <si>
    <t>S11187</t>
  </si>
  <si>
    <t>S11188</t>
  </si>
  <si>
    <t>S11189</t>
  </si>
  <si>
    <t>S11190</t>
  </si>
  <si>
    <t>S11191</t>
  </si>
  <si>
    <t>S11192</t>
  </si>
  <si>
    <t>S11193</t>
  </si>
  <si>
    <t>S11194</t>
  </si>
  <si>
    <t>S11195</t>
  </si>
  <si>
    <t>S11196</t>
  </si>
  <si>
    <t>S11197</t>
  </si>
  <si>
    <t>S11198</t>
  </si>
  <si>
    <t>S11199</t>
  </si>
  <si>
    <t>S11200</t>
  </si>
  <si>
    <t>S11201</t>
  </si>
  <si>
    <t>S11202</t>
  </si>
  <si>
    <t>S11203</t>
  </si>
  <si>
    <t>S11204</t>
  </si>
  <si>
    <t>S11205</t>
  </si>
  <si>
    <t>S11206</t>
  </si>
  <si>
    <t>S11207</t>
  </si>
  <si>
    <t>S11208</t>
  </si>
  <si>
    <t>S11209</t>
  </si>
  <si>
    <t>S11210</t>
  </si>
  <si>
    <t>S11211</t>
  </si>
  <si>
    <t>S11212</t>
  </si>
  <si>
    <t>S11213</t>
  </si>
  <si>
    <t>S11214</t>
  </si>
  <si>
    <t>S11215</t>
  </si>
  <si>
    <t>S11216</t>
  </si>
  <si>
    <t>S11217</t>
  </si>
  <si>
    <t>S11218</t>
  </si>
  <si>
    <t>S11219</t>
  </si>
  <si>
    <t>S11220</t>
  </si>
  <si>
    <t>S11221</t>
  </si>
  <si>
    <t>S11222</t>
  </si>
  <si>
    <t>S11223</t>
  </si>
  <si>
    <t>S11224</t>
  </si>
  <si>
    <t>S11225</t>
  </si>
  <si>
    <t>S11226</t>
  </si>
  <si>
    <t>S11227</t>
  </si>
  <si>
    <t>S11228</t>
  </si>
  <si>
    <t>S11229</t>
  </si>
  <si>
    <t>S11230</t>
  </si>
  <si>
    <t>S11231</t>
  </si>
  <si>
    <t>S11232</t>
  </si>
  <si>
    <t>S11233</t>
  </si>
  <si>
    <t>S11234</t>
  </si>
  <si>
    <t>S11235</t>
  </si>
  <si>
    <t>S11236</t>
  </si>
  <si>
    <t>S11237</t>
  </si>
  <si>
    <t>S11238</t>
  </si>
  <si>
    <t>S11239</t>
  </si>
  <si>
    <t>S11240</t>
  </si>
  <si>
    <t>S11241</t>
  </si>
  <si>
    <t>S11242</t>
  </si>
  <si>
    <t>S11243</t>
  </si>
  <si>
    <t>S11244</t>
  </si>
  <si>
    <t>S11245</t>
  </si>
  <si>
    <t>S11246</t>
  </si>
  <si>
    <t>S11247</t>
  </si>
  <si>
    <t>S11248</t>
  </si>
  <si>
    <t>S11249</t>
  </si>
  <si>
    <t>S11250</t>
  </si>
  <si>
    <t>S11251</t>
  </si>
  <si>
    <t>S11252</t>
  </si>
  <si>
    <t>S11253</t>
  </si>
  <si>
    <t>S11254</t>
  </si>
  <si>
    <t>S11255</t>
  </si>
  <si>
    <t>S11256</t>
  </si>
  <si>
    <t>S11257</t>
  </si>
  <si>
    <t>S11258</t>
  </si>
  <si>
    <t>S11259</t>
  </si>
  <si>
    <t>S11260</t>
  </si>
  <si>
    <t>S11261</t>
  </si>
  <si>
    <t>S11262</t>
  </si>
  <si>
    <t>S11263</t>
  </si>
  <si>
    <t>S11264</t>
  </si>
  <si>
    <t>S11265</t>
  </si>
  <si>
    <t>S11266</t>
  </si>
  <si>
    <t>S11267</t>
  </si>
  <si>
    <t>S11268</t>
  </si>
  <si>
    <t>S11269</t>
  </si>
  <si>
    <t>S11270</t>
  </si>
  <si>
    <t>S11271</t>
  </si>
  <si>
    <t>S11272</t>
  </si>
  <si>
    <t>S11273</t>
  </si>
  <si>
    <t>S11274</t>
  </si>
  <si>
    <t>S11275</t>
  </si>
  <si>
    <t>S11276</t>
  </si>
  <si>
    <t>S11277</t>
  </si>
  <si>
    <t>S11278</t>
  </si>
  <si>
    <t>S11279</t>
  </si>
  <si>
    <t>S11280</t>
  </si>
  <si>
    <t>S11281</t>
  </si>
  <si>
    <t>S11282</t>
  </si>
  <si>
    <t>S11283</t>
  </si>
  <si>
    <t>S11284</t>
  </si>
  <si>
    <t>S11285</t>
  </si>
  <si>
    <t>S11286</t>
  </si>
  <si>
    <t>S11287</t>
  </si>
  <si>
    <t>S11288</t>
  </si>
  <si>
    <t>S11289</t>
  </si>
  <si>
    <t>S11290</t>
  </si>
  <si>
    <t>S11291</t>
  </si>
  <si>
    <t>S11292</t>
  </si>
  <si>
    <t>S11293</t>
  </si>
  <si>
    <t>S11294</t>
  </si>
  <si>
    <t>S11295</t>
  </si>
  <si>
    <t>S11296</t>
  </si>
  <si>
    <t>S11297</t>
  </si>
  <si>
    <t>S11298</t>
  </si>
  <si>
    <t>S11299</t>
  </si>
  <si>
    <t>S11300</t>
  </si>
  <si>
    <t>S11301</t>
  </si>
  <si>
    <t>S11302</t>
  </si>
  <si>
    <t>S11303</t>
  </si>
  <si>
    <t>S11304</t>
  </si>
  <si>
    <t>S11305</t>
  </si>
  <si>
    <t>S11306</t>
  </si>
  <si>
    <t>S11307</t>
  </si>
  <si>
    <t>S11308</t>
  </si>
  <si>
    <t>S11309</t>
  </si>
  <si>
    <t>S11310</t>
  </si>
  <si>
    <t>S11311</t>
  </si>
  <si>
    <t>S11312</t>
  </si>
  <si>
    <t>S11313</t>
  </si>
  <si>
    <t>S11314</t>
  </si>
  <si>
    <t>S11315</t>
  </si>
  <si>
    <t>S11316</t>
  </si>
  <si>
    <t>S11317</t>
  </si>
  <si>
    <t>S11318</t>
  </si>
  <si>
    <t>S11319</t>
  </si>
  <si>
    <t>S11320</t>
  </si>
  <si>
    <t>S11321</t>
  </si>
  <si>
    <t>S11322</t>
  </si>
  <si>
    <t>S11323</t>
  </si>
  <si>
    <t>S11324</t>
  </si>
  <si>
    <t>S11325</t>
  </si>
  <si>
    <t>S11326</t>
  </si>
  <si>
    <t>S11327</t>
  </si>
  <si>
    <t>S11328</t>
  </si>
  <si>
    <t>S11329</t>
  </si>
  <si>
    <t>S11330</t>
  </si>
  <si>
    <t>S11331</t>
  </si>
  <si>
    <t>S11332</t>
  </si>
  <si>
    <t>S11333</t>
  </si>
  <si>
    <t>S11334</t>
  </si>
  <si>
    <t>S11335</t>
  </si>
  <si>
    <t>S11336</t>
  </si>
  <si>
    <t>S11337</t>
  </si>
  <si>
    <t>S11338</t>
  </si>
  <si>
    <t>S11339</t>
  </si>
  <si>
    <t>S11340</t>
  </si>
  <si>
    <t>S11341</t>
  </si>
  <si>
    <t>S11342</t>
  </si>
  <si>
    <t>S11343</t>
  </si>
  <si>
    <t>S11344</t>
  </si>
  <si>
    <t>S11345</t>
  </si>
  <si>
    <t>S11346</t>
  </si>
  <si>
    <t>S11347</t>
  </si>
  <si>
    <t>S11348</t>
  </si>
  <si>
    <t>S11349</t>
  </si>
  <si>
    <t>S11350</t>
  </si>
  <si>
    <t>S11351</t>
  </si>
  <si>
    <t>S11352</t>
  </si>
  <si>
    <t>S11353</t>
  </si>
  <si>
    <t>S11354</t>
  </si>
  <si>
    <t>S11355</t>
  </si>
  <si>
    <t>S11356</t>
  </si>
  <si>
    <t>S11357</t>
  </si>
  <si>
    <t>S11358</t>
  </si>
  <si>
    <t>S11359</t>
  </si>
  <si>
    <t>S11360</t>
  </si>
  <si>
    <t>S11361</t>
  </si>
  <si>
    <t>S11362</t>
  </si>
  <si>
    <t>S11363</t>
  </si>
  <si>
    <t>S11364</t>
  </si>
  <si>
    <t>S11365</t>
  </si>
  <si>
    <t>S11366</t>
  </si>
  <si>
    <t>S11367</t>
  </si>
  <si>
    <t>S11368</t>
  </si>
  <si>
    <t>S11369</t>
  </si>
  <si>
    <t>S11370</t>
  </si>
  <si>
    <t>S11371</t>
  </si>
  <si>
    <t>S11372</t>
  </si>
  <si>
    <t>S11373</t>
  </si>
  <si>
    <t>S11374</t>
  </si>
  <si>
    <t>S11375</t>
  </si>
  <si>
    <t>S11376</t>
  </si>
  <si>
    <t>S11377</t>
  </si>
  <si>
    <t>S11378</t>
  </si>
  <si>
    <t>S11379</t>
  </si>
  <si>
    <t>S11380</t>
  </si>
  <si>
    <t>S11381</t>
  </si>
  <si>
    <t>S11382</t>
  </si>
  <si>
    <t>S11383</t>
  </si>
  <si>
    <t>S11384</t>
  </si>
  <si>
    <t>S11385</t>
  </si>
  <si>
    <t>S11386</t>
  </si>
  <si>
    <t>S11387</t>
  </si>
  <si>
    <t>S11388</t>
  </si>
  <si>
    <t>S11389</t>
  </si>
  <si>
    <t>S11390</t>
  </si>
  <si>
    <t>S11391</t>
  </si>
  <si>
    <t>S11392</t>
  </si>
  <si>
    <t>S11393</t>
  </si>
  <si>
    <t>S11394</t>
  </si>
  <si>
    <t>S11395</t>
  </si>
  <si>
    <t>S11396</t>
  </si>
  <si>
    <t>S11397</t>
  </si>
  <si>
    <t>S11398</t>
  </si>
  <si>
    <t>S11399</t>
  </si>
  <si>
    <t>S11400</t>
  </si>
  <si>
    <t>S11401</t>
  </si>
  <si>
    <t>S11402</t>
  </si>
  <si>
    <t>S11403</t>
  </si>
  <si>
    <t>S11404</t>
  </si>
  <si>
    <t>S11405</t>
  </si>
  <si>
    <t>S11406</t>
  </si>
  <si>
    <t>S11407</t>
  </si>
  <si>
    <t>S11408</t>
  </si>
  <si>
    <t>S11409</t>
  </si>
  <si>
    <t>S11410</t>
  </si>
  <si>
    <t>S11411</t>
  </si>
  <si>
    <t>S11412</t>
  </si>
  <si>
    <t>S11413</t>
  </si>
  <si>
    <t>S11414</t>
  </si>
  <si>
    <t>S11415</t>
  </si>
  <si>
    <t>S11416</t>
  </si>
  <si>
    <t>S11417</t>
  </si>
  <si>
    <t>S11418</t>
  </si>
  <si>
    <t>S11419</t>
  </si>
  <si>
    <t>S11420</t>
  </si>
  <si>
    <t>S11421</t>
  </si>
  <si>
    <t>S11422</t>
  </si>
  <si>
    <t>S11423</t>
  </si>
  <si>
    <t>S11424</t>
  </si>
  <si>
    <t>S11425</t>
  </si>
  <si>
    <t>S11426</t>
  </si>
  <si>
    <t>S11427</t>
  </si>
  <si>
    <t>S11428</t>
  </si>
  <si>
    <t>S11429</t>
  </si>
  <si>
    <t>S11430</t>
  </si>
  <si>
    <t>S11431</t>
  </si>
  <si>
    <t>S11432</t>
  </si>
  <si>
    <t>S11433</t>
  </si>
  <si>
    <t>S11434</t>
  </si>
  <si>
    <t>S11435</t>
  </si>
  <si>
    <t>S11436</t>
  </si>
  <si>
    <t>S11437</t>
  </si>
  <si>
    <t>S11438</t>
  </si>
  <si>
    <t>S11439</t>
  </si>
  <si>
    <t>S11440</t>
  </si>
  <si>
    <t>S11441</t>
  </si>
  <si>
    <t>S11442</t>
  </si>
  <si>
    <t>S11443</t>
  </si>
  <si>
    <t>S11444</t>
  </si>
  <si>
    <t>S11445</t>
  </si>
  <si>
    <t>S11446</t>
  </si>
  <si>
    <t>S11447</t>
  </si>
  <si>
    <t>S11448</t>
  </si>
  <si>
    <t>S11449</t>
  </si>
  <si>
    <t>S11450</t>
  </si>
  <si>
    <t>S11451</t>
  </si>
  <si>
    <t>S11452</t>
  </si>
  <si>
    <t>S11453</t>
  </si>
  <si>
    <t>S11454</t>
  </si>
  <si>
    <t>S11455</t>
  </si>
  <si>
    <t>S11456</t>
  </si>
  <si>
    <t>S11457</t>
  </si>
  <si>
    <t>S11458</t>
  </si>
  <si>
    <t>S11459</t>
  </si>
  <si>
    <t>S11460</t>
  </si>
  <si>
    <t>S11461</t>
  </si>
  <si>
    <t>S11462</t>
  </si>
  <si>
    <t>S11463</t>
  </si>
  <si>
    <t>S11464</t>
  </si>
  <si>
    <t>S11465</t>
  </si>
  <si>
    <t>S11466</t>
  </si>
  <si>
    <t>S11467</t>
  </si>
  <si>
    <t>S11468</t>
  </si>
  <si>
    <t>S11469</t>
  </si>
  <si>
    <t>S11470</t>
  </si>
  <si>
    <t>S11471</t>
  </si>
  <si>
    <t>S11472</t>
  </si>
  <si>
    <t>S11473</t>
  </si>
  <si>
    <t>S11474</t>
  </si>
  <si>
    <t>S11475</t>
  </si>
  <si>
    <t>S11476</t>
  </si>
  <si>
    <t>S11477</t>
  </si>
  <si>
    <t>S11478</t>
  </si>
  <si>
    <t>S11479</t>
  </si>
  <si>
    <t>S11480</t>
  </si>
  <si>
    <t>S11481</t>
  </si>
  <si>
    <t>S11482</t>
  </si>
  <si>
    <t>S11483</t>
  </si>
  <si>
    <t>S11484</t>
  </si>
  <si>
    <t>S11485</t>
  </si>
  <si>
    <t>S11486</t>
  </si>
  <si>
    <t>S11487</t>
  </si>
  <si>
    <t>S11488</t>
  </si>
  <si>
    <t>S11489</t>
  </si>
  <si>
    <t>S11490</t>
  </si>
  <si>
    <t>S11491</t>
  </si>
  <si>
    <t>S11492</t>
  </si>
  <si>
    <t>S11493</t>
  </si>
  <si>
    <t>S11494</t>
  </si>
  <si>
    <t>S11495</t>
  </si>
  <si>
    <t>S11496</t>
  </si>
  <si>
    <t>S11497</t>
  </si>
  <si>
    <t>S11498</t>
  </si>
  <si>
    <t>S11499</t>
  </si>
  <si>
    <t>S11500</t>
  </si>
  <si>
    <t>S11501</t>
  </si>
  <si>
    <t>S11502</t>
  </si>
  <si>
    <t>S11503</t>
  </si>
  <si>
    <t>S11504</t>
  </si>
  <si>
    <t>S11505</t>
  </si>
  <si>
    <t>S11506</t>
  </si>
  <si>
    <t>S11507</t>
  </si>
  <si>
    <t>S11508</t>
  </si>
  <si>
    <t>S11509</t>
  </si>
  <si>
    <t>S11510</t>
  </si>
  <si>
    <t>S11511</t>
  </si>
  <si>
    <t>S11512</t>
  </si>
  <si>
    <t>S11513</t>
  </si>
  <si>
    <t>S11514</t>
  </si>
  <si>
    <t>S11515</t>
  </si>
  <si>
    <t>S11516</t>
  </si>
  <si>
    <t>S11517</t>
  </si>
  <si>
    <t>S11518</t>
  </si>
  <si>
    <t>S11519</t>
  </si>
  <si>
    <t>S11520</t>
  </si>
  <si>
    <t>S11521</t>
  </si>
  <si>
    <t>S11522</t>
  </si>
  <si>
    <t>S11523</t>
  </si>
  <si>
    <t>S11524</t>
  </si>
  <si>
    <t>S11525</t>
  </si>
  <si>
    <t>S11526</t>
  </si>
  <si>
    <t>S11527</t>
  </si>
  <si>
    <t>S11528</t>
  </si>
  <si>
    <t>S11529</t>
  </si>
  <si>
    <t>S11530</t>
  </si>
  <si>
    <t>S11531</t>
  </si>
  <si>
    <t>S11532</t>
  </si>
  <si>
    <t>S11533</t>
  </si>
  <si>
    <t>S11534</t>
  </si>
  <si>
    <t>S11535</t>
  </si>
  <si>
    <t>S11536</t>
  </si>
  <si>
    <t>S11537</t>
  </si>
  <si>
    <t>S11538</t>
  </si>
  <si>
    <t>S11539</t>
  </si>
  <si>
    <t>S11540</t>
  </si>
  <si>
    <t>S11541</t>
  </si>
  <si>
    <t>S11542</t>
  </si>
  <si>
    <t>S11543</t>
  </si>
  <si>
    <t>S11544</t>
  </si>
  <si>
    <t>S11545</t>
  </si>
  <si>
    <t>S11546</t>
  </si>
  <si>
    <t>S11547</t>
  </si>
  <si>
    <t>S11548</t>
  </si>
  <si>
    <t>S11549</t>
  </si>
  <si>
    <t>S11550</t>
  </si>
  <si>
    <t>S11551</t>
  </si>
  <si>
    <t>S11552</t>
  </si>
  <si>
    <t>S11553</t>
  </si>
  <si>
    <t>S11554</t>
  </si>
  <si>
    <t>S11555</t>
  </si>
  <si>
    <t>S11556</t>
  </si>
  <si>
    <t>S11557</t>
  </si>
  <si>
    <t>S11558</t>
  </si>
  <si>
    <t>S11559</t>
  </si>
  <si>
    <t>S11560</t>
  </si>
  <si>
    <t>S11561</t>
  </si>
  <si>
    <t>S11562</t>
  </si>
  <si>
    <t>S11563</t>
  </si>
  <si>
    <t>S11564</t>
  </si>
  <si>
    <t>S11565</t>
  </si>
  <si>
    <t>S11566</t>
  </si>
  <si>
    <t>S11567</t>
  </si>
  <si>
    <t>S11568</t>
  </si>
  <si>
    <t>S11569</t>
  </si>
  <si>
    <t>S11570</t>
  </si>
  <si>
    <t>S11571</t>
  </si>
  <si>
    <t>S11572</t>
  </si>
  <si>
    <t>S11573</t>
  </si>
  <si>
    <t>S11574</t>
  </si>
  <si>
    <t>S11575</t>
  </si>
  <si>
    <t>S11576</t>
  </si>
  <si>
    <t>S11577</t>
  </si>
  <si>
    <t>S11578</t>
  </si>
  <si>
    <t>S11579</t>
  </si>
  <si>
    <t>S11580</t>
  </si>
  <si>
    <t>S11581</t>
  </si>
  <si>
    <t>S11582</t>
  </si>
  <si>
    <t>S11583</t>
  </si>
  <si>
    <t>S11584</t>
  </si>
  <si>
    <t>S11585</t>
  </si>
  <si>
    <t>S11586</t>
  </si>
  <si>
    <t>S11587</t>
  </si>
  <si>
    <t>S11588</t>
  </si>
  <si>
    <t>S11589</t>
  </si>
  <si>
    <t>S11590</t>
  </si>
  <si>
    <t>S11591</t>
  </si>
  <si>
    <t>S11592</t>
  </si>
  <si>
    <t>S11593</t>
  </si>
  <si>
    <t>S11594</t>
  </si>
  <si>
    <t>S11595</t>
  </si>
  <si>
    <t>S11596</t>
  </si>
  <si>
    <t>S11597</t>
  </si>
  <si>
    <t>S11598</t>
  </si>
  <si>
    <t>S11599</t>
  </si>
  <si>
    <t>S11600</t>
  </si>
  <si>
    <t>S11601</t>
  </si>
  <si>
    <t>S11602</t>
  </si>
  <si>
    <t>S11603</t>
  </si>
  <si>
    <t>S11604</t>
  </si>
  <si>
    <t>S11605</t>
  </si>
  <si>
    <t>S11606</t>
  </si>
  <si>
    <t>S11607</t>
  </si>
  <si>
    <t>S11608</t>
  </si>
  <si>
    <t>S11609</t>
  </si>
  <si>
    <t>S11610</t>
  </si>
  <si>
    <t>S11611</t>
  </si>
  <si>
    <t>S11612</t>
  </si>
  <si>
    <t>S11613</t>
  </si>
  <si>
    <t>S11614</t>
  </si>
  <si>
    <t>S11615</t>
  </si>
  <si>
    <t>S11616</t>
  </si>
  <si>
    <t>S11617</t>
  </si>
  <si>
    <t>S11618</t>
  </si>
  <si>
    <t>S11619</t>
  </si>
  <si>
    <t>S11620</t>
  </si>
  <si>
    <t>S11621</t>
  </si>
  <si>
    <t>S11622</t>
  </si>
  <si>
    <t>S11623</t>
  </si>
  <si>
    <t>S11624</t>
  </si>
  <si>
    <t>S11625</t>
  </si>
  <si>
    <t>S11626</t>
  </si>
  <si>
    <t>S11627</t>
  </si>
  <si>
    <t>S11628</t>
  </si>
  <si>
    <t>S11629</t>
  </si>
  <si>
    <t>S11630</t>
  </si>
  <si>
    <t>S11631</t>
  </si>
  <si>
    <t>S11632</t>
  </si>
  <si>
    <t>S11633</t>
  </si>
  <si>
    <t>S11634</t>
  </si>
  <si>
    <t>S11635</t>
  </si>
  <si>
    <t>S11636</t>
  </si>
  <si>
    <t>S11637</t>
  </si>
  <si>
    <t>S11638</t>
  </si>
  <si>
    <t>S11639</t>
  </si>
  <si>
    <t>S11640</t>
  </si>
  <si>
    <t>S11641</t>
  </si>
  <si>
    <t>S11642</t>
  </si>
  <si>
    <t>S11643</t>
  </si>
  <si>
    <t>S11644</t>
  </si>
  <si>
    <t>S11645</t>
  </si>
  <si>
    <t>S11646</t>
  </si>
  <si>
    <t>S11647</t>
  </si>
  <si>
    <t>S11648</t>
  </si>
  <si>
    <t>S11649</t>
  </si>
  <si>
    <t>S11650</t>
  </si>
  <si>
    <t>S11651</t>
  </si>
  <si>
    <t>S11652</t>
  </si>
  <si>
    <t>S11653</t>
  </si>
  <si>
    <t>S11654</t>
  </si>
  <si>
    <t>S11655</t>
  </si>
  <si>
    <t>S11656</t>
  </si>
  <si>
    <t>S11657</t>
  </si>
  <si>
    <t>S11658</t>
  </si>
  <si>
    <t>S11659</t>
  </si>
  <si>
    <t>S11660</t>
  </si>
  <si>
    <t>S11661</t>
  </si>
  <si>
    <t>S11662</t>
  </si>
  <si>
    <t>S11663</t>
  </si>
  <si>
    <t>S11664</t>
  </si>
  <si>
    <t>S11665</t>
  </si>
  <si>
    <t>S11666</t>
  </si>
  <si>
    <t>S11667</t>
  </si>
  <si>
    <t>S11668</t>
  </si>
  <si>
    <t>S11669</t>
  </si>
  <si>
    <t>S11670</t>
  </si>
  <si>
    <t>S11671</t>
  </si>
  <si>
    <t>S11672</t>
  </si>
  <si>
    <t>S11673</t>
  </si>
  <si>
    <t>S11674</t>
  </si>
  <si>
    <t>S11675</t>
  </si>
  <si>
    <t>S11676</t>
  </si>
  <si>
    <t>S11677</t>
  </si>
  <si>
    <t>S11678</t>
  </si>
  <si>
    <t>S11679</t>
  </si>
  <si>
    <t>S11680</t>
  </si>
  <si>
    <t>S11681</t>
  </si>
  <si>
    <t>S11682</t>
  </si>
  <si>
    <t>S11683</t>
  </si>
  <si>
    <t>S11684</t>
  </si>
  <si>
    <t>S11685</t>
  </si>
  <si>
    <t>S11686</t>
  </si>
  <si>
    <t>S11687</t>
  </si>
  <si>
    <t>S11688</t>
  </si>
  <si>
    <t>S11689</t>
  </si>
  <si>
    <t>S11690</t>
  </si>
  <si>
    <t>S11691</t>
  </si>
  <si>
    <t>S11692</t>
  </si>
  <si>
    <t>S11693</t>
  </si>
  <si>
    <t>S11694</t>
  </si>
  <si>
    <t>S11695</t>
  </si>
  <si>
    <t>S11696</t>
  </si>
  <si>
    <t>S11697</t>
  </si>
  <si>
    <t>S11698</t>
  </si>
  <si>
    <t>S11699</t>
  </si>
  <si>
    <t>S11700</t>
  </si>
  <si>
    <t>S11701</t>
  </si>
  <si>
    <t>S11702</t>
  </si>
  <si>
    <t>S11703</t>
  </si>
  <si>
    <t>S11704</t>
  </si>
  <si>
    <t>S11705</t>
  </si>
  <si>
    <t>S11706</t>
  </si>
  <si>
    <t>S11707</t>
  </si>
  <si>
    <t>S11708</t>
  </si>
  <si>
    <t>S11709</t>
  </si>
  <si>
    <t>S11710</t>
  </si>
  <si>
    <t>S11711</t>
  </si>
  <si>
    <t>S11712</t>
  </si>
  <si>
    <t>S11713</t>
  </si>
  <si>
    <t>S11714</t>
  </si>
  <si>
    <t>S11715</t>
  </si>
  <si>
    <t>S11716</t>
  </si>
  <si>
    <t>S11717</t>
  </si>
  <si>
    <t>S11718</t>
  </si>
  <si>
    <t>S11719</t>
  </si>
  <si>
    <t>S11720</t>
  </si>
  <si>
    <t>S11721</t>
  </si>
  <si>
    <t>S11722</t>
  </si>
  <si>
    <t>S11723</t>
  </si>
  <si>
    <t>S11724</t>
  </si>
  <si>
    <t>S11725</t>
  </si>
  <si>
    <t>S11726</t>
  </si>
  <si>
    <t>S11727</t>
  </si>
  <si>
    <t>S11728</t>
  </si>
  <si>
    <t>S11729</t>
  </si>
  <si>
    <t>S11730</t>
  </si>
  <si>
    <t>S11731</t>
  </si>
  <si>
    <t>S11732</t>
  </si>
  <si>
    <t>S11733</t>
  </si>
  <si>
    <t>S11734</t>
  </si>
  <si>
    <t>S11735</t>
  </si>
  <si>
    <t>S11736</t>
  </si>
  <si>
    <t>S11737</t>
  </si>
  <si>
    <t>S11738</t>
  </si>
  <si>
    <t>S11739</t>
  </si>
  <si>
    <t>S11740</t>
  </si>
  <si>
    <t>S11741</t>
  </si>
  <si>
    <t>S11742</t>
  </si>
  <si>
    <t>S11743</t>
  </si>
  <si>
    <t>S11744</t>
  </si>
  <si>
    <t>S11745</t>
  </si>
  <si>
    <t>S11746</t>
  </si>
  <si>
    <t>S11747</t>
  </si>
  <si>
    <t>S11748</t>
  </si>
  <si>
    <t>S11749</t>
  </si>
  <si>
    <t>S11750</t>
  </si>
  <si>
    <t>S11751</t>
  </si>
  <si>
    <t>S11752</t>
  </si>
  <si>
    <t>S11753</t>
  </si>
  <si>
    <t>S11754</t>
  </si>
  <si>
    <t>S11755</t>
  </si>
  <si>
    <t>S11756</t>
  </si>
  <si>
    <t>S11757</t>
  </si>
  <si>
    <t>S11758</t>
  </si>
  <si>
    <t>S11759</t>
  </si>
  <si>
    <t>S11760</t>
  </si>
  <si>
    <t>S11761</t>
  </si>
  <si>
    <t>S11762</t>
  </si>
  <si>
    <t>S11763</t>
  </si>
  <si>
    <t>S11764</t>
  </si>
  <si>
    <t>S11765</t>
  </si>
  <si>
    <t>S11766</t>
  </si>
  <si>
    <t>S11767</t>
  </si>
  <si>
    <t>S11768</t>
  </si>
  <si>
    <t>S11769</t>
  </si>
  <si>
    <t>S11770</t>
  </si>
  <si>
    <t>S11771</t>
  </si>
  <si>
    <t>S11772</t>
  </si>
  <si>
    <t>S11773</t>
  </si>
  <si>
    <t>S11774</t>
  </si>
  <si>
    <t>S11775</t>
  </si>
  <si>
    <t>S11776</t>
  </si>
  <si>
    <t>S11777</t>
  </si>
  <si>
    <t>S11778</t>
  </si>
  <si>
    <t>S11779</t>
  </si>
  <si>
    <t>S11780</t>
  </si>
  <si>
    <t>S11781</t>
  </si>
  <si>
    <t>S11782</t>
  </si>
  <si>
    <t>S11783</t>
  </si>
  <si>
    <t>S11784</t>
  </si>
  <si>
    <t>S11785</t>
  </si>
  <si>
    <t>S11786</t>
  </si>
  <si>
    <t>S11787</t>
  </si>
  <si>
    <t>S11788</t>
  </si>
  <si>
    <t>S11789</t>
  </si>
  <si>
    <t>S11790</t>
  </si>
  <si>
    <t>S11791</t>
  </si>
  <si>
    <t>S11792</t>
  </si>
  <si>
    <t>S11793</t>
  </si>
  <si>
    <t>S11794</t>
  </si>
  <si>
    <t>S11795</t>
  </si>
  <si>
    <t>S11796</t>
  </si>
  <si>
    <t>S11797</t>
  </si>
  <si>
    <t>S11798</t>
  </si>
  <si>
    <t>S11799</t>
  </si>
  <si>
    <t>S11800</t>
  </si>
  <si>
    <t>S11801</t>
  </si>
  <si>
    <t>S11802</t>
  </si>
  <si>
    <t>S11803</t>
  </si>
  <si>
    <t>S11804</t>
  </si>
  <si>
    <t>S11805</t>
  </si>
  <si>
    <t>S11806</t>
  </si>
  <si>
    <t>S11807</t>
  </si>
  <si>
    <t>S11808</t>
  </si>
  <si>
    <t>S11809</t>
  </si>
  <si>
    <t>S11810</t>
  </si>
  <si>
    <t>S11811</t>
  </si>
  <si>
    <t>S11812</t>
  </si>
  <si>
    <t>S11813</t>
  </si>
  <si>
    <t>S11814</t>
  </si>
  <si>
    <t>S11815</t>
  </si>
  <si>
    <t>S11816</t>
  </si>
  <si>
    <t>S11817</t>
  </si>
  <si>
    <t>S11818</t>
  </si>
  <si>
    <t>S11819</t>
  </si>
  <si>
    <t>S11820</t>
  </si>
  <si>
    <t>S11821</t>
  </si>
  <si>
    <t>S11822</t>
  </si>
  <si>
    <t>S11823</t>
  </si>
  <si>
    <t>S11824</t>
  </si>
  <si>
    <t>S11825</t>
  </si>
  <si>
    <t>S11826</t>
  </si>
  <si>
    <t>S11827</t>
  </si>
  <si>
    <t>S11828</t>
  </si>
  <si>
    <t>S11829</t>
  </si>
  <si>
    <t>S11830</t>
  </si>
  <si>
    <t>S11831</t>
  </si>
  <si>
    <t>S11832</t>
  </si>
  <si>
    <t>S11833</t>
  </si>
  <si>
    <t>S11834</t>
  </si>
  <si>
    <t>S11835</t>
  </si>
  <si>
    <t>S11836</t>
  </si>
  <si>
    <t>S11837</t>
  </si>
  <si>
    <t>S11838</t>
  </si>
  <si>
    <t>S11839</t>
  </si>
  <si>
    <t>S11840</t>
  </si>
  <si>
    <t>S11841</t>
  </si>
  <si>
    <t>S11842</t>
  </si>
  <si>
    <t>S11843</t>
  </si>
  <si>
    <t>S11844</t>
  </si>
  <si>
    <t>S11845</t>
  </si>
  <si>
    <t>S11846</t>
  </si>
  <si>
    <t>S11847</t>
  </si>
  <si>
    <t>S11848</t>
  </si>
  <si>
    <t>S11849</t>
  </si>
  <si>
    <t>S11850</t>
  </si>
  <si>
    <t>S11851</t>
  </si>
  <si>
    <t>S11852</t>
  </si>
  <si>
    <t>S11853</t>
  </si>
  <si>
    <t>S11854</t>
  </si>
  <si>
    <t>S11855</t>
  </si>
  <si>
    <t>S11856</t>
  </si>
  <si>
    <t>S11857</t>
  </si>
  <si>
    <t>S11858</t>
  </si>
  <si>
    <t>S11859</t>
  </si>
  <si>
    <t>S11860</t>
  </si>
  <si>
    <t>S11861</t>
  </si>
  <si>
    <t>S11862</t>
  </si>
  <si>
    <t>S11863</t>
  </si>
  <si>
    <t>S11864</t>
  </si>
  <si>
    <t>S11865</t>
  </si>
  <si>
    <t>S11866</t>
  </si>
  <si>
    <t>S11867</t>
  </si>
  <si>
    <t>S11868</t>
  </si>
  <si>
    <t>S11869</t>
  </si>
  <si>
    <t>S11870</t>
  </si>
  <si>
    <t>S11871</t>
  </si>
  <si>
    <t>S11872</t>
  </si>
  <si>
    <t>S11873</t>
  </si>
  <si>
    <t>S11874</t>
  </si>
  <si>
    <t>S11875</t>
  </si>
  <si>
    <t>S11876</t>
  </si>
  <si>
    <t>S11877</t>
  </si>
  <si>
    <t>S11878</t>
  </si>
  <si>
    <t>S11879</t>
  </si>
  <si>
    <t>S11880</t>
  </si>
  <si>
    <t>S11881</t>
  </si>
  <si>
    <t>S11882</t>
  </si>
  <si>
    <t>S11883</t>
  </si>
  <si>
    <t>S11884</t>
  </si>
  <si>
    <t>S11885</t>
  </si>
  <si>
    <t>S11886</t>
  </si>
  <si>
    <t>S11887</t>
  </si>
  <si>
    <t>S11888</t>
  </si>
  <si>
    <t>S11889</t>
  </si>
  <si>
    <t>S11890</t>
  </si>
  <si>
    <t>S11891</t>
  </si>
  <si>
    <t>S11892</t>
  </si>
  <si>
    <t>S11893</t>
  </si>
  <si>
    <t>S11894</t>
  </si>
  <si>
    <t>S11895</t>
  </si>
  <si>
    <t>S11896</t>
  </si>
  <si>
    <t>S11897</t>
  </si>
  <si>
    <t>S11898</t>
  </si>
  <si>
    <t>S11899</t>
  </si>
  <si>
    <t>S11900</t>
  </si>
  <si>
    <t>S11901</t>
  </si>
  <si>
    <t>S11902</t>
  </si>
  <si>
    <t>S11903</t>
  </si>
  <si>
    <t>S11904</t>
  </si>
  <si>
    <t>S11905</t>
  </si>
  <si>
    <t>S11906</t>
  </si>
  <si>
    <t>S11907</t>
  </si>
  <si>
    <t>S11908</t>
  </si>
  <si>
    <t>S11909</t>
  </si>
  <si>
    <t>S11910</t>
  </si>
  <si>
    <t>S11911</t>
  </si>
  <si>
    <t>S11912</t>
  </si>
  <si>
    <t>S11913</t>
  </si>
  <si>
    <t>S11914</t>
  </si>
  <si>
    <t>S11915</t>
  </si>
  <si>
    <t>S11916</t>
  </si>
  <si>
    <t>S11917</t>
  </si>
  <si>
    <t>S11918</t>
  </si>
  <si>
    <t>S11919</t>
  </si>
  <si>
    <t>S11920</t>
  </si>
  <si>
    <t>S11921</t>
  </si>
  <si>
    <t>S11922</t>
  </si>
  <si>
    <t>S11923</t>
  </si>
  <si>
    <t>S11924</t>
  </si>
  <si>
    <t>S11925</t>
  </si>
  <si>
    <t>S11926</t>
  </si>
  <si>
    <t>S11927</t>
  </si>
  <si>
    <t>S11928</t>
  </si>
  <si>
    <t>S11929</t>
  </si>
  <si>
    <t>S11930</t>
  </si>
  <si>
    <t>S11931</t>
  </si>
  <si>
    <t>S11932</t>
  </si>
  <si>
    <t>S11933</t>
  </si>
  <si>
    <t>S11934</t>
  </si>
  <si>
    <t>S11935</t>
  </si>
  <si>
    <t>S11936</t>
  </si>
  <si>
    <t>S11937</t>
  </si>
  <si>
    <t>S11938</t>
  </si>
  <si>
    <t>S11939</t>
  </si>
  <si>
    <t>S11940</t>
  </si>
  <si>
    <t>S11941</t>
  </si>
  <si>
    <t>S11942</t>
  </si>
  <si>
    <t>S11943</t>
  </si>
  <si>
    <t>S11944</t>
  </si>
  <si>
    <t>S11945</t>
  </si>
  <si>
    <t>S11946</t>
  </si>
  <si>
    <t>S11947</t>
  </si>
  <si>
    <t>S11948</t>
  </si>
  <si>
    <t>S11949</t>
  </si>
  <si>
    <t>S11950</t>
  </si>
  <si>
    <t>S11951</t>
  </si>
  <si>
    <t>S11952</t>
  </si>
  <si>
    <t>S11953</t>
  </si>
  <si>
    <t>S11954</t>
  </si>
  <si>
    <t>S11955</t>
  </si>
  <si>
    <t>S11956</t>
  </si>
  <si>
    <t>S11957</t>
  </si>
  <si>
    <t>S11958</t>
  </si>
  <si>
    <t>S11959</t>
  </si>
  <si>
    <t>S11960</t>
  </si>
  <si>
    <t>S11961</t>
  </si>
  <si>
    <t>S11962</t>
  </si>
  <si>
    <t>S11963</t>
  </si>
  <si>
    <t>S11964</t>
  </si>
  <si>
    <t>S11965</t>
  </si>
  <si>
    <t>S11966</t>
  </si>
  <si>
    <t>S11967</t>
  </si>
  <si>
    <t>S11968</t>
  </si>
  <si>
    <t>S11969</t>
  </si>
  <si>
    <t>S11970</t>
  </si>
  <si>
    <t>S11971</t>
  </si>
  <si>
    <t>S11972</t>
  </si>
  <si>
    <t>S11973</t>
  </si>
  <si>
    <t>S11974</t>
  </si>
  <si>
    <t>S11975</t>
  </si>
  <si>
    <t>S11976</t>
  </si>
  <si>
    <t>S11977</t>
  </si>
  <si>
    <t>S11978</t>
  </si>
  <si>
    <t>S11979</t>
  </si>
  <si>
    <t>S11980</t>
  </si>
  <si>
    <t>S11981</t>
  </si>
  <si>
    <t>S11982</t>
  </si>
  <si>
    <t>S11983</t>
  </si>
  <si>
    <t>S11984</t>
  </si>
  <si>
    <t>S11985</t>
  </si>
  <si>
    <t>S11986</t>
  </si>
  <si>
    <t>S11987</t>
  </si>
  <si>
    <t>S11988</t>
  </si>
  <si>
    <t>S11989</t>
  </si>
  <si>
    <t>S11990</t>
  </si>
  <si>
    <t>S11991</t>
  </si>
  <si>
    <t>S11992</t>
  </si>
  <si>
    <t>S11993</t>
  </si>
  <si>
    <t>S11994</t>
  </si>
  <si>
    <t>S11995</t>
  </si>
  <si>
    <t>S11996</t>
  </si>
  <si>
    <t>S11997</t>
  </si>
  <si>
    <t>S11998</t>
  </si>
  <si>
    <t>S11999</t>
  </si>
  <si>
    <t>S12000</t>
  </si>
  <si>
    <t>S12001</t>
  </si>
  <si>
    <t>S12002</t>
  </si>
  <si>
    <t>S12003</t>
  </si>
  <si>
    <t>S12004</t>
  </si>
  <si>
    <t>S12005</t>
  </si>
  <si>
    <t>S12006</t>
  </si>
  <si>
    <t>S12007</t>
  </si>
  <si>
    <t>S12008</t>
  </si>
  <si>
    <t>S12009</t>
  </si>
  <si>
    <t>S12010</t>
  </si>
  <si>
    <t>S12011</t>
  </si>
  <si>
    <t>S12012</t>
  </si>
  <si>
    <t>S12013</t>
  </si>
  <si>
    <t>S12014</t>
  </si>
  <si>
    <t>S12015</t>
  </si>
  <si>
    <t>S12016</t>
  </si>
  <si>
    <t>S12017</t>
  </si>
  <si>
    <t>S12018</t>
  </si>
  <si>
    <t>S12019</t>
  </si>
  <si>
    <t>S12020</t>
  </si>
  <si>
    <t>S12021</t>
  </si>
  <si>
    <t>S12022</t>
  </si>
  <si>
    <t>S12023</t>
  </si>
  <si>
    <t>S12024</t>
  </si>
  <si>
    <t>S12025</t>
  </si>
  <si>
    <t>S12026</t>
  </si>
  <si>
    <t>S12027</t>
  </si>
  <si>
    <t>S12028</t>
  </si>
  <si>
    <t>S12029</t>
  </si>
  <si>
    <t>S12030</t>
  </si>
  <si>
    <t>S12031</t>
  </si>
  <si>
    <t>S12032</t>
  </si>
  <si>
    <t>S12033</t>
  </si>
  <si>
    <t>S12034</t>
  </si>
  <si>
    <t>S12035</t>
  </si>
  <si>
    <t>S12036</t>
  </si>
  <si>
    <t>S12037</t>
  </si>
  <si>
    <t>S12038</t>
  </si>
  <si>
    <t>S12039</t>
  </si>
  <si>
    <t>S12040</t>
  </si>
  <si>
    <t>S12041</t>
  </si>
  <si>
    <t>S12042</t>
  </si>
  <si>
    <t>S12043</t>
  </si>
  <si>
    <t>S12044</t>
  </si>
  <si>
    <t>S12045</t>
  </si>
  <si>
    <t>S12046</t>
  </si>
  <si>
    <t>S12047</t>
  </si>
  <si>
    <t>S12048</t>
  </si>
  <si>
    <t>S12049</t>
  </si>
  <si>
    <t>S12050</t>
  </si>
  <si>
    <t>S12051</t>
  </si>
  <si>
    <t>S12052</t>
  </si>
  <si>
    <t>S12053</t>
  </si>
  <si>
    <t>S12054</t>
  </si>
  <si>
    <t>S12055</t>
  </si>
  <si>
    <t>S12056</t>
  </si>
  <si>
    <t>S12057</t>
  </si>
  <si>
    <t>S12058</t>
  </si>
  <si>
    <t>S12059</t>
  </si>
  <si>
    <t>S12060</t>
  </si>
  <si>
    <t>S12061</t>
  </si>
  <si>
    <t>S12062</t>
  </si>
  <si>
    <t>S12063</t>
  </si>
  <si>
    <t>S12064</t>
  </si>
  <si>
    <t>S12065</t>
  </si>
  <si>
    <t>S12066</t>
  </si>
  <si>
    <t>S12067</t>
  </si>
  <si>
    <t>S12068</t>
  </si>
  <si>
    <t>S12069</t>
  </si>
  <si>
    <t>S12070</t>
  </si>
  <si>
    <t>S12071</t>
  </si>
  <si>
    <t>S12072</t>
  </si>
  <si>
    <t>S12073</t>
  </si>
  <si>
    <t>S12074</t>
  </si>
  <si>
    <t>S12075</t>
  </si>
  <si>
    <t>S12076</t>
  </si>
  <si>
    <t>S12077</t>
  </si>
  <si>
    <t>S12078</t>
  </si>
  <si>
    <t>S12079</t>
  </si>
  <si>
    <t>S12080</t>
  </si>
  <si>
    <t>S12081</t>
  </si>
  <si>
    <t>S12082</t>
  </si>
  <si>
    <t>S12083</t>
  </si>
  <si>
    <t>S12084</t>
  </si>
  <si>
    <t>S12085</t>
  </si>
  <si>
    <t>S12086</t>
  </si>
  <si>
    <t>S12087</t>
  </si>
  <si>
    <t>S12088</t>
  </si>
  <si>
    <t>S12089</t>
  </si>
  <si>
    <t>S12090</t>
  </si>
  <si>
    <t>S12091</t>
  </si>
  <si>
    <t>S12092</t>
  </si>
  <si>
    <t>S12093</t>
  </si>
  <si>
    <t>S12094</t>
  </si>
  <si>
    <t>S12095</t>
  </si>
  <si>
    <t>S12096</t>
  </si>
  <si>
    <t>S12097</t>
  </si>
  <si>
    <t>S12098</t>
  </si>
  <si>
    <t>S12099</t>
  </si>
  <si>
    <t>S12100</t>
  </si>
  <si>
    <t>S12101</t>
  </si>
  <si>
    <t>S12102</t>
  </si>
  <si>
    <t>S12103</t>
  </si>
  <si>
    <t>S12104</t>
  </si>
  <si>
    <t>S12105</t>
  </si>
  <si>
    <t>S12106</t>
  </si>
  <si>
    <t>S12107</t>
  </si>
  <si>
    <t>S12108</t>
  </si>
  <si>
    <t>S12109</t>
  </si>
  <si>
    <t>S12110</t>
  </si>
  <si>
    <t>S12111</t>
  </si>
  <si>
    <t>S12112</t>
  </si>
  <si>
    <t>S12113</t>
  </si>
  <si>
    <t>S12114</t>
  </si>
  <si>
    <t>S12115</t>
  </si>
  <si>
    <t>S12116</t>
  </si>
  <si>
    <t>S12117</t>
  </si>
  <si>
    <t>S12118</t>
  </si>
  <si>
    <t>S12119</t>
  </si>
  <si>
    <t>S12120</t>
  </si>
  <si>
    <t>S12121</t>
  </si>
  <si>
    <t>S12122</t>
  </si>
  <si>
    <t>S12123</t>
  </si>
  <si>
    <t>S12124</t>
  </si>
  <si>
    <t>S12125</t>
  </si>
  <si>
    <t>S12126</t>
  </si>
  <si>
    <t>S12127</t>
  </si>
  <si>
    <t>S12128</t>
  </si>
  <si>
    <t>S12129</t>
  </si>
  <si>
    <t>S12130</t>
  </si>
  <si>
    <t>S12131</t>
  </si>
  <si>
    <t>S12132</t>
  </si>
  <si>
    <t>S12133</t>
  </si>
  <si>
    <t>S12134</t>
  </si>
  <si>
    <t>S12135</t>
  </si>
  <si>
    <t>S12136</t>
  </si>
  <si>
    <t>S12137</t>
  </si>
  <si>
    <t>S12138</t>
  </si>
  <si>
    <t>S12139</t>
  </si>
  <si>
    <t>S12140</t>
  </si>
  <si>
    <t>S12141</t>
  </si>
  <si>
    <t>S12142</t>
  </si>
  <si>
    <t>S12143</t>
  </si>
  <si>
    <t>S12144</t>
  </si>
  <si>
    <t>S12145</t>
  </si>
  <si>
    <t>S12146</t>
  </si>
  <si>
    <t>S12147</t>
  </si>
  <si>
    <t>S12148</t>
  </si>
  <si>
    <t>S12149</t>
  </si>
  <si>
    <t>S12150</t>
  </si>
  <si>
    <t>S12151</t>
  </si>
  <si>
    <t>S12152</t>
  </si>
  <si>
    <t>S12153</t>
  </si>
  <si>
    <t>S12154</t>
  </si>
  <si>
    <t>S12155</t>
  </si>
  <si>
    <t>S12156</t>
  </si>
  <si>
    <t>S12157</t>
  </si>
  <si>
    <t>S12158</t>
  </si>
  <si>
    <t>S12159</t>
  </si>
  <si>
    <t>S12160</t>
  </si>
  <si>
    <t>S12161</t>
  </si>
  <si>
    <t>S12162</t>
  </si>
  <si>
    <t>S12163</t>
  </si>
  <si>
    <t>S12164</t>
  </si>
  <si>
    <t>S12165</t>
  </si>
  <si>
    <t>S12166</t>
  </si>
  <si>
    <t>S12167</t>
  </si>
  <si>
    <t>S12168</t>
  </si>
  <si>
    <t>S12169</t>
  </si>
  <si>
    <t>S12170</t>
  </si>
  <si>
    <t>S12171</t>
  </si>
  <si>
    <t>S12172</t>
  </si>
  <si>
    <t>S12173</t>
  </si>
  <si>
    <t>S12174</t>
  </si>
  <si>
    <t>S12175</t>
  </si>
  <si>
    <t>S12176</t>
  </si>
  <si>
    <t>S12177</t>
  </si>
  <si>
    <t>S12178</t>
  </si>
  <si>
    <t>S12179</t>
  </si>
  <si>
    <t>S12180</t>
  </si>
  <si>
    <t>S12181</t>
  </si>
  <si>
    <t>S12182</t>
  </si>
  <si>
    <t>S12183</t>
  </si>
  <si>
    <t>S12184</t>
  </si>
  <si>
    <t>S12185</t>
  </si>
  <si>
    <t>S12186</t>
  </si>
  <si>
    <t>S12187</t>
  </si>
  <si>
    <t>S12188</t>
  </si>
  <si>
    <t>S12189</t>
  </si>
  <si>
    <t>S12190</t>
  </si>
  <si>
    <t>S12191</t>
  </si>
  <si>
    <t>S12192</t>
  </si>
  <si>
    <t>S12193</t>
  </si>
  <si>
    <t>S12194</t>
  </si>
  <si>
    <t>S12195</t>
  </si>
  <si>
    <t>S12196</t>
  </si>
  <si>
    <t>S12197</t>
  </si>
  <si>
    <t>S12198</t>
  </si>
  <si>
    <t>S12199</t>
  </si>
  <si>
    <t>S12200</t>
  </si>
  <si>
    <t>S12201</t>
  </si>
  <si>
    <t>S12202</t>
  </si>
  <si>
    <t>S12203</t>
  </si>
  <si>
    <t>S12204</t>
  </si>
  <si>
    <t>S12205</t>
  </si>
  <si>
    <t>S12206</t>
  </si>
  <si>
    <t>S12207</t>
  </si>
  <si>
    <t>S12208</t>
  </si>
  <si>
    <t>S12209</t>
  </si>
  <si>
    <t>S12210</t>
  </si>
  <si>
    <t>S12211</t>
  </si>
  <si>
    <t>S12212</t>
  </si>
  <si>
    <t>S12213</t>
  </si>
  <si>
    <t>S12214</t>
  </si>
  <si>
    <t>S12215</t>
  </si>
  <si>
    <t>S12216</t>
  </si>
  <si>
    <t>S12217</t>
  </si>
  <si>
    <t>S12218</t>
  </si>
  <si>
    <t>S12219</t>
  </si>
  <si>
    <t>S12220</t>
  </si>
  <si>
    <t>S12221</t>
  </si>
  <si>
    <t>S12222</t>
  </si>
  <si>
    <t>S12223</t>
  </si>
  <si>
    <t>S12224</t>
  </si>
  <si>
    <t>S12225</t>
  </si>
  <si>
    <t>S12226</t>
  </si>
  <si>
    <t>S12227</t>
  </si>
  <si>
    <t>S12228</t>
  </si>
  <si>
    <t>S12229</t>
  </si>
  <si>
    <t>S12230</t>
  </si>
  <si>
    <t>S12231</t>
  </si>
  <si>
    <t>S12232</t>
  </si>
  <si>
    <t>S12233</t>
  </si>
  <si>
    <t>S12234</t>
  </si>
  <si>
    <t>S12235</t>
  </si>
  <si>
    <t>S12236</t>
  </si>
  <si>
    <t>S12237</t>
  </si>
  <si>
    <t>S12238</t>
  </si>
  <si>
    <t>S12239</t>
  </si>
  <si>
    <t>S12240</t>
  </si>
  <si>
    <t>S12241</t>
  </si>
  <si>
    <t>S12242</t>
  </si>
  <si>
    <t>S12243</t>
  </si>
  <si>
    <t>S12244</t>
  </si>
  <si>
    <t>S12245</t>
  </si>
  <si>
    <t>S12246</t>
  </si>
  <si>
    <t>S12247</t>
  </si>
  <si>
    <t>S12248</t>
  </si>
  <si>
    <t>S12249</t>
  </si>
  <si>
    <t>S12250</t>
  </si>
  <si>
    <t>S12251</t>
  </si>
  <si>
    <t>S12252</t>
  </si>
  <si>
    <t>S12253</t>
  </si>
  <si>
    <t>S12254</t>
  </si>
  <si>
    <t>S12255</t>
  </si>
  <si>
    <t>S12256</t>
  </si>
  <si>
    <t>S12257</t>
  </si>
  <si>
    <t>S12258</t>
  </si>
  <si>
    <t>S12259</t>
  </si>
  <si>
    <t>S12260</t>
  </si>
  <si>
    <t>S12261</t>
  </si>
  <si>
    <t>S12262</t>
  </si>
  <si>
    <t>S12263</t>
  </si>
  <si>
    <t>S12264</t>
  </si>
  <si>
    <t>S12265</t>
  </si>
  <si>
    <t>S12266</t>
  </si>
  <si>
    <t>S12267</t>
  </si>
  <si>
    <t>S12268</t>
  </si>
  <si>
    <t>S12269</t>
  </si>
  <si>
    <t>S12270</t>
  </si>
  <si>
    <t>S12271</t>
  </si>
  <si>
    <t>S12272</t>
  </si>
  <si>
    <t>S12273</t>
  </si>
  <si>
    <t>S12274</t>
  </si>
  <si>
    <t>S12275</t>
  </si>
  <si>
    <t>S12276</t>
  </si>
  <si>
    <t>S12277</t>
  </si>
  <si>
    <t>S12278</t>
  </si>
  <si>
    <t>S12279</t>
  </si>
  <si>
    <t>S12280</t>
  </si>
  <si>
    <t>S12281</t>
  </si>
  <si>
    <t>S12282</t>
  </si>
  <si>
    <t>S12283</t>
  </si>
  <si>
    <t>S12284</t>
  </si>
  <si>
    <t>S12285</t>
  </si>
  <si>
    <t>S12286</t>
  </si>
  <si>
    <t>S12287</t>
  </si>
  <si>
    <t>S12288</t>
  </si>
  <si>
    <t>S12289</t>
  </si>
  <si>
    <t>S12290</t>
  </si>
  <si>
    <t>S12291</t>
  </si>
  <si>
    <t>S12292</t>
  </si>
  <si>
    <t>S12293</t>
  </si>
  <si>
    <t>S12294</t>
  </si>
  <si>
    <t>S12295</t>
  </si>
  <si>
    <t>S12296</t>
  </si>
  <si>
    <t>S12297</t>
  </si>
  <si>
    <t>S12298</t>
  </si>
  <si>
    <t>S12299</t>
  </si>
  <si>
    <t>S12300</t>
  </si>
  <si>
    <t>S12301</t>
  </si>
  <si>
    <t>S12302</t>
  </si>
  <si>
    <t>S12303</t>
  </si>
  <si>
    <t>S12304</t>
  </si>
  <si>
    <t>S12305</t>
  </si>
  <si>
    <t>S12306</t>
  </si>
  <si>
    <t>S12307</t>
  </si>
  <si>
    <t>S12308</t>
  </si>
  <si>
    <t>S12309</t>
  </si>
  <si>
    <t>S12310</t>
  </si>
  <si>
    <t>S12311</t>
  </si>
  <si>
    <t>S12312</t>
  </si>
  <si>
    <t>S12313</t>
  </si>
  <si>
    <t>S12314</t>
  </si>
  <si>
    <t>S12315</t>
  </si>
  <si>
    <t>S12316</t>
  </si>
  <si>
    <t>S12317</t>
  </si>
  <si>
    <t>S12318</t>
  </si>
  <si>
    <t>S12319</t>
  </si>
  <si>
    <t>S12320</t>
  </si>
  <si>
    <t>S12321</t>
  </si>
  <si>
    <t>S12322</t>
  </si>
  <si>
    <t>S12323</t>
  </si>
  <si>
    <t>S12324</t>
  </si>
  <si>
    <t>S12325</t>
  </si>
  <si>
    <t>S12326</t>
  </si>
  <si>
    <t>S12327</t>
  </si>
  <si>
    <t>S12328</t>
  </si>
  <si>
    <t>S12329</t>
  </si>
  <si>
    <t>S12330</t>
  </si>
  <si>
    <t>S12331</t>
  </si>
  <si>
    <t>S12332</t>
  </si>
  <si>
    <t>S12333</t>
  </si>
  <si>
    <t>S12334</t>
  </si>
  <si>
    <t>S12335</t>
  </si>
  <si>
    <t>S12336</t>
  </si>
  <si>
    <t>S12337</t>
  </si>
  <si>
    <t>S12338</t>
  </si>
  <si>
    <t>S12339</t>
  </si>
  <si>
    <t>S12340</t>
  </si>
  <si>
    <t>S12341</t>
  </si>
  <si>
    <t>S12342</t>
  </si>
  <si>
    <t>S12343</t>
  </si>
  <si>
    <t>S12344</t>
  </si>
  <si>
    <t>S12345</t>
  </si>
  <si>
    <t>S12346</t>
  </si>
  <si>
    <t>S12347</t>
  </si>
  <si>
    <t>S12348</t>
  </si>
  <si>
    <t>S12349</t>
  </si>
  <si>
    <t>S12350</t>
  </si>
  <si>
    <t>S12351</t>
  </si>
  <si>
    <t>S12352</t>
  </si>
  <si>
    <t>S12353</t>
  </si>
  <si>
    <t>S12354</t>
  </si>
  <si>
    <t>S12355</t>
  </si>
  <si>
    <t>S12356</t>
  </si>
  <si>
    <t>S12357</t>
  </si>
  <si>
    <t>S12358</t>
  </si>
  <si>
    <t>S12359</t>
  </si>
  <si>
    <t>S12360</t>
  </si>
  <si>
    <t>S12361</t>
  </si>
  <si>
    <t>S12362</t>
  </si>
  <si>
    <t>S12363</t>
  </si>
  <si>
    <t>S12364</t>
  </si>
  <si>
    <t>S12365</t>
  </si>
  <si>
    <t>S12366</t>
  </si>
  <si>
    <t>S12367</t>
  </si>
  <si>
    <t>S12368</t>
  </si>
  <si>
    <t>S12369</t>
  </si>
  <si>
    <t>S12370</t>
  </si>
  <si>
    <t>S12371</t>
  </si>
  <si>
    <t>S12372</t>
  </si>
  <si>
    <t>S12373</t>
  </si>
  <si>
    <t>S12374</t>
  </si>
  <si>
    <t>S12375</t>
  </si>
  <si>
    <t>S12376</t>
  </si>
  <si>
    <t>S12377</t>
  </si>
  <si>
    <t>S12378</t>
  </si>
  <si>
    <t>S12379</t>
  </si>
  <si>
    <t>S12380</t>
  </si>
  <si>
    <t>S12381</t>
  </si>
  <si>
    <t>S12382</t>
  </si>
  <si>
    <t>S12383</t>
  </si>
  <si>
    <t>S12384</t>
  </si>
  <si>
    <t>S12385</t>
  </si>
  <si>
    <t>S12386</t>
  </si>
  <si>
    <t>S12387</t>
  </si>
  <si>
    <t>S12388</t>
  </si>
  <si>
    <t>S12389</t>
  </si>
  <si>
    <t>S12390</t>
  </si>
  <si>
    <t>S12391</t>
  </si>
  <si>
    <t>S12392</t>
  </si>
  <si>
    <t>S12393</t>
  </si>
  <si>
    <t>S12394</t>
  </si>
  <si>
    <t>S12395</t>
  </si>
  <si>
    <t>S12396</t>
  </si>
  <si>
    <t>S12397</t>
  </si>
  <si>
    <t>S12398</t>
  </si>
  <si>
    <t>S12399</t>
  </si>
  <si>
    <t>S12400</t>
  </si>
  <si>
    <t>S12401</t>
  </si>
  <si>
    <t>S12402</t>
  </si>
  <si>
    <t>S12403</t>
  </si>
  <si>
    <t>S12404</t>
  </si>
  <si>
    <t>S12405</t>
  </si>
  <si>
    <t>S12406</t>
  </si>
  <si>
    <t>S12407</t>
  </si>
  <si>
    <t>S12408</t>
  </si>
  <si>
    <t>S12409</t>
  </si>
  <si>
    <t>S12410</t>
  </si>
  <si>
    <t>S12411</t>
  </si>
  <si>
    <t>S12412</t>
  </si>
  <si>
    <t>S12413</t>
  </si>
  <si>
    <t>S12414</t>
  </si>
  <si>
    <t>S12415</t>
  </si>
  <si>
    <t>S12416</t>
  </si>
  <si>
    <t>S12417</t>
  </si>
  <si>
    <t>S12418</t>
  </si>
  <si>
    <t>S12419</t>
  </si>
  <si>
    <t>S12420</t>
  </si>
  <si>
    <t>S12421</t>
  </si>
  <si>
    <t>S12422</t>
  </si>
  <si>
    <t>S12423</t>
  </si>
  <si>
    <t>S12424</t>
  </si>
  <si>
    <t>S12425</t>
  </si>
  <si>
    <t>S12426</t>
  </si>
  <si>
    <t>S12427</t>
  </si>
  <si>
    <t>S12428</t>
  </si>
  <si>
    <t>S12429</t>
  </si>
  <si>
    <t>S12430</t>
  </si>
  <si>
    <t>S12431</t>
  </si>
  <si>
    <t>S12432</t>
  </si>
  <si>
    <t>S12433</t>
  </si>
  <si>
    <t>S12434</t>
  </si>
  <si>
    <t>S12435</t>
  </si>
  <si>
    <t>S12436</t>
  </si>
  <si>
    <t>S12437</t>
  </si>
  <si>
    <t>S12438</t>
  </si>
  <si>
    <t>S12439</t>
  </si>
  <si>
    <t>S12440</t>
  </si>
  <si>
    <t>S12441</t>
  </si>
  <si>
    <t>S12442</t>
  </si>
  <si>
    <t>S12443</t>
  </si>
  <si>
    <t>S12444</t>
  </si>
  <si>
    <t>S12445</t>
  </si>
  <si>
    <t>S12446</t>
  </si>
  <si>
    <t>S12447</t>
  </si>
  <si>
    <t>S12448</t>
  </si>
  <si>
    <t>S12449</t>
  </si>
  <si>
    <t>S12450</t>
  </si>
  <si>
    <t>S12451</t>
  </si>
  <si>
    <t>S12452</t>
  </si>
  <si>
    <t>S12453</t>
  </si>
  <si>
    <t>S12454</t>
  </si>
  <si>
    <t>S12455</t>
  </si>
  <si>
    <t>S12456</t>
  </si>
  <si>
    <t>S12457</t>
  </si>
  <si>
    <t>S12458</t>
  </si>
  <si>
    <t>S12459</t>
  </si>
  <si>
    <t>S12460</t>
  </si>
  <si>
    <t>S12461</t>
  </si>
  <si>
    <t>S12462</t>
  </si>
  <si>
    <t>S12463</t>
  </si>
  <si>
    <t>S12464</t>
  </si>
  <si>
    <t>S12465</t>
  </si>
  <si>
    <t>S12466</t>
  </si>
  <si>
    <t>S12467</t>
  </si>
  <si>
    <t>S12468</t>
  </si>
  <si>
    <t>S12469</t>
  </si>
  <si>
    <t>S12470</t>
  </si>
  <si>
    <t>S12471</t>
  </si>
  <si>
    <t>S12472</t>
  </si>
  <si>
    <t>S12473</t>
  </si>
  <si>
    <t>S12474</t>
  </si>
  <si>
    <t>S12475</t>
  </si>
  <si>
    <t>S12476</t>
  </si>
  <si>
    <t>S12477</t>
  </si>
  <si>
    <t>S12478</t>
  </si>
  <si>
    <t>S12479</t>
  </si>
  <si>
    <t>S12480</t>
  </si>
  <si>
    <t>S12481</t>
  </si>
  <si>
    <t>S12482</t>
  </si>
  <si>
    <t>S12483</t>
  </si>
  <si>
    <t>S12484</t>
  </si>
  <si>
    <t>S12485</t>
  </si>
  <si>
    <t>S12486</t>
  </si>
  <si>
    <t>S12487</t>
  </si>
  <si>
    <t>S12488</t>
  </si>
  <si>
    <t>S12489</t>
  </si>
  <si>
    <t>S12490</t>
  </si>
  <si>
    <t>S12491</t>
  </si>
  <si>
    <t>S12492</t>
  </si>
  <si>
    <t>S12493</t>
  </si>
  <si>
    <t>S12494</t>
  </si>
  <si>
    <t>S12495</t>
  </si>
  <si>
    <t>S12496</t>
  </si>
  <si>
    <t>S12497</t>
  </si>
  <si>
    <t>S12498</t>
  </si>
  <si>
    <t>S12499</t>
  </si>
  <si>
    <t>S12500</t>
  </si>
  <si>
    <t>S12501</t>
  </si>
  <si>
    <t>S12502</t>
  </si>
  <si>
    <t>S12503</t>
  </si>
  <si>
    <t>S12504</t>
  </si>
  <si>
    <t>S12505</t>
  </si>
  <si>
    <t>S12506</t>
  </si>
  <si>
    <t>S12507</t>
  </si>
  <si>
    <t>S12508</t>
  </si>
  <si>
    <t>S12509</t>
  </si>
  <si>
    <t>S12510</t>
  </si>
  <si>
    <t>S12511</t>
  </si>
  <si>
    <t>S12512</t>
  </si>
  <si>
    <t>S12513</t>
  </si>
  <si>
    <t>S12514</t>
  </si>
  <si>
    <t>S12515</t>
  </si>
  <si>
    <t>S12516</t>
  </si>
  <si>
    <t>S12517</t>
  </si>
  <si>
    <t>S12518</t>
  </si>
  <si>
    <t>S12519</t>
  </si>
  <si>
    <t>S12520</t>
  </si>
  <si>
    <t>S12521</t>
  </si>
  <si>
    <t>S12522</t>
  </si>
  <si>
    <t>S12523</t>
  </si>
  <si>
    <t>S12524</t>
  </si>
  <si>
    <t>S12525</t>
  </si>
  <si>
    <t>S12526</t>
  </si>
  <si>
    <t>S12527</t>
  </si>
  <si>
    <t>S12528</t>
  </si>
  <si>
    <t>S12529</t>
  </si>
  <si>
    <t>S12530</t>
  </si>
  <si>
    <t>S12531</t>
  </si>
  <si>
    <t>S12532</t>
  </si>
  <si>
    <t>S12533</t>
  </si>
  <si>
    <t>S12534</t>
  </si>
  <si>
    <t>S12535</t>
  </si>
  <si>
    <t>S12536</t>
  </si>
  <si>
    <t>S12537</t>
  </si>
  <si>
    <t>S12538</t>
  </si>
  <si>
    <t>S12539</t>
  </si>
  <si>
    <t>S12540</t>
  </si>
  <si>
    <t>S12541</t>
  </si>
  <si>
    <t>S12542</t>
  </si>
  <si>
    <t>S12543</t>
  </si>
  <si>
    <t>S12544</t>
  </si>
  <si>
    <t>S12545</t>
  </si>
  <si>
    <t>S12546</t>
  </si>
  <si>
    <t>S12547</t>
  </si>
  <si>
    <t>S12548</t>
  </si>
  <si>
    <t>S12549</t>
  </si>
  <si>
    <t>S12550</t>
  </si>
  <si>
    <t>S12551</t>
  </si>
  <si>
    <t>S12552</t>
  </si>
  <si>
    <t>S12553</t>
  </si>
  <si>
    <t>S12554</t>
  </si>
  <si>
    <t>S12555</t>
  </si>
  <si>
    <t>S12556</t>
  </si>
  <si>
    <t>S12557</t>
  </si>
  <si>
    <t>S12558</t>
  </si>
  <si>
    <t>S12559</t>
  </si>
  <si>
    <t>S12560</t>
  </si>
  <si>
    <t>S12561</t>
  </si>
  <si>
    <t>S12562</t>
  </si>
  <si>
    <t>S12563</t>
  </si>
  <si>
    <t>S12564</t>
  </si>
  <si>
    <t>S12565</t>
  </si>
  <si>
    <t>S12566</t>
  </si>
  <si>
    <t>S12567</t>
  </si>
  <si>
    <t>S12568</t>
  </si>
  <si>
    <t>S12569</t>
  </si>
  <si>
    <t>S12570</t>
  </si>
  <si>
    <t>S12571</t>
  </si>
  <si>
    <t>S12572</t>
  </si>
  <si>
    <t>S12573</t>
  </si>
  <si>
    <t>S12574</t>
  </si>
  <si>
    <t>S12575</t>
  </si>
  <si>
    <t>S12576</t>
  </si>
  <si>
    <t>S12577</t>
  </si>
  <si>
    <t>S12578</t>
  </si>
  <si>
    <t>S12579</t>
  </si>
  <si>
    <t>S12580</t>
  </si>
  <si>
    <t>S12581</t>
  </si>
  <si>
    <t>S12582</t>
  </si>
  <si>
    <t>S12583</t>
  </si>
  <si>
    <t>S12584</t>
  </si>
  <si>
    <t>S12585</t>
  </si>
  <si>
    <t>S12586</t>
  </si>
  <si>
    <t>S12587</t>
  </si>
  <si>
    <t>S12588</t>
  </si>
  <si>
    <t>S12589</t>
  </si>
  <si>
    <t>S12590</t>
  </si>
  <si>
    <t>S12591</t>
  </si>
  <si>
    <t>S12592</t>
  </si>
  <si>
    <t>S12593</t>
  </si>
  <si>
    <t>S12594</t>
  </si>
  <si>
    <t>S12595</t>
  </si>
  <si>
    <t>S12596</t>
  </si>
  <si>
    <t>S12597</t>
  </si>
  <si>
    <t>S12598</t>
  </si>
  <si>
    <t>S12599</t>
  </si>
  <si>
    <t>S12600</t>
  </si>
  <si>
    <t>S12601</t>
  </si>
  <si>
    <t>S12602</t>
  </si>
  <si>
    <t>S12603</t>
  </si>
  <si>
    <t>S12604</t>
  </si>
  <si>
    <t>S12605</t>
  </si>
  <si>
    <t>S12606</t>
  </si>
  <si>
    <t>S12607</t>
  </si>
  <si>
    <t>S12608</t>
  </si>
  <si>
    <t>S12609</t>
  </si>
  <si>
    <t>S12610</t>
  </si>
  <si>
    <t>S12611</t>
  </si>
  <si>
    <t>S12612</t>
  </si>
  <si>
    <t>S12613</t>
  </si>
  <si>
    <t>S12614</t>
  </si>
  <si>
    <t>S12615</t>
  </si>
  <si>
    <t>S12616</t>
  </si>
  <si>
    <t>S12617</t>
  </si>
  <si>
    <t>S12618</t>
  </si>
  <si>
    <t>S12619</t>
  </si>
  <si>
    <t>S12620</t>
  </si>
  <si>
    <t>S12621</t>
  </si>
  <si>
    <t>S12622</t>
  </si>
  <si>
    <t>S12623</t>
  </si>
  <si>
    <t>S12624</t>
  </si>
  <si>
    <t>S12625</t>
  </si>
  <si>
    <t>S12626</t>
  </si>
  <si>
    <t>S12627</t>
  </si>
  <si>
    <t>S12628</t>
  </si>
  <si>
    <t>S12629</t>
  </si>
  <si>
    <t>S12630</t>
  </si>
  <si>
    <t>S12631</t>
  </si>
  <si>
    <t>S12632</t>
  </si>
  <si>
    <t>S12633</t>
  </si>
  <si>
    <t>S12634</t>
  </si>
  <si>
    <t>S12635</t>
  </si>
  <si>
    <t>S12636</t>
  </si>
  <si>
    <t>S12637</t>
  </si>
  <si>
    <t>S12638</t>
  </si>
  <si>
    <t>S12639</t>
  </si>
  <si>
    <t>S12640</t>
  </si>
  <si>
    <t>S12641</t>
  </si>
  <si>
    <t>S12642</t>
  </si>
  <si>
    <t>S12643</t>
  </si>
  <si>
    <t>S12644</t>
  </si>
  <si>
    <t>S12645</t>
  </si>
  <si>
    <t>S12646</t>
  </si>
  <si>
    <t>S12647</t>
  </si>
  <si>
    <t>S12648</t>
  </si>
  <si>
    <t>S12649</t>
  </si>
  <si>
    <t>S12650</t>
  </si>
  <si>
    <t>S12651</t>
  </si>
  <si>
    <t>S12652</t>
  </si>
  <si>
    <t>S12653</t>
  </si>
  <si>
    <t>S12654</t>
  </si>
  <si>
    <t>S12655</t>
  </si>
  <si>
    <t>S12656</t>
  </si>
  <si>
    <t>S12657</t>
  </si>
  <si>
    <t>S12658</t>
  </si>
  <si>
    <t>S12659</t>
  </si>
  <si>
    <t>S12660</t>
  </si>
  <si>
    <t>S12661</t>
  </si>
  <si>
    <t>S12662</t>
  </si>
  <si>
    <t>S12663</t>
  </si>
  <si>
    <t>S12664</t>
  </si>
  <si>
    <t>S12665</t>
  </si>
  <si>
    <t>S12666</t>
  </si>
  <si>
    <t>S12667</t>
  </si>
  <si>
    <t>S12668</t>
  </si>
  <si>
    <t>S12669</t>
  </si>
  <si>
    <t>S12670</t>
  </si>
  <si>
    <t>S12671</t>
  </si>
  <si>
    <t>S12672</t>
  </si>
  <si>
    <t>S12673</t>
  </si>
  <si>
    <t>S12674</t>
  </si>
  <si>
    <t>S12675</t>
  </si>
  <si>
    <t>S12676</t>
  </si>
  <si>
    <t>S12677</t>
  </si>
  <si>
    <t>S12678</t>
  </si>
  <si>
    <t>S12679</t>
  </si>
  <si>
    <t>S12680</t>
  </si>
  <si>
    <t>S12681</t>
  </si>
  <si>
    <t>S12682</t>
  </si>
  <si>
    <t>S12683</t>
  </si>
  <si>
    <t>S12684</t>
  </si>
  <si>
    <t>S12685</t>
  </si>
  <si>
    <t>S12686</t>
  </si>
  <si>
    <t>S12687</t>
  </si>
  <si>
    <t>S12688</t>
  </si>
  <si>
    <t>S12689</t>
  </si>
  <si>
    <t>S12690</t>
  </si>
  <si>
    <t>S12691</t>
  </si>
  <si>
    <t>S12692</t>
  </si>
  <si>
    <t>S12693</t>
  </si>
  <si>
    <t>S12694</t>
  </si>
  <si>
    <t>S12695</t>
  </si>
  <si>
    <t>S12696</t>
  </si>
  <si>
    <t>S12697</t>
  </si>
  <si>
    <t>S12698</t>
  </si>
  <si>
    <t>S12699</t>
  </si>
  <si>
    <t>S12700</t>
  </si>
  <si>
    <t>S12701</t>
  </si>
  <si>
    <t>S12702</t>
  </si>
  <si>
    <t>S12703</t>
  </si>
  <si>
    <t>S12704</t>
  </si>
  <si>
    <t>S12705</t>
  </si>
  <si>
    <t>S12706</t>
  </si>
  <si>
    <t>S12707</t>
  </si>
  <si>
    <t>S12708</t>
  </si>
  <si>
    <t>S12709</t>
  </si>
  <si>
    <t>S12710</t>
  </si>
  <si>
    <t>S12711</t>
  </si>
  <si>
    <t>S12712</t>
  </si>
  <si>
    <t>S12713</t>
  </si>
  <si>
    <t>S12714</t>
  </si>
  <si>
    <t>S12715</t>
  </si>
  <si>
    <t>S12716</t>
  </si>
  <si>
    <t>S12717</t>
  </si>
  <si>
    <t>S12718</t>
  </si>
  <si>
    <t>S12719</t>
  </si>
  <si>
    <t>S12720</t>
  </si>
  <si>
    <t>S12721</t>
  </si>
  <si>
    <t>S12722</t>
  </si>
  <si>
    <t>S12723</t>
  </si>
  <si>
    <t>S12724</t>
  </si>
  <si>
    <t>S12725</t>
  </si>
  <si>
    <t>S12726</t>
  </si>
  <si>
    <t>S12727</t>
  </si>
  <si>
    <t>S12728</t>
  </si>
  <si>
    <t>S12729</t>
  </si>
  <si>
    <t>S12730</t>
  </si>
  <si>
    <t>S12731</t>
  </si>
  <si>
    <t>S12732</t>
  </si>
  <si>
    <t>S12733</t>
  </si>
  <si>
    <t>S12734</t>
  </si>
  <si>
    <t>S12735</t>
  </si>
  <si>
    <t>S12736</t>
  </si>
  <si>
    <t>S12737</t>
  </si>
  <si>
    <t>S12738</t>
  </si>
  <si>
    <t>S12739</t>
  </si>
  <si>
    <t>S12740</t>
  </si>
  <si>
    <t>S12741</t>
  </si>
  <si>
    <t>S12742</t>
  </si>
  <si>
    <t>S12743</t>
  </si>
  <si>
    <t>S12744</t>
  </si>
  <si>
    <t>S12745</t>
  </si>
  <si>
    <t>S12746</t>
  </si>
  <si>
    <t>S12747</t>
  </si>
  <si>
    <t>S12748</t>
  </si>
  <si>
    <t>S12749</t>
  </si>
  <si>
    <t>S12750</t>
  </si>
  <si>
    <t>S12751</t>
  </si>
  <si>
    <t>S12752</t>
  </si>
  <si>
    <t>S12753</t>
  </si>
  <si>
    <t>S12754</t>
  </si>
  <si>
    <t>S12755</t>
  </si>
  <si>
    <t>S12756</t>
  </si>
  <si>
    <t>S12757</t>
  </si>
  <si>
    <t>S12758</t>
  </si>
  <si>
    <t>S12759</t>
  </si>
  <si>
    <t>S12760</t>
  </si>
  <si>
    <t>S12761</t>
  </si>
  <si>
    <t>S12762</t>
  </si>
  <si>
    <t>S12763</t>
  </si>
  <si>
    <t>S12764</t>
  </si>
  <si>
    <t>S12765</t>
  </si>
  <si>
    <t>S12766</t>
  </si>
  <si>
    <t>S12767</t>
  </si>
  <si>
    <t>S12768</t>
  </si>
  <si>
    <t>S12769</t>
  </si>
  <si>
    <t>S12770</t>
  </si>
  <si>
    <t>S12771</t>
  </si>
  <si>
    <t>S12772</t>
  </si>
  <si>
    <t>S12773</t>
  </si>
  <si>
    <t>S12774</t>
  </si>
  <si>
    <t>S12775</t>
  </si>
  <si>
    <t>S12776</t>
  </si>
  <si>
    <t>S12777</t>
  </si>
  <si>
    <t>S12778</t>
  </si>
  <si>
    <t>S12779</t>
  </si>
  <si>
    <t>S12780</t>
  </si>
  <si>
    <t>S12781</t>
  </si>
  <si>
    <t>S12782</t>
  </si>
  <si>
    <t>S12783</t>
  </si>
  <si>
    <t>S12784</t>
  </si>
  <si>
    <t>S12785</t>
  </si>
  <si>
    <t>S12786</t>
  </si>
  <si>
    <t>S12787</t>
  </si>
  <si>
    <t>S12788</t>
  </si>
  <si>
    <t>S12789</t>
  </si>
  <si>
    <t>S12790</t>
  </si>
  <si>
    <t>S12791</t>
  </si>
  <si>
    <t>S12792</t>
  </si>
  <si>
    <t>S12793</t>
  </si>
  <si>
    <t>S12794</t>
  </si>
  <si>
    <t>S12795</t>
  </si>
  <si>
    <t>S12796</t>
  </si>
  <si>
    <t>S12797</t>
  </si>
  <si>
    <t>S12798</t>
  </si>
  <si>
    <t>S12799</t>
  </si>
  <si>
    <t>S12800</t>
  </si>
  <si>
    <t>S12801</t>
  </si>
  <si>
    <t>S12802</t>
  </si>
  <si>
    <t>S12803</t>
  </si>
  <si>
    <t>S12804</t>
  </si>
  <si>
    <t>S12805</t>
  </si>
  <si>
    <t>S12806</t>
  </si>
  <si>
    <t>S12807</t>
  </si>
  <si>
    <t>S12808</t>
  </si>
  <si>
    <t>S12809</t>
  </si>
  <si>
    <t>S12810</t>
  </si>
  <si>
    <t>S12811</t>
  </si>
  <si>
    <t>S12812</t>
  </si>
  <si>
    <t>S12813</t>
  </si>
  <si>
    <t>S12814</t>
  </si>
  <si>
    <t>S12815</t>
  </si>
  <si>
    <t>S12816</t>
  </si>
  <si>
    <t>S12817</t>
  </si>
  <si>
    <t>S12818</t>
  </si>
  <si>
    <t>S12819</t>
  </si>
  <si>
    <t>S12820</t>
  </si>
  <si>
    <t>S12821</t>
  </si>
  <si>
    <t>S12822</t>
  </si>
  <si>
    <t>S12823</t>
  </si>
  <si>
    <t>S12824</t>
  </si>
  <si>
    <t>S12825</t>
  </si>
  <si>
    <t>S12826</t>
  </si>
  <si>
    <t>S12827</t>
  </si>
  <si>
    <t>S12828</t>
  </si>
  <si>
    <t>S12829</t>
  </si>
  <si>
    <t>S12830</t>
  </si>
  <si>
    <t>S12831</t>
  </si>
  <si>
    <t>S12832</t>
  </si>
  <si>
    <t>S12833</t>
  </si>
  <si>
    <t>S12834</t>
  </si>
  <si>
    <t>S12835</t>
  </si>
  <si>
    <t>S12836</t>
  </si>
  <si>
    <t>S12837</t>
  </si>
  <si>
    <t>S12838</t>
  </si>
  <si>
    <t>S12839</t>
  </si>
  <si>
    <t>S12840</t>
  </si>
  <si>
    <t>S12841</t>
  </si>
  <si>
    <t>S12842</t>
  </si>
  <si>
    <t>S12843</t>
  </si>
  <si>
    <t>S12844</t>
  </si>
  <si>
    <t>S12845</t>
  </si>
  <si>
    <t>S12846</t>
  </si>
  <si>
    <t>S12847</t>
  </si>
  <si>
    <t>S12848</t>
  </si>
  <si>
    <t>S12849</t>
  </si>
  <si>
    <t>S12850</t>
  </si>
  <si>
    <t>S12851</t>
  </si>
  <si>
    <t>S12852</t>
  </si>
  <si>
    <t>S12853</t>
  </si>
  <si>
    <t>S12854</t>
  </si>
  <si>
    <t>S12855</t>
  </si>
  <si>
    <t>S12856</t>
  </si>
  <si>
    <t>S12857</t>
  </si>
  <si>
    <t>S12858</t>
  </si>
  <si>
    <t>S12859</t>
  </si>
  <si>
    <t>S12860</t>
  </si>
  <si>
    <t>S12861</t>
  </si>
  <si>
    <t>S12862</t>
  </si>
  <si>
    <t>S12863</t>
  </si>
  <si>
    <t>S12864</t>
  </si>
  <si>
    <t>S12865</t>
  </si>
  <si>
    <t>S12866</t>
  </si>
  <si>
    <t>S12867</t>
  </si>
  <si>
    <t>S12868</t>
  </si>
  <si>
    <t>S12869</t>
  </si>
  <si>
    <t>S12870</t>
  </si>
  <si>
    <t>S12871</t>
  </si>
  <si>
    <t>S12872</t>
  </si>
  <si>
    <t>S12873</t>
  </si>
  <si>
    <t>S12874</t>
  </si>
  <si>
    <t>S12875</t>
  </si>
  <si>
    <t>S12876</t>
  </si>
  <si>
    <t>S12877</t>
  </si>
  <si>
    <t>S12878</t>
  </si>
  <si>
    <t>S12879</t>
  </si>
  <si>
    <t>S12880</t>
  </si>
  <si>
    <t>S12881</t>
  </si>
  <si>
    <t>S12882</t>
  </si>
  <si>
    <t>S12883</t>
  </si>
  <si>
    <t>S12884</t>
  </si>
  <si>
    <t>S12885</t>
  </si>
  <si>
    <t>S12886</t>
  </si>
  <si>
    <t>S12887</t>
  </si>
  <si>
    <t>S12888</t>
  </si>
  <si>
    <t>S12889</t>
  </si>
  <si>
    <t>S12890</t>
  </si>
  <si>
    <t>S12891</t>
  </si>
  <si>
    <t>S12892</t>
  </si>
  <si>
    <t>S12893</t>
  </si>
  <si>
    <t>S12894</t>
  </si>
  <si>
    <t>S12895</t>
  </si>
  <si>
    <t>S12896</t>
  </si>
  <si>
    <t>S12897</t>
  </si>
  <si>
    <t>S12898</t>
  </si>
  <si>
    <t>S12899</t>
  </si>
  <si>
    <t>S12900</t>
  </si>
  <si>
    <t>S12901</t>
  </si>
  <si>
    <t>S12902</t>
  </si>
  <si>
    <t>S12903</t>
  </si>
  <si>
    <t>S12904</t>
  </si>
  <si>
    <t>S12905</t>
  </si>
  <si>
    <t>S12906</t>
  </si>
  <si>
    <t>S12907</t>
  </si>
  <si>
    <t>S12908</t>
  </si>
  <si>
    <t>S12909</t>
  </si>
  <si>
    <t>S12910</t>
  </si>
  <si>
    <t>S12911</t>
  </si>
  <si>
    <t>S12912</t>
  </si>
  <si>
    <t>S12913</t>
  </si>
  <si>
    <t>S12914</t>
  </si>
  <si>
    <t>S12915</t>
  </si>
  <si>
    <t>S12916</t>
  </si>
  <si>
    <t>S12917</t>
  </si>
  <si>
    <t>S12918</t>
  </si>
  <si>
    <t>S12919</t>
  </si>
  <si>
    <t>S12920</t>
  </si>
  <si>
    <t>S12921</t>
  </si>
  <si>
    <t>S12922</t>
  </si>
  <si>
    <t>S12923</t>
  </si>
  <si>
    <t>S12924</t>
  </si>
  <si>
    <t>S12925</t>
  </si>
  <si>
    <t>S12926</t>
  </si>
  <si>
    <t>S12927</t>
  </si>
  <si>
    <t>S12928</t>
  </si>
  <si>
    <t>S12929</t>
  </si>
  <si>
    <t>S12930</t>
  </si>
  <si>
    <t>S12931</t>
  </si>
  <si>
    <t>S12932</t>
  </si>
  <si>
    <t>S12933</t>
  </si>
  <si>
    <t>S12934</t>
  </si>
  <si>
    <t>S12935</t>
  </si>
  <si>
    <t>S12936</t>
  </si>
  <si>
    <t>S12937</t>
  </si>
  <si>
    <t>S12938</t>
  </si>
  <si>
    <t>S12939</t>
  </si>
  <si>
    <t>S12940</t>
  </si>
  <si>
    <t>S12941</t>
  </si>
  <si>
    <t>S12942</t>
  </si>
  <si>
    <t>S12943</t>
  </si>
  <si>
    <t>S12944</t>
  </si>
  <si>
    <t>S12945</t>
  </si>
  <si>
    <t>S12946</t>
  </si>
  <si>
    <t>S12947</t>
  </si>
  <si>
    <t>S12948</t>
  </si>
  <si>
    <t>S12949</t>
  </si>
  <si>
    <t>S12950</t>
  </si>
  <si>
    <t>S12951</t>
  </si>
  <si>
    <t>S12952</t>
  </si>
  <si>
    <t>S12953</t>
  </si>
  <si>
    <t>S12954</t>
  </si>
  <si>
    <t>S12955</t>
  </si>
  <si>
    <t>S12956</t>
  </si>
  <si>
    <t>S12957</t>
  </si>
  <si>
    <t>S12958</t>
  </si>
  <si>
    <t>S12959</t>
  </si>
  <si>
    <t>S12960</t>
  </si>
  <si>
    <t>S12961</t>
  </si>
  <si>
    <t>S12962</t>
  </si>
  <si>
    <t>S12963</t>
  </si>
  <si>
    <t>S12964</t>
  </si>
  <si>
    <t>S12965</t>
  </si>
  <si>
    <t>S12966</t>
  </si>
  <si>
    <t>S12967</t>
  </si>
  <si>
    <t>S12968</t>
  </si>
  <si>
    <t>S12969</t>
  </si>
  <si>
    <t>S12970</t>
  </si>
  <si>
    <t>S12971</t>
  </si>
  <si>
    <t>S12972</t>
  </si>
  <si>
    <t>S12973</t>
  </si>
  <si>
    <t>S12974</t>
  </si>
  <si>
    <t>S12975</t>
  </si>
  <si>
    <t>S12976</t>
  </si>
  <si>
    <t>S12977</t>
  </si>
  <si>
    <t>S12978</t>
  </si>
  <si>
    <t>S12979</t>
  </si>
  <si>
    <t>S12980</t>
  </si>
  <si>
    <t>S12981</t>
  </si>
  <si>
    <t>S12982</t>
  </si>
  <si>
    <t>S12983</t>
  </si>
  <si>
    <t>S12984</t>
  </si>
  <si>
    <t>S12985</t>
  </si>
  <si>
    <t>S12986</t>
  </si>
  <si>
    <t>S12987</t>
  </si>
  <si>
    <t>S12988</t>
  </si>
  <si>
    <t>S12989</t>
  </si>
  <si>
    <t>S12990</t>
  </si>
  <si>
    <t>S12991</t>
  </si>
  <si>
    <t>S12992</t>
  </si>
  <si>
    <t>S12993</t>
  </si>
  <si>
    <t>S12994</t>
  </si>
  <si>
    <t>S12995</t>
  </si>
  <si>
    <t>S12996</t>
  </si>
  <si>
    <t>S12997</t>
  </si>
  <si>
    <t>S12998</t>
  </si>
  <si>
    <t>S12999</t>
  </si>
  <si>
    <t>S13000</t>
  </si>
  <si>
    <t>S13001</t>
  </si>
  <si>
    <t>S13002</t>
  </si>
  <si>
    <t>S13003</t>
  </si>
  <si>
    <t>S13004</t>
  </si>
  <si>
    <t>S13005</t>
  </si>
  <si>
    <t>S13006</t>
  </si>
  <si>
    <t>S13007</t>
  </si>
  <si>
    <t>S13008</t>
  </si>
  <si>
    <t>S13009</t>
  </si>
  <si>
    <t>S13010</t>
  </si>
  <si>
    <t>S13011</t>
  </si>
  <si>
    <t>S13012</t>
  </si>
  <si>
    <t>S13013</t>
  </si>
  <si>
    <t>S13014</t>
  </si>
  <si>
    <t>S13015</t>
  </si>
  <si>
    <t>S13016</t>
  </si>
  <si>
    <t>S13017</t>
  </si>
  <si>
    <t>S13018</t>
  </si>
  <si>
    <t>S13019</t>
  </si>
  <si>
    <t>S13020</t>
  </si>
  <si>
    <t>S13021</t>
  </si>
  <si>
    <t>S13022</t>
  </si>
  <si>
    <t>S13023</t>
  </si>
  <si>
    <t>S13024</t>
  </si>
  <si>
    <t>S13025</t>
  </si>
  <si>
    <t>S13026</t>
  </si>
  <si>
    <t>S13027</t>
  </si>
  <si>
    <t>S13028</t>
  </si>
  <si>
    <t>S13029</t>
  </si>
  <si>
    <t>S13030</t>
  </si>
  <si>
    <t>S13031</t>
  </si>
  <si>
    <t>S13032</t>
  </si>
  <si>
    <t>S13033</t>
  </si>
  <si>
    <t>S13034</t>
  </si>
  <si>
    <t>S13035</t>
  </si>
  <si>
    <t>S13036</t>
  </si>
  <si>
    <t>S13037</t>
  </si>
  <si>
    <t>S13038</t>
  </si>
  <si>
    <t>S13039</t>
  </si>
  <si>
    <t>S13040</t>
  </si>
  <si>
    <t>S13041</t>
  </si>
  <si>
    <t>S13042</t>
  </si>
  <si>
    <t>S13043</t>
  </si>
  <si>
    <t>S13044</t>
  </si>
  <si>
    <t>S13045</t>
  </si>
  <si>
    <t>S13046</t>
  </si>
  <si>
    <t>S13047</t>
  </si>
  <si>
    <t>S13048</t>
  </si>
  <si>
    <t>S13049</t>
  </si>
  <si>
    <t>S13050</t>
  </si>
  <si>
    <t>S13051</t>
  </si>
  <si>
    <t>S13052</t>
  </si>
  <si>
    <t>S13053</t>
  </si>
  <si>
    <t>S13054</t>
  </si>
  <si>
    <t>S13055</t>
  </si>
  <si>
    <t>S13056</t>
  </si>
  <si>
    <t>S13057</t>
  </si>
  <si>
    <t>S13058</t>
  </si>
  <si>
    <t>S13059</t>
  </si>
  <si>
    <t>S13060</t>
  </si>
  <si>
    <t>S13061</t>
  </si>
  <si>
    <t>S13062</t>
  </si>
  <si>
    <t>S13063</t>
  </si>
  <si>
    <t>S13064</t>
  </si>
  <si>
    <t>S13065</t>
  </si>
  <si>
    <t>S13066</t>
  </si>
  <si>
    <t>S13067</t>
  </si>
  <si>
    <t>S13068</t>
  </si>
  <si>
    <t>S13069</t>
  </si>
  <si>
    <t>S13070</t>
  </si>
  <si>
    <t>S13071</t>
  </si>
  <si>
    <t>S13072</t>
  </si>
  <si>
    <t>S13073</t>
  </si>
  <si>
    <t>S13074</t>
  </si>
  <si>
    <t>S13075</t>
  </si>
  <si>
    <t>S13076</t>
  </si>
  <si>
    <t>S13077</t>
  </si>
  <si>
    <t>S13078</t>
  </si>
  <si>
    <t>S13079</t>
  </si>
  <si>
    <t>S13080</t>
  </si>
  <si>
    <t>S13081</t>
  </si>
  <si>
    <t>S13082</t>
  </si>
  <si>
    <t>S13083</t>
  </si>
  <si>
    <t>S13084</t>
  </si>
  <si>
    <t>S13085</t>
  </si>
  <si>
    <t>S13086</t>
  </si>
  <si>
    <t>S13087</t>
  </si>
  <si>
    <t>S13088</t>
  </si>
  <si>
    <t>S13089</t>
  </si>
  <si>
    <t>S13090</t>
  </si>
  <si>
    <t>S13091</t>
  </si>
  <si>
    <t>S13092</t>
  </si>
  <si>
    <t>S13093</t>
  </si>
  <si>
    <t>S13094</t>
  </si>
  <si>
    <t>S13095</t>
  </si>
  <si>
    <t>S13096</t>
  </si>
  <si>
    <t>S13097</t>
  </si>
  <si>
    <t>S13098</t>
  </si>
  <si>
    <t>S13099</t>
  </si>
  <si>
    <t>S13100</t>
  </si>
  <si>
    <t>S13101</t>
  </si>
  <si>
    <t>S13102</t>
  </si>
  <si>
    <t>S13103</t>
  </si>
  <si>
    <t>S13104</t>
  </si>
  <si>
    <t>S13105</t>
  </si>
  <si>
    <t>S13106</t>
  </si>
  <si>
    <t>S13107</t>
  </si>
  <si>
    <t>S13108</t>
  </si>
  <si>
    <t>S13109</t>
  </si>
  <si>
    <t>S13110</t>
  </si>
  <si>
    <t>S13111</t>
  </si>
  <si>
    <t>S13112</t>
  </si>
  <si>
    <t>S13113</t>
  </si>
  <si>
    <t>S13114</t>
  </si>
  <si>
    <t>S13115</t>
  </si>
  <si>
    <t>S13116</t>
  </si>
  <si>
    <t>S13117</t>
  </si>
  <si>
    <t>S13118</t>
  </si>
  <si>
    <t>S13119</t>
  </si>
  <si>
    <t>S13120</t>
  </si>
  <si>
    <t>S13121</t>
  </si>
  <si>
    <t>S13122</t>
  </si>
  <si>
    <t>S13123</t>
  </si>
  <si>
    <t>S13124</t>
  </si>
  <si>
    <t>S13125</t>
  </si>
  <si>
    <t>S13126</t>
  </si>
  <si>
    <t>S13127</t>
  </si>
  <si>
    <t>S13128</t>
  </si>
  <si>
    <t>S13129</t>
  </si>
  <si>
    <t>S13130</t>
  </si>
  <si>
    <t>S13131</t>
  </si>
  <si>
    <t>S13132</t>
  </si>
  <si>
    <t>S13133</t>
  </si>
  <si>
    <t>S13134</t>
  </si>
  <si>
    <t>S13135</t>
  </si>
  <si>
    <t>S13136</t>
  </si>
  <si>
    <t>S13137</t>
  </si>
  <si>
    <t>S13138</t>
  </si>
  <si>
    <t>S13139</t>
  </si>
  <si>
    <t>S13140</t>
  </si>
  <si>
    <t>S13141</t>
  </si>
  <si>
    <t>S13142</t>
  </si>
  <si>
    <t>S13143</t>
  </si>
  <si>
    <t>S13144</t>
  </si>
  <si>
    <t>S13145</t>
  </si>
  <si>
    <t>S13146</t>
  </si>
  <si>
    <t>S13147</t>
  </si>
  <si>
    <t>S13148</t>
  </si>
  <si>
    <t>S13149</t>
  </si>
  <si>
    <t>S13150</t>
  </si>
  <si>
    <t>S13151</t>
  </si>
  <si>
    <t>S13152</t>
  </si>
  <si>
    <t>S13153</t>
  </si>
  <si>
    <t>S13154</t>
  </si>
  <si>
    <t>S13155</t>
  </si>
  <si>
    <t>S13156</t>
  </si>
  <si>
    <t>S13157</t>
  </si>
  <si>
    <t>S13158</t>
  </si>
  <si>
    <t>S13159</t>
  </si>
  <si>
    <t>S13160</t>
  </si>
  <si>
    <t>S13161</t>
  </si>
  <si>
    <t>S13162</t>
  </si>
  <si>
    <t>S13163</t>
  </si>
  <si>
    <t>S13164</t>
  </si>
  <si>
    <t>S13165</t>
  </si>
  <si>
    <t>S13166</t>
  </si>
  <si>
    <t>S13167</t>
  </si>
  <si>
    <t>S13168</t>
  </si>
  <si>
    <t>S13169</t>
  </si>
  <si>
    <t>S13170</t>
  </si>
  <si>
    <t>S13171</t>
  </si>
  <si>
    <t>S13172</t>
  </si>
  <si>
    <t>S13173</t>
  </si>
  <si>
    <t>S13174</t>
  </si>
  <si>
    <t>S13175</t>
  </si>
  <si>
    <t>S13176</t>
  </si>
  <si>
    <t>S13177</t>
  </si>
  <si>
    <t>S13178</t>
  </si>
  <si>
    <t>S13179</t>
  </si>
  <si>
    <t>S13180</t>
  </si>
  <si>
    <t>S13181</t>
  </si>
  <si>
    <t>S13182</t>
  </si>
  <si>
    <t>S13183</t>
  </si>
  <si>
    <t>S13184</t>
  </si>
  <si>
    <t>S13185</t>
  </si>
  <si>
    <t>S13186</t>
  </si>
  <si>
    <t>S13187</t>
  </si>
  <si>
    <t>S13188</t>
  </si>
  <si>
    <t>S13189</t>
  </si>
  <si>
    <t>S13190</t>
  </si>
  <si>
    <t>S13191</t>
  </si>
  <si>
    <t>S13192</t>
  </si>
  <si>
    <t>S13193</t>
  </si>
  <si>
    <t>S13194</t>
  </si>
  <si>
    <t>S13195</t>
  </si>
  <si>
    <t>S13196</t>
  </si>
  <si>
    <t>S13197</t>
  </si>
  <si>
    <t>S13198</t>
  </si>
  <si>
    <t>S13199</t>
  </si>
  <si>
    <t>S13200</t>
  </si>
  <si>
    <t>S13201</t>
  </si>
  <si>
    <t>S13202</t>
  </si>
  <si>
    <t>S13203</t>
  </si>
  <si>
    <t>S13204</t>
  </si>
  <si>
    <t>S13205</t>
  </si>
  <si>
    <t>S13206</t>
  </si>
  <si>
    <t>S13207</t>
  </si>
  <si>
    <t>S13208</t>
  </si>
  <si>
    <t>S13209</t>
  </si>
  <si>
    <t>S13210</t>
  </si>
  <si>
    <t>S13211</t>
  </si>
  <si>
    <t>S13212</t>
  </si>
  <si>
    <t>S13213</t>
  </si>
  <si>
    <t>S13214</t>
  </si>
  <si>
    <t>S13215</t>
  </si>
  <si>
    <t>S13216</t>
  </si>
  <si>
    <t>S13217</t>
  </si>
  <si>
    <t>S13218</t>
  </si>
  <si>
    <t>S13219</t>
  </si>
  <si>
    <t>S13220</t>
  </si>
  <si>
    <t>S13221</t>
  </si>
  <si>
    <t>S13222</t>
  </si>
  <si>
    <t>S13223</t>
  </si>
  <si>
    <t>S13224</t>
  </si>
  <si>
    <t>S13225</t>
  </si>
  <si>
    <t>S13226</t>
  </si>
  <si>
    <t>S13227</t>
  </si>
  <si>
    <t>S13228</t>
  </si>
  <si>
    <t>S13229</t>
  </si>
  <si>
    <t>S13230</t>
  </si>
  <si>
    <t>S13231</t>
  </si>
  <si>
    <t>S13232</t>
  </si>
  <si>
    <t>S13233</t>
  </si>
  <si>
    <t>S13234</t>
  </si>
  <si>
    <t>S13235</t>
  </si>
  <si>
    <t>S13236</t>
  </si>
  <si>
    <t>S13237</t>
  </si>
  <si>
    <t>S13238</t>
  </si>
  <si>
    <t>S13239</t>
  </si>
  <si>
    <t>S13240</t>
  </si>
  <si>
    <t>S13241</t>
  </si>
  <si>
    <t>S13242</t>
  </si>
  <si>
    <t>S13243</t>
  </si>
  <si>
    <t>S13244</t>
  </si>
  <si>
    <t>S13245</t>
  </si>
  <si>
    <t>S13246</t>
  </si>
  <si>
    <t>S13247</t>
  </si>
  <si>
    <t>S13248</t>
  </si>
  <si>
    <t>S13249</t>
  </si>
  <si>
    <t>S13250</t>
  </si>
  <si>
    <t>S13251</t>
  </si>
  <si>
    <t>S13252</t>
  </si>
  <si>
    <t>S13253</t>
  </si>
  <si>
    <t>S13254</t>
  </si>
  <si>
    <t>S13255</t>
  </si>
  <si>
    <t>S13256</t>
  </si>
  <si>
    <t>S13257</t>
  </si>
  <si>
    <t>S13258</t>
  </si>
  <si>
    <t>S13259</t>
  </si>
  <si>
    <t>S13260</t>
  </si>
  <si>
    <t>S13261</t>
  </si>
  <si>
    <t>S13262</t>
  </si>
  <si>
    <t>S13263</t>
  </si>
  <si>
    <t>S13264</t>
  </si>
  <si>
    <t>S13265</t>
  </si>
  <si>
    <t>S13266</t>
  </si>
  <si>
    <t>S13267</t>
  </si>
  <si>
    <t>S13268</t>
  </si>
  <si>
    <t>S13269</t>
  </si>
  <si>
    <t>S13270</t>
  </si>
  <si>
    <t>S13271</t>
  </si>
  <si>
    <t>S13272</t>
  </si>
  <si>
    <t>S13273</t>
  </si>
  <si>
    <t>S13274</t>
  </si>
  <si>
    <t>S13275</t>
  </si>
  <si>
    <t>S13276</t>
  </si>
  <si>
    <t>S13277</t>
  </si>
  <si>
    <t>S13278</t>
  </si>
  <si>
    <t>S13279</t>
  </si>
  <si>
    <t>S13280</t>
  </si>
  <si>
    <t>S13281</t>
  </si>
  <si>
    <t>S13282</t>
  </si>
  <si>
    <t>S13283</t>
  </si>
  <si>
    <t>S13284</t>
  </si>
  <si>
    <t>S13285</t>
  </si>
  <si>
    <t>S13286</t>
  </si>
  <si>
    <t>S13287</t>
  </si>
  <si>
    <t>S13288</t>
  </si>
  <si>
    <t>S13289</t>
  </si>
  <si>
    <t>S13290</t>
  </si>
  <si>
    <t>S13291</t>
  </si>
  <si>
    <t>S13292</t>
  </si>
  <si>
    <t>S13293</t>
  </si>
  <si>
    <t>S13294</t>
  </si>
  <si>
    <t>S13295</t>
  </si>
  <si>
    <t>S13296</t>
  </si>
  <si>
    <t>S13297</t>
  </si>
  <si>
    <t>S13298</t>
  </si>
  <si>
    <t>S13299</t>
  </si>
  <si>
    <t>S13300</t>
  </si>
  <si>
    <t>S13301</t>
  </si>
  <si>
    <t>S13302</t>
  </si>
  <si>
    <t>S13303</t>
  </si>
  <si>
    <t>S13304</t>
  </si>
  <si>
    <t>S13305</t>
  </si>
  <si>
    <t>S13306</t>
  </si>
  <si>
    <t>S13307</t>
  </si>
  <si>
    <t>S13308</t>
  </si>
  <si>
    <t>S13309</t>
  </si>
  <si>
    <t>S13310</t>
  </si>
  <si>
    <t>S13311</t>
  </si>
  <si>
    <t>S13312</t>
  </si>
  <si>
    <t>S13313</t>
  </si>
  <si>
    <t>S13314</t>
  </si>
  <si>
    <t>S13315</t>
  </si>
  <si>
    <t>S13316</t>
  </si>
  <si>
    <t>S13317</t>
  </si>
  <si>
    <t>S13318</t>
  </si>
  <si>
    <t>S13319</t>
  </si>
  <si>
    <t>S13320</t>
  </si>
  <si>
    <t>S13321</t>
  </si>
  <si>
    <t>S13322</t>
  </si>
  <si>
    <t>S13323</t>
  </si>
  <si>
    <t>S13324</t>
  </si>
  <si>
    <t>S13325</t>
  </si>
  <si>
    <t>S13326</t>
  </si>
  <si>
    <t>S13327</t>
  </si>
  <si>
    <t>S13328</t>
  </si>
  <si>
    <t>S13329</t>
  </si>
  <si>
    <t>S13330</t>
  </si>
  <si>
    <t>S13331</t>
  </si>
  <si>
    <t>S13332</t>
  </si>
  <si>
    <t>S13333</t>
  </si>
  <si>
    <t>S13334</t>
  </si>
  <si>
    <t>S13335</t>
  </si>
  <si>
    <t>S13336</t>
  </si>
  <si>
    <t>S13337</t>
  </si>
  <si>
    <t>S13338</t>
  </si>
  <si>
    <t>S13339</t>
  </si>
  <si>
    <t>S13340</t>
  </si>
  <si>
    <t>S13341</t>
  </si>
  <si>
    <t>S13342</t>
  </si>
  <si>
    <t>S13343</t>
  </si>
  <si>
    <t>S13344</t>
  </si>
  <si>
    <t>S13345</t>
  </si>
  <si>
    <t>S13346</t>
  </si>
  <si>
    <t>S13347</t>
  </si>
  <si>
    <t>S13348</t>
  </si>
  <si>
    <t>S13349</t>
  </si>
  <si>
    <t>S13350</t>
  </si>
  <si>
    <t>S13351</t>
  </si>
  <si>
    <t>S13352</t>
  </si>
  <si>
    <t>S13353</t>
  </si>
  <si>
    <t>S13354</t>
  </si>
  <si>
    <t>S13355</t>
  </si>
  <si>
    <t>S13356</t>
  </si>
  <si>
    <t>S13357</t>
  </si>
  <si>
    <t>S13358</t>
  </si>
  <si>
    <t>S13359</t>
  </si>
  <si>
    <t>S13360</t>
  </si>
  <si>
    <t>S13361</t>
  </si>
  <si>
    <t>S13362</t>
  </si>
  <si>
    <t>S13363</t>
  </si>
  <si>
    <t>S13364</t>
  </si>
  <si>
    <t>S13365</t>
  </si>
  <si>
    <t>S13366</t>
  </si>
  <si>
    <t>S13367</t>
  </si>
  <si>
    <t>S13368</t>
  </si>
  <si>
    <t>S13369</t>
  </si>
  <si>
    <t>S13370</t>
  </si>
  <si>
    <t>S13371</t>
  </si>
  <si>
    <t>S13372</t>
  </si>
  <si>
    <t>S13373</t>
  </si>
  <si>
    <t>S13374</t>
  </si>
  <si>
    <t>S13375</t>
  </si>
  <si>
    <t>S13376</t>
  </si>
  <si>
    <t>S13377</t>
  </si>
  <si>
    <t>S13378</t>
  </si>
  <si>
    <t>S13379</t>
  </si>
  <si>
    <t>S13380</t>
  </si>
  <si>
    <t>S13381</t>
  </si>
  <si>
    <t>S13382</t>
  </si>
  <si>
    <t>S13383</t>
  </si>
  <si>
    <t>S13384</t>
  </si>
  <si>
    <t>S13385</t>
  </si>
  <si>
    <t>S13386</t>
  </si>
  <si>
    <t>S13387</t>
  </si>
  <si>
    <t>S13388</t>
  </si>
  <si>
    <t>S13389</t>
  </si>
  <si>
    <t>S13390</t>
  </si>
  <si>
    <t>S13391</t>
  </si>
  <si>
    <t>S13392</t>
  </si>
  <si>
    <t>S13393</t>
  </si>
  <si>
    <t>S13394</t>
  </si>
  <si>
    <t>S13395</t>
  </si>
  <si>
    <t>S13396</t>
  </si>
  <si>
    <t>S13397</t>
  </si>
  <si>
    <t>S13398</t>
  </si>
  <si>
    <t>S13399</t>
  </si>
  <si>
    <t>S13400</t>
  </si>
  <si>
    <t>S13401</t>
  </si>
  <si>
    <t>S13402</t>
  </si>
  <si>
    <t>S13403</t>
  </si>
  <si>
    <t>S13404</t>
  </si>
  <si>
    <t>S13405</t>
  </si>
  <si>
    <t>S13406</t>
  </si>
  <si>
    <t>S13407</t>
  </si>
  <si>
    <t>S13408</t>
  </si>
  <si>
    <t>S13409</t>
  </si>
  <si>
    <t>S13410</t>
  </si>
  <si>
    <t>S13411</t>
  </si>
  <si>
    <t>S13412</t>
  </si>
  <si>
    <t>S13413</t>
  </si>
  <si>
    <t>S13414</t>
  </si>
  <si>
    <t>S13415</t>
  </si>
  <si>
    <t>S13416</t>
  </si>
  <si>
    <t>S13417</t>
  </si>
  <si>
    <t>S13418</t>
  </si>
  <si>
    <t>S13419</t>
  </si>
  <si>
    <t>S13420</t>
  </si>
  <si>
    <t>S13421</t>
  </si>
  <si>
    <t>S13422</t>
  </si>
  <si>
    <t>S13423</t>
  </si>
  <si>
    <t>S13424</t>
  </si>
  <si>
    <t>S13425</t>
  </si>
  <si>
    <t>S13426</t>
  </si>
  <si>
    <t>S13427</t>
  </si>
  <si>
    <t>S13428</t>
  </si>
  <si>
    <t>S13429</t>
  </si>
  <si>
    <t>S13430</t>
  </si>
  <si>
    <t>S13431</t>
  </si>
  <si>
    <t>S13432</t>
  </si>
  <si>
    <t>S13433</t>
  </si>
  <si>
    <t>S13434</t>
  </si>
  <si>
    <t>S13435</t>
  </si>
  <si>
    <t>S13436</t>
  </si>
  <si>
    <t>S13437</t>
  </si>
  <si>
    <t>S13438</t>
  </si>
  <si>
    <t>S13439</t>
  </si>
  <si>
    <t>S13440</t>
  </si>
  <si>
    <t>S13441</t>
  </si>
  <si>
    <t>S13442</t>
  </si>
  <si>
    <t>S13443</t>
  </si>
  <si>
    <t>S13444</t>
  </si>
  <si>
    <t>S13445</t>
  </si>
  <si>
    <t>S13446</t>
  </si>
  <si>
    <t>S13447</t>
  </si>
  <si>
    <t>S13448</t>
  </si>
  <si>
    <t>S13449</t>
  </si>
  <si>
    <t>S13450</t>
  </si>
  <si>
    <t>S13451</t>
  </si>
  <si>
    <t>S13452</t>
  </si>
  <si>
    <t>S13453</t>
  </si>
  <si>
    <t>S13454</t>
  </si>
  <si>
    <t>S13455</t>
  </si>
  <si>
    <t>S13456</t>
  </si>
  <si>
    <t>S13457</t>
  </si>
  <si>
    <t>S13458</t>
  </si>
  <si>
    <t>S13459</t>
  </si>
  <si>
    <t>S13460</t>
  </si>
  <si>
    <t>S13461</t>
  </si>
  <si>
    <t>S13462</t>
  </si>
  <si>
    <t>S13463</t>
  </si>
  <si>
    <t>S13464</t>
  </si>
  <si>
    <t>S13465</t>
  </si>
  <si>
    <t>S13466</t>
  </si>
  <si>
    <t>S13467</t>
  </si>
  <si>
    <t>S13468</t>
  </si>
  <si>
    <t>S13469</t>
  </si>
  <si>
    <t>S13470</t>
  </si>
  <si>
    <t>S13471</t>
  </si>
  <si>
    <t>S13472</t>
  </si>
  <si>
    <t>S13473</t>
  </si>
  <si>
    <t>S13474</t>
  </si>
  <si>
    <t>S13475</t>
  </si>
  <si>
    <t>S13476</t>
  </si>
  <si>
    <t>S13477</t>
  </si>
  <si>
    <t>S13478</t>
  </si>
  <si>
    <t>S13479</t>
  </si>
  <si>
    <t>S13480</t>
  </si>
  <si>
    <t>S13481</t>
  </si>
  <si>
    <t>S13482</t>
  </si>
  <si>
    <t>S13483</t>
  </si>
  <si>
    <t>S13484</t>
  </si>
  <si>
    <t>S13485</t>
  </si>
  <si>
    <t>S13486</t>
  </si>
  <si>
    <t>S13487</t>
  </si>
  <si>
    <t>S13488</t>
  </si>
  <si>
    <t>S13489</t>
  </si>
  <si>
    <t>S13490</t>
  </si>
  <si>
    <t>S13491</t>
  </si>
  <si>
    <t>S13492</t>
  </si>
  <si>
    <t>S13493</t>
  </si>
  <si>
    <t>S13494</t>
  </si>
  <si>
    <t>S13495</t>
  </si>
  <si>
    <t>S13496</t>
  </si>
  <si>
    <t>S13497</t>
  </si>
  <si>
    <t>S13498</t>
  </si>
  <si>
    <t>S13499</t>
  </si>
  <si>
    <t>S13500</t>
  </si>
  <si>
    <t>S13501</t>
  </si>
  <si>
    <t>S13502</t>
  </si>
  <si>
    <t>S13503</t>
  </si>
  <si>
    <t>S13504</t>
  </si>
  <si>
    <t>S13505</t>
  </si>
  <si>
    <t>S13506</t>
  </si>
  <si>
    <t>S13507</t>
  </si>
  <si>
    <t>S13508</t>
  </si>
  <si>
    <t>S13509</t>
  </si>
  <si>
    <t>S13510</t>
  </si>
  <si>
    <t>S13511</t>
  </si>
  <si>
    <t>S13512</t>
  </si>
  <si>
    <t>S13513</t>
  </si>
  <si>
    <t>S13514</t>
  </si>
  <si>
    <t>S13515</t>
  </si>
  <si>
    <t>S13516</t>
  </si>
  <si>
    <t>S13517</t>
  </si>
  <si>
    <t>S13518</t>
  </si>
  <si>
    <t>S13519</t>
  </si>
  <si>
    <t>S13520</t>
  </si>
  <si>
    <t>S13521</t>
  </si>
  <si>
    <t>S13522</t>
  </si>
  <si>
    <t>S13523</t>
  </si>
  <si>
    <t>S13524</t>
  </si>
  <si>
    <t>S13525</t>
  </si>
  <si>
    <t>S13526</t>
  </si>
  <si>
    <t>S13527</t>
  </si>
  <si>
    <t>S13528</t>
  </si>
  <si>
    <t>S13529</t>
  </si>
  <si>
    <t>S13530</t>
  </si>
  <si>
    <t>S13531</t>
  </si>
  <si>
    <t>S13532</t>
  </si>
  <si>
    <t>S13533</t>
  </si>
  <si>
    <t>S13534</t>
  </si>
  <si>
    <t>S13535</t>
  </si>
  <si>
    <t>S13536</t>
  </si>
  <si>
    <t>S13537</t>
  </si>
  <si>
    <t>S13538</t>
  </si>
  <si>
    <t>S13539</t>
  </si>
  <si>
    <t>S13540</t>
  </si>
  <si>
    <t>S13541</t>
  </si>
  <si>
    <t>S13542</t>
  </si>
  <si>
    <t>S13543</t>
  </si>
  <si>
    <t>S13544</t>
  </si>
  <si>
    <t>S13545</t>
  </si>
  <si>
    <t>S13546</t>
  </si>
  <si>
    <t>S13547</t>
  </si>
  <si>
    <t>S13548</t>
  </si>
  <si>
    <t>S13549</t>
  </si>
  <si>
    <t>S13550</t>
  </si>
  <si>
    <t>S13551</t>
  </si>
  <si>
    <t>S13552</t>
  </si>
  <si>
    <t>S13553</t>
  </si>
  <si>
    <t>S13554</t>
  </si>
  <si>
    <t>S13555</t>
  </si>
  <si>
    <t>S13556</t>
  </si>
  <si>
    <t>S13557</t>
  </si>
  <si>
    <t>S13558</t>
  </si>
  <si>
    <t>S13559</t>
  </si>
  <si>
    <t>S13560</t>
  </si>
  <si>
    <t>S13561</t>
  </si>
  <si>
    <t>S13562</t>
  </si>
  <si>
    <t>S13563</t>
  </si>
  <si>
    <t>S13564</t>
  </si>
  <si>
    <t>S13565</t>
  </si>
  <si>
    <t>S13566</t>
  </si>
  <si>
    <t>S13567</t>
  </si>
  <si>
    <t>S13568</t>
  </si>
  <si>
    <t>S13569</t>
  </si>
  <si>
    <t>S13570</t>
  </si>
  <si>
    <t>S13571</t>
  </si>
  <si>
    <t>S13572</t>
  </si>
  <si>
    <t>S13573</t>
  </si>
  <si>
    <t>S13574</t>
  </si>
  <si>
    <t>S13575</t>
  </si>
  <si>
    <t>S13576</t>
  </si>
  <si>
    <t>S13577</t>
  </si>
  <si>
    <t>S13578</t>
  </si>
  <si>
    <t>S13579</t>
  </si>
  <si>
    <t>S13580</t>
  </si>
  <si>
    <t>S13581</t>
  </si>
  <si>
    <t>S13582</t>
  </si>
  <si>
    <t>S13583</t>
  </si>
  <si>
    <t>S13584</t>
  </si>
  <si>
    <t>S13585</t>
  </si>
  <si>
    <t>S13586</t>
  </si>
  <si>
    <t>S13587</t>
  </si>
  <si>
    <t>S13588</t>
  </si>
  <si>
    <t>S13589</t>
  </si>
  <si>
    <t>S13590</t>
  </si>
  <si>
    <t>S13591</t>
  </si>
  <si>
    <t>S13592</t>
  </si>
  <si>
    <t>S13593</t>
  </si>
  <si>
    <t>S13594</t>
  </si>
  <si>
    <t>S13595</t>
  </si>
  <si>
    <t>S13596</t>
  </si>
  <si>
    <t>S13597</t>
  </si>
  <si>
    <t>S13598</t>
  </si>
  <si>
    <t>S13599</t>
  </si>
  <si>
    <t>S13600</t>
  </si>
  <si>
    <t>S13601</t>
  </si>
  <si>
    <t>S13602</t>
  </si>
  <si>
    <t>S13603</t>
  </si>
  <si>
    <t>S13604</t>
  </si>
  <si>
    <t>S13605</t>
  </si>
  <si>
    <t>S13606</t>
  </si>
  <si>
    <t>S13607</t>
  </si>
  <si>
    <t>S13608</t>
  </si>
  <si>
    <t>S13609</t>
  </si>
  <si>
    <t>S13610</t>
  </si>
  <si>
    <t>S13611</t>
  </si>
  <si>
    <t>S13612</t>
  </si>
  <si>
    <t>S13613</t>
  </si>
  <si>
    <t>S13614</t>
  </si>
  <si>
    <t>S13615</t>
  </si>
  <si>
    <t>S13616</t>
  </si>
  <si>
    <t>S13617</t>
  </si>
  <si>
    <t>S13618</t>
  </si>
  <si>
    <t>S13619</t>
  </si>
  <si>
    <t>S13620</t>
  </si>
  <si>
    <t>S13621</t>
  </si>
  <si>
    <t>S13622</t>
  </si>
  <si>
    <t>S13623</t>
  </si>
  <si>
    <t>S13624</t>
  </si>
  <si>
    <t>S13625</t>
  </si>
  <si>
    <t>S13626</t>
  </si>
  <si>
    <t>S13627</t>
  </si>
  <si>
    <t>S13628</t>
  </si>
  <si>
    <t>S13629</t>
  </si>
  <si>
    <t>S13630</t>
  </si>
  <si>
    <t>S13631</t>
  </si>
  <si>
    <t>S13632</t>
  </si>
  <si>
    <t>S13633</t>
  </si>
  <si>
    <t>S13634</t>
  </si>
  <si>
    <t>S13635</t>
  </si>
  <si>
    <t>S13636</t>
  </si>
  <si>
    <t>S13637</t>
  </si>
  <si>
    <t>S13638</t>
  </si>
  <si>
    <t>S13639</t>
  </si>
  <si>
    <t>S13640</t>
  </si>
  <si>
    <t>S13641</t>
  </si>
  <si>
    <t>S13642</t>
  </si>
  <si>
    <t>S13643</t>
  </si>
  <si>
    <t>S13644</t>
  </si>
  <si>
    <t>S13645</t>
  </si>
  <si>
    <t>S13646</t>
  </si>
  <si>
    <t>S13647</t>
  </si>
  <si>
    <t>S13648</t>
  </si>
  <si>
    <t>S13649</t>
  </si>
  <si>
    <t>S13650</t>
  </si>
  <si>
    <t>S13651</t>
  </si>
  <si>
    <t>S13652</t>
  </si>
  <si>
    <t>S13653</t>
  </si>
  <si>
    <t>S13654</t>
  </si>
  <si>
    <t>S13655</t>
  </si>
  <si>
    <t>S13656</t>
  </si>
  <si>
    <t>S13657</t>
  </si>
  <si>
    <t>S13658</t>
  </si>
  <si>
    <t>S13659</t>
  </si>
  <si>
    <t>S13660</t>
  </si>
  <si>
    <t>S13661</t>
  </si>
  <si>
    <t>S13662</t>
  </si>
  <si>
    <t>S13663</t>
  </si>
  <si>
    <t>S13664</t>
  </si>
  <si>
    <t>S13665</t>
  </si>
  <si>
    <t>S13666</t>
  </si>
  <si>
    <t>S13667</t>
  </si>
  <si>
    <t>S13668</t>
  </si>
  <si>
    <t>S13669</t>
  </si>
  <si>
    <t>S13670</t>
  </si>
  <si>
    <t>S13671</t>
  </si>
  <si>
    <t>S13672</t>
  </si>
  <si>
    <t>S13673</t>
  </si>
  <si>
    <t>S13674</t>
  </si>
  <si>
    <t>S13675</t>
  </si>
  <si>
    <t>S13676</t>
  </si>
  <si>
    <t>S13677</t>
  </si>
  <si>
    <t>S13678</t>
  </si>
  <si>
    <t>S13679</t>
  </si>
  <si>
    <t>S13680</t>
  </si>
  <si>
    <t>S13681</t>
  </si>
  <si>
    <t>S13682</t>
  </si>
  <si>
    <t>S13683</t>
  </si>
  <si>
    <t>S13684</t>
  </si>
  <si>
    <t>S13685</t>
  </si>
  <si>
    <t>S13686</t>
  </si>
  <si>
    <t>S13687</t>
  </si>
  <si>
    <t>S13688</t>
  </si>
  <si>
    <t>S13689</t>
  </si>
  <si>
    <t>S13690</t>
  </si>
  <si>
    <t>S13691</t>
  </si>
  <si>
    <t>S13692</t>
  </si>
  <si>
    <t>S13693</t>
  </si>
  <si>
    <t>S13694</t>
  </si>
  <si>
    <t>S13695</t>
  </si>
  <si>
    <t>S13696</t>
  </si>
  <si>
    <t>S13697</t>
  </si>
  <si>
    <t>S13698</t>
  </si>
  <si>
    <t>S13699</t>
  </si>
  <si>
    <t>S13700</t>
  </si>
  <si>
    <t>S13701</t>
  </si>
  <si>
    <t>S13702</t>
  </si>
  <si>
    <t>S13703</t>
  </si>
  <si>
    <t>S13704</t>
  </si>
  <si>
    <t>S13705</t>
  </si>
  <si>
    <t>S13706</t>
  </si>
  <si>
    <t>S13707</t>
  </si>
  <si>
    <t>S13708</t>
  </si>
  <si>
    <t>S13709</t>
  </si>
  <si>
    <t>S13710</t>
  </si>
  <si>
    <t>S13711</t>
  </si>
  <si>
    <t>S13712</t>
  </si>
  <si>
    <t>S13713</t>
  </si>
  <si>
    <t>S13714</t>
  </si>
  <si>
    <t>S13715</t>
  </si>
  <si>
    <t>S13716</t>
  </si>
  <si>
    <t>S13717</t>
  </si>
  <si>
    <t>S13718</t>
  </si>
  <si>
    <t>S13719</t>
  </si>
  <si>
    <t>S13720</t>
  </si>
  <si>
    <t>S13721</t>
  </si>
  <si>
    <t>S13722</t>
  </si>
  <si>
    <t>S13723</t>
  </si>
  <si>
    <t>S13724</t>
  </si>
  <si>
    <t>S13725</t>
  </si>
  <si>
    <t>S13726</t>
  </si>
  <si>
    <t>S13727</t>
  </si>
  <si>
    <t>S13728</t>
  </si>
  <si>
    <t>S13729</t>
  </si>
  <si>
    <t>S13730</t>
  </si>
  <si>
    <t>S13731</t>
  </si>
  <si>
    <t>S13732</t>
  </si>
  <si>
    <t>S13733</t>
  </si>
  <si>
    <t>S13734</t>
  </si>
  <si>
    <t>S13735</t>
  </si>
  <si>
    <t>S13736</t>
  </si>
  <si>
    <t>S13737</t>
  </si>
  <si>
    <t>S13738</t>
  </si>
  <si>
    <t>S13739</t>
  </si>
  <si>
    <t>S13740</t>
  </si>
  <si>
    <t>S13741</t>
  </si>
  <si>
    <t>S13742</t>
  </si>
  <si>
    <t>S13743</t>
  </si>
  <si>
    <t>S13744</t>
  </si>
  <si>
    <t>S13745</t>
  </si>
  <si>
    <t>S13746</t>
  </si>
  <si>
    <t>S13747</t>
  </si>
  <si>
    <t>S13748</t>
  </si>
  <si>
    <t>S13749</t>
  </si>
  <si>
    <t>S13750</t>
  </si>
  <si>
    <t>S13751</t>
  </si>
  <si>
    <t>S13752</t>
  </si>
  <si>
    <t>S13753</t>
  </si>
  <si>
    <t>S13754</t>
  </si>
  <si>
    <t>S13755</t>
  </si>
  <si>
    <t>S13756</t>
  </si>
  <si>
    <t>S13757</t>
  </si>
  <si>
    <t>S13758</t>
  </si>
  <si>
    <t>S13759</t>
  </si>
  <si>
    <t>S13760</t>
  </si>
  <si>
    <t>S13761</t>
  </si>
  <si>
    <t>S13762</t>
  </si>
  <si>
    <t>S13763</t>
  </si>
  <si>
    <t>S13764</t>
  </si>
  <si>
    <t>S13765</t>
  </si>
  <si>
    <t>S13766</t>
  </si>
  <si>
    <t>S13767</t>
  </si>
  <si>
    <t>S13768</t>
  </si>
  <si>
    <t>S13769</t>
  </si>
  <si>
    <t>S13770</t>
  </si>
  <si>
    <t>S13771</t>
  </si>
  <si>
    <t>S13772</t>
  </si>
  <si>
    <t>S13773</t>
  </si>
  <si>
    <t>S13774</t>
  </si>
  <si>
    <t>S13775</t>
  </si>
  <si>
    <t>S13776</t>
  </si>
  <si>
    <t>S13777</t>
  </si>
  <si>
    <t>S13778</t>
  </si>
  <si>
    <t>S13779</t>
  </si>
  <si>
    <t>S13780</t>
  </si>
  <si>
    <t>S13781</t>
  </si>
  <si>
    <t>S13782</t>
  </si>
  <si>
    <t>S13783</t>
  </si>
  <si>
    <t>S13784</t>
  </si>
  <si>
    <t>S13785</t>
  </si>
  <si>
    <t>S13786</t>
  </si>
  <si>
    <t>S13787</t>
  </si>
  <si>
    <t>S13788</t>
  </si>
  <si>
    <t>S13789</t>
  </si>
  <si>
    <t>S13790</t>
  </si>
  <si>
    <t>S13791</t>
  </si>
  <si>
    <t>S13792</t>
  </si>
  <si>
    <t>S13793</t>
  </si>
  <si>
    <t>S13794</t>
  </si>
  <si>
    <t>S13795</t>
  </si>
  <si>
    <t>S13796</t>
  </si>
  <si>
    <t>S13797</t>
  </si>
  <si>
    <t>S13798</t>
  </si>
  <si>
    <t>S13799</t>
  </si>
  <si>
    <t>S13800</t>
  </si>
  <si>
    <t>S13801</t>
  </si>
  <si>
    <t>S13802</t>
  </si>
  <si>
    <t>S13803</t>
  </si>
  <si>
    <t>S13804</t>
  </si>
  <si>
    <t>S13805</t>
  </si>
  <si>
    <t>S13806</t>
  </si>
  <si>
    <t>S13807</t>
  </si>
  <si>
    <t>S13808</t>
  </si>
  <si>
    <t>S13809</t>
  </si>
  <si>
    <t>S13810</t>
  </si>
  <si>
    <t>S13811</t>
  </si>
  <si>
    <t>S13812</t>
  </si>
  <si>
    <t>S13813</t>
  </si>
  <si>
    <t>S13814</t>
  </si>
  <si>
    <t>S13815</t>
  </si>
  <si>
    <t>S13816</t>
  </si>
  <si>
    <t>S13817</t>
  </si>
  <si>
    <t>S13818</t>
  </si>
  <si>
    <t>S13819</t>
  </si>
  <si>
    <t>S13820</t>
  </si>
  <si>
    <t>S13821</t>
  </si>
  <si>
    <t>S13822</t>
  </si>
  <si>
    <t>S13823</t>
  </si>
  <si>
    <t>S13824</t>
  </si>
  <si>
    <t>S13825</t>
  </si>
  <si>
    <t>S13826</t>
  </si>
  <si>
    <t>S13827</t>
  </si>
  <si>
    <t>S13828</t>
  </si>
  <si>
    <t>S13829</t>
  </si>
  <si>
    <t>S13830</t>
  </si>
  <si>
    <t>S13831</t>
  </si>
  <si>
    <t>S13832</t>
  </si>
  <si>
    <t>S13833</t>
  </si>
  <si>
    <t>S13834</t>
  </si>
  <si>
    <t>S13835</t>
  </si>
  <si>
    <t>S13836</t>
  </si>
  <si>
    <t>S13837</t>
  </si>
  <si>
    <t>S13838</t>
  </si>
  <si>
    <t>S13839</t>
  </si>
  <si>
    <t>S13840</t>
  </si>
  <si>
    <t>S13841</t>
  </si>
  <si>
    <t>S13842</t>
  </si>
  <si>
    <t>S13843</t>
  </si>
  <si>
    <t>S13844</t>
  </si>
  <si>
    <t>S13845</t>
  </si>
  <si>
    <t>S13846</t>
  </si>
  <si>
    <t>S13847</t>
  </si>
  <si>
    <t>S13848</t>
  </si>
  <si>
    <t>S13849</t>
  </si>
  <si>
    <t>S13850</t>
  </si>
  <si>
    <t>S13851</t>
  </si>
  <si>
    <t>S13852</t>
  </si>
  <si>
    <t>S13853</t>
  </si>
  <si>
    <t>S13854</t>
  </si>
  <si>
    <t>S13855</t>
  </si>
  <si>
    <t>S13856</t>
  </si>
  <si>
    <t>S13857</t>
  </si>
  <si>
    <t>S13858</t>
  </si>
  <si>
    <t>S13859</t>
  </si>
  <si>
    <t>S13860</t>
  </si>
  <si>
    <t>S13861</t>
  </si>
  <si>
    <t>S13862</t>
  </si>
  <si>
    <t>S13863</t>
  </si>
  <si>
    <t>S13864</t>
  </si>
  <si>
    <t>S13865</t>
  </si>
  <si>
    <t>S13866</t>
  </si>
  <si>
    <t>S13867</t>
  </si>
  <si>
    <t>S13868</t>
  </si>
  <si>
    <t>S13869</t>
  </si>
  <si>
    <t>S13870</t>
  </si>
  <si>
    <t>S13871</t>
  </si>
  <si>
    <t>S13872</t>
  </si>
  <si>
    <t>S13873</t>
  </si>
  <si>
    <t>S13874</t>
  </si>
  <si>
    <t>S13875</t>
  </si>
  <si>
    <t>S13876</t>
  </si>
  <si>
    <t>S13877</t>
  </si>
  <si>
    <t>S13878</t>
  </si>
  <si>
    <t>S13879</t>
  </si>
  <si>
    <t>S13880</t>
  </si>
  <si>
    <t>S13881</t>
  </si>
  <si>
    <t>S13882</t>
  </si>
  <si>
    <t>S13883</t>
  </si>
  <si>
    <t>S13884</t>
  </si>
  <si>
    <t>S13885</t>
  </si>
  <si>
    <t>S13886</t>
  </si>
  <si>
    <t>S13887</t>
  </si>
  <si>
    <t>S13888</t>
  </si>
  <si>
    <t>S13889</t>
  </si>
  <si>
    <t>S13890</t>
  </si>
  <si>
    <t>S13891</t>
  </si>
  <si>
    <t>S13892</t>
  </si>
  <si>
    <t>S13893</t>
  </si>
  <si>
    <t>S13894</t>
  </si>
  <si>
    <t>S13895</t>
  </si>
  <si>
    <t>S13896</t>
  </si>
  <si>
    <t>S13897</t>
  </si>
  <si>
    <t>S13898</t>
  </si>
  <si>
    <t>S13899</t>
  </si>
  <si>
    <t>S13900</t>
  </si>
  <si>
    <t>S13901</t>
  </si>
  <si>
    <t>S13902</t>
  </si>
  <si>
    <t>S13903</t>
  </si>
  <si>
    <t>S13904</t>
  </si>
  <si>
    <t>S13905</t>
  </si>
  <si>
    <t>S13906</t>
  </si>
  <si>
    <t>S13907</t>
  </si>
  <si>
    <t>S13908</t>
  </si>
  <si>
    <t>S13909</t>
  </si>
  <si>
    <t>S13910</t>
  </si>
  <si>
    <t>S13911</t>
  </si>
  <si>
    <t>S13912</t>
  </si>
  <si>
    <t>S13913</t>
  </si>
  <si>
    <t>S13914</t>
  </si>
  <si>
    <t>S13915</t>
  </si>
  <si>
    <t>S13916</t>
  </si>
  <si>
    <t>S13917</t>
  </si>
  <si>
    <t>S13918</t>
  </si>
  <si>
    <t>S13919</t>
  </si>
  <si>
    <t>S13920</t>
  </si>
  <si>
    <t>S13921</t>
  </si>
  <si>
    <t>S13922</t>
  </si>
  <si>
    <t>S13923</t>
  </si>
  <si>
    <t>S13924</t>
  </si>
  <si>
    <t>S13925</t>
  </si>
  <si>
    <t>S13926</t>
  </si>
  <si>
    <t>S13927</t>
  </si>
  <si>
    <t>S13928</t>
  </si>
  <si>
    <t>S13929</t>
  </si>
  <si>
    <t>S13930</t>
  </si>
  <si>
    <t>S13931</t>
  </si>
  <si>
    <t>S13932</t>
  </si>
  <si>
    <t>S13933</t>
  </si>
  <si>
    <t>S13934</t>
  </si>
  <si>
    <t>S13935</t>
  </si>
  <si>
    <t>S13936</t>
  </si>
  <si>
    <t>S13937</t>
  </si>
  <si>
    <t>S13938</t>
  </si>
  <si>
    <t>S13939</t>
  </si>
  <si>
    <t>S13940</t>
  </si>
  <si>
    <t>S13941</t>
  </si>
  <si>
    <t>S13942</t>
  </si>
  <si>
    <t>S13943</t>
  </si>
  <si>
    <t>S13944</t>
  </si>
  <si>
    <t>S13945</t>
  </si>
  <si>
    <t>S13946</t>
  </si>
  <si>
    <t>S13947</t>
  </si>
  <si>
    <t>S13948</t>
  </si>
  <si>
    <t>S13949</t>
  </si>
  <si>
    <t>S13950</t>
  </si>
  <si>
    <t>S13951</t>
  </si>
  <si>
    <t>S13952</t>
  </si>
  <si>
    <t>S13953</t>
  </si>
  <si>
    <t>S13954</t>
  </si>
  <si>
    <t>S13955</t>
  </si>
  <si>
    <t>S13956</t>
  </si>
  <si>
    <t>S13957</t>
  </si>
  <si>
    <t>S13958</t>
  </si>
  <si>
    <t>S13959</t>
  </si>
  <si>
    <t>S13960</t>
  </si>
  <si>
    <t>S13961</t>
  </si>
  <si>
    <t>S13962</t>
  </si>
  <si>
    <t>S13963</t>
  </si>
  <si>
    <t>S13964</t>
  </si>
  <si>
    <t>S13965</t>
  </si>
  <si>
    <t>S13966</t>
  </si>
  <si>
    <t>S13967</t>
  </si>
  <si>
    <t>S13968</t>
  </si>
  <si>
    <t>S13969</t>
  </si>
  <si>
    <t>S13970</t>
  </si>
  <si>
    <t>S13971</t>
  </si>
  <si>
    <t>S13972</t>
  </si>
  <si>
    <t>S13973</t>
  </si>
  <si>
    <t>S13974</t>
  </si>
  <si>
    <t>S13975</t>
  </si>
  <si>
    <t>S13976</t>
  </si>
  <si>
    <t>S13977</t>
  </si>
  <si>
    <t>S13978</t>
  </si>
  <si>
    <t>S13979</t>
  </si>
  <si>
    <t>S13980</t>
  </si>
  <si>
    <t>S13981</t>
  </si>
  <si>
    <t>S13982</t>
  </si>
  <si>
    <t>S13983</t>
  </si>
  <si>
    <t>S13984</t>
  </si>
  <si>
    <t>S13985</t>
  </si>
  <si>
    <t>S13986</t>
  </si>
  <si>
    <t>S13987</t>
  </si>
  <si>
    <t>S13988</t>
  </si>
  <si>
    <t>S13989</t>
  </si>
  <si>
    <t>S13990</t>
  </si>
  <si>
    <t>S13991</t>
  </si>
  <si>
    <t>S13992</t>
  </si>
  <si>
    <t>S13993</t>
  </si>
  <si>
    <t>S13994</t>
  </si>
  <si>
    <t>S13995</t>
  </si>
  <si>
    <t>S13996</t>
  </si>
  <si>
    <t>S13997</t>
  </si>
  <si>
    <t>S13998</t>
  </si>
  <si>
    <t>S13999</t>
  </si>
  <si>
    <t>S14000</t>
  </si>
  <si>
    <t>S14001</t>
  </si>
  <si>
    <t>S14002</t>
  </si>
  <si>
    <t>S14003</t>
  </si>
  <si>
    <t>S14004</t>
  </si>
  <si>
    <t>S14005</t>
  </si>
  <si>
    <t>S14006</t>
  </si>
  <si>
    <t>S14007</t>
  </si>
  <si>
    <t>S14008</t>
  </si>
  <si>
    <t>S14009</t>
  </si>
  <si>
    <t>S14010</t>
  </si>
  <si>
    <t>S14011</t>
  </si>
  <si>
    <t>S14012</t>
  </si>
  <si>
    <t>S14013</t>
  </si>
  <si>
    <t>S14014</t>
  </si>
  <si>
    <t>S14015</t>
  </si>
  <si>
    <t>S14016</t>
  </si>
  <si>
    <t>S14017</t>
  </si>
  <si>
    <t>S14018</t>
  </si>
  <si>
    <t>S14019</t>
  </si>
  <si>
    <t>S14020</t>
  </si>
  <si>
    <t>S14021</t>
  </si>
  <si>
    <t>S14022</t>
  </si>
  <si>
    <t>S14023</t>
  </si>
  <si>
    <t>S14024</t>
  </si>
  <si>
    <t>S14025</t>
  </si>
  <si>
    <t>S14026</t>
  </si>
  <si>
    <t>S14027</t>
  </si>
  <si>
    <t>S14028</t>
  </si>
  <si>
    <t>S14029</t>
  </si>
  <si>
    <t>S14030</t>
  </si>
  <si>
    <t>S14031</t>
  </si>
  <si>
    <t>S14032</t>
  </si>
  <si>
    <t>S14033</t>
  </si>
  <si>
    <t>S14034</t>
  </si>
  <si>
    <t>S14035</t>
  </si>
  <si>
    <t>S14036</t>
  </si>
  <si>
    <t>S14037</t>
  </si>
  <si>
    <t>S14038</t>
  </si>
  <si>
    <t>S14039</t>
  </si>
  <si>
    <t>S14040</t>
  </si>
  <si>
    <t>S14041</t>
  </si>
  <si>
    <t>S14042</t>
  </si>
  <si>
    <t>S14043</t>
  </si>
  <si>
    <t>S14044</t>
  </si>
  <si>
    <t>S14045</t>
  </si>
  <si>
    <t>S14046</t>
  </si>
  <si>
    <t>S14047</t>
  </si>
  <si>
    <t>S14048</t>
  </si>
  <si>
    <t>S14049</t>
  </si>
  <si>
    <t>S14050</t>
  </si>
  <si>
    <t>S14051</t>
  </si>
  <si>
    <t>S14052</t>
  </si>
  <si>
    <t>S14053</t>
  </si>
  <si>
    <t>S14054</t>
  </si>
  <si>
    <t>S14055</t>
  </si>
  <si>
    <t>S14056</t>
  </si>
  <si>
    <t>S14057</t>
  </si>
  <si>
    <t>S14058</t>
  </si>
  <si>
    <t>S14059</t>
  </si>
  <si>
    <t>S14060</t>
  </si>
  <si>
    <t>S14061</t>
  </si>
  <si>
    <t>S14062</t>
  </si>
  <si>
    <t>S14063</t>
  </si>
  <si>
    <t>S14064</t>
  </si>
  <si>
    <t>S14065</t>
  </si>
  <si>
    <t>S14066</t>
  </si>
  <si>
    <t>S14067</t>
  </si>
  <si>
    <t>S14068</t>
  </si>
  <si>
    <t>S14069</t>
  </si>
  <si>
    <t>S14070</t>
  </si>
  <si>
    <t>S14071</t>
  </si>
  <si>
    <t>S14072</t>
  </si>
  <si>
    <t>S14073</t>
  </si>
  <si>
    <t>S14074</t>
  </si>
  <si>
    <t>S14075</t>
  </si>
  <si>
    <t>S14076</t>
  </si>
  <si>
    <t>S14077</t>
  </si>
  <si>
    <t>S14078</t>
  </si>
  <si>
    <t>S14079</t>
  </si>
  <si>
    <t>S14080</t>
  </si>
  <si>
    <t>S14081</t>
  </si>
  <si>
    <t>S14082</t>
  </si>
  <si>
    <t>S14083</t>
  </si>
  <si>
    <t>S14084</t>
  </si>
  <si>
    <t>S14085</t>
  </si>
  <si>
    <t>S14086</t>
  </si>
  <si>
    <t>S14087</t>
  </si>
  <si>
    <t>S14088</t>
  </si>
  <si>
    <t>S14089</t>
  </si>
  <si>
    <t>S14090</t>
  </si>
  <si>
    <t>S14091</t>
  </si>
  <si>
    <t>S14092</t>
  </si>
  <si>
    <t>S14093</t>
  </si>
  <si>
    <t>S14094</t>
  </si>
  <si>
    <t>S14095</t>
  </si>
  <si>
    <t>S14096</t>
  </si>
  <si>
    <t>S14097</t>
  </si>
  <si>
    <t>S14098</t>
  </si>
  <si>
    <t>S14099</t>
  </si>
  <si>
    <t>S14100</t>
  </si>
  <si>
    <t>S14101</t>
  </si>
  <si>
    <t>S14102</t>
  </si>
  <si>
    <t>S14103</t>
  </si>
  <si>
    <t>S14104</t>
  </si>
  <si>
    <t>S14105</t>
  </si>
  <si>
    <t>S14106</t>
  </si>
  <si>
    <t>S14107</t>
  </si>
  <si>
    <t>S14108</t>
  </si>
  <si>
    <t>S14109</t>
  </si>
  <si>
    <t>S14110</t>
  </si>
  <si>
    <t>S14111</t>
  </si>
  <si>
    <t>S14112</t>
  </si>
  <si>
    <t>S14113</t>
  </si>
  <si>
    <t>S14114</t>
  </si>
  <si>
    <t>S14115</t>
  </si>
  <si>
    <t>S14116</t>
  </si>
  <si>
    <t>S14117</t>
  </si>
  <si>
    <t>S14118</t>
  </si>
  <si>
    <t>S14119</t>
  </si>
  <si>
    <t>S14120</t>
  </si>
  <si>
    <t>S14121</t>
  </si>
  <si>
    <t>S14122</t>
  </si>
  <si>
    <t>S14123</t>
  </si>
  <si>
    <t>S14124</t>
  </si>
  <si>
    <t>S14125</t>
  </si>
  <si>
    <t>S14126</t>
  </si>
  <si>
    <t>S14127</t>
  </si>
  <si>
    <t>S14128</t>
  </si>
  <si>
    <t>S14129</t>
  </si>
  <si>
    <t>S14130</t>
  </si>
  <si>
    <t>S14131</t>
  </si>
  <si>
    <t>S14132</t>
  </si>
  <si>
    <t>S14133</t>
  </si>
  <si>
    <t>S14134</t>
  </si>
  <si>
    <t>S14135</t>
  </si>
  <si>
    <t>S14136</t>
  </si>
  <si>
    <t>S14137</t>
  </si>
  <si>
    <t>S14138</t>
  </si>
  <si>
    <t>S14139</t>
  </si>
  <si>
    <t>S14140</t>
  </si>
  <si>
    <t>S14141</t>
  </si>
  <si>
    <t>S14142</t>
  </si>
  <si>
    <t>S14143</t>
  </si>
  <si>
    <t>S14144</t>
  </si>
  <si>
    <t>S14145</t>
  </si>
  <si>
    <t>S14146</t>
  </si>
  <si>
    <t>S14147</t>
  </si>
  <si>
    <t>S14148</t>
  </si>
  <si>
    <t>S14149</t>
  </si>
  <si>
    <t>S14150</t>
  </si>
  <si>
    <t>S14151</t>
  </si>
  <si>
    <t>S14152</t>
  </si>
  <si>
    <t>S14153</t>
  </si>
  <si>
    <t>S14154</t>
  </si>
  <si>
    <t>S14155</t>
  </si>
  <si>
    <t>S14156</t>
  </si>
  <si>
    <t>S14157</t>
  </si>
  <si>
    <t>S14158</t>
  </si>
  <si>
    <t>S14159</t>
  </si>
  <si>
    <t>S14160</t>
  </si>
  <si>
    <t>S14161</t>
  </si>
  <si>
    <t>S14162</t>
  </si>
  <si>
    <t>S14163</t>
  </si>
  <si>
    <t>S14164</t>
  </si>
  <si>
    <t>S14165</t>
  </si>
  <si>
    <t>S14166</t>
  </si>
  <si>
    <t>S14167</t>
  </si>
  <si>
    <t>S14168</t>
  </si>
  <si>
    <t>S14169</t>
  </si>
  <si>
    <t>S14170</t>
  </si>
  <si>
    <t>S14171</t>
  </si>
  <si>
    <t>S14172</t>
  </si>
  <si>
    <t>S14173</t>
  </si>
  <si>
    <t>S14174</t>
  </si>
  <si>
    <t>S14175</t>
  </si>
  <si>
    <t>S14176</t>
  </si>
  <si>
    <t>S14177</t>
  </si>
  <si>
    <t>S14178</t>
  </si>
  <si>
    <t>S14179</t>
  </si>
  <si>
    <t>S14180</t>
  </si>
  <si>
    <t>S14181</t>
  </si>
  <si>
    <t>S14182</t>
  </si>
  <si>
    <t>S14183</t>
  </si>
  <si>
    <t>S14184</t>
  </si>
  <si>
    <t>S14185</t>
  </si>
  <si>
    <t>S14186</t>
  </si>
  <si>
    <t>S14187</t>
  </si>
  <si>
    <t>S14188</t>
  </si>
  <si>
    <t>S14189</t>
  </si>
  <si>
    <t>S14190</t>
  </si>
  <si>
    <t>S14191</t>
  </si>
  <si>
    <t>S14192</t>
  </si>
  <si>
    <t>S14193</t>
  </si>
  <si>
    <t>S14194</t>
  </si>
  <si>
    <t>S14195</t>
  </si>
  <si>
    <t>S14196</t>
  </si>
  <si>
    <t>S14197</t>
  </si>
  <si>
    <t>S14198</t>
  </si>
  <si>
    <t>S14199</t>
  </si>
  <si>
    <t>S14200</t>
  </si>
  <si>
    <t>S14201</t>
  </si>
  <si>
    <t>S14202</t>
  </si>
  <si>
    <t>S14203</t>
  </si>
  <si>
    <t>S14204</t>
  </si>
  <si>
    <t>S14205</t>
  </si>
  <si>
    <t>S14206</t>
  </si>
  <si>
    <t>S14207</t>
  </si>
  <si>
    <t>S14208</t>
  </si>
  <si>
    <t>S14209</t>
  </si>
  <si>
    <t>S14210</t>
  </si>
  <si>
    <t>S14211</t>
  </si>
  <si>
    <t>S14212</t>
  </si>
  <si>
    <t>S14213</t>
  </si>
  <si>
    <t>S14214</t>
  </si>
  <si>
    <t>S14215</t>
  </si>
  <si>
    <t>S14216</t>
  </si>
  <si>
    <t>S14217</t>
  </si>
  <si>
    <t>S14218</t>
  </si>
  <si>
    <t>S14219</t>
  </si>
  <si>
    <t>S14220</t>
  </si>
  <si>
    <t>S14221</t>
  </si>
  <si>
    <t>S14222</t>
  </si>
  <si>
    <t>S14223</t>
  </si>
  <si>
    <t>S14224</t>
  </si>
  <si>
    <t>S14225</t>
  </si>
  <si>
    <t>S14226</t>
  </si>
  <si>
    <t>S14227</t>
  </si>
  <si>
    <t>S14228</t>
  </si>
  <si>
    <t>S14229</t>
  </si>
  <si>
    <t>S14230</t>
  </si>
  <si>
    <t>S14231</t>
  </si>
  <si>
    <t>S14232</t>
  </si>
  <si>
    <t>S14233</t>
  </si>
  <si>
    <t>S14234</t>
  </si>
  <si>
    <t>S14235</t>
  </si>
  <si>
    <t>S14236</t>
  </si>
  <si>
    <t>S14237</t>
  </si>
  <si>
    <t>S14238</t>
  </si>
  <si>
    <t>S14239</t>
  </si>
  <si>
    <t>S14240</t>
  </si>
  <si>
    <t>S14241</t>
  </si>
  <si>
    <t>S14242</t>
  </si>
  <si>
    <t>S14243</t>
  </si>
  <si>
    <t>S14244</t>
  </si>
  <si>
    <t>S14245</t>
  </si>
  <si>
    <t>S14246</t>
  </si>
  <si>
    <t>S14247</t>
  </si>
  <si>
    <t>S14248</t>
  </si>
  <si>
    <t>S14249</t>
  </si>
  <si>
    <t>S14250</t>
  </si>
  <si>
    <t>S14251</t>
  </si>
  <si>
    <t>S14252</t>
  </si>
  <si>
    <t>S14253</t>
  </si>
  <si>
    <t>S14254</t>
  </si>
  <si>
    <t>S14255</t>
  </si>
  <si>
    <t>S14256</t>
  </si>
  <si>
    <t>S14257</t>
  </si>
  <si>
    <t>S14258</t>
  </si>
  <si>
    <t>S14259</t>
  </si>
  <si>
    <t>S14260</t>
  </si>
  <si>
    <t>S14261</t>
  </si>
  <si>
    <t>S14262</t>
  </si>
  <si>
    <t>S14263</t>
  </si>
  <si>
    <t>S14264</t>
  </si>
  <si>
    <t>S14265</t>
  </si>
  <si>
    <t>S14266</t>
  </si>
  <si>
    <t>S14267</t>
  </si>
  <si>
    <t>S14268</t>
  </si>
  <si>
    <t>S14269</t>
  </si>
  <si>
    <t>S14270</t>
  </si>
  <si>
    <t>S14271</t>
  </si>
  <si>
    <t>S14272</t>
  </si>
  <si>
    <t>S14273</t>
  </si>
  <si>
    <t>S14274</t>
  </si>
  <si>
    <t>S14275</t>
  </si>
  <si>
    <t>S14276</t>
  </si>
  <si>
    <t>S14277</t>
  </si>
  <si>
    <t>S14278</t>
  </si>
  <si>
    <t>S14279</t>
  </si>
  <si>
    <t>S14280</t>
  </si>
  <si>
    <t>S14281</t>
  </si>
  <si>
    <t>S14282</t>
  </si>
  <si>
    <t>S14283</t>
  </si>
  <si>
    <t>S14284</t>
  </si>
  <si>
    <t>S14285</t>
  </si>
  <si>
    <t>S14286</t>
  </si>
  <si>
    <t>S14287</t>
  </si>
  <si>
    <t>S14288</t>
  </si>
  <si>
    <t>S14289</t>
  </si>
  <si>
    <t>S14290</t>
  </si>
  <si>
    <t>S14291</t>
  </si>
  <si>
    <t>S14292</t>
  </si>
  <si>
    <t>S14293</t>
  </si>
  <si>
    <t>S14294</t>
  </si>
  <si>
    <t>S14295</t>
  </si>
  <si>
    <t>S14296</t>
  </si>
  <si>
    <t>S14297</t>
  </si>
  <si>
    <t>S14298</t>
  </si>
  <si>
    <t>S14299</t>
  </si>
  <si>
    <t>S14300</t>
  </si>
  <si>
    <t>S14301</t>
  </si>
  <si>
    <t>S14302</t>
  </si>
  <si>
    <t>S14303</t>
  </si>
  <si>
    <t>S14304</t>
  </si>
  <si>
    <t>S14305</t>
  </si>
  <si>
    <t>S14306</t>
  </si>
  <si>
    <t>S14307</t>
  </si>
  <si>
    <t>S14308</t>
  </si>
  <si>
    <t>S14309</t>
  </si>
  <si>
    <t>S14310</t>
  </si>
  <si>
    <t>S14311</t>
  </si>
  <si>
    <t>S14312</t>
  </si>
  <si>
    <t>S14313</t>
  </si>
  <si>
    <t>S14314</t>
  </si>
  <si>
    <t>S14315</t>
  </si>
  <si>
    <t>S14316</t>
  </si>
  <si>
    <t>S14317</t>
  </si>
  <si>
    <t>S14318</t>
  </si>
  <si>
    <t>S14319</t>
  </si>
  <si>
    <t>S14320</t>
  </si>
  <si>
    <t>S14321</t>
  </si>
  <si>
    <t>S14322</t>
  </si>
  <si>
    <t>S14323</t>
  </si>
  <si>
    <t>S14324</t>
  </si>
  <si>
    <t>S14325</t>
  </si>
  <si>
    <t>S14326</t>
  </si>
  <si>
    <t>S14327</t>
  </si>
  <si>
    <t>S14328</t>
  </si>
  <si>
    <t>S14329</t>
  </si>
  <si>
    <t>S14330</t>
  </si>
  <si>
    <t>S14331</t>
  </si>
  <si>
    <t>S14332</t>
  </si>
  <si>
    <t>S14333</t>
  </si>
  <si>
    <t>S14334</t>
  </si>
  <si>
    <t>S14335</t>
  </si>
  <si>
    <t>S14336</t>
  </si>
  <si>
    <t>S14337</t>
  </si>
  <si>
    <t>S14338</t>
  </si>
  <si>
    <t>S14339</t>
  </si>
  <si>
    <t>S14340</t>
  </si>
  <si>
    <t>S14341</t>
  </si>
  <si>
    <t>S14342</t>
  </si>
  <si>
    <t>S14343</t>
  </si>
  <si>
    <t>S14344</t>
  </si>
  <si>
    <t>S14345</t>
  </si>
  <si>
    <t>S14346</t>
  </si>
  <si>
    <t>S14347</t>
  </si>
  <si>
    <t>S14348</t>
  </si>
  <si>
    <t>S14349</t>
  </si>
  <si>
    <t>S14350</t>
  </si>
  <si>
    <t>S14351</t>
  </si>
  <si>
    <t>S14352</t>
  </si>
  <si>
    <t>S14353</t>
  </si>
  <si>
    <t>S14354</t>
  </si>
  <si>
    <t>S14355</t>
  </si>
  <si>
    <t>S14356</t>
  </si>
  <si>
    <t>S14357</t>
  </si>
  <si>
    <t>S14358</t>
  </si>
  <si>
    <t>S14359</t>
  </si>
  <si>
    <t>S14360</t>
  </si>
  <si>
    <t>S14361</t>
  </si>
  <si>
    <t>S14362</t>
  </si>
  <si>
    <t>S14363</t>
  </si>
  <si>
    <t>S14364</t>
  </si>
  <si>
    <t>S14365</t>
  </si>
  <si>
    <t>S14366</t>
  </si>
  <si>
    <t>S14367</t>
  </si>
  <si>
    <t>S14368</t>
  </si>
  <si>
    <t>S14369</t>
  </si>
  <si>
    <t>S14370</t>
  </si>
  <si>
    <t>S14371</t>
  </si>
  <si>
    <t>S14372</t>
  </si>
  <si>
    <t>S14373</t>
  </si>
  <si>
    <t>S14374</t>
  </si>
  <si>
    <t>S14375</t>
  </si>
  <si>
    <t>S14376</t>
  </si>
  <si>
    <t>S14377</t>
  </si>
  <si>
    <t>S14378</t>
  </si>
  <si>
    <t>S14379</t>
  </si>
  <si>
    <t>S14380</t>
  </si>
  <si>
    <t>S14381</t>
  </si>
  <si>
    <t>S14382</t>
  </si>
  <si>
    <t>S14383</t>
  </si>
  <si>
    <t>S14384</t>
  </si>
  <si>
    <t>S14385</t>
  </si>
  <si>
    <t>S14386</t>
  </si>
  <si>
    <t>S14387</t>
  </si>
  <si>
    <t>S14388</t>
  </si>
  <si>
    <t>S14389</t>
  </si>
  <si>
    <t>S14390</t>
  </si>
  <si>
    <t>S14391</t>
  </si>
  <si>
    <t>S14392</t>
  </si>
  <si>
    <t>S14393</t>
  </si>
  <si>
    <t>S14394</t>
  </si>
  <si>
    <t>S14395</t>
  </si>
  <si>
    <t>S14396</t>
  </si>
  <si>
    <t>S14397</t>
  </si>
  <si>
    <t>S14398</t>
  </si>
  <si>
    <t>S14399</t>
  </si>
  <si>
    <t>S14400</t>
  </si>
  <si>
    <t>S14401</t>
  </si>
  <si>
    <t>S14402</t>
  </si>
  <si>
    <t>S14403</t>
  </si>
  <si>
    <t>S14404</t>
  </si>
  <si>
    <t>S14405</t>
  </si>
  <si>
    <t>S14406</t>
  </si>
  <si>
    <t>S14407</t>
  </si>
  <si>
    <t>S14408</t>
  </si>
  <si>
    <t>S14409</t>
  </si>
  <si>
    <t>S14410</t>
  </si>
  <si>
    <t>S14411</t>
  </si>
  <si>
    <t>S14412</t>
  </si>
  <si>
    <t>S14413</t>
  </si>
  <si>
    <t>S14414</t>
  </si>
  <si>
    <t>S14415</t>
  </si>
  <si>
    <t>S14416</t>
  </si>
  <si>
    <t>S14417</t>
  </si>
  <si>
    <t>S14418</t>
  </si>
  <si>
    <t>S14419</t>
  </si>
  <si>
    <t>S14420</t>
  </si>
  <si>
    <t>S14421</t>
  </si>
  <si>
    <t>S14422</t>
  </si>
  <si>
    <t>S14423</t>
  </si>
  <si>
    <t>S14424</t>
  </si>
  <si>
    <t>S14425</t>
  </si>
  <si>
    <t>S14426</t>
  </si>
  <si>
    <t>S14427</t>
  </si>
  <si>
    <t>S14428</t>
  </si>
  <si>
    <t>S14429</t>
  </si>
  <si>
    <t>S14430</t>
  </si>
  <si>
    <t>S14431</t>
  </si>
  <si>
    <t>S14432</t>
  </si>
  <si>
    <t>S14433</t>
  </si>
  <si>
    <t>S14434</t>
  </si>
  <si>
    <t>S14435</t>
  </si>
  <si>
    <t>S14436</t>
  </si>
  <si>
    <t>S14437</t>
  </si>
  <si>
    <t>S14438</t>
  </si>
  <si>
    <t>S14439</t>
  </si>
  <si>
    <t>S14440</t>
  </si>
  <si>
    <t>S14441</t>
  </si>
  <si>
    <t>S14442</t>
  </si>
  <si>
    <t>S14443</t>
  </si>
  <si>
    <t>S14444</t>
  </si>
  <si>
    <t>S14445</t>
  </si>
  <si>
    <t>S14446</t>
  </si>
  <si>
    <t>S14447</t>
  </si>
  <si>
    <t>S14448</t>
  </si>
  <si>
    <t>S14449</t>
  </si>
  <si>
    <t>S14450</t>
  </si>
  <si>
    <t>S14451</t>
  </si>
  <si>
    <t>S14452</t>
  </si>
  <si>
    <t>S14453</t>
  </si>
  <si>
    <t>S14454</t>
  </si>
  <si>
    <t>S14455</t>
  </si>
  <si>
    <t>S14456</t>
  </si>
  <si>
    <t>S14457</t>
  </si>
  <si>
    <t>S14458</t>
  </si>
  <si>
    <t>S14459</t>
  </si>
  <si>
    <t>S14460</t>
  </si>
  <si>
    <t>S14461</t>
  </si>
  <si>
    <t>S14462</t>
  </si>
  <si>
    <t>S14463</t>
  </si>
  <si>
    <t>S14464</t>
  </si>
  <si>
    <t>S14465</t>
  </si>
  <si>
    <t>S14466</t>
  </si>
  <si>
    <t>S14467</t>
  </si>
  <si>
    <t>S14468</t>
  </si>
  <si>
    <t>S14469</t>
  </si>
  <si>
    <t>S14470</t>
  </si>
  <si>
    <t>S14471</t>
  </si>
  <si>
    <t>S14472</t>
  </si>
  <si>
    <t>S14473</t>
  </si>
  <si>
    <t>S14474</t>
  </si>
  <si>
    <t>S14475</t>
  </si>
  <si>
    <t>S14476</t>
  </si>
  <si>
    <t>S14477</t>
  </si>
  <si>
    <t>S14478</t>
  </si>
  <si>
    <t>S14479</t>
  </si>
  <si>
    <t>S14480</t>
  </si>
  <si>
    <t>S14481</t>
  </si>
  <si>
    <t>S14482</t>
  </si>
  <si>
    <t>S14483</t>
  </si>
  <si>
    <t>S14484</t>
  </si>
  <si>
    <t>S14485</t>
  </si>
  <si>
    <t>S14486</t>
  </si>
  <si>
    <t>S14487</t>
  </si>
  <si>
    <t>S14488</t>
  </si>
  <si>
    <t>S14489</t>
  </si>
  <si>
    <t>S14490</t>
  </si>
  <si>
    <t>S14491</t>
  </si>
  <si>
    <t>S14492</t>
  </si>
  <si>
    <t>S14493</t>
  </si>
  <si>
    <t>S14494</t>
  </si>
  <si>
    <t>S14495</t>
  </si>
  <si>
    <t>S14496</t>
  </si>
  <si>
    <t>S14497</t>
  </si>
  <si>
    <t>S14498</t>
  </si>
  <si>
    <t>S14499</t>
  </si>
  <si>
    <t>S14500</t>
  </si>
  <si>
    <t>S14501</t>
  </si>
  <si>
    <t>S14502</t>
  </si>
  <si>
    <t>S14503</t>
  </si>
  <si>
    <t>S14504</t>
  </si>
  <si>
    <t>S14505</t>
  </si>
  <si>
    <t>S14506</t>
  </si>
  <si>
    <t>S14507</t>
  </si>
  <si>
    <t>S14508</t>
  </si>
  <si>
    <t>S14509</t>
  </si>
  <si>
    <t>S14510</t>
  </si>
  <si>
    <t>S14511</t>
  </si>
  <si>
    <t>S14512</t>
  </si>
  <si>
    <t>S14513</t>
  </si>
  <si>
    <t>S14514</t>
  </si>
  <si>
    <t>S14515</t>
  </si>
  <si>
    <t>S14516</t>
  </si>
  <si>
    <t>S14517</t>
  </si>
  <si>
    <t>S14518</t>
  </si>
  <si>
    <t>S14519</t>
  </si>
  <si>
    <t>S14520</t>
  </si>
  <si>
    <t>S14521</t>
  </si>
  <si>
    <t>S14522</t>
  </si>
  <si>
    <t>S14523</t>
  </si>
  <si>
    <t>S14524</t>
  </si>
  <si>
    <t>S14525</t>
  </si>
  <si>
    <t>S14526</t>
  </si>
  <si>
    <t>S14527</t>
  </si>
  <si>
    <t>S14528</t>
  </si>
  <si>
    <t>S14529</t>
  </si>
  <si>
    <t>S14530</t>
  </si>
  <si>
    <t>S14531</t>
  </si>
  <si>
    <t>S14532</t>
  </si>
  <si>
    <t>S14533</t>
  </si>
  <si>
    <t>S14534</t>
  </si>
  <si>
    <t>S14535</t>
  </si>
  <si>
    <t>S14536</t>
  </si>
  <si>
    <t>S14537</t>
  </si>
  <si>
    <t>S14538</t>
  </si>
  <si>
    <t>S14539</t>
  </si>
  <si>
    <t>S14540</t>
  </si>
  <si>
    <t>S14541</t>
  </si>
  <si>
    <t>S14542</t>
  </si>
  <si>
    <t>S14543</t>
  </si>
  <si>
    <t>S14544</t>
  </si>
  <si>
    <t>S14545</t>
  </si>
  <si>
    <t>S14546</t>
  </si>
  <si>
    <t>S14547</t>
  </si>
  <si>
    <t>S14548</t>
  </si>
  <si>
    <t>S14549</t>
  </si>
  <si>
    <t>S14550</t>
  </si>
  <si>
    <t>S14551</t>
  </si>
  <si>
    <t>S14552</t>
  </si>
  <si>
    <t>S14553</t>
  </si>
  <si>
    <t>S14554</t>
  </si>
  <si>
    <t>S14555</t>
  </si>
  <si>
    <t>S14556</t>
  </si>
  <si>
    <t>S14557</t>
  </si>
  <si>
    <t>S14558</t>
  </si>
  <si>
    <t>S14559</t>
  </si>
  <si>
    <t>S14560</t>
  </si>
  <si>
    <t>S14561</t>
  </si>
  <si>
    <t>S14562</t>
  </si>
  <si>
    <t>S14563</t>
  </si>
  <si>
    <t>S14564</t>
  </si>
  <si>
    <t>S14565</t>
  </si>
  <si>
    <t>S14566</t>
  </si>
  <si>
    <t>S14567</t>
  </si>
  <si>
    <t>S14568</t>
  </si>
  <si>
    <t>S14569</t>
  </si>
  <si>
    <t>S14570</t>
  </si>
  <si>
    <t>S14571</t>
  </si>
  <si>
    <t>S14572</t>
  </si>
  <si>
    <t>S14573</t>
  </si>
  <si>
    <t>S14574</t>
  </si>
  <si>
    <t>S14575</t>
  </si>
  <si>
    <t>S14576</t>
  </si>
  <si>
    <t>S14577</t>
  </si>
  <si>
    <t>S14578</t>
  </si>
  <si>
    <t>S14579</t>
  </si>
  <si>
    <t>S14580</t>
  </si>
  <si>
    <t>S14581</t>
  </si>
  <si>
    <t>S14582</t>
  </si>
  <si>
    <t>S14583</t>
  </si>
  <si>
    <t>S14584</t>
  </si>
  <si>
    <t>S14585</t>
  </si>
  <si>
    <t>S14586</t>
  </si>
  <si>
    <t>S14587</t>
  </si>
  <si>
    <t>S14588</t>
  </si>
  <si>
    <t>S14589</t>
  </si>
  <si>
    <t>S14590</t>
  </si>
  <si>
    <t>S14591</t>
  </si>
  <si>
    <t>S14592</t>
  </si>
  <si>
    <t>S14593</t>
  </si>
  <si>
    <t>S14594</t>
  </si>
  <si>
    <t>S14595</t>
  </si>
  <si>
    <t>S14596</t>
  </si>
  <si>
    <t>S14597</t>
  </si>
  <si>
    <t>S14598</t>
  </si>
  <si>
    <t>S14599</t>
  </si>
  <si>
    <t>S14600</t>
  </si>
  <si>
    <t>S14601</t>
  </si>
  <si>
    <t>S14602</t>
  </si>
  <si>
    <t>S14603</t>
  </si>
  <si>
    <t>S14604</t>
  </si>
  <si>
    <t>S14605</t>
  </si>
  <si>
    <t>S14606</t>
  </si>
  <si>
    <t>S14607</t>
  </si>
  <si>
    <t>S14608</t>
  </si>
  <si>
    <t>S14609</t>
  </si>
  <si>
    <t>S14610</t>
  </si>
  <si>
    <t>S14611</t>
  </si>
  <si>
    <t>S14612</t>
  </si>
  <si>
    <t>S14613</t>
  </si>
  <si>
    <t>S14614</t>
  </si>
  <si>
    <t>S14615</t>
  </si>
  <si>
    <t>S14616</t>
  </si>
  <si>
    <t>S14617</t>
  </si>
  <si>
    <t>S14618</t>
  </si>
  <si>
    <t>S14619</t>
  </si>
  <si>
    <t>S14620</t>
  </si>
  <si>
    <t>S14621</t>
  </si>
  <si>
    <t>S14622</t>
  </si>
  <si>
    <t>S14623</t>
  </si>
  <si>
    <t>S14624</t>
  </si>
  <si>
    <t>S14625</t>
  </si>
  <si>
    <t>S14626</t>
  </si>
  <si>
    <t>S14627</t>
  </si>
  <si>
    <t>S14628</t>
  </si>
  <si>
    <t>S14629</t>
  </si>
  <si>
    <t>S14630</t>
  </si>
  <si>
    <t>S14631</t>
  </si>
  <si>
    <t>S14632</t>
  </si>
  <si>
    <t>S14633</t>
  </si>
  <si>
    <t>S14634</t>
  </si>
  <si>
    <t>S14635</t>
  </si>
  <si>
    <t>S14636</t>
  </si>
  <si>
    <t>S14637</t>
  </si>
  <si>
    <t>S14638</t>
  </si>
  <si>
    <t>S14639</t>
  </si>
  <si>
    <t>S14640</t>
  </si>
  <si>
    <t>S14641</t>
  </si>
  <si>
    <t>S14642</t>
  </si>
  <si>
    <t>S14643</t>
  </si>
  <si>
    <t>S14644</t>
  </si>
  <si>
    <t>S14645</t>
  </si>
  <si>
    <t>S14646</t>
  </si>
  <si>
    <t>S14647</t>
  </si>
  <si>
    <t>S14648</t>
  </si>
  <si>
    <t>S14649</t>
  </si>
  <si>
    <t>S14650</t>
  </si>
  <si>
    <t>S14651</t>
  </si>
  <si>
    <t>S14652</t>
  </si>
  <si>
    <t>S14653</t>
  </si>
  <si>
    <t>S14654</t>
  </si>
  <si>
    <t>S14655</t>
  </si>
  <si>
    <t>S14656</t>
  </si>
  <si>
    <t>S14657</t>
  </si>
  <si>
    <t>S14658</t>
  </si>
  <si>
    <t>S14659</t>
  </si>
  <si>
    <t>S14660</t>
  </si>
  <si>
    <t>S14661</t>
  </si>
  <si>
    <t>S14662</t>
  </si>
  <si>
    <t>S14663</t>
  </si>
  <si>
    <t>S14664</t>
  </si>
  <si>
    <t>S14665</t>
  </si>
  <si>
    <t>S14666</t>
  </si>
  <si>
    <t>S14667</t>
  </si>
  <si>
    <t>S14668</t>
  </si>
  <si>
    <t>S14669</t>
  </si>
  <si>
    <t>S14670</t>
  </si>
  <si>
    <t>S14671</t>
  </si>
  <si>
    <t>S14672</t>
  </si>
  <si>
    <t>S14673</t>
  </si>
  <si>
    <t>S14674</t>
  </si>
  <si>
    <t>S14675</t>
  </si>
  <si>
    <t>S14676</t>
  </si>
  <si>
    <t>S14677</t>
  </si>
  <si>
    <t>S14678</t>
  </si>
  <si>
    <t>S14679</t>
  </si>
  <si>
    <t>S14680</t>
  </si>
  <si>
    <t>S14681</t>
  </si>
  <si>
    <t>S14682</t>
  </si>
  <si>
    <t>S14683</t>
  </si>
  <si>
    <t>S14684</t>
  </si>
  <si>
    <t>S14685</t>
  </si>
  <si>
    <t>S14686</t>
  </si>
  <si>
    <t>S14687</t>
  </si>
  <si>
    <t>S14688</t>
  </si>
  <si>
    <t>S14689</t>
  </si>
  <si>
    <t>S14690</t>
  </si>
  <si>
    <t>S14691</t>
  </si>
  <si>
    <t>S14692</t>
  </si>
  <si>
    <t>S14693</t>
  </si>
  <si>
    <t>S14694</t>
  </si>
  <si>
    <t>S14695</t>
  </si>
  <si>
    <t>S14696</t>
  </si>
  <si>
    <t>S14697</t>
  </si>
  <si>
    <t>S14698</t>
  </si>
  <si>
    <t>S14699</t>
  </si>
  <si>
    <t>S14700</t>
  </si>
  <si>
    <t>S14701</t>
  </si>
  <si>
    <t>S14702</t>
  </si>
  <si>
    <t>S14703</t>
  </si>
  <si>
    <t>S14704</t>
  </si>
  <si>
    <t>S14705</t>
  </si>
  <si>
    <t>S14706</t>
  </si>
  <si>
    <t>S14707</t>
  </si>
  <si>
    <t>S14708</t>
  </si>
  <si>
    <t>S14709</t>
  </si>
  <si>
    <t>S14710</t>
  </si>
  <si>
    <t>S14711</t>
  </si>
  <si>
    <t>S14712</t>
  </si>
  <si>
    <t>S14713</t>
  </si>
  <si>
    <t>S14714</t>
  </si>
  <si>
    <t>S14715</t>
  </si>
  <si>
    <t>S14716</t>
  </si>
  <si>
    <t>S14717</t>
  </si>
  <si>
    <t>S14718</t>
  </si>
  <si>
    <t>S14719</t>
  </si>
  <si>
    <t>S14720</t>
  </si>
  <si>
    <t>S14721</t>
  </si>
  <si>
    <t>S14722</t>
  </si>
  <si>
    <t>S14723</t>
  </si>
  <si>
    <t>S14724</t>
  </si>
  <si>
    <t>S14725</t>
  </si>
  <si>
    <t>S14726</t>
  </si>
  <si>
    <t>S14727</t>
  </si>
  <si>
    <t>S14728</t>
  </si>
  <si>
    <t>S14729</t>
  </si>
  <si>
    <t>S14730</t>
  </si>
  <si>
    <t>S14731</t>
  </si>
  <si>
    <t>S14732</t>
  </si>
  <si>
    <t>S14733</t>
  </si>
  <si>
    <t>S14734</t>
  </si>
  <si>
    <t>S14735</t>
  </si>
  <si>
    <t>S14736</t>
  </si>
  <si>
    <t>S14737</t>
  </si>
  <si>
    <t>S14738</t>
  </si>
  <si>
    <t>S14739</t>
  </si>
  <si>
    <t>S14740</t>
  </si>
  <si>
    <t>S14741</t>
  </si>
  <si>
    <t>S14742</t>
  </si>
  <si>
    <t>S14743</t>
  </si>
  <si>
    <t>S14744</t>
  </si>
  <si>
    <t>S14745</t>
  </si>
  <si>
    <t>S14746</t>
  </si>
  <si>
    <t>S14747</t>
  </si>
  <si>
    <t>S14748</t>
  </si>
  <si>
    <t>S14749</t>
  </si>
  <si>
    <t>S14750</t>
  </si>
  <si>
    <t>S14751</t>
  </si>
  <si>
    <t>S14752</t>
  </si>
  <si>
    <t>S14753</t>
  </si>
  <si>
    <t>S14754</t>
  </si>
  <si>
    <t>S14755</t>
  </si>
  <si>
    <t>S14756</t>
  </si>
  <si>
    <t>S14757</t>
  </si>
  <si>
    <t>S14758</t>
  </si>
  <si>
    <t>S14759</t>
  </si>
  <si>
    <t>S14760</t>
  </si>
  <si>
    <t>S14761</t>
  </si>
  <si>
    <t>S14762</t>
  </si>
  <si>
    <t>S14763</t>
  </si>
  <si>
    <t>S14764</t>
  </si>
  <si>
    <t>S14765</t>
  </si>
  <si>
    <t>S14766</t>
  </si>
  <si>
    <t>S14767</t>
  </si>
  <si>
    <t>S14768</t>
  </si>
  <si>
    <t>S14769</t>
  </si>
  <si>
    <t>S14770</t>
  </si>
  <si>
    <t>S14771</t>
  </si>
  <si>
    <t>S14772</t>
  </si>
  <si>
    <t>S14773</t>
  </si>
  <si>
    <t>S14774</t>
  </si>
  <si>
    <t>S14775</t>
  </si>
  <si>
    <t>S14776</t>
  </si>
  <si>
    <t>S14777</t>
  </si>
  <si>
    <t>S14778</t>
  </si>
  <si>
    <t>S14779</t>
  </si>
  <si>
    <t>S14780</t>
  </si>
  <si>
    <t>S14781</t>
  </si>
  <si>
    <t>S14782</t>
  </si>
  <si>
    <t>S14783</t>
  </si>
  <si>
    <t>S14784</t>
  </si>
  <si>
    <t>S14785</t>
  </si>
  <si>
    <t>S14786</t>
  </si>
  <si>
    <t>S14787</t>
  </si>
  <si>
    <t>S14788</t>
  </si>
  <si>
    <t>S14789</t>
  </si>
  <si>
    <t>S14790</t>
  </si>
  <si>
    <t>S14791</t>
  </si>
  <si>
    <t>S14792</t>
  </si>
  <si>
    <t>S14793</t>
  </si>
  <si>
    <t>S14794</t>
  </si>
  <si>
    <t>S14795</t>
  </si>
  <si>
    <t>S14796</t>
  </si>
  <si>
    <t>S14797</t>
  </si>
  <si>
    <t>S14798</t>
  </si>
  <si>
    <t>S14799</t>
  </si>
  <si>
    <t>MS PUBLICATIONS FEB-2023 SALE</t>
  </si>
  <si>
    <t>NET SALE</t>
  </si>
  <si>
    <t xml:space="preserve"> Quantity Sold</t>
  </si>
  <si>
    <t xml:space="preserve"> Discount_Amount</t>
  </si>
  <si>
    <t>Average of Discount_%</t>
  </si>
  <si>
    <t>Sum of Net_Amount</t>
  </si>
  <si>
    <t>Grand Total</t>
  </si>
  <si>
    <t>Sum of Quantity_Sold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</si>
</sst>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4009]\ * #,##0.00_ ;_ [$₹-4009]\ * \-#,##0.00_ ;_ [$₹-4009]\ * &quot;-&quot;??_ ;_ @_ "/>
    <numFmt numFmtId="165" formatCode="[$-409]d\-mmm\-yy;@"/>
    <numFmt numFmtId="166" formatCode="[$₹-4009]\ #,##0.00"/>
  </numFmts>
  <fonts count="7">
    <font>
      <sz val="11"/>
      <color theme="1"/>
      <name val="Calibri"/>
      <family val="2"/>
      <scheme val="minor"/>
    </font>
    <font>
      <b/>
      <sz val="11"/>
      <color theme="1"/>
      <name val="Calibri"/>
      <family val="2"/>
      <scheme val="minor"/>
    </font>
    <font>
      <b/>
      <sz val="11"/>
      <color rgb="FFFF0000"/>
      <name val="Calibri"/>
      <family val="2"/>
      <scheme val="minor"/>
    </font>
    <font>
      <b/>
      <sz val="11"/>
      <color theme="1"/>
      <name val="HGPMinchoE"/>
    </font>
    <font>
      <sz val="28"/>
      <color rgb="FFFF0000"/>
      <name val="HGPMinchoE"/>
    </font>
    <font>
      <b/>
      <sz val="12"/>
      <color theme="1"/>
      <name val="Calibri"/>
      <family val="2"/>
      <scheme val="minor"/>
    </font>
    <font>
      <b/>
      <sz val="14"/>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6" tint="0.39997558519241921"/>
        <bgColor indexed="64"/>
      </patternFill>
    </fill>
    <fill>
      <patternFill patternType="solid">
        <fgColor rgb="FFFF0000"/>
        <bgColor indexed="64"/>
      </patternFill>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0">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164" fontId="0" fillId="0" borderId="0" xfId="0" applyNumberFormat="1"/>
    <xf numFmtId="165" fontId="1" fillId="0" borderId="1" xfId="0" applyNumberFormat="1" applyFont="1" applyBorder="1" applyAlignment="1">
      <alignment horizontal="center" vertical="top"/>
    </xf>
    <xf numFmtId="165" fontId="0" fillId="0" borderId="0" xfId="0" applyNumberFormat="1"/>
    <xf numFmtId="166" fontId="1" fillId="0" borderId="1" xfId="0" applyNumberFormat="1" applyFont="1" applyBorder="1" applyAlignment="1">
      <alignment horizontal="center" vertical="top"/>
    </xf>
    <xf numFmtId="166" fontId="0" fillId="0" borderId="0" xfId="0" applyNumberFormat="1"/>
    <xf numFmtId="0" fontId="0" fillId="0" borderId="0" xfId="0" pivotButton="1"/>
    <xf numFmtId="164" fontId="0" fillId="0" borderId="0" xfId="0" applyNumberFormat="1" applyAlignment="1">
      <alignment wrapText="1"/>
    </xf>
    <xf numFmtId="0" fontId="0" fillId="0" borderId="0" xfId="0" applyAlignment="1">
      <alignment wrapText="1"/>
    </xf>
    <xf numFmtId="0" fontId="2" fillId="2" borderId="0" xfId="0" applyFont="1" applyFill="1"/>
    <xf numFmtId="0" fontId="1" fillId="2" borderId="0" xfId="0" applyFont="1" applyFill="1"/>
    <xf numFmtId="0" fontId="0" fillId="0" borderId="0" xfId="0" applyNumberFormat="1"/>
    <xf numFmtId="0" fontId="0" fillId="3" borderId="0" xfId="0" applyFill="1"/>
    <xf numFmtId="0" fontId="3" fillId="3" borderId="0" xfId="0" applyFont="1" applyFill="1"/>
    <xf numFmtId="164" fontId="5" fillId="4" borderId="0" xfId="0" applyNumberFormat="1" applyFont="1" applyFill="1"/>
    <xf numFmtId="0" fontId="5" fillId="4" borderId="0" xfId="0" applyNumberFormat="1" applyFont="1" applyFill="1"/>
    <xf numFmtId="0" fontId="6" fillId="4" borderId="0" xfId="0" applyNumberFormat="1" applyFont="1" applyFill="1"/>
    <xf numFmtId="0" fontId="4" fillId="2" borderId="0" xfId="0" applyFont="1" applyFill="1" applyAlignment="1">
      <alignment horizontal="center"/>
    </xf>
  </cellXfs>
  <cellStyles count="1">
    <cellStyle name="Normal" xfId="0" builtinId="0"/>
  </cellStyles>
  <dxfs count="34">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0" formatCode="General"/>
    </dxf>
    <dxf>
      <numFmt numFmtId="164" formatCode="_ [$₹-4009]\ * #,##0.00_ ;_ [$₹-4009]\ * \-#,##0.00_ ;_ [$₹-4009]\ * &quot;-&quot;??_ ;_ @_ "/>
    </dxf>
    <dxf>
      <numFmt numFmtId="0" formatCode="General"/>
    </dxf>
    <dxf>
      <numFmt numFmtId="165" formatCode="[$-409]d\-mmm\-yy;@"/>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66" formatCode="[$₹-4009]\ #,##0.00"/>
    </dxf>
    <dxf>
      <border outline="0">
        <bottom style="thin">
          <color auto="1"/>
        </bottom>
      </border>
    </dxf>
    <dxf>
      <border outline="0">
        <top style="thin">
          <color auto="1"/>
        </top>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sz val="12"/>
      </font>
    </dxf>
    <dxf>
      <fill>
        <patternFill patternType="solid">
          <fgColor indexed="64"/>
          <bgColor rgb="FFFF0000"/>
        </patternFill>
      </fill>
    </dxf>
    <dxf>
      <font>
        <b/>
      </font>
    </dxf>
    <dxf>
      <fill>
        <patternFill patternType="solid">
          <fgColor indexed="64"/>
          <bgColor rgb="FFFF0000"/>
        </patternFill>
      </fill>
    </dxf>
    <dxf>
      <font>
        <b/>
      </font>
    </dxf>
    <dxf>
      <font>
        <sz val="12"/>
      </font>
    </dxf>
    <dxf>
      <font>
        <sz val="16"/>
      </font>
    </dxf>
    <dxf>
      <font>
        <b/>
      </font>
    </dxf>
    <dxf>
      <fill>
        <patternFill patternType="solid">
          <fgColor indexed="64"/>
          <bgColor rgb="FFFF0000"/>
        </patternFill>
      </fill>
    </dxf>
    <dxf>
      <font>
        <sz val="12"/>
      </font>
    </dxf>
    <dxf>
      <font>
        <sz val="14"/>
      </font>
    </dxf>
    <dxf>
      <fill>
        <patternFill patternType="solid">
          <fgColor indexed="64"/>
          <bgColor rgb="FFFF0000"/>
        </patternFill>
      </fill>
    </dxf>
    <dxf>
      <font>
        <b/>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[MSP_RESUME_1.xlsx]Per day sale!PivotTable4</c:name>
    <c:fmtId val="4"/>
  </c:pivotSource>
  <c:chart>
    <c:title>
      <c:tx>
        <c:rich>
          <a:bodyPr rot="0" spcFirstLastPara="1" vertOverflow="ellipsis" vert="horz" wrap="square" anchor="ctr" anchorCtr="1"/>
          <a:lstStyle/>
          <a:p>
            <a:pPr>
              <a:defRPr sz="2000" b="1" i="0" u="none" strike="noStrike" kern="1200" spc="0" baseline="0">
                <a:solidFill>
                  <a:srgbClr val="000000"/>
                </a:solidFill>
                <a:latin typeface="+mn-lt"/>
                <a:ea typeface="+mn-ea"/>
                <a:cs typeface="+mn-cs"/>
              </a:defRPr>
            </a:pPr>
            <a:r>
              <a:rPr lang="en-US"/>
              <a:t>Per day sale</a:t>
            </a:r>
          </a:p>
        </c:rich>
      </c:tx>
      <c:overlay val="0"/>
      <c:spPr>
        <a:solidFill>
          <a:srgbClr val="538DD5"/>
        </a:solidFill>
        <a:ln>
          <a:solidFill>
            <a:srgbClr val="C5D9F1"/>
          </a:solidFill>
          <a:prstDash val="solid"/>
        </a:ln>
        <a:effectLst/>
      </c:spPr>
      <c:txPr>
        <a:bodyPr rot="0" spcFirstLastPara="1" vertOverflow="ellipsis" vert="horz" wrap="square" anchor="ctr" anchorCtr="1"/>
        <a:lstStyle/>
        <a:p>
          <a:pPr>
            <a:defRPr sz="2000" b="1"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'Per day sale'!$B$1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'Per day sale'!$A$2:$A$30</c:f>
              <c:strCache>
                <c:ptCount val="28"/>
                <c:pt idx="0">
                  <c:v>1-Feb-23</c:v>
                </c:pt>
                <c:pt idx="1">
                  <c:v>2-Feb-23</c:v>
                </c:pt>
                <c:pt idx="2">
                  <c:v>3-Feb-23</c:v>
                </c:pt>
                <c:pt idx="3">
                  <c:v>4-Feb-23</c:v>
                </c:pt>
                <c:pt idx="4">
                  <c:v>5-Feb-23</c:v>
                </c:pt>
                <c:pt idx="5">
                  <c:v>6-Feb-23</c:v>
                </c:pt>
                <c:pt idx="6">
                  <c:v>7-Feb-23</c:v>
                </c:pt>
                <c:pt idx="7">
                  <c:v>8-Feb-23</c:v>
                </c:pt>
                <c:pt idx="8">
                  <c:v>9-Feb-23</c:v>
                </c:pt>
                <c:pt idx="9">
                  <c:v>10-Feb-23</c:v>
                </c:pt>
                <c:pt idx="10">
                  <c:v>11-Feb-23</c:v>
                </c:pt>
                <c:pt idx="11">
                  <c:v>12-Feb-23</c:v>
                </c:pt>
                <c:pt idx="12">
                  <c:v>13-Feb-23</c:v>
                </c:pt>
                <c:pt idx="13">
                  <c:v>14-Feb-23</c:v>
                </c:pt>
                <c:pt idx="14">
                  <c:v>15-Feb-23</c:v>
                </c:pt>
                <c:pt idx="15">
                  <c:v>16-Feb-23</c:v>
                </c:pt>
                <c:pt idx="16">
                  <c:v>17-Feb-23</c:v>
                </c:pt>
                <c:pt idx="17">
                  <c:v>18-Feb-23</c:v>
                </c:pt>
                <c:pt idx="18">
                  <c:v>19-Feb-23</c:v>
                </c:pt>
                <c:pt idx="19">
                  <c:v>20-Feb-23</c:v>
                </c:pt>
                <c:pt idx="20">
                  <c:v>21-Feb-23</c:v>
                </c:pt>
                <c:pt idx="21">
                  <c:v>22-Feb-23</c:v>
                </c:pt>
                <c:pt idx="22">
                  <c:v>23-Feb-23</c:v>
                </c:pt>
                <c:pt idx="23">
                  <c:v>24-Feb-23</c:v>
                </c:pt>
                <c:pt idx="24">
                  <c:v>25-Feb-23</c:v>
                </c:pt>
                <c:pt idx="25">
                  <c:v>26-Feb-23</c:v>
                </c:pt>
                <c:pt idx="26">
                  <c:v>27-Feb-23</c:v>
                </c:pt>
                <c:pt idx="27">
                  <c:v>28-Feb-23</c:v>
                </c:pt>
              </c:strCache>
            </c:strRef>
          </c:cat>
          <c:val>
            <c:numRef>
              <c:f>'Per day sale'!$B$2:$B$30</c:f>
              <c:numCache>
                <c:formatCode>_ [$₹-4009]\ * #,##0.00_ ;_ [$₹-4009]\ * \-#,##0.00_ ;_ [$₹-4009]\ * "-"??_ ;_ @_ </c:formatCode>
                <c:ptCount val="28"/>
                <c:pt idx="0">
                  <c:v>320521.90000000014</c:v>
                </c:pt>
                <c:pt idx="1">
                  <c:v>293589.25000000006</c:v>
                </c:pt>
                <c:pt idx="2">
                  <c:v>317424.60000000003</c:v>
                </c:pt>
                <c:pt idx="3">
                  <c:v>328359.7</c:v>
                </c:pt>
                <c:pt idx="4">
                  <c:v>293576.4499999999</c:v>
                </c:pt>
                <c:pt idx="5">
                  <c:v>288033.45000000007</c:v>
                </c:pt>
                <c:pt idx="6">
                  <c:v>390381.45000000007</c:v>
                </c:pt>
                <c:pt idx="7">
                  <c:v>293271.85000000003</c:v>
                </c:pt>
                <c:pt idx="8">
                  <c:v>319642.89999999991</c:v>
                </c:pt>
                <c:pt idx="9">
                  <c:v>298493.5</c:v>
                </c:pt>
                <c:pt idx="10">
                  <c:v>262695.40000000014</c:v>
                </c:pt>
                <c:pt idx="11">
                  <c:v>281665.30000000016</c:v>
                </c:pt>
                <c:pt idx="12">
                  <c:v>280901.50000000012</c:v>
                </c:pt>
                <c:pt idx="13">
                  <c:v>342664.75000000012</c:v>
                </c:pt>
                <c:pt idx="14">
                  <c:v>323345.45000000013</c:v>
                </c:pt>
                <c:pt idx="15">
                  <c:v>331626.00000000012</c:v>
                </c:pt>
                <c:pt idx="16">
                  <c:v>267525.34999999998</c:v>
                </c:pt>
                <c:pt idx="17">
                  <c:v>296236.34999999998</c:v>
                </c:pt>
                <c:pt idx="18">
                  <c:v>317588.09999999998</c:v>
                </c:pt>
                <c:pt idx="19">
                  <c:v>320866.00000000006</c:v>
                </c:pt>
                <c:pt idx="20">
                  <c:v>314110.79999999993</c:v>
                </c:pt>
                <c:pt idx="21">
                  <c:v>314616.80000000005</c:v>
                </c:pt>
                <c:pt idx="22">
                  <c:v>330623.65000000002</c:v>
                </c:pt>
                <c:pt idx="23">
                  <c:v>269686.24999999988</c:v>
                </c:pt>
                <c:pt idx="24">
                  <c:v>294605.09999999998</c:v>
                </c:pt>
                <c:pt idx="25">
                  <c:v>318490.7</c:v>
                </c:pt>
                <c:pt idx="26">
                  <c:v>328989.8000000001</c:v>
                </c:pt>
                <c:pt idx="27">
                  <c:v>283038.10000000009</c:v>
                </c:pt>
              </c:numCache>
            </c:numRef>
          </c:val>
          <c:smooth val="0"/>
          <c:extLst>
            <c:ext xmlns:c16="http://schemas.microsoft.com/office/drawing/2014/chart" uri="{C3380CC4-5D6E-409C-BE32-E72D297353CC}">
              <c16:uniqueId val="{00000000-632E-4258-90FD-96A1ECA8F454}"/>
            </c:ext>
          </c:extLst>
        </c:ser>
        <c:dLbls>
          <c:showLegendKey val="0"/>
          <c:showVal val="0"/>
          <c:showCatName val="0"/>
          <c:showSerName val="0"/>
          <c:showPercent val="0"/>
          <c:showBubbleSize val="0"/>
        </c:dLbls>
        <c:marker val="1"/>
        <c:smooth val="0"/>
        <c:axId val="913461767"/>
        <c:axId val="915116551"/>
      </c:lineChart>
      <c:catAx>
        <c:axId val="913461767"/>
        <c:scaling>
          <c:orientation val="minMax"/>
        </c:scaling>
        <c:delete val="0"/>
        <c:axPos val="b"/>
        <c:numFmt formatCode="General" sourceLinked="1"/>
        <c:majorTickMark val="none"/>
        <c:minorTickMark val="none"/>
        <c:tickLblPos val="nextTo"/>
        <c:spPr>
          <a:solidFill>
            <a:srgbClr val="8DB4E2"/>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5116551"/>
        <c:crosses val="autoZero"/>
        <c:auto val="1"/>
        <c:lblAlgn val="ctr"/>
        <c:lblOffset val="100"/>
        <c:noMultiLvlLbl val="0"/>
      </c:catAx>
      <c:valAx>
        <c:axId val="91511655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4617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[MSP_RESUME_1.xlsx]Per day sale!PivotTable4</c:name>
    <c:fmtId val="0"/>
  </c:pivotSource>
  <c:chart>
    <c:title>
      <c:tx>
        <c:rich>
          <a:bodyPr rot="0" spcFirstLastPara="1" vertOverflow="ellipsis" vert="horz" wrap="square" anchor="ctr" anchorCtr="1"/>
          <a:lstStyle/>
          <a:p>
            <a:pPr>
              <a:defRPr sz="2000" b="1" i="0" u="none" strike="noStrike" kern="1200" spc="0" baseline="0">
                <a:solidFill>
                  <a:srgbClr val="000000"/>
                </a:solidFill>
                <a:latin typeface="+mn-lt"/>
                <a:ea typeface="+mn-ea"/>
                <a:cs typeface="+mn-cs"/>
              </a:defRPr>
            </a:pPr>
            <a:r>
              <a:rPr lang="en-US"/>
              <a:t>Per day sale</a:t>
            </a:r>
          </a:p>
        </c:rich>
      </c:tx>
      <c:overlay val="0"/>
      <c:spPr>
        <a:solidFill>
          <a:srgbClr val="538DD5"/>
        </a:solidFill>
        <a:ln>
          <a:solidFill>
            <a:srgbClr val="C5D9F1"/>
          </a:solidFill>
          <a:prstDash val="solid"/>
        </a:ln>
        <a:effectLst/>
      </c:spPr>
      <c:txPr>
        <a:bodyPr rot="0" spcFirstLastPara="1" vertOverflow="ellipsis" vert="horz" wrap="square" anchor="ctr" anchorCtr="1"/>
        <a:lstStyle/>
        <a:p>
          <a:pPr>
            <a:defRPr sz="2000" b="1" i="0" u="none" strike="noStrike" kern="1200" spc="0" baseline="0">
              <a:solidFill>
                <a:srgbClr val="000000"/>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'Per day sale'!$B$1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'Per day sale'!$A$2:$A$30</c:f>
              <c:strCache>
                <c:ptCount val="28"/>
                <c:pt idx="0">
                  <c:v>1-Feb-23</c:v>
                </c:pt>
                <c:pt idx="1">
                  <c:v>2-Feb-23</c:v>
                </c:pt>
                <c:pt idx="2">
                  <c:v>3-Feb-23</c:v>
                </c:pt>
                <c:pt idx="3">
                  <c:v>4-Feb-23</c:v>
                </c:pt>
                <c:pt idx="4">
                  <c:v>5-Feb-23</c:v>
                </c:pt>
                <c:pt idx="5">
                  <c:v>6-Feb-23</c:v>
                </c:pt>
                <c:pt idx="6">
                  <c:v>7-Feb-23</c:v>
                </c:pt>
                <c:pt idx="7">
                  <c:v>8-Feb-23</c:v>
                </c:pt>
                <c:pt idx="8">
                  <c:v>9-Feb-23</c:v>
                </c:pt>
                <c:pt idx="9">
                  <c:v>10-Feb-23</c:v>
                </c:pt>
                <c:pt idx="10">
                  <c:v>11-Feb-23</c:v>
                </c:pt>
                <c:pt idx="11">
                  <c:v>12-Feb-23</c:v>
                </c:pt>
                <c:pt idx="12">
                  <c:v>13-Feb-23</c:v>
                </c:pt>
                <c:pt idx="13">
                  <c:v>14-Feb-23</c:v>
                </c:pt>
                <c:pt idx="14">
                  <c:v>15-Feb-23</c:v>
                </c:pt>
                <c:pt idx="15">
                  <c:v>16-Feb-23</c:v>
                </c:pt>
                <c:pt idx="16">
                  <c:v>17-Feb-23</c:v>
                </c:pt>
                <c:pt idx="17">
                  <c:v>18-Feb-23</c:v>
                </c:pt>
                <c:pt idx="18">
                  <c:v>19-Feb-23</c:v>
                </c:pt>
                <c:pt idx="19">
                  <c:v>20-Feb-23</c:v>
                </c:pt>
                <c:pt idx="20">
                  <c:v>21-Feb-23</c:v>
                </c:pt>
                <c:pt idx="21">
                  <c:v>22-Feb-23</c:v>
                </c:pt>
                <c:pt idx="22">
                  <c:v>23-Feb-23</c:v>
                </c:pt>
                <c:pt idx="23">
                  <c:v>24-Feb-23</c:v>
                </c:pt>
                <c:pt idx="24">
                  <c:v>25-Feb-23</c:v>
                </c:pt>
                <c:pt idx="25">
                  <c:v>26-Feb-23</c:v>
                </c:pt>
                <c:pt idx="26">
                  <c:v>27-Feb-23</c:v>
                </c:pt>
                <c:pt idx="27">
                  <c:v>28-Feb-23</c:v>
                </c:pt>
              </c:strCache>
            </c:strRef>
          </c:cat>
          <c:val>
            <c:numRef>
              <c:f>'Per day sale'!$B$2:$B$30</c:f>
              <c:numCache>
                <c:formatCode>_ [$₹-4009]\ * #,##0.00_ ;_ [$₹-4009]\ * \-#,##0.00_ ;_ [$₹-4009]\ * "-"??_ ;_ @_ </c:formatCode>
                <c:ptCount val="28"/>
                <c:pt idx="0">
                  <c:v>320521.90000000014</c:v>
                </c:pt>
                <c:pt idx="1">
                  <c:v>293589.25000000006</c:v>
                </c:pt>
                <c:pt idx="2">
                  <c:v>317424.60000000003</c:v>
                </c:pt>
                <c:pt idx="3">
                  <c:v>328359.7</c:v>
                </c:pt>
                <c:pt idx="4">
                  <c:v>293576.4499999999</c:v>
                </c:pt>
                <c:pt idx="5">
                  <c:v>288033.45000000007</c:v>
                </c:pt>
                <c:pt idx="6">
                  <c:v>390381.45000000007</c:v>
                </c:pt>
                <c:pt idx="7">
                  <c:v>293271.85000000003</c:v>
                </c:pt>
                <c:pt idx="8">
                  <c:v>319642.89999999991</c:v>
                </c:pt>
                <c:pt idx="9">
                  <c:v>298493.5</c:v>
                </c:pt>
                <c:pt idx="10">
                  <c:v>262695.40000000014</c:v>
                </c:pt>
                <c:pt idx="11">
                  <c:v>281665.30000000016</c:v>
                </c:pt>
                <c:pt idx="12">
                  <c:v>280901.50000000012</c:v>
                </c:pt>
                <c:pt idx="13">
                  <c:v>342664.75000000012</c:v>
                </c:pt>
                <c:pt idx="14">
                  <c:v>323345.45000000013</c:v>
                </c:pt>
                <c:pt idx="15">
                  <c:v>331626.00000000012</c:v>
                </c:pt>
                <c:pt idx="16">
                  <c:v>267525.34999999998</c:v>
                </c:pt>
                <c:pt idx="17">
                  <c:v>296236.34999999998</c:v>
                </c:pt>
                <c:pt idx="18">
                  <c:v>317588.09999999998</c:v>
                </c:pt>
                <c:pt idx="19">
                  <c:v>320866.00000000006</c:v>
                </c:pt>
                <c:pt idx="20">
                  <c:v>314110.79999999993</c:v>
                </c:pt>
                <c:pt idx="21">
                  <c:v>314616.80000000005</c:v>
                </c:pt>
                <c:pt idx="22">
                  <c:v>330623.65000000002</c:v>
                </c:pt>
                <c:pt idx="23">
                  <c:v>269686.24999999988</c:v>
                </c:pt>
                <c:pt idx="24">
                  <c:v>294605.09999999998</c:v>
                </c:pt>
                <c:pt idx="25">
                  <c:v>318490.7</c:v>
                </c:pt>
                <c:pt idx="26">
                  <c:v>328989.8000000001</c:v>
                </c:pt>
                <c:pt idx="27">
                  <c:v>283038.10000000009</c:v>
                </c:pt>
              </c:numCache>
            </c:numRef>
          </c:val>
          <c:smooth val="0"/>
          <c:extLst>
            <c:ext xmlns:c16="http://schemas.microsoft.com/office/drawing/2014/chart" uri="{C3380CC4-5D6E-409C-BE32-E72D297353CC}">
              <c16:uniqueId val="{00000000-184C-49F2-935E-F9D3D5A26B96}"/>
            </c:ext>
          </c:extLst>
        </c:ser>
        <c:dLbls>
          <c:showLegendKey val="0"/>
          <c:showVal val="0"/>
          <c:showCatName val="0"/>
          <c:showSerName val="0"/>
          <c:showPercent val="0"/>
          <c:showBubbleSize val="0"/>
        </c:dLbls>
        <c:marker val="1"/>
        <c:smooth val="0"/>
        <c:axId val="913461767"/>
        <c:axId val="915116551"/>
      </c:lineChart>
      <c:catAx>
        <c:axId val="913461767"/>
        <c:scaling>
          <c:orientation val="minMax"/>
        </c:scaling>
        <c:delete val="0"/>
        <c:axPos val="b"/>
        <c:numFmt formatCode="General" sourceLinked="1"/>
        <c:majorTickMark val="none"/>
        <c:minorTickMark val="none"/>
        <c:tickLblPos val="nextTo"/>
        <c:spPr>
          <a:solidFill>
            <a:srgbClr val="8DB4E2"/>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15116551"/>
        <c:crosses val="autoZero"/>
        <c:auto val="1"/>
        <c:lblAlgn val="ctr"/>
        <c:lblOffset val="100"/>
        <c:noMultiLvlLbl val="0"/>
      </c:catAx>
      <c:valAx>
        <c:axId val="91511655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4617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19050</xdr:rowOff>
    </xdr:from>
    <xdr:to>
      <xdr:col>7</xdr:col>
      <xdr:colOff>266700</xdr:colOff>
      <xdr:row>15</xdr:row>
      <xdr:rowOff>19050</xdr:rowOff>
    </xdr:to>
    <xdr:graphicFrame macro="">
      <xdr:nvGraphicFramePr>
        <xdr:cNvPr id="2" name="Chart 1">
          <a:extLst>
            <a:ext uri="{FF2B5EF4-FFF2-40B4-BE49-F238E27FC236}">
              <a16:creationId xmlns:a16="http://schemas.microsoft.com/office/drawing/2014/main" id="{D5531289-5236-4B05-B572-A284D00787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152400</xdr:colOff>
      <xdr:row>1</xdr:row>
      <xdr:rowOff>133350</xdr:rowOff>
    </xdr:from>
    <xdr:to>
      <xdr:col>13</xdr:col>
      <xdr:colOff>152400</xdr:colOff>
      <xdr:row>15</xdr:row>
      <xdr:rowOff>28575</xdr:rowOff>
    </xdr:to>
    <mc:AlternateContent xmlns:mc="http://schemas.openxmlformats.org/markup-compatibility/2006" xmlns:a14="http://schemas.microsoft.com/office/drawing/2010/main">
      <mc:Choice Requires="a14">
        <xdr:graphicFrame macro="">
          <xdr:nvGraphicFramePr>
            <xdr:cNvPr id="3" name="Date 1">
              <a:extLst>
                <a:ext uri="{FF2B5EF4-FFF2-40B4-BE49-F238E27FC236}">
                  <a16:creationId xmlns:a16="http://schemas.microsoft.com/office/drawing/2014/main" id="{C1693E59-8D90-6820-FB3E-BEB499FDE995}"/>
                </a:ext>
                <a:ext uri="{147F2762-F138-4A5C-976F-8EAC2B608ADB}">
                  <a16:predDERef xmlns:a16="http://schemas.microsoft.com/office/drawing/2014/main" pred="{D5531289-5236-4B05-B572-A284D00787D8}"/>
                </a:ext>
              </a:extLst>
            </xdr:cNvPr>
            <xdr:cNvGraphicFramePr/>
          </xdr:nvGraphicFramePr>
          <xdr:xfrm>
            <a:off x="0" y="0"/>
            <a:ext cx="0" cy="0"/>
          </xdr:xfrm>
          <a:graphic>
            <a:graphicData uri="http://schemas.microsoft.com/office/drawing/2010/slicer">
              <sle:slicer xmlns:sle="http://schemas.microsoft.com/office/drawing/2010/slicer" name="Date 1"/>
            </a:graphicData>
          </a:graphic>
        </xdr:graphicFrame>
      </mc:Choice>
      <mc:Fallback xmlns="">
        <xdr:sp macro="" textlink="">
          <xdr:nvSpPr>
            <xdr:cNvPr id="0" name=""/>
            <xdr:cNvSpPr>
              <a:spLocks noTextEdit="1"/>
            </xdr:cNvSpPr>
          </xdr:nvSpPr>
          <xdr:spPr>
            <a:xfrm>
              <a:off x="8477250" y="542925"/>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85725</xdr:colOff>
      <xdr:row>0</xdr:row>
      <xdr:rowOff>28575</xdr:rowOff>
    </xdr:from>
    <xdr:to>
      <xdr:col>9</xdr:col>
      <xdr:colOff>390525</xdr:colOff>
      <xdr:row>14</xdr:row>
      <xdr:rowOff>104775</xdr:rowOff>
    </xdr:to>
    <xdr:graphicFrame macro="">
      <xdr:nvGraphicFramePr>
        <xdr:cNvPr id="2" name="Chart 1">
          <a:extLst>
            <a:ext uri="{FF2B5EF4-FFF2-40B4-BE49-F238E27FC236}">
              <a16:creationId xmlns:a16="http://schemas.microsoft.com/office/drawing/2014/main" id="{E7F31E32-E741-5CFD-06A8-DD9AF86C76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542925</xdr:colOff>
      <xdr:row>0</xdr:row>
      <xdr:rowOff>152400</xdr:rowOff>
    </xdr:from>
    <xdr:to>
      <xdr:col>12</xdr:col>
      <xdr:colOff>542925</xdr:colOff>
      <xdr:row>14</xdr:row>
      <xdr:rowOff>123825</xdr:rowOff>
    </xdr:to>
    <mc:AlternateContent xmlns:mc="http://schemas.openxmlformats.org/markup-compatibility/2006" xmlns:a14="http://schemas.microsoft.com/office/drawing/2010/main">
      <mc:Choice Requires="a14">
        <xdr:graphicFrame macro="">
          <xdr:nvGraphicFramePr>
            <xdr:cNvPr id="3" name="Date">
              <a:extLst>
                <a:ext uri="{FF2B5EF4-FFF2-40B4-BE49-F238E27FC236}">
                  <a16:creationId xmlns:a16="http://schemas.microsoft.com/office/drawing/2014/main" id="{BB3C5840-70E5-FC7D-3F91-3B6155E2DBB4}"/>
                </a:ext>
                <a:ext uri="{147F2762-F138-4A5C-976F-8EAC2B608ADB}">
                  <a16:predDERef xmlns:a16="http://schemas.microsoft.com/office/drawing/2014/main" pred="{E7F31E32-E741-5CFD-06A8-DD9AF86C76E3}"/>
                </a:ext>
              </a:extLst>
            </xdr:cNvPr>
            <xdr:cNvGraphicFramePr/>
          </xdr:nvGraphicFramePr>
          <xdr:xfrm>
            <a:off x="0" y="0"/>
            <a:ext cx="0" cy="0"/>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7000875" y="47625"/>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447675</xdr:colOff>
      <xdr:row>0</xdr:row>
      <xdr:rowOff>0</xdr:rowOff>
    </xdr:from>
    <xdr:to>
      <xdr:col>8</xdr:col>
      <xdr:colOff>190500</xdr:colOff>
      <xdr:row>16</xdr:row>
      <xdr:rowOff>95250</xdr:rowOff>
    </xdr:to>
    <mc:AlternateContent xmlns:mc="http://schemas.openxmlformats.org/markup-compatibility/2006" xmlns:a14="http://schemas.microsoft.com/office/drawing/2010/main">
      <mc:Choice Requires="a14">
        <xdr:graphicFrame macro="">
          <xdr:nvGraphicFramePr>
            <xdr:cNvPr id="3" name="Customer_Name_xlookup">
              <a:extLst>
                <a:ext uri="{FF2B5EF4-FFF2-40B4-BE49-F238E27FC236}">
                  <a16:creationId xmlns:a16="http://schemas.microsoft.com/office/drawing/2014/main" id="{52DCB9E6-BA9B-5572-6517-0E70D580BB2C}"/>
                </a:ext>
              </a:extLst>
            </xdr:cNvPr>
            <xdr:cNvGraphicFramePr/>
          </xdr:nvGraphicFramePr>
          <xdr:xfrm>
            <a:off x="0" y="0"/>
            <a:ext cx="0" cy="0"/>
          </xdr:xfrm>
          <a:graphic>
            <a:graphicData uri="http://schemas.microsoft.com/office/drawing/2010/slicer">
              <sle:slicer xmlns:sle="http://schemas.microsoft.com/office/drawing/2010/slicer" name="Customer_Name_xlookup"/>
            </a:graphicData>
          </a:graphic>
        </xdr:graphicFrame>
      </mc:Choice>
      <mc:Fallback xmlns="">
        <xdr:sp macro="" textlink="">
          <xdr:nvSpPr>
            <xdr:cNvPr id="0" name=""/>
            <xdr:cNvSpPr>
              <a:spLocks noTextEdit="1"/>
            </xdr:cNvSpPr>
          </xdr:nvSpPr>
          <xdr:spPr>
            <a:xfrm>
              <a:off x="4333875" y="0"/>
              <a:ext cx="2790825" cy="3143250"/>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600075</xdr:colOff>
      <xdr:row>0</xdr:row>
      <xdr:rowOff>19050</xdr:rowOff>
    </xdr:from>
    <xdr:to>
      <xdr:col>6</xdr:col>
      <xdr:colOff>600075</xdr:colOff>
      <xdr:row>13</xdr:row>
      <xdr:rowOff>180975</xdr:rowOff>
    </xdr:to>
    <mc:AlternateContent xmlns:mc="http://schemas.openxmlformats.org/markup-compatibility/2006" xmlns:a14="http://schemas.microsoft.com/office/drawing/2010/main">
      <mc:Choice Requires="a14">
        <xdr:graphicFrame macro="">
          <xdr:nvGraphicFramePr>
            <xdr:cNvPr id="3" name="Book_Title">
              <a:extLst>
                <a:ext uri="{FF2B5EF4-FFF2-40B4-BE49-F238E27FC236}">
                  <a16:creationId xmlns:a16="http://schemas.microsoft.com/office/drawing/2014/main" id="{9521B153-E791-CD5C-07F8-8DBCD9DD67C3}"/>
                </a:ext>
              </a:extLst>
            </xdr:cNvPr>
            <xdr:cNvGraphicFramePr/>
          </xdr:nvGraphicFramePr>
          <xdr:xfrm>
            <a:off x="0" y="0"/>
            <a:ext cx="0" cy="0"/>
          </xdr:xfrm>
          <a:graphic>
            <a:graphicData uri="http://schemas.microsoft.com/office/drawing/2010/slicer">
              <sle:slicer xmlns:sle="http://schemas.microsoft.com/office/drawing/2010/slicer" name="Book_Title"/>
            </a:graphicData>
          </a:graphic>
        </xdr:graphicFrame>
      </mc:Choice>
      <mc:Fallback xmlns="">
        <xdr:sp macro="" textlink="">
          <xdr:nvSpPr>
            <xdr:cNvPr id="0" name=""/>
            <xdr:cNvSpPr>
              <a:spLocks noTextEdit="1"/>
            </xdr:cNvSpPr>
          </xdr:nvSpPr>
          <xdr:spPr>
            <a:xfrm>
              <a:off x="4124325" y="19050"/>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19050</xdr:colOff>
      <xdr:row>0</xdr:row>
      <xdr:rowOff>47625</xdr:rowOff>
    </xdr:from>
    <xdr:to>
      <xdr:col>6</xdr:col>
      <xdr:colOff>19050</xdr:colOff>
      <xdr:row>14</xdr:row>
      <xdr:rowOff>19050</xdr:rowOff>
    </xdr:to>
    <mc:AlternateContent xmlns:mc="http://schemas.openxmlformats.org/markup-compatibility/2006" xmlns:a14="http://schemas.microsoft.com/office/drawing/2010/main">
      <mc:Choice Requires="a14">
        <xdr:graphicFrame macro="">
          <xdr:nvGraphicFramePr>
            <xdr:cNvPr id="2" name="Book_Title 1">
              <a:extLst>
                <a:ext uri="{FF2B5EF4-FFF2-40B4-BE49-F238E27FC236}">
                  <a16:creationId xmlns:a16="http://schemas.microsoft.com/office/drawing/2014/main" id="{11DE3C2F-86B0-ACCC-2553-319586B6C443}"/>
                </a:ext>
              </a:extLst>
            </xdr:cNvPr>
            <xdr:cNvGraphicFramePr/>
          </xdr:nvGraphicFramePr>
          <xdr:xfrm>
            <a:off x="0" y="0"/>
            <a:ext cx="0" cy="0"/>
          </xdr:xfrm>
          <a:graphic>
            <a:graphicData uri="http://schemas.microsoft.com/office/drawing/2010/slicer">
              <sle:slicer xmlns:sle="http://schemas.microsoft.com/office/drawing/2010/slicer" name="Book_Title 1"/>
            </a:graphicData>
          </a:graphic>
        </xdr:graphicFrame>
      </mc:Choice>
      <mc:Fallback xmlns="">
        <xdr:sp macro="" textlink="">
          <xdr:nvSpPr>
            <xdr:cNvPr id="0" name=""/>
            <xdr:cNvSpPr>
              <a:spLocks noTextEdit="1"/>
            </xdr:cNvSpPr>
          </xdr:nvSpPr>
          <xdr:spPr>
            <a:xfrm>
              <a:off x="2886075" y="47625"/>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manishsharma2131999@gmail.com" id="{E558AC33-F3B1-4BDC-B024-77852FA99589}" userId="680ebd6683c3b3fa"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880.557403587962" createdVersion="8" refreshedVersion="8" minRefreshableVersion="3" recordCount="4800" xr:uid="{C97418B9-2190-4C09-9ED9-0B4CDDEECE3A}">
  <cacheSource type="worksheet">
    <worksheetSource name="Table3"/>
  </cacheSource>
  <cacheFields count="16">
    <cacheField name="Sale_ID" numFmtId="0">
      <sharedItems/>
    </cacheField>
    <cacheField name="Date" numFmtId="165">
      <sharedItems containsSemiMixedTypes="0" containsNonDate="0" containsDate="1" containsString="0" minDate="2023-02-01T00:00:00" maxDate="2023-03-01T00:00:00" count="28">
        <d v="2023-02-04T00:00:00"/>
        <d v="2023-02-21T00:00:00"/>
        <d v="2023-02-15T00:00:00"/>
        <d v="2023-02-20T00:00:00"/>
        <d v="2023-02-27T00:00:00"/>
        <d v="2023-02-12T00:00:00"/>
        <d v="2023-02-19T00:00:00"/>
        <d v="2023-02-06T00:00:00"/>
        <d v="2023-02-14T00:00:00"/>
        <d v="2023-02-28T00:00:00"/>
        <d v="2023-02-17T00:00:00"/>
        <d v="2023-02-05T00:00:00"/>
        <d v="2023-02-11T00:00:00"/>
        <d v="2023-02-13T00:00:00"/>
        <d v="2023-02-03T00:00:00"/>
        <d v="2023-02-08T00:00:00"/>
        <d v="2023-02-24T00:00:00"/>
        <d v="2023-02-07T00:00:00"/>
        <d v="2023-02-09T00:00:00"/>
        <d v="2023-02-18T00:00:00"/>
        <d v="2023-02-02T00:00:00"/>
        <d v="2023-02-01T00:00:00"/>
        <d v="2023-02-26T00:00:00"/>
        <d v="2023-02-23T00:00:00"/>
        <d v="2023-02-25T00:00:00"/>
        <d v="2023-02-10T00:00:00"/>
        <d v="2023-02-16T00:00:00"/>
        <d v="2023-02-22T00:00:00"/>
      </sharedItems>
    </cacheField>
    <cacheField name="Book_ID" numFmtId="0">
      <sharedItems/>
    </cacheField>
    <cacheField name="Customer_ID" numFmtId="0">
      <sharedItems/>
    </cacheField>
    <cacheField name="Quantity_Sold" numFmtId="0">
      <sharedItems containsSemiMixedTypes="0" containsString="0" containsNumber="1" containsInteger="1" minValue="1" maxValue="10"/>
    </cacheField>
    <cacheField name="Order_Type" numFmtId="0">
      <sharedItems/>
    </cacheField>
    <cacheField name="Selling_Price" numFmtId="164">
      <sharedItems containsSemiMixedTypes="0" containsString="0" containsNumber="1" containsInteger="1" minValue="162" maxValue="500"/>
    </cacheField>
    <cacheField name="Discount_%" numFmtId="0">
      <sharedItems containsSemiMixedTypes="0" containsString="0" containsNumber="1" containsInteger="1" minValue="0" maxValue="15"/>
    </cacheField>
    <cacheField name="Price_Type" numFmtId="0">
      <sharedItems/>
    </cacheField>
    <cacheField name="Total_Amount" numFmtId="164">
      <sharedItems containsSemiMixedTypes="0" containsString="0" containsNumber="1" containsInteger="1" minValue="162" maxValue="5000"/>
    </cacheField>
    <cacheField name="Discount_Amount" numFmtId="164">
      <sharedItems containsSemiMixedTypes="0" containsString="0" containsNumber="1" minValue="0" maxValue="75"/>
    </cacheField>
    <cacheField name="Net_Amount" numFmtId="164">
      <sharedItems containsSemiMixedTypes="0" containsString="0" containsNumber="1" minValue="137.69999999999999" maxValue="5000"/>
    </cacheField>
    <cacheField name="Month_Name" numFmtId="164">
      <sharedItems/>
    </cacheField>
    <cacheField name="Customer_Name_xlookup" numFmtId="164">
      <sharedItems count="249">
        <s v="King LLC"/>
        <s v="George, Howard and Mcdaniel"/>
        <s v="Bautista-Wright"/>
        <s v="Trevino PLC"/>
        <s v="Anderson LLC"/>
        <s v="Smith-Lester"/>
        <s v="Sanford-Bullock"/>
        <s v="White and Sons"/>
        <s v="Hood-Pena"/>
        <s v="Scott-Johnston"/>
        <s v="Martinez, Bruce and Brady"/>
        <s v="Chen Inc"/>
        <s v="Golden Inc"/>
        <s v="Malone-Riggs"/>
        <s v="Walter, Richard and Powell"/>
        <s v="Bender Group"/>
        <s v="Barrett-Bryant"/>
        <s v="Nielsen, Chandler and Erickson"/>
        <s v="Barnes-Johnson"/>
        <s v="Brown and Sons"/>
        <s v="Curtis-Hatfield"/>
        <s v="Wade Group"/>
        <s v="Taylor-Kane"/>
        <s v="Carr Ltd"/>
        <s v="Brown-Walter"/>
        <s v="Caldwell PLC"/>
        <s v="Potter Group"/>
        <s v="Stevenson-Phillips"/>
        <s v="Salazar, Maldonado and Thomas"/>
        <s v="Maldonado-Cohen"/>
        <s v="Nielsen Ltd"/>
        <s v="Warren, Crane and Jones"/>
        <s v="Pierce, Cross and Solomon"/>
        <s v="Davis, Franklin and Pollard"/>
        <s v="Gonzalez, Perry and Gonzalez"/>
        <s v="Blackburn, Castillo and Diaz"/>
        <s v="Hunter PLC"/>
        <s v="Richards Ltd"/>
        <s v="Baker, Gonzalez and Wood"/>
        <s v="Newman-Fitzgerald"/>
        <s v="Solomon-Smith"/>
        <s v="Alexander-Williams"/>
        <s v="Murphy LLC"/>
        <s v="Bailey Inc"/>
        <s v="Moody-Dunn"/>
        <s v="Martin Ltd"/>
        <s v="Lucero and Sons"/>
        <s v="Torres Ltd"/>
        <s v="Thomas-Melendez"/>
        <s v="Moore-Torres"/>
        <s v="Edwards, Ayers and Lowe"/>
        <s v="Mcknight LLC"/>
        <s v="Roberts, Silva and Gray"/>
        <s v="Mckenzie-Russell"/>
        <s v="Parker-Turner"/>
        <s v="Holt-Brown"/>
        <s v="Ross Ltd"/>
        <s v="Hernandez LLC"/>
        <s v="Anderson-Hogan"/>
        <s v="Byrd, Dixon and Kennedy"/>
        <s v="Patel-Thomas"/>
        <s v="Hayes, Hampton and Palmer"/>
        <s v="White-Cox"/>
        <s v="Powell-Cox"/>
        <s v="Miles Ltd"/>
        <s v="Solis, Snyder and Newton"/>
        <s v="Murphy and Sons"/>
        <s v="Anderson-Martinez"/>
        <s v="Morgan PLC"/>
        <s v="Moran LLC"/>
        <s v="Smith-Proctor"/>
        <s v="Johnston and Sons"/>
        <s v="Gonzalez-Tran"/>
        <s v="Williams-Ross"/>
        <s v="Mendoza-Burke"/>
        <s v="Palmer Inc"/>
        <s v="Rodgers and Sons"/>
        <s v="Adams-Aguilar"/>
        <s v="Brown, Diaz and Freeman"/>
        <s v="Torres, Rodriguez and Edwards"/>
        <s v="Jackson Inc"/>
        <s v="Williams LLC"/>
        <s v="Hernandez PLC"/>
        <s v="Garner Inc"/>
        <s v="Young, Reed and Goodwin"/>
        <s v="Harris Ltd"/>
        <s v="Smith-Wolfe"/>
        <s v="Trevino LLC"/>
        <s v="Ashley, Delgado and Hernandez"/>
        <s v="Wells, Jones and Rogers"/>
        <s v="Green-Everett"/>
        <s v="Knight-Coleman"/>
        <s v="Matthews, Flores and Bradley"/>
        <s v="Maldonado, Miller and Thomas"/>
        <s v="Martinez, Burch and Bates"/>
        <s v="Young Ltd"/>
        <s v="Watts, Phillips and Vang"/>
        <s v="Ford PLC"/>
        <s v="Williams, Mills and Schwartz"/>
        <s v="Jones-Hunter"/>
        <s v="Aguirre Group"/>
        <s v="Contreras Inc"/>
        <s v="Jordan-Edwards"/>
        <s v="Nash, Rich and Hill"/>
        <s v="Barnes PLC"/>
        <s v="Price Ltd"/>
        <s v="Pennington-Knox"/>
        <s v="Miller-Miller"/>
        <s v="Harding-Johns"/>
        <s v="Norris Group"/>
        <s v="Ryan-Flynn"/>
        <s v="Morales-Morris"/>
        <s v="Martin, Davis and Arias"/>
        <s v="Williams and Sons"/>
        <s v="Larson and Sons"/>
        <s v="Williams Group"/>
        <s v="Wilkinson, Bell and Stevens"/>
        <s v="Sanford Group"/>
        <s v="Brown-Rivers"/>
        <s v="Butler-Carter"/>
        <s v="Williams-Edwards"/>
        <s v="Guzman Ltd"/>
        <s v="Bauer, Page and Archer"/>
        <s v="Mann PLC"/>
        <s v="Ross, Ballard and Clark"/>
        <s v="Murray, Mason and Taylor"/>
        <s v="Gardner PLC"/>
        <s v="Holden, Austin and Robinson"/>
        <s v="Sanchez-Jenkins"/>
        <s v="Mills, Robles and Smith"/>
        <s v="Reid, Chavez and Flowers"/>
        <s v="Williams-Hart"/>
        <s v="Benson, Cervantes and Johnson"/>
        <s v="Griffin Group"/>
        <s v="Cooper-Bennett"/>
        <s v="Jones, Rodriguez and Alexander"/>
        <s v="Jordan, Parker and Adams"/>
        <s v="Savage, Boyle and Kennedy"/>
        <s v="Mitchell, Mason and Cross"/>
        <s v="Alvarez, Knight and Lopez"/>
        <s v="Davis-Buckley"/>
        <s v="Rowland-Morgan"/>
        <s v="Blair, Gibson and Patel"/>
        <s v="Sullivan-Patterson"/>
        <s v="Gibson Ltd"/>
        <s v="Patterson Ltd"/>
        <s v="Murphy Group"/>
        <s v="Garcia, Garcia and Rose"/>
        <s v="Brown PLC"/>
        <s v="Johnson-Bennett"/>
        <s v="Martin Inc"/>
        <s v="Green, Wilson and Flynn"/>
        <s v="Moreno, Jenkins and Perez"/>
        <s v="Terry-Simpson"/>
        <s v="Arnold-Mahoney"/>
        <s v="Bolton, Jones and Rich"/>
        <s v="Harris, Wilkinson and Barber"/>
        <s v="Harris-Chandler"/>
        <s v="Bruce-Jacobs"/>
        <s v="Tate-Massey"/>
        <s v="Wolfe-Spencer"/>
        <s v="Garcia-Martin"/>
        <s v="Cook-Rocha"/>
        <s v="Crane LLC"/>
        <s v="Moss, Lewis and Rosales"/>
        <s v="Spears, Matthews and Ellis"/>
        <s v="Clark and Sons"/>
        <s v="Washington, Golden and Roberts"/>
        <s v="Callahan, Edwards and Hudson"/>
        <s v="Davis, Shepard and Clay"/>
        <s v="Rodriguez, Evans and Valdez"/>
        <s v="Warner, Willis and Ray"/>
        <s v="Curtis Group"/>
        <s v="Liu Group"/>
        <s v="Clark LLC"/>
        <s v="Rodriguez, Brown and Daniels"/>
        <s v="Hayes-Logan"/>
        <s v="Lee, Mullen and Hall"/>
        <s v="Smith PLC"/>
        <s v="Mclaughlin-Ballard"/>
        <s v="Alvarez, Le and Wilson"/>
        <s v="Garcia, Scott and Beltran"/>
        <s v="Hernandez, Castaneda and Khan"/>
        <s v="Collins-Wang"/>
        <s v="Lamb LLC"/>
        <s v="Scott Ltd"/>
        <s v="Smith-Ramsey"/>
        <s v="Koch, Tran and Garner"/>
        <s v="Holloway, Lewis and Bryan"/>
        <s v="Daniels-Bond"/>
        <s v="Ware LLC"/>
        <s v="Prince Group"/>
        <s v="Evans LLC"/>
        <s v="Baird, Johnson and Ellison"/>
        <s v="Kaiser Group"/>
        <s v="Hill Inc"/>
        <s v="Hall-Morgan"/>
        <s v="Lloyd-Williams"/>
        <s v="Rodriguez, Hammond and Mason"/>
        <s v="Mahoney-Long"/>
        <s v="Lambert, Valdez and Garcia"/>
        <s v="Munoz, Black and Wilson"/>
        <s v="Macdonald Ltd"/>
        <s v="Nelson, Martinez and Malone"/>
        <s v="Henderson, Daniels and Kelly"/>
        <s v="Harris-Mills"/>
        <s v="Moran-Joyce"/>
        <s v="Dillon-Galloway"/>
        <s v="Bowman Group"/>
        <s v="Morales, Allen and Wells"/>
        <s v="Lee Ltd"/>
        <s v="Johnson, Gordon and Fuentes"/>
        <s v="Garcia, Buchanan and Clark"/>
        <s v="Finley and Sons"/>
        <s v="Mendez-Taylor"/>
        <s v="Porter Ltd"/>
        <s v="Vargas, Ali and Vasquez"/>
        <s v="Casey-Orozco"/>
        <s v="Taylor Group"/>
        <s v="Wu Group"/>
        <s v="Brown-Smith"/>
        <s v="Roach-Gonzalez"/>
        <s v="Martinez-Stout"/>
        <s v="Webster LLC"/>
        <s v="Lewis-Hunter"/>
        <s v="Weber PLC"/>
        <s v="Clarke Group"/>
        <s v="Williams Ltd"/>
        <s v="Cummings, Taylor and Pearson"/>
        <s v="Contreras, Suarez and Rocha"/>
        <s v="Callahan-Sullivan"/>
        <s v="Martinez-Monroe"/>
        <s v="Lopez Ltd"/>
        <s v="Miller Ltd"/>
        <s v="Lester and Sons"/>
        <s v="Evans PLC"/>
        <s v="Kelley, Pena and Zimmerman"/>
        <s v="Hill-Rojas"/>
        <s v="Melton Ltd"/>
        <s v="Miranda-Jimenez"/>
        <s v="Fox-Williams"/>
        <s v="Gonzalez Inc"/>
        <s v="Schmidt, Mccoy and Sanchez"/>
        <s v="Mendoza LLC"/>
        <s v="Jackson-Hays"/>
        <s v="Martin Group"/>
        <s v="Sampson-Porter"/>
        <s v="Brown, Hunt and Anderson"/>
        <s v="Davis, Harmon and Morgan"/>
      </sharedItems>
    </cacheField>
    <cacheField name="Book_Title" numFmtId="164">
      <sharedItems count="60">
        <s v="Also general growth local"/>
        <s v="Green city audience"/>
        <s v="Nearly material"/>
        <s v="Attorney"/>
        <s v="Detail difficult power"/>
        <s v="Assume wrong"/>
        <s v="Process find daughter"/>
        <s v="Food ability"/>
        <s v="Now stage"/>
        <s v="Cell become"/>
        <s v="Present positive"/>
        <s v="Lay chance"/>
        <s v="Result population age"/>
        <s v="Remember serve"/>
        <s v="Some may"/>
        <s v="Try fast"/>
        <s v="Against realize bill"/>
        <s v="Remember approach buy"/>
        <s v="Statement back brother"/>
        <s v="Can apply"/>
        <s v="Prevent particularly wrong"/>
        <s v="Inside lot never discover"/>
        <s v="Above treatment"/>
        <s v="Audience will series"/>
        <s v="Expect turn"/>
        <s v="Impact believe worker look"/>
        <s v="Effort same"/>
        <s v="Charge along"/>
        <s v="Visit although I"/>
        <s v="Late"/>
        <s v="Author director"/>
        <s v="Front"/>
        <s v="Financial"/>
        <s v="Wife get age"/>
        <s v="Ahead leg senior"/>
        <s v="Unit coach"/>
        <s v="Once suddenly"/>
        <s v="Big thought where"/>
        <s v="World threat"/>
        <s v="Choose level"/>
        <s v="System they"/>
        <s v="Light leader expect"/>
        <s v="Easy citizen time"/>
        <s v="Remain hard"/>
        <s v="Course history"/>
        <s v="Eat pattern view"/>
        <s v="While responsibility"/>
        <s v="Hope meet thing"/>
        <s v="Than every"/>
        <s v="Think either pressure"/>
        <s v="Key protect simple fall"/>
        <s v="Health beyond back"/>
        <s v="Sense produce"/>
        <s v="Especially father down"/>
        <s v="Audience stop sport"/>
        <s v="Industry sport interesting"/>
        <s v="Number owner"/>
        <s v="Arrive ok"/>
        <s v="Loss peace on"/>
        <s v="Whatever method"/>
      </sharedItems>
    </cacheField>
    <cacheField name="customer_name_index" numFmtId="164">
      <sharedItems/>
    </cacheField>
  </cacheFields>
  <extLst>
    <ext xmlns:x14="http://schemas.microsoft.com/office/spreadsheetml/2009/9/main" uri="{725AE2AE-9491-48be-B2B4-4EB974FC3084}">
      <x14:pivotCacheDefinition pivotCacheId="17755834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00">
  <r>
    <s v="S10000"/>
    <x v="0"/>
    <s v="B1042"/>
    <s v="C1091"/>
    <n v="5"/>
    <s v="normal"/>
    <n v="381"/>
    <n v="15"/>
    <s v="discounted"/>
    <n v="1905"/>
    <n v="57.15"/>
    <n v="1847.85"/>
    <s v="February"/>
    <x v="0"/>
    <x v="0"/>
    <s v="King LLC"/>
  </r>
  <r>
    <s v="S10001"/>
    <x v="1"/>
    <s v="B1044"/>
    <s v="C1187"/>
    <n v="9"/>
    <s v="Bulk"/>
    <n v="396"/>
    <n v="0"/>
    <s v="full price"/>
    <n v="3564"/>
    <n v="0"/>
    <n v="3564"/>
    <s v="February"/>
    <x v="1"/>
    <x v="1"/>
    <s v="George, Howard and Mcdaniel"/>
  </r>
  <r>
    <s v="S10002"/>
    <x v="2"/>
    <s v="B1009"/>
    <s v="C1073"/>
    <n v="6"/>
    <s v="Bulk"/>
    <n v="210"/>
    <n v="0"/>
    <s v="full price"/>
    <n v="1260"/>
    <n v="0"/>
    <n v="1260"/>
    <s v="February"/>
    <x v="2"/>
    <x v="2"/>
    <s v="Bautista-Wright"/>
  </r>
  <r>
    <s v="S10003"/>
    <x v="3"/>
    <s v="B1055"/>
    <s v="C1014"/>
    <n v="4"/>
    <s v="normal"/>
    <n v="192"/>
    <n v="15"/>
    <s v="discounted"/>
    <n v="768"/>
    <n v="28.8"/>
    <n v="739.2"/>
    <s v="February"/>
    <x v="3"/>
    <x v="3"/>
    <s v="Trevino PLC"/>
  </r>
  <r>
    <s v="S10004"/>
    <x v="1"/>
    <s v="B1042"/>
    <s v="C1090"/>
    <n v="10"/>
    <s v="Bulk"/>
    <n v="381"/>
    <n v="10"/>
    <s v="discounted"/>
    <n v="3810"/>
    <n v="38.1"/>
    <n v="3771.9"/>
    <s v="February"/>
    <x v="4"/>
    <x v="0"/>
    <s v="Anderson LLC"/>
  </r>
  <r>
    <s v="S10005"/>
    <x v="4"/>
    <s v="B1053"/>
    <s v="C1169"/>
    <n v="10"/>
    <s v="Bulk"/>
    <n v="315"/>
    <n v="5"/>
    <s v="discounted"/>
    <n v="3150"/>
    <n v="15.75"/>
    <n v="3134.25"/>
    <s v="February"/>
    <x v="5"/>
    <x v="4"/>
    <s v="Smith-Lester"/>
  </r>
  <r>
    <s v="S10006"/>
    <x v="5"/>
    <s v="B1031"/>
    <s v="C1087"/>
    <n v="4"/>
    <s v="normal"/>
    <n v="370"/>
    <n v="5"/>
    <s v="discounted"/>
    <n v="1480"/>
    <n v="18.5"/>
    <n v="1461.5"/>
    <s v="February"/>
    <x v="6"/>
    <x v="5"/>
    <s v="Sanford-Bullock"/>
  </r>
  <r>
    <s v="S10007"/>
    <x v="2"/>
    <s v="B1048"/>
    <s v="C1089"/>
    <n v="1"/>
    <s v="normal"/>
    <n v="465"/>
    <n v="5"/>
    <s v="discounted"/>
    <n v="465"/>
    <n v="23.25"/>
    <n v="441.75"/>
    <s v="February"/>
    <x v="7"/>
    <x v="6"/>
    <s v="White and Sons"/>
  </r>
  <r>
    <s v="S10008"/>
    <x v="6"/>
    <s v="B1003"/>
    <s v="C1112"/>
    <n v="9"/>
    <s v="Bulk"/>
    <n v="354"/>
    <n v="5"/>
    <s v="discounted"/>
    <n v="3186"/>
    <n v="17.7"/>
    <n v="3168.3"/>
    <s v="February"/>
    <x v="8"/>
    <x v="7"/>
    <s v="Hood-Pena"/>
  </r>
  <r>
    <s v="S10009"/>
    <x v="7"/>
    <s v="B1009"/>
    <s v="C1096"/>
    <n v="10"/>
    <s v="Bulk"/>
    <n v="210"/>
    <n v="5"/>
    <s v="discounted"/>
    <n v="2100"/>
    <n v="10.5"/>
    <n v="2089.5"/>
    <s v="February"/>
    <x v="9"/>
    <x v="2"/>
    <s v="Scott-Johnston"/>
  </r>
  <r>
    <s v="S10010"/>
    <x v="8"/>
    <s v="B1052"/>
    <s v="C1087"/>
    <n v="5"/>
    <s v="normal"/>
    <n v="462"/>
    <n v="0"/>
    <s v="full price"/>
    <n v="2310"/>
    <n v="0"/>
    <n v="2310"/>
    <s v="February"/>
    <x v="6"/>
    <x v="8"/>
    <s v="Sanford-Bullock"/>
  </r>
  <r>
    <s v="S10011"/>
    <x v="9"/>
    <s v="B1005"/>
    <s v="C1077"/>
    <n v="4"/>
    <s v="normal"/>
    <n v="500"/>
    <n v="0"/>
    <s v="full price"/>
    <n v="2000"/>
    <n v="0"/>
    <n v="2000"/>
    <s v="February"/>
    <x v="10"/>
    <x v="9"/>
    <s v="Martinez, Bruce and Brady"/>
  </r>
  <r>
    <s v="S10012"/>
    <x v="1"/>
    <s v="B1054"/>
    <s v="C1191"/>
    <n v="8"/>
    <s v="Bulk"/>
    <n v="209"/>
    <n v="0"/>
    <s v="full price"/>
    <n v="1672"/>
    <n v="0"/>
    <n v="1672"/>
    <s v="February"/>
    <x v="11"/>
    <x v="10"/>
    <s v="Chen Inc"/>
  </r>
  <r>
    <s v="S10013"/>
    <x v="10"/>
    <s v="B1040"/>
    <s v="C1195"/>
    <n v="10"/>
    <s v="Bulk"/>
    <n v="456"/>
    <n v="10"/>
    <s v="discounted"/>
    <n v="4560"/>
    <n v="45.6"/>
    <n v="4514.3999999999996"/>
    <s v="February"/>
    <x v="12"/>
    <x v="11"/>
    <s v="Golden Inc"/>
  </r>
  <r>
    <s v="S10014"/>
    <x v="11"/>
    <s v="B1019"/>
    <s v="C1143"/>
    <n v="3"/>
    <s v="normal"/>
    <n v="167"/>
    <n v="5"/>
    <s v="discounted"/>
    <n v="501"/>
    <n v="8.35"/>
    <n v="492.65"/>
    <s v="February"/>
    <x v="13"/>
    <x v="12"/>
    <s v="Malone-Riggs"/>
  </r>
  <r>
    <s v="S10015"/>
    <x v="2"/>
    <s v="B1011"/>
    <s v="C1008"/>
    <n v="4"/>
    <s v="normal"/>
    <n v="281"/>
    <n v="10"/>
    <s v="discounted"/>
    <n v="1124"/>
    <n v="28.1"/>
    <n v="1095.9000000000001"/>
    <s v="February"/>
    <x v="14"/>
    <x v="13"/>
    <s v="Walter, Richard and Powell"/>
  </r>
  <r>
    <s v="S10016"/>
    <x v="12"/>
    <s v="B1049"/>
    <s v="C1199"/>
    <n v="2"/>
    <s v="normal"/>
    <n v="219"/>
    <n v="5"/>
    <s v="discounted"/>
    <n v="438"/>
    <n v="10.95"/>
    <n v="427.05"/>
    <s v="February"/>
    <x v="15"/>
    <x v="14"/>
    <s v="Bender Group"/>
  </r>
  <r>
    <s v="S10017"/>
    <x v="1"/>
    <s v="B1009"/>
    <s v="C1039"/>
    <n v="5"/>
    <s v="normal"/>
    <n v="210"/>
    <n v="0"/>
    <s v="full price"/>
    <n v="1050"/>
    <n v="0"/>
    <n v="1050"/>
    <s v="February"/>
    <x v="16"/>
    <x v="2"/>
    <s v="Barrett-Bryant"/>
  </r>
  <r>
    <s v="S10018"/>
    <x v="8"/>
    <s v="B1019"/>
    <s v="C1060"/>
    <n v="4"/>
    <s v="normal"/>
    <n v="167"/>
    <n v="15"/>
    <s v="discounted"/>
    <n v="668"/>
    <n v="25.05"/>
    <n v="642.95000000000005"/>
    <s v="February"/>
    <x v="17"/>
    <x v="12"/>
    <s v="Nielsen, Chandler and Erickson"/>
  </r>
  <r>
    <s v="S10019"/>
    <x v="3"/>
    <s v="B1014"/>
    <s v="C1123"/>
    <n v="10"/>
    <s v="Bulk"/>
    <n v="420"/>
    <n v="10"/>
    <s v="discounted"/>
    <n v="4200"/>
    <n v="42"/>
    <n v="4158"/>
    <s v="February"/>
    <x v="18"/>
    <x v="15"/>
    <s v="Barnes-Johnson"/>
  </r>
  <r>
    <s v="S10020"/>
    <x v="13"/>
    <s v="B1042"/>
    <s v="C1009"/>
    <n v="9"/>
    <s v="Bulk"/>
    <n v="381"/>
    <n v="10"/>
    <s v="discounted"/>
    <n v="3429"/>
    <n v="38.1"/>
    <n v="3390.9"/>
    <s v="February"/>
    <x v="19"/>
    <x v="0"/>
    <s v="Brown and Sons"/>
  </r>
  <r>
    <s v="S10021"/>
    <x v="14"/>
    <s v="B1013"/>
    <s v="C1005"/>
    <n v="2"/>
    <s v="normal"/>
    <n v="284"/>
    <n v="0"/>
    <s v="full price"/>
    <n v="568"/>
    <n v="0"/>
    <n v="568"/>
    <s v="February"/>
    <x v="20"/>
    <x v="16"/>
    <s v="Curtis-Hatfield"/>
  </r>
  <r>
    <s v="S10022"/>
    <x v="15"/>
    <s v="B1042"/>
    <s v="C1107"/>
    <n v="5"/>
    <s v="normal"/>
    <n v="381"/>
    <n v="15"/>
    <s v="discounted"/>
    <n v="1905"/>
    <n v="57.15"/>
    <n v="1847.85"/>
    <s v="February"/>
    <x v="21"/>
    <x v="0"/>
    <s v="Wade Group"/>
  </r>
  <r>
    <s v="S10023"/>
    <x v="1"/>
    <s v="B1041"/>
    <s v="C1018"/>
    <n v="7"/>
    <s v="Bulk"/>
    <n v="222"/>
    <n v="5"/>
    <s v="discounted"/>
    <n v="1554"/>
    <n v="11.1"/>
    <n v="1542.9"/>
    <s v="February"/>
    <x v="22"/>
    <x v="17"/>
    <s v="Taylor-Kane"/>
  </r>
  <r>
    <s v="S10024"/>
    <x v="15"/>
    <s v="B1042"/>
    <s v="C1116"/>
    <n v="9"/>
    <s v="Bulk"/>
    <n v="381"/>
    <n v="15"/>
    <s v="discounted"/>
    <n v="3429"/>
    <n v="57.15"/>
    <n v="3371.85"/>
    <s v="February"/>
    <x v="23"/>
    <x v="0"/>
    <s v="Carr Ltd"/>
  </r>
  <r>
    <s v="S10025"/>
    <x v="16"/>
    <s v="B1038"/>
    <s v="C1223"/>
    <n v="4"/>
    <s v="normal"/>
    <n v="481"/>
    <n v="0"/>
    <s v="full price"/>
    <n v="1924"/>
    <n v="0"/>
    <n v="1924"/>
    <s v="February"/>
    <x v="24"/>
    <x v="18"/>
    <s v="Brown-Walter"/>
  </r>
  <r>
    <s v="S10026"/>
    <x v="17"/>
    <s v="B1036"/>
    <s v="C1134"/>
    <n v="6"/>
    <s v="Bulk"/>
    <n v="164"/>
    <n v="0"/>
    <s v="full price"/>
    <n v="984"/>
    <n v="0"/>
    <n v="984"/>
    <s v="February"/>
    <x v="25"/>
    <x v="19"/>
    <s v="Caldwell PLC"/>
  </r>
  <r>
    <s v="S10027"/>
    <x v="12"/>
    <s v="B1046"/>
    <s v="C1218"/>
    <n v="3"/>
    <s v="normal"/>
    <n v="334"/>
    <n v="0"/>
    <s v="full price"/>
    <n v="1002"/>
    <n v="0"/>
    <n v="1002"/>
    <s v="February"/>
    <x v="26"/>
    <x v="20"/>
    <s v="Potter Group"/>
  </r>
  <r>
    <s v="S10028"/>
    <x v="5"/>
    <s v="B1045"/>
    <s v="C1195"/>
    <n v="1"/>
    <s v="normal"/>
    <n v="206"/>
    <n v="5"/>
    <s v="discounted"/>
    <n v="206"/>
    <n v="10.3"/>
    <n v="195.7"/>
    <s v="February"/>
    <x v="12"/>
    <x v="21"/>
    <s v="Golden Inc"/>
  </r>
  <r>
    <s v="S10029"/>
    <x v="15"/>
    <s v="B1036"/>
    <s v="C1061"/>
    <n v="8"/>
    <s v="Bulk"/>
    <n v="164"/>
    <n v="5"/>
    <s v="discounted"/>
    <n v="1312"/>
    <n v="8.1999999999999993"/>
    <n v="1303.8"/>
    <s v="February"/>
    <x v="27"/>
    <x v="19"/>
    <s v="Stevenson-Phillips"/>
  </r>
  <r>
    <s v="S10030"/>
    <x v="11"/>
    <s v="B1034"/>
    <s v="C1162"/>
    <n v="5"/>
    <s v="normal"/>
    <n v="305"/>
    <n v="0"/>
    <s v="full price"/>
    <n v="1525"/>
    <n v="0"/>
    <n v="1525"/>
    <s v="February"/>
    <x v="28"/>
    <x v="22"/>
    <s v="Salazar, Maldonado and Thomas"/>
  </r>
  <r>
    <s v="S10031"/>
    <x v="11"/>
    <s v="B1030"/>
    <s v="C1212"/>
    <n v="7"/>
    <s v="Bulk"/>
    <n v="410"/>
    <n v="15"/>
    <s v="discounted"/>
    <n v="2870"/>
    <n v="61.5"/>
    <n v="2808.5"/>
    <s v="February"/>
    <x v="29"/>
    <x v="23"/>
    <s v="Maldonado-Cohen"/>
  </r>
  <r>
    <s v="S10032"/>
    <x v="18"/>
    <s v="B1056"/>
    <s v="C1118"/>
    <n v="7"/>
    <s v="Bulk"/>
    <n v="204"/>
    <n v="0"/>
    <s v="full price"/>
    <n v="1428"/>
    <n v="0"/>
    <n v="1428"/>
    <s v="February"/>
    <x v="30"/>
    <x v="24"/>
    <s v="Nielsen Ltd"/>
  </r>
  <r>
    <s v="S10033"/>
    <x v="11"/>
    <s v="B1014"/>
    <s v="C1171"/>
    <n v="10"/>
    <s v="Bulk"/>
    <n v="420"/>
    <n v="15"/>
    <s v="discounted"/>
    <n v="4200"/>
    <n v="63"/>
    <n v="4137"/>
    <s v="February"/>
    <x v="31"/>
    <x v="15"/>
    <s v="Warren, Crane and Jones"/>
  </r>
  <r>
    <s v="S10034"/>
    <x v="19"/>
    <s v="B1015"/>
    <s v="C1021"/>
    <n v="7"/>
    <s v="Bulk"/>
    <n v="417"/>
    <n v="5"/>
    <s v="discounted"/>
    <n v="2919"/>
    <n v="20.85"/>
    <n v="2898.15"/>
    <s v="February"/>
    <x v="32"/>
    <x v="25"/>
    <s v="Pierce, Cross and Solomon"/>
  </r>
  <r>
    <s v="S10035"/>
    <x v="2"/>
    <s v="B1015"/>
    <s v="C1051"/>
    <n v="1"/>
    <s v="normal"/>
    <n v="417"/>
    <n v="0"/>
    <s v="full price"/>
    <n v="417"/>
    <n v="0"/>
    <n v="417"/>
    <s v="February"/>
    <x v="33"/>
    <x v="25"/>
    <s v="Davis, Franklin and Pollard"/>
  </r>
  <r>
    <s v="S10036"/>
    <x v="20"/>
    <s v="B1040"/>
    <s v="C1218"/>
    <n v="10"/>
    <s v="Bulk"/>
    <n v="456"/>
    <n v="0"/>
    <s v="full price"/>
    <n v="4560"/>
    <n v="0"/>
    <n v="4560"/>
    <s v="February"/>
    <x v="26"/>
    <x v="11"/>
    <s v="Potter Group"/>
  </r>
  <r>
    <s v="S10037"/>
    <x v="21"/>
    <s v="B1047"/>
    <s v="C1047"/>
    <n v="6"/>
    <s v="Bulk"/>
    <n v="162"/>
    <n v="15"/>
    <s v="discounted"/>
    <n v="972"/>
    <n v="24.3"/>
    <n v="947.7"/>
    <s v="February"/>
    <x v="34"/>
    <x v="26"/>
    <s v="Gonzalez, Perry and Gonzalez"/>
  </r>
  <r>
    <s v="S10038"/>
    <x v="14"/>
    <s v="B1012"/>
    <s v="C1046"/>
    <n v="2"/>
    <s v="normal"/>
    <n v="186"/>
    <n v="10"/>
    <s v="discounted"/>
    <n v="372"/>
    <n v="18.600000000000001"/>
    <n v="353.4"/>
    <s v="February"/>
    <x v="35"/>
    <x v="27"/>
    <s v="Blackburn, Castillo and Diaz"/>
  </r>
  <r>
    <s v="S10039"/>
    <x v="13"/>
    <s v="B1013"/>
    <s v="C1208"/>
    <n v="1"/>
    <s v="normal"/>
    <n v="284"/>
    <n v="0"/>
    <s v="full price"/>
    <n v="284"/>
    <n v="0"/>
    <n v="284"/>
    <s v="February"/>
    <x v="36"/>
    <x v="16"/>
    <s v="Hunter PLC"/>
  </r>
  <r>
    <s v="S10040"/>
    <x v="21"/>
    <s v="B1035"/>
    <s v="C1199"/>
    <n v="10"/>
    <s v="Bulk"/>
    <n v="288"/>
    <n v="5"/>
    <s v="discounted"/>
    <n v="2880"/>
    <n v="14.4"/>
    <n v="2865.6"/>
    <s v="February"/>
    <x v="15"/>
    <x v="28"/>
    <s v="Bender Group"/>
  </r>
  <r>
    <s v="S10041"/>
    <x v="22"/>
    <s v="B1011"/>
    <s v="C1211"/>
    <n v="7"/>
    <s v="Bulk"/>
    <n v="281"/>
    <n v="5"/>
    <s v="discounted"/>
    <n v="1967"/>
    <n v="14.05"/>
    <n v="1952.95"/>
    <s v="February"/>
    <x v="37"/>
    <x v="13"/>
    <s v="Richards Ltd"/>
  </r>
  <r>
    <s v="S10042"/>
    <x v="21"/>
    <s v="B1012"/>
    <s v="C1143"/>
    <n v="2"/>
    <s v="normal"/>
    <n v="186"/>
    <n v="0"/>
    <s v="full price"/>
    <n v="372"/>
    <n v="0"/>
    <n v="372"/>
    <s v="February"/>
    <x v="13"/>
    <x v="27"/>
    <s v="Malone-Riggs"/>
  </r>
  <r>
    <s v="S10043"/>
    <x v="12"/>
    <s v="B1054"/>
    <s v="C1161"/>
    <n v="10"/>
    <s v="Bulk"/>
    <n v="209"/>
    <n v="10"/>
    <s v="discounted"/>
    <n v="2090"/>
    <n v="20.9"/>
    <n v="2069.1"/>
    <s v="February"/>
    <x v="38"/>
    <x v="10"/>
    <s v="Baker, Gonzalez and Wood"/>
  </r>
  <r>
    <s v="S10044"/>
    <x v="9"/>
    <s v="B1002"/>
    <s v="C1105"/>
    <n v="6"/>
    <s v="Bulk"/>
    <n v="167"/>
    <n v="5"/>
    <s v="discounted"/>
    <n v="1002"/>
    <n v="8.35"/>
    <n v="993.65"/>
    <s v="February"/>
    <x v="39"/>
    <x v="29"/>
    <s v="Newman-Fitzgerald"/>
  </r>
  <r>
    <s v="S10045"/>
    <x v="7"/>
    <s v="B1030"/>
    <s v="C1095"/>
    <n v="8"/>
    <s v="Bulk"/>
    <n v="410"/>
    <n v="10"/>
    <s v="discounted"/>
    <n v="3280"/>
    <n v="41"/>
    <n v="3239"/>
    <s v="February"/>
    <x v="40"/>
    <x v="23"/>
    <s v="Solomon-Smith"/>
  </r>
  <r>
    <s v="S10046"/>
    <x v="23"/>
    <s v="B1023"/>
    <s v="C1048"/>
    <n v="10"/>
    <s v="Bulk"/>
    <n v="421"/>
    <n v="10"/>
    <s v="discounted"/>
    <n v="4210"/>
    <n v="42.1"/>
    <n v="4167.8999999999996"/>
    <s v="February"/>
    <x v="41"/>
    <x v="30"/>
    <s v="Alexander-Williams"/>
  </r>
  <r>
    <s v="S10047"/>
    <x v="24"/>
    <s v="B1035"/>
    <s v="C1056"/>
    <n v="5"/>
    <s v="normal"/>
    <n v="288"/>
    <n v="5"/>
    <s v="discounted"/>
    <n v="1440"/>
    <n v="14.4"/>
    <n v="1425.6"/>
    <s v="February"/>
    <x v="42"/>
    <x v="28"/>
    <s v="Murphy LLC"/>
  </r>
  <r>
    <s v="S10048"/>
    <x v="7"/>
    <s v="B1009"/>
    <s v="C1225"/>
    <n v="10"/>
    <s v="Bulk"/>
    <n v="210"/>
    <n v="10"/>
    <s v="discounted"/>
    <n v="2100"/>
    <n v="21"/>
    <n v="2079"/>
    <s v="February"/>
    <x v="43"/>
    <x v="2"/>
    <s v="Bailey Inc"/>
  </r>
  <r>
    <s v="S10049"/>
    <x v="6"/>
    <s v="B1050"/>
    <s v="C1222"/>
    <n v="8"/>
    <s v="Bulk"/>
    <n v="287"/>
    <n v="5"/>
    <s v="discounted"/>
    <n v="2296"/>
    <n v="14.35"/>
    <n v="2281.65"/>
    <s v="February"/>
    <x v="44"/>
    <x v="31"/>
    <s v="Moody-Dunn"/>
  </r>
  <r>
    <s v="S10050"/>
    <x v="14"/>
    <s v="B1058"/>
    <s v="C1160"/>
    <n v="2"/>
    <s v="normal"/>
    <n v="362"/>
    <n v="0"/>
    <s v="full price"/>
    <n v="724"/>
    <n v="0"/>
    <n v="724"/>
    <s v="February"/>
    <x v="45"/>
    <x v="32"/>
    <s v="Martin Ltd"/>
  </r>
  <r>
    <s v="S10051"/>
    <x v="25"/>
    <s v="B1053"/>
    <s v="C1061"/>
    <n v="8"/>
    <s v="Bulk"/>
    <n v="315"/>
    <n v="0"/>
    <s v="full price"/>
    <n v="2520"/>
    <n v="0"/>
    <n v="2520"/>
    <s v="February"/>
    <x v="27"/>
    <x v="4"/>
    <s v="Stevenson-Phillips"/>
  </r>
  <r>
    <s v="S10052"/>
    <x v="0"/>
    <s v="B1030"/>
    <s v="C1193"/>
    <n v="9"/>
    <s v="Bulk"/>
    <n v="410"/>
    <n v="5"/>
    <s v="discounted"/>
    <n v="3690"/>
    <n v="20.5"/>
    <n v="3669.5"/>
    <s v="February"/>
    <x v="46"/>
    <x v="23"/>
    <s v="Lucero and Sons"/>
  </r>
  <r>
    <s v="S10053"/>
    <x v="20"/>
    <s v="B1003"/>
    <s v="C1186"/>
    <n v="1"/>
    <s v="normal"/>
    <n v="354"/>
    <n v="10"/>
    <s v="discounted"/>
    <n v="354"/>
    <n v="35.4"/>
    <n v="318.60000000000002"/>
    <s v="February"/>
    <x v="47"/>
    <x v="7"/>
    <s v="Torres Ltd"/>
  </r>
  <r>
    <s v="S10054"/>
    <x v="6"/>
    <s v="B1027"/>
    <s v="C1046"/>
    <n v="7"/>
    <s v="Bulk"/>
    <n v="336"/>
    <n v="15"/>
    <s v="discounted"/>
    <n v="2352"/>
    <n v="50.4"/>
    <n v="2301.6"/>
    <s v="February"/>
    <x v="35"/>
    <x v="33"/>
    <s v="Blackburn, Castillo and Diaz"/>
  </r>
  <r>
    <s v="S10055"/>
    <x v="5"/>
    <s v="B1027"/>
    <s v="C1063"/>
    <n v="6"/>
    <s v="Bulk"/>
    <n v="336"/>
    <n v="0"/>
    <s v="full price"/>
    <n v="2016"/>
    <n v="0"/>
    <n v="2016"/>
    <s v="February"/>
    <x v="48"/>
    <x v="33"/>
    <s v="Thomas-Melendez"/>
  </r>
  <r>
    <s v="S10056"/>
    <x v="10"/>
    <s v="B1030"/>
    <s v="C1043"/>
    <n v="9"/>
    <s v="Bulk"/>
    <n v="410"/>
    <n v="10"/>
    <s v="discounted"/>
    <n v="3690"/>
    <n v="41"/>
    <n v="3649"/>
    <s v="February"/>
    <x v="49"/>
    <x v="23"/>
    <s v="Moore-Torres"/>
  </r>
  <r>
    <s v="S10057"/>
    <x v="6"/>
    <s v="B1042"/>
    <s v="C1178"/>
    <n v="4"/>
    <s v="normal"/>
    <n v="381"/>
    <n v="0"/>
    <s v="full price"/>
    <n v="1524"/>
    <n v="0"/>
    <n v="1524"/>
    <s v="February"/>
    <x v="50"/>
    <x v="0"/>
    <s v="Edwards, Ayers and Lowe"/>
  </r>
  <r>
    <s v="S10058"/>
    <x v="20"/>
    <s v="B1013"/>
    <s v="C1049"/>
    <n v="8"/>
    <s v="Bulk"/>
    <n v="284"/>
    <n v="15"/>
    <s v="discounted"/>
    <n v="2272"/>
    <n v="42.6"/>
    <n v="2229.4"/>
    <s v="February"/>
    <x v="51"/>
    <x v="16"/>
    <s v="Mcknight LLC"/>
  </r>
  <r>
    <s v="S10059"/>
    <x v="13"/>
    <s v="B1003"/>
    <s v="C1085"/>
    <n v="7"/>
    <s v="Bulk"/>
    <n v="354"/>
    <n v="10"/>
    <s v="discounted"/>
    <n v="2478"/>
    <n v="35.4"/>
    <n v="2442.6"/>
    <s v="February"/>
    <x v="52"/>
    <x v="7"/>
    <s v="Roberts, Silva and Gray"/>
  </r>
  <r>
    <s v="S10060"/>
    <x v="25"/>
    <s v="B1059"/>
    <s v="C1074"/>
    <n v="3"/>
    <s v="normal"/>
    <n v="399"/>
    <n v="15"/>
    <s v="discounted"/>
    <n v="1197"/>
    <n v="59.85"/>
    <n v="1137.1500000000001"/>
    <s v="February"/>
    <x v="53"/>
    <x v="34"/>
    <s v="Mckenzie-Russell"/>
  </r>
  <r>
    <s v="S10061"/>
    <x v="21"/>
    <s v="B1027"/>
    <s v="C1241"/>
    <n v="9"/>
    <s v="Bulk"/>
    <n v="336"/>
    <n v="10"/>
    <s v="discounted"/>
    <n v="3024"/>
    <n v="33.6"/>
    <n v="2990.4"/>
    <s v="February"/>
    <x v="54"/>
    <x v="33"/>
    <s v="Parker-Turner"/>
  </r>
  <r>
    <s v="S10062"/>
    <x v="5"/>
    <s v="B1013"/>
    <s v="C1131"/>
    <n v="10"/>
    <s v="Bulk"/>
    <n v="284"/>
    <n v="0"/>
    <s v="full price"/>
    <n v="2840"/>
    <n v="0"/>
    <n v="2840"/>
    <s v="February"/>
    <x v="55"/>
    <x v="16"/>
    <s v="Holt-Brown"/>
  </r>
  <r>
    <s v="S10063"/>
    <x v="21"/>
    <s v="B1024"/>
    <s v="C1123"/>
    <n v="2"/>
    <s v="normal"/>
    <n v="222"/>
    <n v="15"/>
    <s v="discounted"/>
    <n v="444"/>
    <n v="33.299999999999997"/>
    <n v="410.7"/>
    <s v="February"/>
    <x v="18"/>
    <x v="35"/>
    <s v="Barnes-Johnson"/>
  </r>
  <r>
    <s v="S10064"/>
    <x v="6"/>
    <s v="B1018"/>
    <s v="C1238"/>
    <n v="8"/>
    <s v="Bulk"/>
    <n v="295"/>
    <n v="0"/>
    <s v="full price"/>
    <n v="2360"/>
    <n v="0"/>
    <n v="2360"/>
    <s v="February"/>
    <x v="56"/>
    <x v="36"/>
    <s v="Ross Ltd"/>
  </r>
  <r>
    <s v="S10065"/>
    <x v="25"/>
    <s v="B1054"/>
    <s v="C1089"/>
    <n v="1"/>
    <s v="normal"/>
    <n v="209"/>
    <n v="15"/>
    <s v="discounted"/>
    <n v="209"/>
    <n v="31.35"/>
    <n v="177.65"/>
    <s v="February"/>
    <x v="7"/>
    <x v="10"/>
    <s v="White and Sons"/>
  </r>
  <r>
    <s v="S10066"/>
    <x v="20"/>
    <s v="B1049"/>
    <s v="C1024"/>
    <n v="1"/>
    <s v="normal"/>
    <n v="219"/>
    <n v="0"/>
    <s v="full price"/>
    <n v="219"/>
    <n v="0"/>
    <n v="219"/>
    <s v="February"/>
    <x v="57"/>
    <x v="14"/>
    <s v="Hernandez LLC"/>
  </r>
  <r>
    <s v="S10067"/>
    <x v="24"/>
    <s v="B1035"/>
    <s v="C1182"/>
    <n v="7"/>
    <s v="Bulk"/>
    <n v="288"/>
    <n v="10"/>
    <s v="discounted"/>
    <n v="2016"/>
    <n v="28.8"/>
    <n v="1987.2"/>
    <s v="February"/>
    <x v="58"/>
    <x v="28"/>
    <s v="Anderson-Hogan"/>
  </r>
  <r>
    <s v="S10068"/>
    <x v="0"/>
    <s v="B1024"/>
    <s v="C1055"/>
    <n v="10"/>
    <s v="Bulk"/>
    <n v="222"/>
    <n v="5"/>
    <s v="discounted"/>
    <n v="2220"/>
    <n v="11.1"/>
    <n v="2208.9"/>
    <s v="February"/>
    <x v="59"/>
    <x v="35"/>
    <s v="Byrd, Dixon and Kennedy"/>
  </r>
  <r>
    <s v="S10069"/>
    <x v="12"/>
    <s v="B1016"/>
    <s v="C1203"/>
    <n v="3"/>
    <s v="normal"/>
    <n v="427"/>
    <n v="5"/>
    <s v="discounted"/>
    <n v="1281"/>
    <n v="21.35"/>
    <n v="1259.6500000000001"/>
    <s v="February"/>
    <x v="60"/>
    <x v="37"/>
    <s v="Patel-Thomas"/>
  </r>
  <r>
    <s v="S10070"/>
    <x v="16"/>
    <s v="B1055"/>
    <s v="C1131"/>
    <n v="5"/>
    <s v="normal"/>
    <n v="192"/>
    <n v="15"/>
    <s v="discounted"/>
    <n v="960"/>
    <n v="28.8"/>
    <n v="931.2"/>
    <s v="February"/>
    <x v="55"/>
    <x v="3"/>
    <s v="Holt-Brown"/>
  </r>
  <r>
    <s v="S10071"/>
    <x v="16"/>
    <s v="B1025"/>
    <s v="C1134"/>
    <n v="10"/>
    <s v="Bulk"/>
    <n v="467"/>
    <n v="5"/>
    <s v="discounted"/>
    <n v="4670"/>
    <n v="23.35"/>
    <n v="4646.6499999999996"/>
    <s v="February"/>
    <x v="25"/>
    <x v="38"/>
    <s v="Caldwell PLC"/>
  </r>
  <r>
    <s v="S10072"/>
    <x v="23"/>
    <s v="B1012"/>
    <s v="C1082"/>
    <n v="7"/>
    <s v="Bulk"/>
    <n v="186"/>
    <n v="5"/>
    <s v="discounted"/>
    <n v="1302"/>
    <n v="9.3000000000000007"/>
    <n v="1292.7"/>
    <s v="February"/>
    <x v="61"/>
    <x v="27"/>
    <s v="Hayes, Hampton and Palmer"/>
  </r>
  <r>
    <s v="S10073"/>
    <x v="23"/>
    <s v="B1020"/>
    <s v="C1076"/>
    <n v="1"/>
    <s v="normal"/>
    <n v="386"/>
    <n v="15"/>
    <s v="discounted"/>
    <n v="386"/>
    <n v="57.9"/>
    <n v="328.1"/>
    <s v="February"/>
    <x v="62"/>
    <x v="39"/>
    <s v="White-Cox"/>
  </r>
  <r>
    <s v="S10074"/>
    <x v="0"/>
    <s v="B1019"/>
    <s v="C1099"/>
    <n v="2"/>
    <s v="normal"/>
    <n v="167"/>
    <n v="0"/>
    <s v="full price"/>
    <n v="334"/>
    <n v="0"/>
    <n v="334"/>
    <s v="February"/>
    <x v="63"/>
    <x v="12"/>
    <s v="Powell-Cox"/>
  </r>
  <r>
    <s v="S10075"/>
    <x v="23"/>
    <s v="B1015"/>
    <s v="C1084"/>
    <n v="9"/>
    <s v="Bulk"/>
    <n v="417"/>
    <n v="10"/>
    <s v="discounted"/>
    <n v="3753"/>
    <n v="41.7"/>
    <n v="3711.3"/>
    <s v="February"/>
    <x v="64"/>
    <x v="25"/>
    <s v="Miles Ltd"/>
  </r>
  <r>
    <s v="S10076"/>
    <x v="0"/>
    <s v="B1018"/>
    <s v="C1208"/>
    <n v="10"/>
    <s v="Bulk"/>
    <n v="295"/>
    <n v="5"/>
    <s v="discounted"/>
    <n v="2950"/>
    <n v="14.75"/>
    <n v="2935.25"/>
    <s v="February"/>
    <x v="36"/>
    <x v="36"/>
    <s v="Hunter PLC"/>
  </r>
  <r>
    <s v="S10077"/>
    <x v="22"/>
    <s v="B1018"/>
    <s v="C1014"/>
    <n v="2"/>
    <s v="normal"/>
    <n v="295"/>
    <n v="15"/>
    <s v="discounted"/>
    <n v="590"/>
    <n v="44.25"/>
    <n v="545.75"/>
    <s v="February"/>
    <x v="3"/>
    <x v="36"/>
    <s v="Trevino PLC"/>
  </r>
  <r>
    <s v="S10078"/>
    <x v="17"/>
    <s v="B1056"/>
    <s v="C1197"/>
    <n v="5"/>
    <s v="normal"/>
    <n v="204"/>
    <n v="5"/>
    <s v="discounted"/>
    <n v="1020"/>
    <n v="10.199999999999999"/>
    <n v="1009.8"/>
    <s v="February"/>
    <x v="65"/>
    <x v="24"/>
    <s v="Solis, Snyder and Newton"/>
  </r>
  <r>
    <s v="S10079"/>
    <x v="22"/>
    <s v="B1006"/>
    <s v="C1170"/>
    <n v="2"/>
    <s v="normal"/>
    <n v="213"/>
    <n v="10"/>
    <s v="discounted"/>
    <n v="426"/>
    <n v="21.3"/>
    <n v="404.7"/>
    <s v="February"/>
    <x v="66"/>
    <x v="40"/>
    <s v="Murphy and Sons"/>
  </r>
  <r>
    <s v="S10080"/>
    <x v="26"/>
    <s v="B1024"/>
    <s v="C1099"/>
    <n v="7"/>
    <s v="Bulk"/>
    <n v="222"/>
    <n v="0"/>
    <s v="full price"/>
    <n v="1554"/>
    <n v="0"/>
    <n v="1554"/>
    <s v="February"/>
    <x v="63"/>
    <x v="35"/>
    <s v="Powell-Cox"/>
  </r>
  <r>
    <s v="S10081"/>
    <x v="26"/>
    <s v="B1037"/>
    <s v="C1117"/>
    <n v="10"/>
    <s v="Bulk"/>
    <n v="373"/>
    <n v="0"/>
    <s v="full price"/>
    <n v="3730"/>
    <n v="0"/>
    <n v="3730"/>
    <s v="February"/>
    <x v="67"/>
    <x v="41"/>
    <s v="Anderson-Martinez"/>
  </r>
  <r>
    <s v="S10082"/>
    <x v="7"/>
    <s v="B1048"/>
    <s v="C1039"/>
    <n v="7"/>
    <s v="Bulk"/>
    <n v="465"/>
    <n v="15"/>
    <s v="discounted"/>
    <n v="3255"/>
    <n v="69.75"/>
    <n v="3185.25"/>
    <s v="February"/>
    <x v="16"/>
    <x v="6"/>
    <s v="Barrett-Bryant"/>
  </r>
  <r>
    <s v="S10083"/>
    <x v="17"/>
    <s v="B1038"/>
    <s v="C1240"/>
    <n v="3"/>
    <s v="normal"/>
    <n v="481"/>
    <n v="0"/>
    <s v="full price"/>
    <n v="1443"/>
    <n v="0"/>
    <n v="1443"/>
    <s v="February"/>
    <x v="68"/>
    <x v="18"/>
    <s v="Morgan PLC"/>
  </r>
  <r>
    <s v="S10084"/>
    <x v="18"/>
    <s v="B1054"/>
    <s v="C1172"/>
    <n v="9"/>
    <s v="Bulk"/>
    <n v="209"/>
    <n v="0"/>
    <s v="full price"/>
    <n v="1881"/>
    <n v="0"/>
    <n v="1881"/>
    <s v="February"/>
    <x v="69"/>
    <x v="10"/>
    <s v="Moran LLC"/>
  </r>
  <r>
    <s v="S10085"/>
    <x v="4"/>
    <s v="B1003"/>
    <s v="C1037"/>
    <n v="8"/>
    <s v="Bulk"/>
    <n v="354"/>
    <n v="5"/>
    <s v="discounted"/>
    <n v="2832"/>
    <n v="17.7"/>
    <n v="2814.3"/>
    <s v="February"/>
    <x v="70"/>
    <x v="7"/>
    <s v="Smith-Proctor"/>
  </r>
  <r>
    <s v="S10086"/>
    <x v="4"/>
    <s v="B1029"/>
    <s v="C1071"/>
    <n v="10"/>
    <s v="Bulk"/>
    <n v="271"/>
    <n v="10"/>
    <s v="discounted"/>
    <n v="2710"/>
    <n v="27.1"/>
    <n v="2682.9"/>
    <s v="February"/>
    <x v="71"/>
    <x v="42"/>
    <s v="Johnston and Sons"/>
  </r>
  <r>
    <s v="S10087"/>
    <x v="26"/>
    <s v="B1032"/>
    <s v="C1150"/>
    <n v="5"/>
    <s v="normal"/>
    <n v="423"/>
    <n v="5"/>
    <s v="discounted"/>
    <n v="2115"/>
    <n v="21.15"/>
    <n v="2093.85"/>
    <s v="February"/>
    <x v="72"/>
    <x v="43"/>
    <s v="Gonzalez-Tran"/>
  </r>
  <r>
    <s v="S10088"/>
    <x v="17"/>
    <s v="B1032"/>
    <s v="C1008"/>
    <n v="2"/>
    <s v="normal"/>
    <n v="423"/>
    <n v="0"/>
    <s v="full price"/>
    <n v="846"/>
    <n v="0"/>
    <n v="846"/>
    <s v="February"/>
    <x v="14"/>
    <x v="43"/>
    <s v="Walter, Richard and Powell"/>
  </r>
  <r>
    <s v="S10089"/>
    <x v="4"/>
    <s v="B1031"/>
    <s v="C1055"/>
    <n v="7"/>
    <s v="Bulk"/>
    <n v="370"/>
    <n v="15"/>
    <s v="discounted"/>
    <n v="2590"/>
    <n v="55.5"/>
    <n v="2534.5"/>
    <s v="February"/>
    <x v="59"/>
    <x v="5"/>
    <s v="Byrd, Dixon and Kennedy"/>
  </r>
  <r>
    <s v="S10090"/>
    <x v="10"/>
    <s v="B1021"/>
    <s v="C1194"/>
    <n v="10"/>
    <s v="Bulk"/>
    <n v="269"/>
    <n v="10"/>
    <s v="discounted"/>
    <n v="2690"/>
    <n v="26.9"/>
    <n v="2663.1"/>
    <s v="February"/>
    <x v="73"/>
    <x v="44"/>
    <s v="Williams-Ross"/>
  </r>
  <r>
    <s v="S10091"/>
    <x v="9"/>
    <s v="B1053"/>
    <s v="C1125"/>
    <n v="7"/>
    <s v="Bulk"/>
    <n v="315"/>
    <n v="5"/>
    <s v="discounted"/>
    <n v="2205"/>
    <n v="15.75"/>
    <n v="2189.25"/>
    <s v="February"/>
    <x v="74"/>
    <x v="4"/>
    <s v="Mendoza-Burke"/>
  </r>
  <r>
    <s v="S10092"/>
    <x v="9"/>
    <s v="B1047"/>
    <s v="C1106"/>
    <n v="5"/>
    <s v="normal"/>
    <n v="162"/>
    <n v="15"/>
    <s v="discounted"/>
    <n v="810"/>
    <n v="24.3"/>
    <n v="785.7"/>
    <s v="February"/>
    <x v="75"/>
    <x v="26"/>
    <s v="Palmer Inc"/>
  </r>
  <r>
    <s v="S10093"/>
    <x v="10"/>
    <s v="B1011"/>
    <s v="C1055"/>
    <n v="9"/>
    <s v="Bulk"/>
    <n v="281"/>
    <n v="15"/>
    <s v="discounted"/>
    <n v="2529"/>
    <n v="42.15"/>
    <n v="2486.85"/>
    <s v="February"/>
    <x v="59"/>
    <x v="13"/>
    <s v="Byrd, Dixon and Kennedy"/>
  </r>
  <r>
    <s v="S10094"/>
    <x v="18"/>
    <s v="B1027"/>
    <s v="C1149"/>
    <n v="9"/>
    <s v="Bulk"/>
    <n v="336"/>
    <n v="0"/>
    <s v="full price"/>
    <n v="3024"/>
    <n v="0"/>
    <n v="3024"/>
    <s v="February"/>
    <x v="76"/>
    <x v="33"/>
    <s v="Rodgers and Sons"/>
  </r>
  <r>
    <s v="S10095"/>
    <x v="19"/>
    <s v="B1005"/>
    <s v="C1231"/>
    <n v="2"/>
    <s v="normal"/>
    <n v="500"/>
    <n v="5"/>
    <s v="discounted"/>
    <n v="1000"/>
    <n v="25"/>
    <n v="975"/>
    <s v="February"/>
    <x v="77"/>
    <x v="9"/>
    <s v="Adams-Aguilar"/>
  </r>
  <r>
    <s v="S10096"/>
    <x v="7"/>
    <s v="B1010"/>
    <s v="C1064"/>
    <n v="7"/>
    <s v="Bulk"/>
    <n v="342"/>
    <n v="0"/>
    <s v="full price"/>
    <n v="2394"/>
    <n v="0"/>
    <n v="2394"/>
    <s v="February"/>
    <x v="78"/>
    <x v="45"/>
    <s v="Brown, Diaz and Freeman"/>
  </r>
  <r>
    <s v="S10097"/>
    <x v="9"/>
    <s v="B1045"/>
    <s v="C1100"/>
    <n v="10"/>
    <s v="Bulk"/>
    <n v="206"/>
    <n v="10"/>
    <s v="discounted"/>
    <n v="2060"/>
    <n v="20.6"/>
    <n v="2039.4"/>
    <s v="February"/>
    <x v="79"/>
    <x v="21"/>
    <s v="Torres, Rodriguez and Edwards"/>
  </r>
  <r>
    <s v="S10098"/>
    <x v="18"/>
    <s v="B1003"/>
    <s v="C1063"/>
    <n v="1"/>
    <s v="normal"/>
    <n v="354"/>
    <n v="5"/>
    <s v="discounted"/>
    <n v="354"/>
    <n v="17.7"/>
    <n v="336.3"/>
    <s v="February"/>
    <x v="48"/>
    <x v="7"/>
    <s v="Thomas-Melendez"/>
  </r>
  <r>
    <s v="S10099"/>
    <x v="5"/>
    <s v="B1039"/>
    <s v="C1236"/>
    <n v="5"/>
    <s v="normal"/>
    <n v="356"/>
    <n v="10"/>
    <s v="discounted"/>
    <n v="1780"/>
    <n v="35.6"/>
    <n v="1744.4"/>
    <s v="February"/>
    <x v="80"/>
    <x v="46"/>
    <s v="Jackson Inc"/>
  </r>
  <r>
    <s v="S10100"/>
    <x v="4"/>
    <s v="B1031"/>
    <s v="C1062"/>
    <n v="6"/>
    <s v="Bulk"/>
    <n v="370"/>
    <n v="15"/>
    <s v="discounted"/>
    <n v="2220"/>
    <n v="55.5"/>
    <n v="2164.5"/>
    <s v="February"/>
    <x v="81"/>
    <x v="5"/>
    <s v="Williams LLC"/>
  </r>
  <r>
    <s v="S10101"/>
    <x v="18"/>
    <s v="B1047"/>
    <s v="C1136"/>
    <n v="6"/>
    <s v="Bulk"/>
    <n v="162"/>
    <n v="0"/>
    <s v="full price"/>
    <n v="972"/>
    <n v="0"/>
    <n v="972"/>
    <s v="February"/>
    <x v="82"/>
    <x v="26"/>
    <s v="Hernandez PLC"/>
  </r>
  <r>
    <s v="S10102"/>
    <x v="26"/>
    <s v="B1055"/>
    <s v="C1180"/>
    <n v="9"/>
    <s v="Bulk"/>
    <n v="192"/>
    <n v="5"/>
    <s v="discounted"/>
    <n v="1728"/>
    <n v="9.6"/>
    <n v="1718.4"/>
    <s v="February"/>
    <x v="83"/>
    <x v="3"/>
    <s v="Garner Inc"/>
  </r>
  <r>
    <s v="S10103"/>
    <x v="24"/>
    <s v="B1003"/>
    <s v="C1084"/>
    <n v="9"/>
    <s v="Bulk"/>
    <n v="354"/>
    <n v="10"/>
    <s v="discounted"/>
    <n v="3186"/>
    <n v="35.4"/>
    <n v="3150.6"/>
    <s v="February"/>
    <x v="64"/>
    <x v="7"/>
    <s v="Miles Ltd"/>
  </r>
  <r>
    <s v="S10104"/>
    <x v="21"/>
    <s v="B1022"/>
    <s v="C1091"/>
    <n v="5"/>
    <s v="normal"/>
    <n v="441"/>
    <n v="0"/>
    <s v="full price"/>
    <n v="2205"/>
    <n v="0"/>
    <n v="2205"/>
    <s v="February"/>
    <x v="0"/>
    <x v="47"/>
    <s v="King LLC"/>
  </r>
  <r>
    <s v="S10105"/>
    <x v="23"/>
    <s v="B1013"/>
    <s v="C1177"/>
    <n v="3"/>
    <s v="normal"/>
    <n v="284"/>
    <n v="15"/>
    <s v="discounted"/>
    <n v="852"/>
    <n v="42.6"/>
    <n v="809.4"/>
    <s v="February"/>
    <x v="84"/>
    <x v="16"/>
    <s v="Young, Reed and Goodwin"/>
  </r>
  <r>
    <s v="S10106"/>
    <x v="3"/>
    <s v="B1015"/>
    <s v="C1164"/>
    <n v="7"/>
    <s v="Bulk"/>
    <n v="417"/>
    <n v="15"/>
    <s v="discounted"/>
    <n v="2919"/>
    <n v="62.55"/>
    <n v="2856.45"/>
    <s v="February"/>
    <x v="85"/>
    <x v="25"/>
    <s v="Harris Ltd"/>
  </r>
  <r>
    <s v="S10107"/>
    <x v="16"/>
    <s v="B1002"/>
    <s v="C1120"/>
    <n v="10"/>
    <s v="Bulk"/>
    <n v="167"/>
    <n v="10"/>
    <s v="discounted"/>
    <n v="1670"/>
    <n v="16.7"/>
    <n v="1653.3"/>
    <s v="February"/>
    <x v="86"/>
    <x v="29"/>
    <s v="Smith-Wolfe"/>
  </r>
  <r>
    <s v="S10108"/>
    <x v="22"/>
    <s v="B1057"/>
    <s v="C1156"/>
    <n v="9"/>
    <s v="Bulk"/>
    <n v="326"/>
    <n v="0"/>
    <s v="full price"/>
    <n v="2934"/>
    <n v="0"/>
    <n v="2934"/>
    <s v="February"/>
    <x v="87"/>
    <x v="48"/>
    <s v="Trevino LLC"/>
  </r>
  <r>
    <s v="S10109"/>
    <x v="9"/>
    <s v="B1033"/>
    <s v="C1141"/>
    <n v="2"/>
    <s v="normal"/>
    <n v="347"/>
    <n v="15"/>
    <s v="discounted"/>
    <n v="694"/>
    <n v="52.05"/>
    <n v="641.95000000000005"/>
    <s v="February"/>
    <x v="88"/>
    <x v="49"/>
    <s v="Ashley, Delgado and Hernandez"/>
  </r>
  <r>
    <s v="S10110"/>
    <x v="7"/>
    <s v="B1019"/>
    <s v="C1077"/>
    <n v="4"/>
    <s v="normal"/>
    <n v="167"/>
    <n v="5"/>
    <s v="discounted"/>
    <n v="668"/>
    <n v="8.35"/>
    <n v="659.65"/>
    <s v="February"/>
    <x v="10"/>
    <x v="12"/>
    <s v="Martinez, Bruce and Brady"/>
  </r>
  <r>
    <s v="S10111"/>
    <x v="2"/>
    <s v="B1001"/>
    <s v="C1164"/>
    <n v="9"/>
    <s v="Bulk"/>
    <n v="341"/>
    <n v="0"/>
    <s v="full price"/>
    <n v="3069"/>
    <n v="0"/>
    <n v="3069"/>
    <s v="February"/>
    <x v="85"/>
    <x v="50"/>
    <s v="Harris Ltd"/>
  </r>
  <r>
    <s v="S10112"/>
    <x v="12"/>
    <s v="B1030"/>
    <s v="C1025"/>
    <n v="1"/>
    <s v="normal"/>
    <n v="410"/>
    <n v="10"/>
    <s v="discounted"/>
    <n v="410"/>
    <n v="41"/>
    <n v="369"/>
    <s v="February"/>
    <x v="89"/>
    <x v="23"/>
    <s v="Wells, Jones and Rogers"/>
  </r>
  <r>
    <s v="S10113"/>
    <x v="8"/>
    <s v="B1057"/>
    <s v="C1038"/>
    <n v="4"/>
    <s v="normal"/>
    <n v="326"/>
    <n v="10"/>
    <s v="discounted"/>
    <n v="1304"/>
    <n v="32.6"/>
    <n v="1271.4000000000001"/>
    <s v="February"/>
    <x v="90"/>
    <x v="48"/>
    <s v="Green-Everett"/>
  </r>
  <r>
    <s v="S10114"/>
    <x v="24"/>
    <s v="B1042"/>
    <s v="C1166"/>
    <n v="1"/>
    <s v="normal"/>
    <n v="381"/>
    <n v="5"/>
    <s v="discounted"/>
    <n v="381"/>
    <n v="19.05"/>
    <n v="361.95"/>
    <s v="February"/>
    <x v="91"/>
    <x v="0"/>
    <s v="Knight-Coleman"/>
  </r>
  <r>
    <s v="S10115"/>
    <x v="2"/>
    <s v="B1054"/>
    <s v="C1188"/>
    <n v="4"/>
    <s v="normal"/>
    <n v="209"/>
    <n v="0"/>
    <s v="full price"/>
    <n v="836"/>
    <n v="0"/>
    <n v="836"/>
    <s v="February"/>
    <x v="92"/>
    <x v="10"/>
    <s v="Matthews, Flores and Bradley"/>
  </r>
  <r>
    <s v="S10116"/>
    <x v="2"/>
    <s v="B1028"/>
    <s v="C1160"/>
    <n v="5"/>
    <s v="normal"/>
    <n v="487"/>
    <n v="15"/>
    <s v="discounted"/>
    <n v="2435"/>
    <n v="73.05"/>
    <n v="2361.9499999999998"/>
    <s v="February"/>
    <x v="45"/>
    <x v="51"/>
    <s v="Martin Ltd"/>
  </r>
  <r>
    <s v="S10117"/>
    <x v="3"/>
    <s v="B1058"/>
    <s v="C1017"/>
    <n v="4"/>
    <s v="normal"/>
    <n v="362"/>
    <n v="15"/>
    <s v="discounted"/>
    <n v="1448"/>
    <n v="54.3"/>
    <n v="1393.7"/>
    <s v="February"/>
    <x v="93"/>
    <x v="32"/>
    <s v="Maldonado, Miller and Thomas"/>
  </r>
  <r>
    <s v="S10118"/>
    <x v="23"/>
    <s v="B1010"/>
    <s v="C1020"/>
    <n v="9"/>
    <s v="Bulk"/>
    <n v="342"/>
    <n v="0"/>
    <s v="full price"/>
    <n v="3078"/>
    <n v="0"/>
    <n v="3078"/>
    <s v="February"/>
    <x v="94"/>
    <x v="45"/>
    <s v="Martinez, Burch and Bates"/>
  </r>
  <r>
    <s v="S10119"/>
    <x v="20"/>
    <s v="B1042"/>
    <s v="C1246"/>
    <n v="8"/>
    <s v="Bulk"/>
    <n v="381"/>
    <n v="0"/>
    <s v="full price"/>
    <n v="3048"/>
    <n v="0"/>
    <n v="3048"/>
    <s v="February"/>
    <x v="95"/>
    <x v="0"/>
    <s v="Young Ltd"/>
  </r>
  <r>
    <s v="S10120"/>
    <x v="19"/>
    <s v="B1051"/>
    <s v="C1096"/>
    <n v="6"/>
    <s v="Bulk"/>
    <n v="451"/>
    <n v="10"/>
    <s v="discounted"/>
    <n v="2706"/>
    <n v="45.1"/>
    <n v="2660.9"/>
    <s v="February"/>
    <x v="9"/>
    <x v="52"/>
    <s v="Scott-Johnston"/>
  </r>
  <r>
    <s v="S10121"/>
    <x v="5"/>
    <s v="B1034"/>
    <s v="C1201"/>
    <n v="8"/>
    <s v="Bulk"/>
    <n v="305"/>
    <n v="0"/>
    <s v="full price"/>
    <n v="2440"/>
    <n v="0"/>
    <n v="2440"/>
    <s v="February"/>
    <x v="96"/>
    <x v="22"/>
    <s v="Watts, Phillips and Vang"/>
  </r>
  <r>
    <s v="S10122"/>
    <x v="15"/>
    <s v="B1018"/>
    <s v="C1148"/>
    <n v="1"/>
    <s v="normal"/>
    <n v="295"/>
    <n v="0"/>
    <s v="full price"/>
    <n v="295"/>
    <n v="0"/>
    <n v="295"/>
    <s v="February"/>
    <x v="97"/>
    <x v="36"/>
    <s v="Ford PLC"/>
  </r>
  <r>
    <s v="S10123"/>
    <x v="20"/>
    <s v="B1004"/>
    <s v="C1245"/>
    <n v="9"/>
    <s v="Bulk"/>
    <n v="248"/>
    <n v="15"/>
    <s v="discounted"/>
    <n v="2232"/>
    <n v="37.200000000000003"/>
    <n v="2194.8000000000002"/>
    <s v="February"/>
    <x v="98"/>
    <x v="53"/>
    <s v="Williams, Mills and Schwartz"/>
  </r>
  <r>
    <s v="S10124"/>
    <x v="14"/>
    <s v="B1020"/>
    <s v="C1211"/>
    <n v="9"/>
    <s v="Bulk"/>
    <n v="386"/>
    <n v="5"/>
    <s v="discounted"/>
    <n v="3474"/>
    <n v="19.3"/>
    <n v="3454.7"/>
    <s v="February"/>
    <x v="37"/>
    <x v="39"/>
    <s v="Richards Ltd"/>
  </r>
  <r>
    <s v="S10125"/>
    <x v="9"/>
    <s v="B1020"/>
    <s v="C1249"/>
    <n v="8"/>
    <s v="Bulk"/>
    <n v="386"/>
    <n v="10"/>
    <s v="discounted"/>
    <n v="3088"/>
    <n v="38.6"/>
    <n v="3049.4"/>
    <s v="February"/>
    <x v="99"/>
    <x v="39"/>
    <s v="Jones-Hunter"/>
  </r>
  <r>
    <s v="S10126"/>
    <x v="16"/>
    <s v="B1031"/>
    <s v="C1122"/>
    <n v="5"/>
    <s v="normal"/>
    <n v="370"/>
    <n v="5"/>
    <s v="discounted"/>
    <n v="1850"/>
    <n v="18.5"/>
    <n v="1831.5"/>
    <s v="February"/>
    <x v="100"/>
    <x v="5"/>
    <s v="Aguirre Group"/>
  </r>
  <r>
    <s v="S10127"/>
    <x v="25"/>
    <s v="B1009"/>
    <s v="C1190"/>
    <n v="7"/>
    <s v="Bulk"/>
    <n v="210"/>
    <n v="10"/>
    <s v="discounted"/>
    <n v="1470"/>
    <n v="21"/>
    <n v="1449"/>
    <s v="February"/>
    <x v="101"/>
    <x v="2"/>
    <s v="Contreras Inc"/>
  </r>
  <r>
    <s v="S10128"/>
    <x v="16"/>
    <s v="B1040"/>
    <s v="C1159"/>
    <n v="1"/>
    <s v="normal"/>
    <n v="456"/>
    <n v="10"/>
    <s v="discounted"/>
    <n v="456"/>
    <n v="45.6"/>
    <n v="410.4"/>
    <s v="February"/>
    <x v="102"/>
    <x v="11"/>
    <s v="Jordan-Edwards"/>
  </r>
  <r>
    <s v="S10129"/>
    <x v="20"/>
    <s v="B1023"/>
    <s v="C1111"/>
    <n v="8"/>
    <s v="Bulk"/>
    <n v="421"/>
    <n v="15"/>
    <s v="discounted"/>
    <n v="3368"/>
    <n v="63.15"/>
    <n v="3304.85"/>
    <s v="February"/>
    <x v="103"/>
    <x v="30"/>
    <s v="Nash, Rich and Hill"/>
  </r>
  <r>
    <s v="S10130"/>
    <x v="25"/>
    <s v="B1040"/>
    <s v="C1167"/>
    <n v="6"/>
    <s v="Bulk"/>
    <n v="456"/>
    <n v="0"/>
    <s v="full price"/>
    <n v="2736"/>
    <n v="0"/>
    <n v="2736"/>
    <s v="February"/>
    <x v="104"/>
    <x v="11"/>
    <s v="Barnes PLC"/>
  </r>
  <r>
    <s v="S10131"/>
    <x v="21"/>
    <s v="B1008"/>
    <s v="C1065"/>
    <n v="8"/>
    <s v="Bulk"/>
    <n v="492"/>
    <n v="10"/>
    <s v="discounted"/>
    <n v="3936"/>
    <n v="49.2"/>
    <n v="3886.8"/>
    <s v="February"/>
    <x v="105"/>
    <x v="54"/>
    <s v="Price Ltd"/>
  </r>
  <r>
    <s v="S10132"/>
    <x v="16"/>
    <s v="B1011"/>
    <s v="C1203"/>
    <n v="2"/>
    <s v="normal"/>
    <n v="281"/>
    <n v="15"/>
    <s v="discounted"/>
    <n v="562"/>
    <n v="42.15"/>
    <n v="519.85"/>
    <s v="February"/>
    <x v="60"/>
    <x v="13"/>
    <s v="Patel-Thomas"/>
  </r>
  <r>
    <s v="S10133"/>
    <x v="8"/>
    <s v="B1055"/>
    <s v="C1066"/>
    <n v="9"/>
    <s v="Bulk"/>
    <n v="192"/>
    <n v="15"/>
    <s v="discounted"/>
    <n v="1728"/>
    <n v="28.8"/>
    <n v="1699.2"/>
    <s v="February"/>
    <x v="106"/>
    <x v="3"/>
    <s v="Pennington-Knox"/>
  </r>
  <r>
    <s v="S10134"/>
    <x v="11"/>
    <s v="B1017"/>
    <s v="C1148"/>
    <n v="5"/>
    <s v="normal"/>
    <n v="303"/>
    <n v="15"/>
    <s v="discounted"/>
    <n v="1515"/>
    <n v="45.45"/>
    <n v="1469.55"/>
    <s v="February"/>
    <x v="97"/>
    <x v="55"/>
    <s v="Ford PLC"/>
  </r>
  <r>
    <s v="S10135"/>
    <x v="26"/>
    <s v="B1051"/>
    <s v="C1103"/>
    <n v="6"/>
    <s v="Bulk"/>
    <n v="451"/>
    <n v="0"/>
    <s v="full price"/>
    <n v="2706"/>
    <n v="0"/>
    <n v="2706"/>
    <s v="February"/>
    <x v="107"/>
    <x v="52"/>
    <s v="Miller-Miller"/>
  </r>
  <r>
    <s v="S10136"/>
    <x v="9"/>
    <s v="B1031"/>
    <s v="C1248"/>
    <n v="2"/>
    <s v="normal"/>
    <n v="370"/>
    <n v="0"/>
    <s v="full price"/>
    <n v="740"/>
    <n v="0"/>
    <n v="740"/>
    <s v="February"/>
    <x v="108"/>
    <x v="5"/>
    <s v="Harding-Johns"/>
  </r>
  <r>
    <s v="S10137"/>
    <x v="10"/>
    <s v="B1023"/>
    <s v="C1138"/>
    <n v="10"/>
    <s v="Bulk"/>
    <n v="421"/>
    <n v="0"/>
    <s v="full price"/>
    <n v="4210"/>
    <n v="0"/>
    <n v="4210"/>
    <s v="February"/>
    <x v="109"/>
    <x v="30"/>
    <s v="Norris Group"/>
  </r>
  <r>
    <s v="S10138"/>
    <x v="16"/>
    <s v="B1040"/>
    <s v="C1213"/>
    <n v="1"/>
    <s v="normal"/>
    <n v="456"/>
    <n v="0"/>
    <s v="full price"/>
    <n v="456"/>
    <n v="0"/>
    <n v="456"/>
    <s v="February"/>
    <x v="110"/>
    <x v="11"/>
    <s v="Ryan-Flynn"/>
  </r>
  <r>
    <s v="S10139"/>
    <x v="18"/>
    <s v="B1045"/>
    <s v="C1135"/>
    <n v="4"/>
    <s v="normal"/>
    <n v="206"/>
    <n v="10"/>
    <s v="discounted"/>
    <n v="824"/>
    <n v="20.6"/>
    <n v="803.4"/>
    <s v="February"/>
    <x v="111"/>
    <x v="21"/>
    <s v="Morales-Morris"/>
  </r>
  <r>
    <s v="S10140"/>
    <x v="0"/>
    <s v="B1006"/>
    <s v="C1203"/>
    <n v="6"/>
    <s v="Bulk"/>
    <n v="213"/>
    <n v="0"/>
    <s v="full price"/>
    <n v="1278"/>
    <n v="0"/>
    <n v="1278"/>
    <s v="February"/>
    <x v="60"/>
    <x v="40"/>
    <s v="Patel-Thomas"/>
  </r>
  <r>
    <s v="S10141"/>
    <x v="25"/>
    <s v="B1035"/>
    <s v="C1229"/>
    <n v="3"/>
    <s v="normal"/>
    <n v="288"/>
    <n v="5"/>
    <s v="discounted"/>
    <n v="864"/>
    <n v="14.4"/>
    <n v="849.6"/>
    <s v="February"/>
    <x v="112"/>
    <x v="28"/>
    <s v="Martin, Davis and Arias"/>
  </r>
  <r>
    <s v="S10142"/>
    <x v="1"/>
    <s v="B1056"/>
    <s v="C1141"/>
    <n v="4"/>
    <s v="normal"/>
    <n v="204"/>
    <n v="0"/>
    <s v="full price"/>
    <n v="816"/>
    <n v="0"/>
    <n v="816"/>
    <s v="February"/>
    <x v="88"/>
    <x v="24"/>
    <s v="Ashley, Delgado and Hernandez"/>
  </r>
  <r>
    <s v="S10143"/>
    <x v="3"/>
    <s v="B1046"/>
    <s v="C1124"/>
    <n v="6"/>
    <s v="Bulk"/>
    <n v="334"/>
    <n v="5"/>
    <s v="discounted"/>
    <n v="2004"/>
    <n v="16.7"/>
    <n v="1987.3"/>
    <s v="February"/>
    <x v="113"/>
    <x v="20"/>
    <s v="Williams and Sons"/>
  </r>
  <r>
    <s v="S10144"/>
    <x v="0"/>
    <s v="B1033"/>
    <s v="C1155"/>
    <n v="4"/>
    <s v="normal"/>
    <n v="347"/>
    <n v="10"/>
    <s v="discounted"/>
    <n v="1388"/>
    <n v="34.700000000000003"/>
    <n v="1353.3"/>
    <s v="February"/>
    <x v="114"/>
    <x v="49"/>
    <s v="Larson and Sons"/>
  </r>
  <r>
    <s v="S10145"/>
    <x v="20"/>
    <s v="B1018"/>
    <s v="C1220"/>
    <n v="2"/>
    <s v="normal"/>
    <n v="295"/>
    <n v="5"/>
    <s v="discounted"/>
    <n v="590"/>
    <n v="14.75"/>
    <n v="575.25"/>
    <s v="February"/>
    <x v="115"/>
    <x v="36"/>
    <s v="Williams Group"/>
  </r>
  <r>
    <s v="S10146"/>
    <x v="1"/>
    <s v="B1047"/>
    <s v="C1227"/>
    <n v="2"/>
    <s v="normal"/>
    <n v="162"/>
    <n v="0"/>
    <s v="full price"/>
    <n v="324"/>
    <n v="0"/>
    <n v="324"/>
    <s v="February"/>
    <x v="116"/>
    <x v="26"/>
    <s v="Wilkinson, Bell and Stevens"/>
  </r>
  <r>
    <s v="S10147"/>
    <x v="3"/>
    <s v="B1030"/>
    <s v="C1206"/>
    <n v="10"/>
    <s v="Bulk"/>
    <n v="410"/>
    <n v="0"/>
    <s v="full price"/>
    <n v="4100"/>
    <n v="0"/>
    <n v="4100"/>
    <s v="February"/>
    <x v="117"/>
    <x v="23"/>
    <s v="Sanford Group"/>
  </r>
  <r>
    <s v="S10148"/>
    <x v="16"/>
    <s v="B1017"/>
    <s v="C1151"/>
    <n v="9"/>
    <s v="Bulk"/>
    <n v="303"/>
    <n v="15"/>
    <s v="discounted"/>
    <n v="2727"/>
    <n v="45.45"/>
    <n v="2681.55"/>
    <s v="February"/>
    <x v="118"/>
    <x v="55"/>
    <s v="Brown-Rivers"/>
  </r>
  <r>
    <s v="S10149"/>
    <x v="24"/>
    <s v="B1044"/>
    <s v="C1144"/>
    <n v="2"/>
    <s v="normal"/>
    <n v="396"/>
    <n v="5"/>
    <s v="discounted"/>
    <n v="792"/>
    <n v="19.8"/>
    <n v="772.2"/>
    <s v="February"/>
    <x v="119"/>
    <x v="1"/>
    <s v="Butler-Carter"/>
  </r>
  <r>
    <s v="S10150"/>
    <x v="5"/>
    <s v="B1035"/>
    <s v="C1026"/>
    <n v="8"/>
    <s v="Bulk"/>
    <n v="288"/>
    <n v="15"/>
    <s v="discounted"/>
    <n v="2304"/>
    <n v="43.2"/>
    <n v="2260.8000000000002"/>
    <s v="February"/>
    <x v="120"/>
    <x v="28"/>
    <s v="Williams-Edwards"/>
  </r>
  <r>
    <s v="S10151"/>
    <x v="19"/>
    <s v="B1028"/>
    <s v="C1113"/>
    <n v="8"/>
    <s v="Bulk"/>
    <n v="487"/>
    <n v="15"/>
    <s v="discounted"/>
    <n v="3896"/>
    <n v="73.05"/>
    <n v="3822.95"/>
    <s v="February"/>
    <x v="121"/>
    <x v="51"/>
    <s v="Guzman Ltd"/>
  </r>
  <r>
    <s v="S10152"/>
    <x v="15"/>
    <s v="B1059"/>
    <s v="C1105"/>
    <n v="9"/>
    <s v="Bulk"/>
    <n v="399"/>
    <n v="10"/>
    <s v="discounted"/>
    <n v="3591"/>
    <n v="39.9"/>
    <n v="3551.1"/>
    <s v="February"/>
    <x v="39"/>
    <x v="34"/>
    <s v="Newman-Fitzgerald"/>
  </r>
  <r>
    <s v="S10153"/>
    <x v="17"/>
    <s v="B1043"/>
    <s v="C1230"/>
    <n v="4"/>
    <s v="normal"/>
    <n v="262"/>
    <n v="15"/>
    <s v="discounted"/>
    <n v="1048"/>
    <n v="39.299999999999997"/>
    <n v="1008.7"/>
    <s v="February"/>
    <x v="122"/>
    <x v="56"/>
    <s v="Bauer, Page and Archer"/>
  </r>
  <r>
    <s v="S10154"/>
    <x v="15"/>
    <s v="B1034"/>
    <s v="C1115"/>
    <n v="4"/>
    <s v="normal"/>
    <n v="305"/>
    <n v="10"/>
    <s v="discounted"/>
    <n v="1220"/>
    <n v="30.5"/>
    <n v="1189.5"/>
    <s v="February"/>
    <x v="123"/>
    <x v="22"/>
    <s v="Mann PLC"/>
  </r>
  <r>
    <s v="S10155"/>
    <x v="14"/>
    <s v="B1041"/>
    <s v="C1018"/>
    <n v="6"/>
    <s v="Bulk"/>
    <n v="222"/>
    <n v="10"/>
    <s v="discounted"/>
    <n v="1332"/>
    <n v="22.2"/>
    <n v="1309.8"/>
    <s v="February"/>
    <x v="22"/>
    <x v="17"/>
    <s v="Taylor-Kane"/>
  </r>
  <r>
    <s v="S10156"/>
    <x v="4"/>
    <s v="B1044"/>
    <s v="C1022"/>
    <n v="5"/>
    <s v="normal"/>
    <n v="396"/>
    <n v="0"/>
    <s v="full price"/>
    <n v="1980"/>
    <n v="0"/>
    <n v="1980"/>
    <s v="February"/>
    <x v="124"/>
    <x v="1"/>
    <s v="Ross, Ballard and Clark"/>
  </r>
  <r>
    <s v="S10157"/>
    <x v="19"/>
    <s v="B1020"/>
    <s v="C1012"/>
    <n v="10"/>
    <s v="Bulk"/>
    <n v="386"/>
    <n v="0"/>
    <s v="full price"/>
    <n v="3860"/>
    <n v="0"/>
    <n v="3860"/>
    <s v="February"/>
    <x v="19"/>
    <x v="39"/>
    <s v="Brown and Sons"/>
  </r>
  <r>
    <s v="S10158"/>
    <x v="19"/>
    <s v="B1054"/>
    <s v="C1150"/>
    <n v="10"/>
    <s v="Bulk"/>
    <n v="209"/>
    <n v="10"/>
    <s v="discounted"/>
    <n v="2090"/>
    <n v="20.9"/>
    <n v="2069.1"/>
    <s v="February"/>
    <x v="72"/>
    <x v="10"/>
    <s v="Gonzalez-Tran"/>
  </r>
  <r>
    <s v="S10159"/>
    <x v="17"/>
    <s v="B1021"/>
    <s v="C1179"/>
    <n v="10"/>
    <s v="Bulk"/>
    <n v="269"/>
    <n v="0"/>
    <s v="full price"/>
    <n v="2690"/>
    <n v="0"/>
    <n v="2690"/>
    <s v="February"/>
    <x v="125"/>
    <x v="44"/>
    <s v="Murray, Mason and Taylor"/>
  </r>
  <r>
    <s v="S10160"/>
    <x v="25"/>
    <s v="B1040"/>
    <s v="C1014"/>
    <n v="10"/>
    <s v="Bulk"/>
    <n v="456"/>
    <n v="10"/>
    <s v="discounted"/>
    <n v="4560"/>
    <n v="45.6"/>
    <n v="4514.3999999999996"/>
    <s v="February"/>
    <x v="3"/>
    <x v="11"/>
    <s v="Trevino PLC"/>
  </r>
  <r>
    <s v="S10161"/>
    <x v="7"/>
    <s v="B1055"/>
    <s v="C1238"/>
    <n v="6"/>
    <s v="Bulk"/>
    <n v="192"/>
    <n v="10"/>
    <s v="discounted"/>
    <n v="1152"/>
    <n v="19.2"/>
    <n v="1132.8"/>
    <s v="February"/>
    <x v="56"/>
    <x v="3"/>
    <s v="Ross Ltd"/>
  </r>
  <r>
    <s v="S10162"/>
    <x v="2"/>
    <s v="B1032"/>
    <s v="C1178"/>
    <n v="8"/>
    <s v="Bulk"/>
    <n v="423"/>
    <n v="5"/>
    <s v="discounted"/>
    <n v="3384"/>
    <n v="21.15"/>
    <n v="3362.85"/>
    <s v="February"/>
    <x v="50"/>
    <x v="43"/>
    <s v="Edwards, Ayers and Lowe"/>
  </r>
  <r>
    <s v="S10163"/>
    <x v="24"/>
    <s v="B1036"/>
    <s v="C1123"/>
    <n v="8"/>
    <s v="Bulk"/>
    <n v="164"/>
    <n v="5"/>
    <s v="discounted"/>
    <n v="1312"/>
    <n v="8.1999999999999993"/>
    <n v="1303.8"/>
    <s v="February"/>
    <x v="18"/>
    <x v="19"/>
    <s v="Barnes-Johnson"/>
  </r>
  <r>
    <s v="S10164"/>
    <x v="12"/>
    <s v="B1000"/>
    <s v="C1236"/>
    <n v="6"/>
    <s v="Bulk"/>
    <n v="418"/>
    <n v="10"/>
    <s v="discounted"/>
    <n v="2508"/>
    <n v="41.8"/>
    <n v="2466.1999999999998"/>
    <s v="February"/>
    <x v="80"/>
    <x v="57"/>
    <s v="Jackson Inc"/>
  </r>
  <r>
    <s v="S10165"/>
    <x v="8"/>
    <s v="B1032"/>
    <s v="C1115"/>
    <n v="8"/>
    <s v="Bulk"/>
    <n v="423"/>
    <n v="5"/>
    <s v="discounted"/>
    <n v="3384"/>
    <n v="21.15"/>
    <n v="3362.85"/>
    <s v="February"/>
    <x v="123"/>
    <x v="43"/>
    <s v="Mann PLC"/>
  </r>
  <r>
    <s v="S10166"/>
    <x v="9"/>
    <s v="B1019"/>
    <s v="C1109"/>
    <n v="9"/>
    <s v="Bulk"/>
    <n v="167"/>
    <n v="5"/>
    <s v="discounted"/>
    <n v="1503"/>
    <n v="8.35"/>
    <n v="1494.65"/>
    <s v="February"/>
    <x v="126"/>
    <x v="12"/>
    <s v="Gardner PLC"/>
  </r>
  <r>
    <s v="S10167"/>
    <x v="26"/>
    <s v="B1022"/>
    <s v="C1196"/>
    <n v="1"/>
    <s v="normal"/>
    <n v="441"/>
    <n v="0"/>
    <s v="full price"/>
    <n v="441"/>
    <n v="0"/>
    <n v="441"/>
    <s v="February"/>
    <x v="127"/>
    <x v="47"/>
    <s v="Holden, Austin and Robinson"/>
  </r>
  <r>
    <s v="S10168"/>
    <x v="23"/>
    <s v="B1049"/>
    <s v="C1036"/>
    <n v="10"/>
    <s v="Bulk"/>
    <n v="219"/>
    <n v="10"/>
    <s v="discounted"/>
    <n v="2190"/>
    <n v="21.9"/>
    <n v="2168.1"/>
    <s v="February"/>
    <x v="128"/>
    <x v="14"/>
    <s v="Sanchez-Jenkins"/>
  </r>
  <r>
    <s v="S10169"/>
    <x v="8"/>
    <s v="B1051"/>
    <s v="C1228"/>
    <n v="5"/>
    <s v="normal"/>
    <n v="451"/>
    <n v="10"/>
    <s v="discounted"/>
    <n v="2255"/>
    <n v="45.1"/>
    <n v="2209.9"/>
    <s v="February"/>
    <x v="129"/>
    <x v="52"/>
    <s v="Mills, Robles and Smith"/>
  </r>
  <r>
    <s v="S10170"/>
    <x v="0"/>
    <s v="B1006"/>
    <s v="C1072"/>
    <n v="1"/>
    <s v="normal"/>
    <n v="213"/>
    <n v="10"/>
    <s v="discounted"/>
    <n v="213"/>
    <n v="21.3"/>
    <n v="191.7"/>
    <s v="February"/>
    <x v="130"/>
    <x v="40"/>
    <s v="Reid, Chavez and Flowers"/>
  </r>
  <r>
    <s v="S10171"/>
    <x v="0"/>
    <s v="B1001"/>
    <s v="C1067"/>
    <n v="1"/>
    <s v="normal"/>
    <n v="341"/>
    <n v="15"/>
    <s v="discounted"/>
    <n v="341"/>
    <n v="51.15"/>
    <n v="289.85000000000002"/>
    <s v="February"/>
    <x v="131"/>
    <x v="50"/>
    <s v="Williams-Hart"/>
  </r>
  <r>
    <s v="S10172"/>
    <x v="17"/>
    <s v="B1038"/>
    <s v="C1216"/>
    <n v="9"/>
    <s v="Bulk"/>
    <n v="481"/>
    <n v="5"/>
    <s v="discounted"/>
    <n v="4329"/>
    <n v="24.05"/>
    <n v="4304.95"/>
    <s v="February"/>
    <x v="132"/>
    <x v="18"/>
    <s v="Benson, Cervantes and Johnson"/>
  </r>
  <r>
    <s v="S10173"/>
    <x v="17"/>
    <s v="B1034"/>
    <s v="C1047"/>
    <n v="8"/>
    <s v="Bulk"/>
    <n v="305"/>
    <n v="5"/>
    <s v="discounted"/>
    <n v="2440"/>
    <n v="15.25"/>
    <n v="2424.75"/>
    <s v="February"/>
    <x v="34"/>
    <x v="22"/>
    <s v="Gonzalez, Perry and Gonzalez"/>
  </r>
  <r>
    <s v="S10174"/>
    <x v="2"/>
    <s v="B1019"/>
    <s v="C1221"/>
    <n v="9"/>
    <s v="Bulk"/>
    <n v="167"/>
    <n v="15"/>
    <s v="discounted"/>
    <n v="1503"/>
    <n v="25.05"/>
    <n v="1477.95"/>
    <s v="February"/>
    <x v="133"/>
    <x v="12"/>
    <s v="Griffin Group"/>
  </r>
  <r>
    <s v="S10175"/>
    <x v="2"/>
    <s v="B1023"/>
    <s v="C1104"/>
    <n v="7"/>
    <s v="Bulk"/>
    <n v="421"/>
    <n v="5"/>
    <s v="discounted"/>
    <n v="2947"/>
    <n v="21.05"/>
    <n v="2925.95"/>
    <s v="February"/>
    <x v="134"/>
    <x v="30"/>
    <s v="Cooper-Bennett"/>
  </r>
  <r>
    <s v="S10176"/>
    <x v="20"/>
    <s v="B1046"/>
    <s v="C1064"/>
    <n v="6"/>
    <s v="Bulk"/>
    <n v="334"/>
    <n v="15"/>
    <s v="discounted"/>
    <n v="2004"/>
    <n v="50.1"/>
    <n v="1953.9"/>
    <s v="February"/>
    <x v="78"/>
    <x v="20"/>
    <s v="Brown, Diaz and Freeman"/>
  </r>
  <r>
    <s v="S10177"/>
    <x v="4"/>
    <s v="B1012"/>
    <s v="C1188"/>
    <n v="3"/>
    <s v="normal"/>
    <n v="186"/>
    <n v="5"/>
    <s v="discounted"/>
    <n v="558"/>
    <n v="9.3000000000000007"/>
    <n v="548.70000000000005"/>
    <s v="February"/>
    <x v="92"/>
    <x v="27"/>
    <s v="Matthews, Flores and Bradley"/>
  </r>
  <r>
    <s v="S10178"/>
    <x v="8"/>
    <s v="B1003"/>
    <s v="C1185"/>
    <n v="8"/>
    <s v="Bulk"/>
    <n v="354"/>
    <n v="0"/>
    <s v="full price"/>
    <n v="2832"/>
    <n v="0"/>
    <n v="2832"/>
    <s v="February"/>
    <x v="135"/>
    <x v="7"/>
    <s v="Jones, Rodriguez and Alexander"/>
  </r>
  <r>
    <s v="S10179"/>
    <x v="1"/>
    <s v="B1028"/>
    <s v="C1135"/>
    <n v="7"/>
    <s v="Bulk"/>
    <n v="487"/>
    <n v="10"/>
    <s v="discounted"/>
    <n v="3409"/>
    <n v="48.7"/>
    <n v="3360.3"/>
    <s v="February"/>
    <x v="111"/>
    <x v="51"/>
    <s v="Morales-Morris"/>
  </r>
  <r>
    <s v="S10180"/>
    <x v="3"/>
    <s v="B1048"/>
    <s v="C1138"/>
    <n v="8"/>
    <s v="Bulk"/>
    <n v="465"/>
    <n v="10"/>
    <s v="discounted"/>
    <n v="3720"/>
    <n v="46.5"/>
    <n v="3673.5"/>
    <s v="February"/>
    <x v="109"/>
    <x v="6"/>
    <s v="Norris Group"/>
  </r>
  <r>
    <s v="S10181"/>
    <x v="2"/>
    <s v="B1016"/>
    <s v="C1173"/>
    <n v="1"/>
    <s v="normal"/>
    <n v="427"/>
    <n v="15"/>
    <s v="discounted"/>
    <n v="427"/>
    <n v="64.05"/>
    <n v="362.95"/>
    <s v="February"/>
    <x v="136"/>
    <x v="37"/>
    <s v="Jordan, Parker and Adams"/>
  </r>
  <r>
    <s v="S10182"/>
    <x v="15"/>
    <s v="B1054"/>
    <s v="C1202"/>
    <n v="1"/>
    <s v="normal"/>
    <n v="209"/>
    <n v="0"/>
    <s v="full price"/>
    <n v="209"/>
    <n v="0"/>
    <n v="209"/>
    <s v="February"/>
    <x v="137"/>
    <x v="10"/>
    <s v="Savage, Boyle and Kennedy"/>
  </r>
  <r>
    <s v="S10183"/>
    <x v="7"/>
    <s v="B1025"/>
    <s v="C1139"/>
    <n v="3"/>
    <s v="normal"/>
    <n v="467"/>
    <n v="15"/>
    <s v="discounted"/>
    <n v="1401"/>
    <n v="70.05"/>
    <n v="1330.95"/>
    <s v="February"/>
    <x v="138"/>
    <x v="38"/>
    <s v="Mitchell, Mason and Cross"/>
  </r>
  <r>
    <s v="S10184"/>
    <x v="27"/>
    <s v="B1015"/>
    <s v="C1163"/>
    <n v="8"/>
    <s v="Bulk"/>
    <n v="417"/>
    <n v="0"/>
    <s v="full price"/>
    <n v="3336"/>
    <n v="0"/>
    <n v="3336"/>
    <s v="February"/>
    <x v="139"/>
    <x v="25"/>
    <s v="Alvarez, Knight and Lopez"/>
  </r>
  <r>
    <s v="S10185"/>
    <x v="17"/>
    <s v="B1052"/>
    <s v="C1211"/>
    <n v="3"/>
    <s v="normal"/>
    <n v="462"/>
    <n v="10"/>
    <s v="discounted"/>
    <n v="1386"/>
    <n v="46.2"/>
    <n v="1339.8"/>
    <s v="February"/>
    <x v="37"/>
    <x v="8"/>
    <s v="Richards Ltd"/>
  </r>
  <r>
    <s v="S10186"/>
    <x v="10"/>
    <s v="B1017"/>
    <s v="C1195"/>
    <n v="7"/>
    <s v="Bulk"/>
    <n v="303"/>
    <n v="5"/>
    <s v="discounted"/>
    <n v="2121"/>
    <n v="15.15"/>
    <n v="2105.85"/>
    <s v="February"/>
    <x v="12"/>
    <x v="55"/>
    <s v="Golden Inc"/>
  </r>
  <r>
    <s v="S10187"/>
    <x v="15"/>
    <s v="B1034"/>
    <s v="C1080"/>
    <n v="3"/>
    <s v="normal"/>
    <n v="305"/>
    <n v="0"/>
    <s v="full price"/>
    <n v="915"/>
    <n v="0"/>
    <n v="915"/>
    <s v="February"/>
    <x v="140"/>
    <x v="22"/>
    <s v="Davis-Buckley"/>
  </r>
  <r>
    <s v="S10188"/>
    <x v="9"/>
    <s v="B1036"/>
    <s v="C1017"/>
    <n v="2"/>
    <s v="normal"/>
    <n v="164"/>
    <n v="15"/>
    <s v="discounted"/>
    <n v="328"/>
    <n v="24.6"/>
    <n v="303.39999999999998"/>
    <s v="February"/>
    <x v="93"/>
    <x v="19"/>
    <s v="Maldonado, Miller and Thomas"/>
  </r>
  <r>
    <s v="S10189"/>
    <x v="7"/>
    <s v="B1040"/>
    <s v="C1230"/>
    <n v="7"/>
    <s v="Bulk"/>
    <n v="456"/>
    <n v="0"/>
    <s v="full price"/>
    <n v="3192"/>
    <n v="0"/>
    <n v="3192"/>
    <s v="February"/>
    <x v="122"/>
    <x v="11"/>
    <s v="Bauer, Page and Archer"/>
  </r>
  <r>
    <s v="S10190"/>
    <x v="3"/>
    <s v="B1008"/>
    <s v="C1199"/>
    <n v="7"/>
    <s v="Bulk"/>
    <n v="492"/>
    <n v="10"/>
    <s v="discounted"/>
    <n v="3444"/>
    <n v="49.2"/>
    <n v="3394.8"/>
    <s v="February"/>
    <x v="15"/>
    <x v="54"/>
    <s v="Bender Group"/>
  </r>
  <r>
    <s v="S10191"/>
    <x v="14"/>
    <s v="B1009"/>
    <s v="C1106"/>
    <n v="5"/>
    <s v="normal"/>
    <n v="210"/>
    <n v="5"/>
    <s v="discounted"/>
    <n v="1050"/>
    <n v="10.5"/>
    <n v="1039.5"/>
    <s v="February"/>
    <x v="75"/>
    <x v="2"/>
    <s v="Palmer Inc"/>
  </r>
  <r>
    <s v="S10192"/>
    <x v="0"/>
    <s v="B1031"/>
    <s v="C1190"/>
    <n v="3"/>
    <s v="normal"/>
    <n v="370"/>
    <n v="0"/>
    <s v="full price"/>
    <n v="1110"/>
    <n v="0"/>
    <n v="1110"/>
    <s v="February"/>
    <x v="101"/>
    <x v="5"/>
    <s v="Contreras Inc"/>
  </r>
  <r>
    <s v="S10193"/>
    <x v="26"/>
    <s v="B1055"/>
    <s v="C1028"/>
    <n v="8"/>
    <s v="Bulk"/>
    <n v="192"/>
    <n v="15"/>
    <s v="discounted"/>
    <n v="1536"/>
    <n v="28.8"/>
    <n v="1507.2"/>
    <s v="February"/>
    <x v="141"/>
    <x v="3"/>
    <s v="Rowland-Morgan"/>
  </r>
  <r>
    <s v="S10194"/>
    <x v="18"/>
    <s v="B1040"/>
    <s v="C1055"/>
    <n v="2"/>
    <s v="normal"/>
    <n v="456"/>
    <n v="15"/>
    <s v="discounted"/>
    <n v="912"/>
    <n v="68.400000000000006"/>
    <n v="843.6"/>
    <s v="February"/>
    <x v="59"/>
    <x v="11"/>
    <s v="Byrd, Dixon and Kennedy"/>
  </r>
  <r>
    <s v="S10195"/>
    <x v="20"/>
    <s v="B1017"/>
    <s v="C1157"/>
    <n v="10"/>
    <s v="Bulk"/>
    <n v="303"/>
    <n v="15"/>
    <s v="discounted"/>
    <n v="3030"/>
    <n v="45.45"/>
    <n v="2984.55"/>
    <s v="February"/>
    <x v="142"/>
    <x v="55"/>
    <s v="Blair, Gibson and Patel"/>
  </r>
  <r>
    <s v="S10196"/>
    <x v="14"/>
    <s v="B1005"/>
    <s v="C1229"/>
    <n v="10"/>
    <s v="Bulk"/>
    <n v="500"/>
    <n v="5"/>
    <s v="discounted"/>
    <n v="5000"/>
    <n v="25"/>
    <n v="4975"/>
    <s v="February"/>
    <x v="112"/>
    <x v="9"/>
    <s v="Martin, Davis and Arias"/>
  </r>
  <r>
    <s v="S10197"/>
    <x v="25"/>
    <s v="B1041"/>
    <s v="C1126"/>
    <n v="2"/>
    <s v="normal"/>
    <n v="222"/>
    <n v="0"/>
    <s v="full price"/>
    <n v="444"/>
    <n v="0"/>
    <n v="444"/>
    <s v="February"/>
    <x v="143"/>
    <x v="17"/>
    <s v="Sullivan-Patterson"/>
  </r>
  <r>
    <s v="S10198"/>
    <x v="8"/>
    <s v="B1017"/>
    <s v="C1125"/>
    <n v="9"/>
    <s v="Bulk"/>
    <n v="303"/>
    <n v="10"/>
    <s v="discounted"/>
    <n v="2727"/>
    <n v="30.3"/>
    <n v="2696.7"/>
    <s v="February"/>
    <x v="74"/>
    <x v="55"/>
    <s v="Mendoza-Burke"/>
  </r>
  <r>
    <s v="S10199"/>
    <x v="0"/>
    <s v="B1034"/>
    <s v="C1009"/>
    <n v="9"/>
    <s v="Bulk"/>
    <n v="305"/>
    <n v="5"/>
    <s v="discounted"/>
    <n v="2745"/>
    <n v="15.25"/>
    <n v="2729.75"/>
    <s v="February"/>
    <x v="19"/>
    <x v="22"/>
    <s v="Brown and Sons"/>
  </r>
  <r>
    <s v="S10200"/>
    <x v="18"/>
    <s v="B1042"/>
    <s v="C1010"/>
    <n v="4"/>
    <s v="normal"/>
    <n v="381"/>
    <n v="0"/>
    <s v="full price"/>
    <n v="1524"/>
    <n v="0"/>
    <n v="1524"/>
    <s v="February"/>
    <x v="144"/>
    <x v="0"/>
    <s v="Gibson Ltd"/>
  </r>
  <r>
    <s v="S10201"/>
    <x v="5"/>
    <s v="B1021"/>
    <s v="C1206"/>
    <n v="4"/>
    <s v="normal"/>
    <n v="269"/>
    <n v="10"/>
    <s v="discounted"/>
    <n v="1076"/>
    <n v="26.9"/>
    <n v="1049.0999999999999"/>
    <s v="February"/>
    <x v="117"/>
    <x v="44"/>
    <s v="Sanford Group"/>
  </r>
  <r>
    <s v="S10202"/>
    <x v="2"/>
    <s v="B1014"/>
    <s v="C1159"/>
    <n v="6"/>
    <s v="Bulk"/>
    <n v="420"/>
    <n v="5"/>
    <s v="discounted"/>
    <n v="2520"/>
    <n v="21"/>
    <n v="2499"/>
    <s v="February"/>
    <x v="102"/>
    <x v="15"/>
    <s v="Jordan-Edwards"/>
  </r>
  <r>
    <s v="S10203"/>
    <x v="5"/>
    <s v="B1013"/>
    <s v="C1010"/>
    <n v="1"/>
    <s v="normal"/>
    <n v="284"/>
    <n v="5"/>
    <s v="discounted"/>
    <n v="284"/>
    <n v="14.2"/>
    <n v="269.8"/>
    <s v="February"/>
    <x v="144"/>
    <x v="16"/>
    <s v="Gibson Ltd"/>
  </r>
  <r>
    <s v="S10204"/>
    <x v="1"/>
    <s v="B1001"/>
    <s v="C1017"/>
    <n v="5"/>
    <s v="normal"/>
    <n v="341"/>
    <n v="10"/>
    <s v="discounted"/>
    <n v="1705"/>
    <n v="34.1"/>
    <n v="1670.9"/>
    <s v="February"/>
    <x v="93"/>
    <x v="50"/>
    <s v="Maldonado, Miller and Thomas"/>
  </r>
  <r>
    <s v="S10205"/>
    <x v="0"/>
    <s v="B1001"/>
    <s v="C1194"/>
    <n v="8"/>
    <s v="Bulk"/>
    <n v="341"/>
    <n v="10"/>
    <s v="discounted"/>
    <n v="2728"/>
    <n v="34.1"/>
    <n v="2693.9"/>
    <s v="February"/>
    <x v="73"/>
    <x v="50"/>
    <s v="Williams-Ross"/>
  </r>
  <r>
    <s v="S10206"/>
    <x v="14"/>
    <s v="B1051"/>
    <s v="C1183"/>
    <n v="6"/>
    <s v="Bulk"/>
    <n v="451"/>
    <n v="10"/>
    <s v="discounted"/>
    <n v="2706"/>
    <n v="45.1"/>
    <n v="2660.9"/>
    <s v="February"/>
    <x v="145"/>
    <x v="52"/>
    <s v="Patterson Ltd"/>
  </r>
  <r>
    <s v="S10207"/>
    <x v="19"/>
    <s v="B1050"/>
    <s v="C1096"/>
    <n v="4"/>
    <s v="normal"/>
    <n v="287"/>
    <n v="10"/>
    <s v="discounted"/>
    <n v="1148"/>
    <n v="28.7"/>
    <n v="1119.3"/>
    <s v="February"/>
    <x v="9"/>
    <x v="31"/>
    <s v="Scott-Johnston"/>
  </r>
  <r>
    <s v="S10208"/>
    <x v="17"/>
    <s v="B1048"/>
    <s v="C1079"/>
    <n v="1"/>
    <s v="normal"/>
    <n v="465"/>
    <n v="15"/>
    <s v="discounted"/>
    <n v="465"/>
    <n v="69.75"/>
    <n v="395.25"/>
    <s v="February"/>
    <x v="146"/>
    <x v="6"/>
    <s v="Murphy Group"/>
  </r>
  <r>
    <s v="S10209"/>
    <x v="26"/>
    <s v="B1013"/>
    <s v="C1107"/>
    <n v="1"/>
    <s v="normal"/>
    <n v="284"/>
    <n v="0"/>
    <s v="full price"/>
    <n v="284"/>
    <n v="0"/>
    <n v="284"/>
    <s v="February"/>
    <x v="21"/>
    <x v="16"/>
    <s v="Wade Group"/>
  </r>
  <r>
    <s v="S10210"/>
    <x v="14"/>
    <s v="B1044"/>
    <s v="C1202"/>
    <n v="5"/>
    <s v="normal"/>
    <n v="396"/>
    <n v="5"/>
    <s v="discounted"/>
    <n v="1980"/>
    <n v="19.8"/>
    <n v="1960.2"/>
    <s v="February"/>
    <x v="137"/>
    <x v="1"/>
    <s v="Savage, Boyle and Kennedy"/>
  </r>
  <r>
    <s v="S10211"/>
    <x v="6"/>
    <s v="B1056"/>
    <s v="C1021"/>
    <n v="1"/>
    <s v="normal"/>
    <n v="204"/>
    <n v="15"/>
    <s v="discounted"/>
    <n v="204"/>
    <n v="30.6"/>
    <n v="173.4"/>
    <s v="February"/>
    <x v="32"/>
    <x v="24"/>
    <s v="Pierce, Cross and Solomon"/>
  </r>
  <r>
    <s v="S10212"/>
    <x v="11"/>
    <s v="B1028"/>
    <s v="C1012"/>
    <n v="10"/>
    <s v="Bulk"/>
    <n v="487"/>
    <n v="10"/>
    <s v="discounted"/>
    <n v="4870"/>
    <n v="48.7"/>
    <n v="4821.3"/>
    <s v="February"/>
    <x v="19"/>
    <x v="51"/>
    <s v="Brown and Sons"/>
  </r>
  <r>
    <s v="S10213"/>
    <x v="13"/>
    <s v="B1005"/>
    <s v="C1158"/>
    <n v="2"/>
    <s v="normal"/>
    <n v="500"/>
    <n v="5"/>
    <s v="discounted"/>
    <n v="1000"/>
    <n v="25"/>
    <n v="975"/>
    <s v="February"/>
    <x v="147"/>
    <x v="9"/>
    <s v="Garcia, Garcia and Rose"/>
  </r>
  <r>
    <s v="S10214"/>
    <x v="22"/>
    <s v="B1059"/>
    <s v="C1194"/>
    <n v="10"/>
    <s v="Bulk"/>
    <n v="399"/>
    <n v="0"/>
    <s v="full price"/>
    <n v="3990"/>
    <n v="0"/>
    <n v="3990"/>
    <s v="February"/>
    <x v="73"/>
    <x v="34"/>
    <s v="Williams-Ross"/>
  </r>
  <r>
    <s v="S10215"/>
    <x v="13"/>
    <s v="B1042"/>
    <s v="C1011"/>
    <n v="8"/>
    <s v="Bulk"/>
    <n v="381"/>
    <n v="15"/>
    <s v="discounted"/>
    <n v="3048"/>
    <n v="57.15"/>
    <n v="2990.85"/>
    <s v="February"/>
    <x v="148"/>
    <x v="0"/>
    <s v="Brown PLC"/>
  </r>
  <r>
    <s v="S10216"/>
    <x v="22"/>
    <s v="B1047"/>
    <s v="C1108"/>
    <n v="1"/>
    <s v="normal"/>
    <n v="162"/>
    <n v="15"/>
    <s v="discounted"/>
    <n v="162"/>
    <n v="24.3"/>
    <n v="137.69999999999999"/>
    <s v="February"/>
    <x v="149"/>
    <x v="26"/>
    <s v="Johnson-Bennett"/>
  </r>
  <r>
    <s v="S10217"/>
    <x v="25"/>
    <s v="B1001"/>
    <s v="C1224"/>
    <n v="3"/>
    <s v="normal"/>
    <n v="341"/>
    <n v="15"/>
    <s v="discounted"/>
    <n v="1023"/>
    <n v="51.15"/>
    <n v="971.85"/>
    <s v="February"/>
    <x v="150"/>
    <x v="50"/>
    <s v="Martin Inc"/>
  </r>
  <r>
    <s v="S10218"/>
    <x v="7"/>
    <s v="B1049"/>
    <s v="C1051"/>
    <n v="5"/>
    <s v="normal"/>
    <n v="219"/>
    <n v="15"/>
    <s v="discounted"/>
    <n v="1095"/>
    <n v="32.85"/>
    <n v="1062.1500000000001"/>
    <s v="February"/>
    <x v="33"/>
    <x v="14"/>
    <s v="Davis, Franklin and Pollard"/>
  </r>
  <r>
    <s v="S10219"/>
    <x v="2"/>
    <s v="B1048"/>
    <s v="C1148"/>
    <n v="10"/>
    <s v="Bulk"/>
    <n v="465"/>
    <n v="5"/>
    <s v="discounted"/>
    <n v="4650"/>
    <n v="23.25"/>
    <n v="4626.75"/>
    <s v="February"/>
    <x v="97"/>
    <x v="6"/>
    <s v="Ford PLC"/>
  </r>
  <r>
    <s v="S10220"/>
    <x v="25"/>
    <s v="B1013"/>
    <s v="C1144"/>
    <n v="8"/>
    <s v="Bulk"/>
    <n v="284"/>
    <n v="15"/>
    <s v="discounted"/>
    <n v="2272"/>
    <n v="42.6"/>
    <n v="2229.4"/>
    <s v="February"/>
    <x v="119"/>
    <x v="16"/>
    <s v="Butler-Carter"/>
  </r>
  <r>
    <s v="S10221"/>
    <x v="3"/>
    <s v="B1048"/>
    <s v="C1249"/>
    <n v="2"/>
    <s v="normal"/>
    <n v="465"/>
    <n v="10"/>
    <s v="discounted"/>
    <n v="930"/>
    <n v="46.5"/>
    <n v="883.5"/>
    <s v="February"/>
    <x v="99"/>
    <x v="6"/>
    <s v="Jones-Hunter"/>
  </r>
  <r>
    <s v="S10222"/>
    <x v="6"/>
    <s v="B1053"/>
    <s v="C1113"/>
    <n v="6"/>
    <s v="Bulk"/>
    <n v="315"/>
    <n v="15"/>
    <s v="discounted"/>
    <n v="1890"/>
    <n v="47.25"/>
    <n v="1842.75"/>
    <s v="February"/>
    <x v="121"/>
    <x v="4"/>
    <s v="Guzman Ltd"/>
  </r>
  <r>
    <s v="S10223"/>
    <x v="26"/>
    <s v="B1038"/>
    <s v="C1230"/>
    <n v="3"/>
    <s v="normal"/>
    <n v="481"/>
    <n v="10"/>
    <s v="discounted"/>
    <n v="1443"/>
    <n v="48.1"/>
    <n v="1394.9"/>
    <s v="February"/>
    <x v="122"/>
    <x v="18"/>
    <s v="Bauer, Page and Archer"/>
  </r>
  <r>
    <s v="S10224"/>
    <x v="1"/>
    <s v="B1009"/>
    <s v="C1070"/>
    <n v="6"/>
    <s v="Bulk"/>
    <n v="210"/>
    <n v="15"/>
    <s v="discounted"/>
    <n v="1260"/>
    <n v="31.5"/>
    <n v="1228.5"/>
    <s v="February"/>
    <x v="151"/>
    <x v="2"/>
    <s v="Green, Wilson and Flynn"/>
  </r>
  <r>
    <s v="S10225"/>
    <x v="16"/>
    <s v="B1033"/>
    <s v="C1144"/>
    <n v="4"/>
    <s v="normal"/>
    <n v="347"/>
    <n v="15"/>
    <s v="discounted"/>
    <n v="1388"/>
    <n v="52.05"/>
    <n v="1335.95"/>
    <s v="February"/>
    <x v="119"/>
    <x v="49"/>
    <s v="Butler-Carter"/>
  </r>
  <r>
    <s v="S10226"/>
    <x v="5"/>
    <s v="B1053"/>
    <s v="C1132"/>
    <n v="3"/>
    <s v="normal"/>
    <n v="315"/>
    <n v="5"/>
    <s v="discounted"/>
    <n v="945"/>
    <n v="15.75"/>
    <n v="929.25"/>
    <s v="February"/>
    <x v="152"/>
    <x v="4"/>
    <s v="Moreno, Jenkins and Perez"/>
  </r>
  <r>
    <s v="S10227"/>
    <x v="21"/>
    <s v="B1053"/>
    <s v="C1154"/>
    <n v="3"/>
    <s v="normal"/>
    <n v="315"/>
    <n v="15"/>
    <s v="discounted"/>
    <n v="945"/>
    <n v="47.25"/>
    <n v="897.75"/>
    <s v="February"/>
    <x v="153"/>
    <x v="4"/>
    <s v="Terry-Simpson"/>
  </r>
  <r>
    <s v="S10228"/>
    <x v="23"/>
    <s v="B1056"/>
    <s v="C1220"/>
    <n v="8"/>
    <s v="Bulk"/>
    <n v="204"/>
    <n v="5"/>
    <s v="discounted"/>
    <n v="1632"/>
    <n v="10.199999999999999"/>
    <n v="1621.8"/>
    <s v="February"/>
    <x v="115"/>
    <x v="24"/>
    <s v="Williams Group"/>
  </r>
  <r>
    <s v="S10229"/>
    <x v="17"/>
    <s v="B1050"/>
    <s v="C1174"/>
    <n v="6"/>
    <s v="Bulk"/>
    <n v="287"/>
    <n v="0"/>
    <s v="full price"/>
    <n v="1722"/>
    <n v="0"/>
    <n v="1722"/>
    <s v="February"/>
    <x v="154"/>
    <x v="31"/>
    <s v="Arnold-Mahoney"/>
  </r>
  <r>
    <s v="S10230"/>
    <x v="24"/>
    <s v="B1040"/>
    <s v="C1230"/>
    <n v="2"/>
    <s v="normal"/>
    <n v="456"/>
    <n v="5"/>
    <s v="discounted"/>
    <n v="912"/>
    <n v="22.8"/>
    <n v="889.2"/>
    <s v="February"/>
    <x v="122"/>
    <x v="11"/>
    <s v="Bauer, Page and Archer"/>
  </r>
  <r>
    <s v="S10231"/>
    <x v="17"/>
    <s v="B1024"/>
    <s v="C1019"/>
    <n v="2"/>
    <s v="normal"/>
    <n v="222"/>
    <n v="10"/>
    <s v="discounted"/>
    <n v="444"/>
    <n v="22.2"/>
    <n v="421.8"/>
    <s v="February"/>
    <x v="155"/>
    <x v="35"/>
    <s v="Bolton, Jones and Rich"/>
  </r>
  <r>
    <s v="S10232"/>
    <x v="19"/>
    <s v="B1058"/>
    <s v="C1143"/>
    <n v="2"/>
    <s v="normal"/>
    <n v="362"/>
    <n v="10"/>
    <s v="discounted"/>
    <n v="724"/>
    <n v="36.200000000000003"/>
    <n v="687.8"/>
    <s v="February"/>
    <x v="13"/>
    <x v="32"/>
    <s v="Malone-Riggs"/>
  </r>
  <r>
    <s v="S10233"/>
    <x v="25"/>
    <s v="B1017"/>
    <s v="C1141"/>
    <n v="9"/>
    <s v="Bulk"/>
    <n v="303"/>
    <n v="15"/>
    <s v="discounted"/>
    <n v="2727"/>
    <n v="45.45"/>
    <n v="2681.55"/>
    <s v="February"/>
    <x v="88"/>
    <x v="55"/>
    <s v="Ashley, Delgado and Hernandez"/>
  </r>
  <r>
    <s v="S10234"/>
    <x v="5"/>
    <s v="B1019"/>
    <s v="C1000"/>
    <n v="4"/>
    <s v="normal"/>
    <n v="167"/>
    <n v="15"/>
    <s v="discounted"/>
    <n v="668"/>
    <n v="25.05"/>
    <n v="642.95000000000005"/>
    <s v="February"/>
    <x v="156"/>
    <x v="12"/>
    <s v="Harris, Wilkinson and Barber"/>
  </r>
  <r>
    <s v="S10235"/>
    <x v="22"/>
    <s v="B1049"/>
    <s v="C1135"/>
    <n v="9"/>
    <s v="Bulk"/>
    <n v="219"/>
    <n v="15"/>
    <s v="discounted"/>
    <n v="1971"/>
    <n v="32.85"/>
    <n v="1938.15"/>
    <s v="February"/>
    <x v="111"/>
    <x v="14"/>
    <s v="Morales-Morris"/>
  </r>
  <r>
    <s v="S10236"/>
    <x v="16"/>
    <s v="B1046"/>
    <s v="C1116"/>
    <n v="5"/>
    <s v="normal"/>
    <n v="334"/>
    <n v="5"/>
    <s v="discounted"/>
    <n v="1670"/>
    <n v="16.7"/>
    <n v="1653.3"/>
    <s v="February"/>
    <x v="23"/>
    <x v="20"/>
    <s v="Carr Ltd"/>
  </r>
  <r>
    <s v="S10237"/>
    <x v="1"/>
    <s v="B1005"/>
    <s v="C1150"/>
    <n v="3"/>
    <s v="normal"/>
    <n v="500"/>
    <n v="5"/>
    <s v="discounted"/>
    <n v="1500"/>
    <n v="25"/>
    <n v="1475"/>
    <s v="February"/>
    <x v="72"/>
    <x v="9"/>
    <s v="Gonzalez-Tran"/>
  </r>
  <r>
    <s v="S10238"/>
    <x v="9"/>
    <s v="B1042"/>
    <s v="C1070"/>
    <n v="10"/>
    <s v="Bulk"/>
    <n v="381"/>
    <n v="15"/>
    <s v="discounted"/>
    <n v="3810"/>
    <n v="57.15"/>
    <n v="3752.85"/>
    <s v="February"/>
    <x v="151"/>
    <x v="0"/>
    <s v="Green, Wilson and Flynn"/>
  </r>
  <r>
    <s v="S10239"/>
    <x v="27"/>
    <s v="B1055"/>
    <s v="C1186"/>
    <n v="7"/>
    <s v="Bulk"/>
    <n v="192"/>
    <n v="10"/>
    <s v="discounted"/>
    <n v="1344"/>
    <n v="19.2"/>
    <n v="1324.8"/>
    <s v="February"/>
    <x v="47"/>
    <x v="3"/>
    <s v="Torres Ltd"/>
  </r>
  <r>
    <s v="S10240"/>
    <x v="3"/>
    <s v="B1028"/>
    <s v="C1023"/>
    <n v="3"/>
    <s v="normal"/>
    <n v="487"/>
    <n v="10"/>
    <s v="discounted"/>
    <n v="1461"/>
    <n v="48.7"/>
    <n v="1412.3"/>
    <s v="February"/>
    <x v="157"/>
    <x v="51"/>
    <s v="Harris-Chandler"/>
  </r>
  <r>
    <s v="S10241"/>
    <x v="27"/>
    <s v="B1037"/>
    <s v="C1096"/>
    <n v="10"/>
    <s v="Bulk"/>
    <n v="373"/>
    <n v="10"/>
    <s v="discounted"/>
    <n v="3730"/>
    <n v="37.299999999999997"/>
    <n v="3692.7"/>
    <s v="February"/>
    <x v="9"/>
    <x v="41"/>
    <s v="Scott-Johnston"/>
  </r>
  <r>
    <s v="S10242"/>
    <x v="20"/>
    <s v="B1059"/>
    <s v="C1129"/>
    <n v="9"/>
    <s v="Bulk"/>
    <n v="399"/>
    <n v="5"/>
    <s v="discounted"/>
    <n v="3591"/>
    <n v="19.95"/>
    <n v="3571.05"/>
    <s v="February"/>
    <x v="158"/>
    <x v="34"/>
    <s v="Bruce-Jacobs"/>
  </r>
  <r>
    <s v="S10243"/>
    <x v="15"/>
    <s v="B1025"/>
    <s v="C1074"/>
    <n v="7"/>
    <s v="Bulk"/>
    <n v="467"/>
    <n v="5"/>
    <s v="discounted"/>
    <n v="3269"/>
    <n v="23.35"/>
    <n v="3245.65"/>
    <s v="February"/>
    <x v="53"/>
    <x v="38"/>
    <s v="Mckenzie-Russell"/>
  </r>
  <r>
    <s v="S10244"/>
    <x v="5"/>
    <s v="B1021"/>
    <s v="C1103"/>
    <n v="5"/>
    <s v="normal"/>
    <n v="269"/>
    <n v="5"/>
    <s v="discounted"/>
    <n v="1345"/>
    <n v="13.45"/>
    <n v="1331.55"/>
    <s v="February"/>
    <x v="107"/>
    <x v="44"/>
    <s v="Miller-Miller"/>
  </r>
  <r>
    <s v="S10245"/>
    <x v="2"/>
    <s v="B1037"/>
    <s v="C1087"/>
    <n v="7"/>
    <s v="Bulk"/>
    <n v="373"/>
    <n v="10"/>
    <s v="discounted"/>
    <n v="2611"/>
    <n v="37.299999999999997"/>
    <n v="2573.6999999999998"/>
    <s v="February"/>
    <x v="6"/>
    <x v="41"/>
    <s v="Sanford-Bullock"/>
  </r>
  <r>
    <s v="S10246"/>
    <x v="12"/>
    <s v="B1007"/>
    <s v="C1098"/>
    <n v="3"/>
    <s v="normal"/>
    <n v="332"/>
    <n v="10"/>
    <s v="discounted"/>
    <n v="996"/>
    <n v="33.200000000000003"/>
    <n v="962.8"/>
    <s v="February"/>
    <x v="159"/>
    <x v="58"/>
    <s v="Tate-Massey"/>
  </r>
  <r>
    <s v="S10247"/>
    <x v="4"/>
    <s v="B1008"/>
    <s v="C1056"/>
    <n v="3"/>
    <s v="normal"/>
    <n v="492"/>
    <n v="15"/>
    <s v="discounted"/>
    <n v="1476"/>
    <n v="73.8"/>
    <n v="1402.2"/>
    <s v="February"/>
    <x v="42"/>
    <x v="54"/>
    <s v="Murphy LLC"/>
  </r>
  <r>
    <s v="S10248"/>
    <x v="25"/>
    <s v="B1017"/>
    <s v="C1063"/>
    <n v="3"/>
    <s v="normal"/>
    <n v="303"/>
    <n v="10"/>
    <s v="discounted"/>
    <n v="909"/>
    <n v="30.3"/>
    <n v="878.7"/>
    <s v="February"/>
    <x v="48"/>
    <x v="55"/>
    <s v="Thomas-Melendez"/>
  </r>
  <r>
    <s v="S10249"/>
    <x v="3"/>
    <s v="B1037"/>
    <s v="C1152"/>
    <n v="10"/>
    <s v="Bulk"/>
    <n v="373"/>
    <n v="5"/>
    <s v="discounted"/>
    <n v="3730"/>
    <n v="18.649999999999999"/>
    <n v="3711.35"/>
    <s v="February"/>
    <x v="160"/>
    <x v="41"/>
    <s v="Wolfe-Spencer"/>
  </r>
  <r>
    <s v="S10250"/>
    <x v="11"/>
    <s v="B1026"/>
    <s v="C1002"/>
    <n v="9"/>
    <s v="Bulk"/>
    <n v="459"/>
    <n v="5"/>
    <s v="discounted"/>
    <n v="4131"/>
    <n v="22.95"/>
    <n v="4108.05"/>
    <s v="February"/>
    <x v="161"/>
    <x v="59"/>
    <s v="Garcia-Martin"/>
  </r>
  <r>
    <s v="S10251"/>
    <x v="18"/>
    <s v="B1001"/>
    <s v="C1221"/>
    <n v="9"/>
    <s v="Bulk"/>
    <n v="341"/>
    <n v="15"/>
    <s v="discounted"/>
    <n v="3069"/>
    <n v="51.15"/>
    <n v="3017.85"/>
    <s v="February"/>
    <x v="133"/>
    <x v="50"/>
    <s v="Griffin Group"/>
  </r>
  <r>
    <s v="S10252"/>
    <x v="0"/>
    <s v="B1053"/>
    <s v="C1096"/>
    <n v="5"/>
    <s v="normal"/>
    <n v="315"/>
    <n v="5"/>
    <s v="discounted"/>
    <n v="1575"/>
    <n v="15.75"/>
    <n v="1559.25"/>
    <s v="February"/>
    <x v="9"/>
    <x v="4"/>
    <s v="Scott-Johnston"/>
  </r>
  <r>
    <s v="S10253"/>
    <x v="11"/>
    <s v="B1052"/>
    <s v="C1017"/>
    <n v="7"/>
    <s v="Bulk"/>
    <n v="462"/>
    <n v="15"/>
    <s v="discounted"/>
    <n v="3234"/>
    <n v="69.3"/>
    <n v="3164.7"/>
    <s v="February"/>
    <x v="93"/>
    <x v="8"/>
    <s v="Maldonado, Miller and Thomas"/>
  </r>
  <r>
    <s v="S10254"/>
    <x v="17"/>
    <s v="B1016"/>
    <s v="C1014"/>
    <n v="5"/>
    <s v="normal"/>
    <n v="427"/>
    <n v="0"/>
    <s v="full price"/>
    <n v="2135"/>
    <n v="0"/>
    <n v="2135"/>
    <s v="February"/>
    <x v="3"/>
    <x v="37"/>
    <s v="Trevino PLC"/>
  </r>
  <r>
    <s v="S10255"/>
    <x v="7"/>
    <s v="B1053"/>
    <s v="C1229"/>
    <n v="3"/>
    <s v="normal"/>
    <n v="315"/>
    <n v="15"/>
    <s v="discounted"/>
    <n v="945"/>
    <n v="47.25"/>
    <n v="897.75"/>
    <s v="February"/>
    <x v="112"/>
    <x v="4"/>
    <s v="Martin, Davis and Arias"/>
  </r>
  <r>
    <s v="S10256"/>
    <x v="0"/>
    <s v="B1038"/>
    <s v="C1084"/>
    <n v="3"/>
    <s v="normal"/>
    <n v="481"/>
    <n v="0"/>
    <s v="full price"/>
    <n v="1443"/>
    <n v="0"/>
    <n v="1443"/>
    <s v="February"/>
    <x v="64"/>
    <x v="18"/>
    <s v="Miles Ltd"/>
  </r>
  <r>
    <s v="S10257"/>
    <x v="23"/>
    <s v="B1010"/>
    <s v="C1195"/>
    <n v="4"/>
    <s v="normal"/>
    <n v="342"/>
    <n v="10"/>
    <s v="discounted"/>
    <n v="1368"/>
    <n v="34.200000000000003"/>
    <n v="1333.8"/>
    <s v="February"/>
    <x v="12"/>
    <x v="45"/>
    <s v="Golden Inc"/>
  </r>
  <r>
    <s v="S10258"/>
    <x v="27"/>
    <s v="B1038"/>
    <s v="C1085"/>
    <n v="2"/>
    <s v="normal"/>
    <n v="481"/>
    <n v="10"/>
    <s v="discounted"/>
    <n v="962"/>
    <n v="48.1"/>
    <n v="913.9"/>
    <s v="February"/>
    <x v="52"/>
    <x v="18"/>
    <s v="Roberts, Silva and Gray"/>
  </r>
  <r>
    <s v="S10259"/>
    <x v="8"/>
    <s v="B1055"/>
    <s v="C1195"/>
    <n v="1"/>
    <s v="normal"/>
    <n v="192"/>
    <n v="5"/>
    <s v="discounted"/>
    <n v="192"/>
    <n v="9.6"/>
    <n v="182.4"/>
    <s v="February"/>
    <x v="12"/>
    <x v="3"/>
    <s v="Golden Inc"/>
  </r>
  <r>
    <s v="S10260"/>
    <x v="7"/>
    <s v="B1007"/>
    <s v="C1087"/>
    <n v="2"/>
    <s v="normal"/>
    <n v="332"/>
    <n v="0"/>
    <s v="full price"/>
    <n v="664"/>
    <n v="0"/>
    <n v="664"/>
    <s v="February"/>
    <x v="6"/>
    <x v="58"/>
    <s v="Sanford-Bullock"/>
  </r>
  <r>
    <s v="S10261"/>
    <x v="5"/>
    <s v="B1007"/>
    <s v="C1030"/>
    <n v="3"/>
    <s v="normal"/>
    <n v="332"/>
    <n v="15"/>
    <s v="discounted"/>
    <n v="996"/>
    <n v="49.8"/>
    <n v="946.2"/>
    <s v="February"/>
    <x v="162"/>
    <x v="58"/>
    <s v="Cook-Rocha"/>
  </r>
  <r>
    <s v="S10262"/>
    <x v="2"/>
    <s v="B1035"/>
    <s v="C1243"/>
    <n v="6"/>
    <s v="Bulk"/>
    <n v="288"/>
    <n v="0"/>
    <s v="full price"/>
    <n v="1728"/>
    <n v="0"/>
    <n v="1728"/>
    <s v="February"/>
    <x v="163"/>
    <x v="28"/>
    <s v="Crane LLC"/>
  </r>
  <r>
    <s v="S10263"/>
    <x v="11"/>
    <s v="B1056"/>
    <s v="C1114"/>
    <n v="1"/>
    <s v="normal"/>
    <n v="204"/>
    <n v="0"/>
    <s v="full price"/>
    <n v="204"/>
    <n v="0"/>
    <n v="204"/>
    <s v="February"/>
    <x v="164"/>
    <x v="24"/>
    <s v="Moss, Lewis and Rosales"/>
  </r>
  <r>
    <s v="S10264"/>
    <x v="3"/>
    <s v="B1025"/>
    <s v="C1234"/>
    <n v="6"/>
    <s v="Bulk"/>
    <n v="467"/>
    <n v="15"/>
    <s v="discounted"/>
    <n v="2802"/>
    <n v="70.05"/>
    <n v="2731.95"/>
    <s v="February"/>
    <x v="165"/>
    <x v="38"/>
    <s v="Spears, Matthews and Ellis"/>
  </r>
  <r>
    <s v="S10265"/>
    <x v="23"/>
    <s v="B1046"/>
    <s v="C1062"/>
    <n v="10"/>
    <s v="Bulk"/>
    <n v="334"/>
    <n v="0"/>
    <s v="full price"/>
    <n v="3340"/>
    <n v="0"/>
    <n v="3340"/>
    <s v="February"/>
    <x v="81"/>
    <x v="20"/>
    <s v="Williams LLC"/>
  </r>
  <r>
    <s v="S10266"/>
    <x v="14"/>
    <s v="B1030"/>
    <s v="C1155"/>
    <n v="9"/>
    <s v="Bulk"/>
    <n v="410"/>
    <n v="5"/>
    <s v="discounted"/>
    <n v="3690"/>
    <n v="20.5"/>
    <n v="3669.5"/>
    <s v="February"/>
    <x v="114"/>
    <x v="23"/>
    <s v="Larson and Sons"/>
  </r>
  <r>
    <s v="S10267"/>
    <x v="17"/>
    <s v="B1049"/>
    <s v="C1096"/>
    <n v="4"/>
    <s v="normal"/>
    <n v="219"/>
    <n v="0"/>
    <s v="full price"/>
    <n v="876"/>
    <n v="0"/>
    <n v="876"/>
    <s v="February"/>
    <x v="9"/>
    <x v="14"/>
    <s v="Scott-Johnston"/>
  </r>
  <r>
    <s v="S10268"/>
    <x v="16"/>
    <s v="B1002"/>
    <s v="C1218"/>
    <n v="9"/>
    <s v="Bulk"/>
    <n v="167"/>
    <n v="0"/>
    <s v="full price"/>
    <n v="1503"/>
    <n v="0"/>
    <n v="1503"/>
    <s v="February"/>
    <x v="26"/>
    <x v="29"/>
    <s v="Potter Group"/>
  </r>
  <r>
    <s v="S10269"/>
    <x v="24"/>
    <s v="B1040"/>
    <s v="C1080"/>
    <n v="10"/>
    <s v="Bulk"/>
    <n v="456"/>
    <n v="10"/>
    <s v="discounted"/>
    <n v="4560"/>
    <n v="45.6"/>
    <n v="4514.3999999999996"/>
    <s v="February"/>
    <x v="140"/>
    <x v="11"/>
    <s v="Davis-Buckley"/>
  </r>
  <r>
    <s v="S10270"/>
    <x v="13"/>
    <s v="B1016"/>
    <s v="C1003"/>
    <n v="2"/>
    <s v="normal"/>
    <n v="427"/>
    <n v="10"/>
    <s v="discounted"/>
    <n v="854"/>
    <n v="42.7"/>
    <n v="811.3"/>
    <s v="February"/>
    <x v="166"/>
    <x v="37"/>
    <s v="Clark and Sons"/>
  </r>
  <r>
    <s v="S10271"/>
    <x v="13"/>
    <s v="B1050"/>
    <s v="C1011"/>
    <n v="10"/>
    <s v="Bulk"/>
    <n v="287"/>
    <n v="5"/>
    <s v="discounted"/>
    <n v="2870"/>
    <n v="14.35"/>
    <n v="2855.65"/>
    <s v="February"/>
    <x v="148"/>
    <x v="31"/>
    <s v="Brown PLC"/>
  </r>
  <r>
    <s v="S10272"/>
    <x v="6"/>
    <s v="B1033"/>
    <s v="C1038"/>
    <n v="1"/>
    <s v="normal"/>
    <n v="347"/>
    <n v="10"/>
    <s v="discounted"/>
    <n v="347"/>
    <n v="34.700000000000003"/>
    <n v="312.3"/>
    <s v="February"/>
    <x v="90"/>
    <x v="49"/>
    <s v="Green-Everett"/>
  </r>
  <r>
    <s v="S10273"/>
    <x v="5"/>
    <s v="B1005"/>
    <s v="C1239"/>
    <n v="1"/>
    <s v="normal"/>
    <n v="500"/>
    <n v="10"/>
    <s v="discounted"/>
    <n v="500"/>
    <n v="50"/>
    <n v="450"/>
    <s v="February"/>
    <x v="167"/>
    <x v="9"/>
    <s v="Washington, Golden and Roberts"/>
  </r>
  <r>
    <s v="S10274"/>
    <x v="21"/>
    <s v="B1054"/>
    <s v="C1097"/>
    <n v="5"/>
    <s v="normal"/>
    <n v="209"/>
    <n v="5"/>
    <s v="discounted"/>
    <n v="1045"/>
    <n v="10.45"/>
    <n v="1034.55"/>
    <s v="February"/>
    <x v="168"/>
    <x v="10"/>
    <s v="Callahan, Edwards and Hudson"/>
  </r>
  <r>
    <s v="S10275"/>
    <x v="4"/>
    <s v="B1007"/>
    <s v="C1092"/>
    <n v="5"/>
    <s v="normal"/>
    <n v="332"/>
    <n v="10"/>
    <s v="discounted"/>
    <n v="1660"/>
    <n v="33.200000000000003"/>
    <n v="1626.8"/>
    <s v="February"/>
    <x v="169"/>
    <x v="58"/>
    <s v="Davis, Shepard and Clay"/>
  </r>
  <r>
    <s v="S10276"/>
    <x v="26"/>
    <s v="B1048"/>
    <s v="C1014"/>
    <n v="8"/>
    <s v="Bulk"/>
    <n v="465"/>
    <n v="15"/>
    <s v="discounted"/>
    <n v="3720"/>
    <n v="69.75"/>
    <n v="3650.25"/>
    <s v="February"/>
    <x v="3"/>
    <x v="6"/>
    <s v="Trevino PLC"/>
  </r>
  <r>
    <s v="S10277"/>
    <x v="20"/>
    <s v="B1032"/>
    <s v="C1009"/>
    <n v="3"/>
    <s v="normal"/>
    <n v="423"/>
    <n v="0"/>
    <s v="full price"/>
    <n v="1269"/>
    <n v="0"/>
    <n v="1269"/>
    <s v="February"/>
    <x v="19"/>
    <x v="43"/>
    <s v="Brown and Sons"/>
  </r>
  <r>
    <s v="S10278"/>
    <x v="5"/>
    <s v="B1019"/>
    <s v="C1075"/>
    <n v="6"/>
    <s v="Bulk"/>
    <n v="167"/>
    <n v="10"/>
    <s v="discounted"/>
    <n v="1002"/>
    <n v="16.7"/>
    <n v="985.3"/>
    <s v="February"/>
    <x v="170"/>
    <x v="12"/>
    <s v="Rodriguez, Evans and Valdez"/>
  </r>
  <r>
    <s v="S10279"/>
    <x v="17"/>
    <s v="B1001"/>
    <s v="C1160"/>
    <n v="3"/>
    <s v="normal"/>
    <n v="341"/>
    <n v="5"/>
    <s v="discounted"/>
    <n v="1023"/>
    <n v="17.05"/>
    <n v="1005.95"/>
    <s v="February"/>
    <x v="45"/>
    <x v="50"/>
    <s v="Martin Ltd"/>
  </r>
  <r>
    <s v="S10280"/>
    <x v="24"/>
    <s v="B1026"/>
    <s v="C1173"/>
    <n v="2"/>
    <s v="normal"/>
    <n v="459"/>
    <n v="15"/>
    <s v="discounted"/>
    <n v="918"/>
    <n v="68.849999999999994"/>
    <n v="849.15"/>
    <s v="February"/>
    <x v="136"/>
    <x v="59"/>
    <s v="Jordan, Parker and Adams"/>
  </r>
  <r>
    <s v="S10281"/>
    <x v="5"/>
    <s v="B1005"/>
    <s v="C1240"/>
    <n v="7"/>
    <s v="Bulk"/>
    <n v="500"/>
    <n v="0"/>
    <s v="full price"/>
    <n v="3500"/>
    <n v="0"/>
    <n v="3500"/>
    <s v="February"/>
    <x v="68"/>
    <x v="9"/>
    <s v="Morgan PLC"/>
  </r>
  <r>
    <s v="S10282"/>
    <x v="2"/>
    <s v="B1002"/>
    <s v="C1093"/>
    <n v="6"/>
    <s v="Bulk"/>
    <n v="167"/>
    <n v="10"/>
    <s v="discounted"/>
    <n v="1002"/>
    <n v="16.7"/>
    <n v="985.3"/>
    <s v="February"/>
    <x v="171"/>
    <x v="29"/>
    <s v="Warner, Willis and Ray"/>
  </r>
  <r>
    <s v="S10283"/>
    <x v="24"/>
    <s v="B1023"/>
    <s v="C1105"/>
    <n v="1"/>
    <s v="normal"/>
    <n v="421"/>
    <n v="0"/>
    <s v="full price"/>
    <n v="421"/>
    <n v="0"/>
    <n v="421"/>
    <s v="February"/>
    <x v="39"/>
    <x v="30"/>
    <s v="Newman-Fitzgerald"/>
  </r>
  <r>
    <s v="S10284"/>
    <x v="26"/>
    <s v="B1039"/>
    <s v="C1247"/>
    <n v="3"/>
    <s v="normal"/>
    <n v="356"/>
    <n v="10"/>
    <s v="discounted"/>
    <n v="1068"/>
    <n v="35.6"/>
    <n v="1032.4000000000001"/>
    <s v="February"/>
    <x v="172"/>
    <x v="46"/>
    <s v="Curtis Group"/>
  </r>
  <r>
    <s v="S10285"/>
    <x v="22"/>
    <s v="B1000"/>
    <s v="C1106"/>
    <n v="2"/>
    <s v="normal"/>
    <n v="418"/>
    <n v="5"/>
    <s v="discounted"/>
    <n v="836"/>
    <n v="20.9"/>
    <n v="815.1"/>
    <s v="February"/>
    <x v="75"/>
    <x v="57"/>
    <s v="Palmer Inc"/>
  </r>
  <r>
    <s v="S10286"/>
    <x v="4"/>
    <s v="B1025"/>
    <s v="C1159"/>
    <n v="7"/>
    <s v="Bulk"/>
    <n v="467"/>
    <n v="10"/>
    <s v="discounted"/>
    <n v="3269"/>
    <n v="46.7"/>
    <n v="3222.3"/>
    <s v="February"/>
    <x v="102"/>
    <x v="38"/>
    <s v="Jordan-Edwards"/>
  </r>
  <r>
    <s v="S10287"/>
    <x v="19"/>
    <s v="B1024"/>
    <s v="C1176"/>
    <n v="9"/>
    <s v="Bulk"/>
    <n v="222"/>
    <n v="5"/>
    <s v="discounted"/>
    <n v="1998"/>
    <n v="11.1"/>
    <n v="1986.9"/>
    <s v="February"/>
    <x v="173"/>
    <x v="35"/>
    <s v="Liu Group"/>
  </r>
  <r>
    <s v="S10288"/>
    <x v="10"/>
    <s v="B1023"/>
    <s v="C1232"/>
    <n v="1"/>
    <s v="normal"/>
    <n v="421"/>
    <n v="10"/>
    <s v="discounted"/>
    <n v="421"/>
    <n v="42.1"/>
    <n v="378.9"/>
    <s v="February"/>
    <x v="174"/>
    <x v="30"/>
    <s v="Clark LLC"/>
  </r>
  <r>
    <s v="S10289"/>
    <x v="9"/>
    <s v="B1053"/>
    <s v="C1193"/>
    <n v="5"/>
    <s v="normal"/>
    <n v="315"/>
    <n v="10"/>
    <s v="discounted"/>
    <n v="1575"/>
    <n v="31.5"/>
    <n v="1543.5"/>
    <s v="February"/>
    <x v="46"/>
    <x v="4"/>
    <s v="Lucero and Sons"/>
  </r>
  <r>
    <s v="S10290"/>
    <x v="3"/>
    <s v="B1046"/>
    <s v="C1194"/>
    <n v="7"/>
    <s v="Bulk"/>
    <n v="334"/>
    <n v="5"/>
    <s v="discounted"/>
    <n v="2338"/>
    <n v="16.7"/>
    <n v="2321.3000000000002"/>
    <s v="February"/>
    <x v="73"/>
    <x v="20"/>
    <s v="Williams-Ross"/>
  </r>
  <r>
    <s v="S10291"/>
    <x v="1"/>
    <s v="B1034"/>
    <s v="C1124"/>
    <n v="1"/>
    <s v="normal"/>
    <n v="305"/>
    <n v="5"/>
    <s v="discounted"/>
    <n v="305"/>
    <n v="15.25"/>
    <n v="289.75"/>
    <s v="February"/>
    <x v="113"/>
    <x v="22"/>
    <s v="Williams and Sons"/>
  </r>
  <r>
    <s v="S10292"/>
    <x v="10"/>
    <s v="B1021"/>
    <s v="C1072"/>
    <n v="3"/>
    <s v="normal"/>
    <n v="269"/>
    <n v="10"/>
    <s v="discounted"/>
    <n v="807"/>
    <n v="26.9"/>
    <n v="780.1"/>
    <s v="February"/>
    <x v="130"/>
    <x v="44"/>
    <s v="Reid, Chavez and Flowers"/>
  </r>
  <r>
    <s v="S10293"/>
    <x v="13"/>
    <s v="B1018"/>
    <s v="C1020"/>
    <n v="5"/>
    <s v="normal"/>
    <n v="295"/>
    <n v="5"/>
    <s v="discounted"/>
    <n v="1475"/>
    <n v="14.75"/>
    <n v="1460.25"/>
    <s v="February"/>
    <x v="94"/>
    <x v="36"/>
    <s v="Martinez, Burch and Bates"/>
  </r>
  <r>
    <s v="S10294"/>
    <x v="24"/>
    <s v="B1059"/>
    <s v="C1063"/>
    <n v="7"/>
    <s v="Bulk"/>
    <n v="399"/>
    <n v="15"/>
    <s v="discounted"/>
    <n v="2793"/>
    <n v="59.85"/>
    <n v="2733.15"/>
    <s v="February"/>
    <x v="48"/>
    <x v="34"/>
    <s v="Thomas-Melendez"/>
  </r>
  <r>
    <s v="S10295"/>
    <x v="9"/>
    <s v="B1035"/>
    <s v="C1128"/>
    <n v="1"/>
    <s v="normal"/>
    <n v="288"/>
    <n v="15"/>
    <s v="discounted"/>
    <n v="288"/>
    <n v="43.2"/>
    <n v="244.8"/>
    <s v="February"/>
    <x v="175"/>
    <x v="28"/>
    <s v="Rodriguez, Brown and Daniels"/>
  </r>
  <r>
    <s v="S10296"/>
    <x v="8"/>
    <s v="B1057"/>
    <s v="C1053"/>
    <n v="8"/>
    <s v="Bulk"/>
    <n v="326"/>
    <n v="0"/>
    <s v="full price"/>
    <n v="2608"/>
    <n v="0"/>
    <n v="2608"/>
    <s v="February"/>
    <x v="176"/>
    <x v="48"/>
    <s v="Hayes-Logan"/>
  </r>
  <r>
    <s v="S10297"/>
    <x v="24"/>
    <s v="B1003"/>
    <s v="C1089"/>
    <n v="9"/>
    <s v="Bulk"/>
    <n v="354"/>
    <n v="10"/>
    <s v="discounted"/>
    <n v="3186"/>
    <n v="35.4"/>
    <n v="3150.6"/>
    <s v="February"/>
    <x v="7"/>
    <x v="7"/>
    <s v="White and Sons"/>
  </r>
  <r>
    <s v="S10298"/>
    <x v="18"/>
    <s v="B1034"/>
    <s v="C1138"/>
    <n v="5"/>
    <s v="normal"/>
    <n v="305"/>
    <n v="5"/>
    <s v="discounted"/>
    <n v="1525"/>
    <n v="15.25"/>
    <n v="1509.75"/>
    <s v="February"/>
    <x v="109"/>
    <x v="22"/>
    <s v="Norris Group"/>
  </r>
  <r>
    <s v="S10299"/>
    <x v="16"/>
    <s v="B1006"/>
    <s v="C1089"/>
    <n v="4"/>
    <s v="normal"/>
    <n v="213"/>
    <n v="10"/>
    <s v="discounted"/>
    <n v="852"/>
    <n v="21.3"/>
    <n v="830.7"/>
    <s v="February"/>
    <x v="7"/>
    <x v="40"/>
    <s v="White and Sons"/>
  </r>
  <r>
    <s v="S10300"/>
    <x v="9"/>
    <s v="B1039"/>
    <s v="C1081"/>
    <n v="1"/>
    <s v="normal"/>
    <n v="356"/>
    <n v="15"/>
    <s v="discounted"/>
    <n v="356"/>
    <n v="53.4"/>
    <n v="302.60000000000002"/>
    <s v="February"/>
    <x v="177"/>
    <x v="46"/>
    <s v="Lee, Mullen and Hall"/>
  </r>
  <r>
    <s v="S10301"/>
    <x v="24"/>
    <s v="B1021"/>
    <s v="C1076"/>
    <n v="1"/>
    <s v="normal"/>
    <n v="269"/>
    <n v="5"/>
    <s v="discounted"/>
    <n v="269"/>
    <n v="13.45"/>
    <n v="255.55"/>
    <s v="February"/>
    <x v="62"/>
    <x v="44"/>
    <s v="White-Cox"/>
  </r>
  <r>
    <s v="S10302"/>
    <x v="20"/>
    <s v="B1035"/>
    <s v="C1097"/>
    <n v="9"/>
    <s v="Bulk"/>
    <n v="288"/>
    <n v="10"/>
    <s v="discounted"/>
    <n v="2592"/>
    <n v="28.8"/>
    <n v="2563.1999999999998"/>
    <s v="February"/>
    <x v="168"/>
    <x v="28"/>
    <s v="Callahan, Edwards and Hudson"/>
  </r>
  <r>
    <s v="S10303"/>
    <x v="20"/>
    <s v="B1033"/>
    <s v="C1104"/>
    <n v="4"/>
    <s v="normal"/>
    <n v="347"/>
    <n v="5"/>
    <s v="discounted"/>
    <n v="1388"/>
    <n v="17.350000000000001"/>
    <n v="1370.65"/>
    <s v="February"/>
    <x v="134"/>
    <x v="49"/>
    <s v="Cooper-Bennett"/>
  </r>
  <r>
    <s v="S10304"/>
    <x v="8"/>
    <s v="B1012"/>
    <s v="C1191"/>
    <n v="6"/>
    <s v="Bulk"/>
    <n v="186"/>
    <n v="15"/>
    <s v="discounted"/>
    <n v="1116"/>
    <n v="27.9"/>
    <n v="1088.0999999999999"/>
    <s v="February"/>
    <x v="11"/>
    <x v="27"/>
    <s v="Chen Inc"/>
  </r>
  <r>
    <s v="S10305"/>
    <x v="16"/>
    <s v="B1016"/>
    <s v="C1177"/>
    <n v="7"/>
    <s v="Bulk"/>
    <n v="427"/>
    <n v="15"/>
    <s v="discounted"/>
    <n v="2989"/>
    <n v="64.05"/>
    <n v="2924.95"/>
    <s v="February"/>
    <x v="84"/>
    <x v="37"/>
    <s v="Young, Reed and Goodwin"/>
  </r>
  <r>
    <s v="S10306"/>
    <x v="17"/>
    <s v="B1006"/>
    <s v="C1138"/>
    <n v="10"/>
    <s v="Bulk"/>
    <n v="213"/>
    <n v="5"/>
    <s v="discounted"/>
    <n v="2130"/>
    <n v="10.65"/>
    <n v="2119.35"/>
    <s v="February"/>
    <x v="109"/>
    <x v="40"/>
    <s v="Norris Group"/>
  </r>
  <r>
    <s v="S10307"/>
    <x v="19"/>
    <s v="B1049"/>
    <s v="C1157"/>
    <n v="10"/>
    <s v="Bulk"/>
    <n v="219"/>
    <n v="0"/>
    <s v="full price"/>
    <n v="2190"/>
    <n v="0"/>
    <n v="2190"/>
    <s v="February"/>
    <x v="142"/>
    <x v="14"/>
    <s v="Blair, Gibson and Patel"/>
  </r>
  <r>
    <s v="S10308"/>
    <x v="10"/>
    <s v="B1037"/>
    <s v="C1183"/>
    <n v="3"/>
    <s v="normal"/>
    <n v="373"/>
    <n v="10"/>
    <s v="discounted"/>
    <n v="1119"/>
    <n v="37.299999999999997"/>
    <n v="1081.7"/>
    <s v="February"/>
    <x v="145"/>
    <x v="41"/>
    <s v="Patterson Ltd"/>
  </r>
  <r>
    <s v="S10309"/>
    <x v="19"/>
    <s v="B1035"/>
    <s v="C1014"/>
    <n v="1"/>
    <s v="normal"/>
    <n v="288"/>
    <n v="5"/>
    <s v="discounted"/>
    <n v="288"/>
    <n v="14.4"/>
    <n v="273.60000000000002"/>
    <s v="February"/>
    <x v="3"/>
    <x v="28"/>
    <s v="Trevino PLC"/>
  </r>
  <r>
    <s v="S10310"/>
    <x v="2"/>
    <s v="B1056"/>
    <s v="C1217"/>
    <n v="10"/>
    <s v="Bulk"/>
    <n v="204"/>
    <n v="5"/>
    <s v="discounted"/>
    <n v="2040"/>
    <n v="10.199999999999999"/>
    <n v="2029.8"/>
    <s v="February"/>
    <x v="178"/>
    <x v="24"/>
    <s v="Smith PLC"/>
  </r>
  <r>
    <s v="S10311"/>
    <x v="2"/>
    <s v="B1036"/>
    <s v="C1005"/>
    <n v="5"/>
    <s v="normal"/>
    <n v="164"/>
    <n v="10"/>
    <s v="discounted"/>
    <n v="820"/>
    <n v="16.399999999999999"/>
    <n v="803.6"/>
    <s v="February"/>
    <x v="20"/>
    <x v="19"/>
    <s v="Curtis-Hatfield"/>
  </r>
  <r>
    <s v="S10312"/>
    <x v="19"/>
    <s v="B1011"/>
    <s v="C1144"/>
    <n v="3"/>
    <s v="normal"/>
    <n v="281"/>
    <n v="15"/>
    <s v="discounted"/>
    <n v="843"/>
    <n v="42.15"/>
    <n v="800.85"/>
    <s v="February"/>
    <x v="119"/>
    <x v="13"/>
    <s v="Butler-Carter"/>
  </r>
  <r>
    <s v="S10313"/>
    <x v="13"/>
    <s v="B1036"/>
    <s v="C1222"/>
    <n v="4"/>
    <s v="normal"/>
    <n v="164"/>
    <n v="10"/>
    <s v="discounted"/>
    <n v="656"/>
    <n v="16.399999999999999"/>
    <n v="639.6"/>
    <s v="February"/>
    <x v="44"/>
    <x v="19"/>
    <s v="Moody-Dunn"/>
  </r>
  <r>
    <s v="S10314"/>
    <x v="26"/>
    <s v="B1040"/>
    <s v="C1081"/>
    <n v="10"/>
    <s v="Bulk"/>
    <n v="456"/>
    <n v="10"/>
    <s v="discounted"/>
    <n v="4560"/>
    <n v="45.6"/>
    <n v="4514.3999999999996"/>
    <s v="February"/>
    <x v="177"/>
    <x v="11"/>
    <s v="Lee, Mullen and Hall"/>
  </r>
  <r>
    <s v="S10315"/>
    <x v="27"/>
    <s v="B1026"/>
    <s v="C1235"/>
    <n v="5"/>
    <s v="normal"/>
    <n v="459"/>
    <n v="10"/>
    <s v="discounted"/>
    <n v="2295"/>
    <n v="45.9"/>
    <n v="2249.1"/>
    <s v="February"/>
    <x v="179"/>
    <x v="59"/>
    <s v="Mclaughlin-Ballard"/>
  </r>
  <r>
    <s v="S10316"/>
    <x v="23"/>
    <s v="B1029"/>
    <s v="C1193"/>
    <n v="6"/>
    <s v="Bulk"/>
    <n v="271"/>
    <n v="5"/>
    <s v="discounted"/>
    <n v="1626"/>
    <n v="13.55"/>
    <n v="1612.45"/>
    <s v="February"/>
    <x v="46"/>
    <x v="42"/>
    <s v="Lucero and Sons"/>
  </r>
  <r>
    <s v="S10317"/>
    <x v="6"/>
    <s v="B1043"/>
    <s v="C1002"/>
    <n v="6"/>
    <s v="Bulk"/>
    <n v="262"/>
    <n v="0"/>
    <s v="full price"/>
    <n v="1572"/>
    <n v="0"/>
    <n v="1572"/>
    <s v="February"/>
    <x v="161"/>
    <x v="56"/>
    <s v="Garcia-Martin"/>
  </r>
  <r>
    <s v="S10318"/>
    <x v="15"/>
    <s v="B1031"/>
    <s v="C1050"/>
    <n v="3"/>
    <s v="normal"/>
    <n v="370"/>
    <n v="0"/>
    <s v="full price"/>
    <n v="1110"/>
    <n v="0"/>
    <n v="1110"/>
    <s v="February"/>
    <x v="180"/>
    <x v="5"/>
    <s v="Alvarez, Le and Wilson"/>
  </r>
  <r>
    <s v="S10319"/>
    <x v="4"/>
    <s v="B1039"/>
    <s v="C1062"/>
    <n v="10"/>
    <s v="Bulk"/>
    <n v="356"/>
    <n v="0"/>
    <s v="full price"/>
    <n v="3560"/>
    <n v="0"/>
    <n v="3560"/>
    <s v="February"/>
    <x v="81"/>
    <x v="46"/>
    <s v="Williams LLC"/>
  </r>
  <r>
    <s v="S10320"/>
    <x v="2"/>
    <s v="B1023"/>
    <s v="C1157"/>
    <n v="2"/>
    <s v="normal"/>
    <n v="421"/>
    <n v="15"/>
    <s v="discounted"/>
    <n v="842"/>
    <n v="63.15"/>
    <n v="778.85"/>
    <s v="February"/>
    <x v="142"/>
    <x v="30"/>
    <s v="Blair, Gibson and Patel"/>
  </r>
  <r>
    <s v="S10321"/>
    <x v="1"/>
    <s v="B1046"/>
    <s v="C1134"/>
    <n v="7"/>
    <s v="Bulk"/>
    <n v="334"/>
    <n v="10"/>
    <s v="discounted"/>
    <n v="2338"/>
    <n v="33.4"/>
    <n v="2304.6"/>
    <s v="February"/>
    <x v="25"/>
    <x v="20"/>
    <s v="Caldwell PLC"/>
  </r>
  <r>
    <s v="S10322"/>
    <x v="16"/>
    <s v="B1010"/>
    <s v="C1051"/>
    <n v="3"/>
    <s v="normal"/>
    <n v="342"/>
    <n v="5"/>
    <s v="discounted"/>
    <n v="1026"/>
    <n v="17.100000000000001"/>
    <n v="1008.9"/>
    <s v="February"/>
    <x v="33"/>
    <x v="45"/>
    <s v="Davis, Franklin and Pollard"/>
  </r>
  <r>
    <s v="S10323"/>
    <x v="24"/>
    <s v="B1002"/>
    <s v="C1246"/>
    <n v="7"/>
    <s v="Bulk"/>
    <n v="167"/>
    <n v="0"/>
    <s v="full price"/>
    <n v="1169"/>
    <n v="0"/>
    <n v="1169"/>
    <s v="February"/>
    <x v="95"/>
    <x v="29"/>
    <s v="Young Ltd"/>
  </r>
  <r>
    <s v="S10324"/>
    <x v="27"/>
    <s v="B1009"/>
    <s v="C1081"/>
    <n v="6"/>
    <s v="Bulk"/>
    <n v="210"/>
    <n v="5"/>
    <s v="discounted"/>
    <n v="1260"/>
    <n v="10.5"/>
    <n v="1249.5"/>
    <s v="February"/>
    <x v="177"/>
    <x v="2"/>
    <s v="Lee, Mullen and Hall"/>
  </r>
  <r>
    <s v="S10325"/>
    <x v="1"/>
    <s v="B1059"/>
    <s v="C1069"/>
    <n v="3"/>
    <s v="normal"/>
    <n v="399"/>
    <n v="5"/>
    <s v="discounted"/>
    <n v="1197"/>
    <n v="19.95"/>
    <n v="1177.05"/>
    <s v="February"/>
    <x v="181"/>
    <x v="34"/>
    <s v="Garcia, Scott and Beltran"/>
  </r>
  <r>
    <s v="S10326"/>
    <x v="6"/>
    <s v="B1029"/>
    <s v="C1109"/>
    <n v="4"/>
    <s v="normal"/>
    <n v="271"/>
    <n v="5"/>
    <s v="discounted"/>
    <n v="1084"/>
    <n v="13.55"/>
    <n v="1070.45"/>
    <s v="February"/>
    <x v="126"/>
    <x v="42"/>
    <s v="Gardner PLC"/>
  </r>
  <r>
    <s v="S10327"/>
    <x v="24"/>
    <s v="B1004"/>
    <s v="C1243"/>
    <n v="1"/>
    <s v="normal"/>
    <n v="248"/>
    <n v="15"/>
    <s v="discounted"/>
    <n v="248"/>
    <n v="37.200000000000003"/>
    <n v="210.8"/>
    <s v="February"/>
    <x v="163"/>
    <x v="53"/>
    <s v="Crane LLC"/>
  </r>
  <r>
    <s v="S10328"/>
    <x v="6"/>
    <s v="B1043"/>
    <s v="C1064"/>
    <n v="9"/>
    <s v="Bulk"/>
    <n v="262"/>
    <n v="10"/>
    <s v="discounted"/>
    <n v="2358"/>
    <n v="26.2"/>
    <n v="2331.8000000000002"/>
    <s v="February"/>
    <x v="78"/>
    <x v="56"/>
    <s v="Brown, Diaz and Freeman"/>
  </r>
  <r>
    <s v="S10329"/>
    <x v="16"/>
    <s v="B1045"/>
    <s v="C1093"/>
    <n v="2"/>
    <s v="normal"/>
    <n v="206"/>
    <n v="10"/>
    <s v="discounted"/>
    <n v="412"/>
    <n v="20.6"/>
    <n v="391.4"/>
    <s v="February"/>
    <x v="171"/>
    <x v="21"/>
    <s v="Warner, Willis and Ray"/>
  </r>
  <r>
    <s v="S10330"/>
    <x v="12"/>
    <s v="B1005"/>
    <s v="C1215"/>
    <n v="1"/>
    <s v="normal"/>
    <n v="500"/>
    <n v="5"/>
    <s v="discounted"/>
    <n v="500"/>
    <n v="25"/>
    <n v="475"/>
    <s v="February"/>
    <x v="182"/>
    <x v="9"/>
    <s v="Hernandez, Castaneda and Khan"/>
  </r>
  <r>
    <s v="S10331"/>
    <x v="13"/>
    <s v="B1013"/>
    <s v="C1230"/>
    <n v="10"/>
    <s v="Bulk"/>
    <n v="284"/>
    <n v="5"/>
    <s v="discounted"/>
    <n v="2840"/>
    <n v="14.2"/>
    <n v="2825.8"/>
    <s v="February"/>
    <x v="122"/>
    <x v="16"/>
    <s v="Bauer, Page and Archer"/>
  </r>
  <r>
    <s v="S10332"/>
    <x v="25"/>
    <s v="B1000"/>
    <s v="C1158"/>
    <n v="4"/>
    <s v="normal"/>
    <n v="418"/>
    <n v="15"/>
    <s v="discounted"/>
    <n v="1672"/>
    <n v="62.7"/>
    <n v="1609.3"/>
    <s v="February"/>
    <x v="147"/>
    <x v="57"/>
    <s v="Garcia, Garcia and Rose"/>
  </r>
  <r>
    <s v="S10333"/>
    <x v="3"/>
    <s v="B1008"/>
    <s v="C1115"/>
    <n v="5"/>
    <s v="normal"/>
    <n v="492"/>
    <n v="0"/>
    <s v="full price"/>
    <n v="2460"/>
    <n v="0"/>
    <n v="2460"/>
    <s v="February"/>
    <x v="123"/>
    <x v="54"/>
    <s v="Mann PLC"/>
  </r>
  <r>
    <s v="S10334"/>
    <x v="12"/>
    <s v="B1030"/>
    <s v="C1114"/>
    <n v="6"/>
    <s v="Bulk"/>
    <n v="410"/>
    <n v="10"/>
    <s v="discounted"/>
    <n v="2460"/>
    <n v="41"/>
    <n v="2419"/>
    <s v="February"/>
    <x v="164"/>
    <x v="23"/>
    <s v="Moss, Lewis and Rosales"/>
  </r>
  <r>
    <s v="S10335"/>
    <x v="8"/>
    <s v="B1030"/>
    <s v="C1226"/>
    <n v="9"/>
    <s v="Bulk"/>
    <n v="410"/>
    <n v="5"/>
    <s v="discounted"/>
    <n v="3690"/>
    <n v="20.5"/>
    <n v="3669.5"/>
    <s v="February"/>
    <x v="183"/>
    <x v="23"/>
    <s v="Collins-Wang"/>
  </r>
  <r>
    <s v="S10336"/>
    <x v="22"/>
    <s v="B1034"/>
    <s v="C1209"/>
    <n v="5"/>
    <s v="normal"/>
    <n v="305"/>
    <n v="15"/>
    <s v="discounted"/>
    <n v="1525"/>
    <n v="45.75"/>
    <n v="1479.25"/>
    <s v="February"/>
    <x v="184"/>
    <x v="22"/>
    <s v="Lamb LLC"/>
  </r>
  <r>
    <s v="S10337"/>
    <x v="20"/>
    <s v="B1020"/>
    <s v="C1003"/>
    <n v="7"/>
    <s v="Bulk"/>
    <n v="386"/>
    <n v="10"/>
    <s v="discounted"/>
    <n v="2702"/>
    <n v="38.6"/>
    <n v="2663.4"/>
    <s v="February"/>
    <x v="166"/>
    <x v="39"/>
    <s v="Clark and Sons"/>
  </r>
  <r>
    <s v="S10338"/>
    <x v="20"/>
    <s v="B1057"/>
    <s v="C1080"/>
    <n v="2"/>
    <s v="normal"/>
    <n v="326"/>
    <n v="10"/>
    <s v="discounted"/>
    <n v="652"/>
    <n v="32.6"/>
    <n v="619.4"/>
    <s v="February"/>
    <x v="140"/>
    <x v="48"/>
    <s v="Davis-Buckley"/>
  </r>
  <r>
    <s v="S10339"/>
    <x v="0"/>
    <s v="B1033"/>
    <s v="C1122"/>
    <n v="2"/>
    <s v="normal"/>
    <n v="347"/>
    <n v="5"/>
    <s v="discounted"/>
    <n v="694"/>
    <n v="17.350000000000001"/>
    <n v="676.65"/>
    <s v="February"/>
    <x v="100"/>
    <x v="49"/>
    <s v="Aguirre Group"/>
  </r>
  <r>
    <s v="S10340"/>
    <x v="4"/>
    <s v="B1059"/>
    <s v="C1004"/>
    <n v="1"/>
    <s v="normal"/>
    <n v="399"/>
    <n v="15"/>
    <s v="discounted"/>
    <n v="399"/>
    <n v="59.85"/>
    <n v="339.15"/>
    <s v="February"/>
    <x v="185"/>
    <x v="34"/>
    <s v="Scott Ltd"/>
  </r>
  <r>
    <s v="S10341"/>
    <x v="16"/>
    <s v="B1013"/>
    <s v="C1138"/>
    <n v="10"/>
    <s v="Bulk"/>
    <n v="284"/>
    <n v="10"/>
    <s v="discounted"/>
    <n v="2840"/>
    <n v="28.4"/>
    <n v="2811.6"/>
    <s v="February"/>
    <x v="109"/>
    <x v="16"/>
    <s v="Norris Group"/>
  </r>
  <r>
    <s v="S10342"/>
    <x v="27"/>
    <s v="B1026"/>
    <s v="C1074"/>
    <n v="7"/>
    <s v="Bulk"/>
    <n v="459"/>
    <n v="15"/>
    <s v="discounted"/>
    <n v="3213"/>
    <n v="68.849999999999994"/>
    <n v="3144.15"/>
    <s v="February"/>
    <x v="53"/>
    <x v="59"/>
    <s v="Mckenzie-Russell"/>
  </r>
  <r>
    <s v="S10343"/>
    <x v="12"/>
    <s v="B1016"/>
    <s v="C1056"/>
    <n v="9"/>
    <s v="Bulk"/>
    <n v="427"/>
    <n v="0"/>
    <s v="full price"/>
    <n v="3843"/>
    <n v="0"/>
    <n v="3843"/>
    <s v="February"/>
    <x v="42"/>
    <x v="37"/>
    <s v="Murphy LLC"/>
  </r>
  <r>
    <s v="S10344"/>
    <x v="7"/>
    <s v="B1040"/>
    <s v="C1138"/>
    <n v="4"/>
    <s v="normal"/>
    <n v="456"/>
    <n v="15"/>
    <s v="discounted"/>
    <n v="1824"/>
    <n v="68.400000000000006"/>
    <n v="1755.6"/>
    <s v="February"/>
    <x v="109"/>
    <x v="11"/>
    <s v="Norris Group"/>
  </r>
  <r>
    <s v="S10345"/>
    <x v="14"/>
    <s v="B1005"/>
    <s v="C1083"/>
    <n v="7"/>
    <s v="Bulk"/>
    <n v="500"/>
    <n v="5"/>
    <s v="discounted"/>
    <n v="3500"/>
    <n v="25"/>
    <n v="3475"/>
    <s v="February"/>
    <x v="186"/>
    <x v="9"/>
    <s v="Smith-Ramsey"/>
  </r>
  <r>
    <s v="S10346"/>
    <x v="11"/>
    <s v="B1039"/>
    <s v="C1164"/>
    <n v="6"/>
    <s v="Bulk"/>
    <n v="356"/>
    <n v="0"/>
    <s v="full price"/>
    <n v="2136"/>
    <n v="0"/>
    <n v="2136"/>
    <s v="February"/>
    <x v="85"/>
    <x v="46"/>
    <s v="Harris Ltd"/>
  </r>
  <r>
    <s v="S10347"/>
    <x v="14"/>
    <s v="B1047"/>
    <s v="C1180"/>
    <n v="3"/>
    <s v="normal"/>
    <n v="162"/>
    <n v="10"/>
    <s v="discounted"/>
    <n v="486"/>
    <n v="16.2"/>
    <n v="469.8"/>
    <s v="February"/>
    <x v="83"/>
    <x v="26"/>
    <s v="Garner Inc"/>
  </r>
  <r>
    <s v="S10348"/>
    <x v="17"/>
    <s v="B1014"/>
    <s v="C1202"/>
    <n v="5"/>
    <s v="normal"/>
    <n v="420"/>
    <n v="5"/>
    <s v="discounted"/>
    <n v="2100"/>
    <n v="21"/>
    <n v="2079"/>
    <s v="February"/>
    <x v="137"/>
    <x v="15"/>
    <s v="Savage, Boyle and Kennedy"/>
  </r>
  <r>
    <s v="S10349"/>
    <x v="23"/>
    <s v="B1059"/>
    <s v="C1021"/>
    <n v="5"/>
    <s v="normal"/>
    <n v="399"/>
    <n v="5"/>
    <s v="discounted"/>
    <n v="1995"/>
    <n v="19.95"/>
    <n v="1975.05"/>
    <s v="February"/>
    <x v="32"/>
    <x v="34"/>
    <s v="Pierce, Cross and Solomon"/>
  </r>
  <r>
    <s v="S10350"/>
    <x v="22"/>
    <s v="B1025"/>
    <s v="C1192"/>
    <n v="3"/>
    <s v="normal"/>
    <n v="467"/>
    <n v="15"/>
    <s v="discounted"/>
    <n v="1401"/>
    <n v="70.05"/>
    <n v="1330.95"/>
    <s v="February"/>
    <x v="187"/>
    <x v="38"/>
    <s v="Koch, Tran and Garner"/>
  </r>
  <r>
    <s v="S10351"/>
    <x v="22"/>
    <s v="B1022"/>
    <s v="C1135"/>
    <n v="9"/>
    <s v="Bulk"/>
    <n v="441"/>
    <n v="15"/>
    <s v="discounted"/>
    <n v="3969"/>
    <n v="66.150000000000006"/>
    <n v="3902.85"/>
    <s v="February"/>
    <x v="111"/>
    <x v="47"/>
    <s v="Morales-Morris"/>
  </r>
  <r>
    <s v="S10352"/>
    <x v="15"/>
    <s v="B1003"/>
    <s v="C1229"/>
    <n v="10"/>
    <s v="Bulk"/>
    <n v="354"/>
    <n v="10"/>
    <s v="discounted"/>
    <n v="3540"/>
    <n v="35.4"/>
    <n v="3504.6"/>
    <s v="February"/>
    <x v="112"/>
    <x v="7"/>
    <s v="Martin, Davis and Arias"/>
  </r>
  <r>
    <s v="S10353"/>
    <x v="11"/>
    <s v="B1041"/>
    <s v="C1142"/>
    <n v="6"/>
    <s v="Bulk"/>
    <n v="222"/>
    <n v="0"/>
    <s v="full price"/>
    <n v="1332"/>
    <n v="0"/>
    <n v="1332"/>
    <s v="February"/>
    <x v="188"/>
    <x v="17"/>
    <s v="Holloway, Lewis and Bryan"/>
  </r>
  <r>
    <s v="S10354"/>
    <x v="20"/>
    <s v="B1048"/>
    <s v="C1129"/>
    <n v="1"/>
    <s v="normal"/>
    <n v="465"/>
    <n v="5"/>
    <s v="discounted"/>
    <n v="465"/>
    <n v="23.25"/>
    <n v="441.75"/>
    <s v="February"/>
    <x v="158"/>
    <x v="6"/>
    <s v="Bruce-Jacobs"/>
  </r>
  <r>
    <s v="S10355"/>
    <x v="17"/>
    <s v="B1039"/>
    <s v="C1147"/>
    <n v="9"/>
    <s v="Bulk"/>
    <n v="356"/>
    <n v="15"/>
    <s v="discounted"/>
    <n v="3204"/>
    <n v="53.4"/>
    <n v="3150.6"/>
    <s v="February"/>
    <x v="189"/>
    <x v="46"/>
    <s v="Daniels-Bond"/>
  </r>
  <r>
    <s v="S10356"/>
    <x v="21"/>
    <s v="B1033"/>
    <s v="C1224"/>
    <n v="9"/>
    <s v="Bulk"/>
    <n v="347"/>
    <n v="0"/>
    <s v="full price"/>
    <n v="3123"/>
    <n v="0"/>
    <n v="3123"/>
    <s v="February"/>
    <x v="150"/>
    <x v="49"/>
    <s v="Martin Inc"/>
  </r>
  <r>
    <s v="S10357"/>
    <x v="16"/>
    <s v="B1002"/>
    <s v="C1126"/>
    <n v="6"/>
    <s v="Bulk"/>
    <n v="167"/>
    <n v="5"/>
    <s v="discounted"/>
    <n v="1002"/>
    <n v="8.35"/>
    <n v="993.65"/>
    <s v="February"/>
    <x v="143"/>
    <x v="29"/>
    <s v="Sullivan-Patterson"/>
  </r>
  <r>
    <s v="S10358"/>
    <x v="24"/>
    <s v="B1006"/>
    <s v="C1176"/>
    <n v="6"/>
    <s v="Bulk"/>
    <n v="213"/>
    <n v="10"/>
    <s v="discounted"/>
    <n v="1278"/>
    <n v="21.3"/>
    <n v="1256.7"/>
    <s v="February"/>
    <x v="173"/>
    <x v="40"/>
    <s v="Liu Group"/>
  </r>
  <r>
    <s v="S10359"/>
    <x v="1"/>
    <s v="B1031"/>
    <s v="C1143"/>
    <n v="5"/>
    <s v="normal"/>
    <n v="370"/>
    <n v="5"/>
    <s v="discounted"/>
    <n v="1850"/>
    <n v="18.5"/>
    <n v="1831.5"/>
    <s v="February"/>
    <x v="13"/>
    <x v="5"/>
    <s v="Malone-Riggs"/>
  </r>
  <r>
    <s v="S10360"/>
    <x v="16"/>
    <s v="B1034"/>
    <s v="C1023"/>
    <n v="2"/>
    <s v="normal"/>
    <n v="305"/>
    <n v="5"/>
    <s v="discounted"/>
    <n v="610"/>
    <n v="15.25"/>
    <n v="594.75"/>
    <s v="February"/>
    <x v="157"/>
    <x v="22"/>
    <s v="Harris-Chandler"/>
  </r>
  <r>
    <s v="S10361"/>
    <x v="17"/>
    <s v="B1003"/>
    <s v="C1123"/>
    <n v="10"/>
    <s v="Bulk"/>
    <n v="354"/>
    <n v="15"/>
    <s v="discounted"/>
    <n v="3540"/>
    <n v="53.1"/>
    <n v="3486.9"/>
    <s v="February"/>
    <x v="18"/>
    <x v="7"/>
    <s v="Barnes-Johnson"/>
  </r>
  <r>
    <s v="S10362"/>
    <x v="21"/>
    <s v="B1034"/>
    <s v="C1111"/>
    <n v="10"/>
    <s v="Bulk"/>
    <n v="305"/>
    <n v="5"/>
    <s v="discounted"/>
    <n v="3050"/>
    <n v="15.25"/>
    <n v="3034.75"/>
    <s v="February"/>
    <x v="103"/>
    <x v="22"/>
    <s v="Nash, Rich and Hill"/>
  </r>
  <r>
    <s v="S10363"/>
    <x v="2"/>
    <s v="B1056"/>
    <s v="C1169"/>
    <n v="6"/>
    <s v="Bulk"/>
    <n v="204"/>
    <n v="0"/>
    <s v="full price"/>
    <n v="1224"/>
    <n v="0"/>
    <n v="1224"/>
    <s v="February"/>
    <x v="5"/>
    <x v="24"/>
    <s v="Smith-Lester"/>
  </r>
  <r>
    <s v="S10364"/>
    <x v="12"/>
    <s v="B1042"/>
    <s v="C1216"/>
    <n v="10"/>
    <s v="Bulk"/>
    <n v="381"/>
    <n v="15"/>
    <s v="discounted"/>
    <n v="3810"/>
    <n v="57.15"/>
    <n v="3752.85"/>
    <s v="February"/>
    <x v="132"/>
    <x v="0"/>
    <s v="Benson, Cervantes and Johnson"/>
  </r>
  <r>
    <s v="S10365"/>
    <x v="0"/>
    <s v="B1012"/>
    <s v="C1247"/>
    <n v="9"/>
    <s v="Bulk"/>
    <n v="186"/>
    <n v="10"/>
    <s v="discounted"/>
    <n v="1674"/>
    <n v="18.600000000000001"/>
    <n v="1655.4"/>
    <s v="February"/>
    <x v="172"/>
    <x v="27"/>
    <s v="Curtis Group"/>
  </r>
  <r>
    <s v="S10366"/>
    <x v="18"/>
    <s v="B1002"/>
    <s v="C1184"/>
    <n v="9"/>
    <s v="Bulk"/>
    <n v="167"/>
    <n v="0"/>
    <s v="full price"/>
    <n v="1503"/>
    <n v="0"/>
    <n v="1503"/>
    <s v="February"/>
    <x v="190"/>
    <x v="29"/>
    <s v="Ware LLC"/>
  </r>
  <r>
    <s v="S10367"/>
    <x v="3"/>
    <s v="B1003"/>
    <s v="C1186"/>
    <n v="8"/>
    <s v="Bulk"/>
    <n v="354"/>
    <n v="5"/>
    <s v="discounted"/>
    <n v="2832"/>
    <n v="17.7"/>
    <n v="2814.3"/>
    <s v="February"/>
    <x v="47"/>
    <x v="7"/>
    <s v="Torres Ltd"/>
  </r>
  <r>
    <s v="S10368"/>
    <x v="12"/>
    <s v="B1005"/>
    <s v="C1128"/>
    <n v="2"/>
    <s v="normal"/>
    <n v="500"/>
    <n v="0"/>
    <s v="full price"/>
    <n v="1000"/>
    <n v="0"/>
    <n v="1000"/>
    <s v="February"/>
    <x v="175"/>
    <x v="9"/>
    <s v="Rodriguez, Brown and Daniels"/>
  </r>
  <r>
    <s v="S10369"/>
    <x v="17"/>
    <s v="B1056"/>
    <s v="C1085"/>
    <n v="7"/>
    <s v="Bulk"/>
    <n v="204"/>
    <n v="0"/>
    <s v="full price"/>
    <n v="1428"/>
    <n v="0"/>
    <n v="1428"/>
    <s v="February"/>
    <x v="52"/>
    <x v="24"/>
    <s v="Roberts, Silva and Gray"/>
  </r>
  <r>
    <s v="S10370"/>
    <x v="9"/>
    <s v="B1053"/>
    <s v="C1051"/>
    <n v="8"/>
    <s v="Bulk"/>
    <n v="315"/>
    <n v="15"/>
    <s v="discounted"/>
    <n v="2520"/>
    <n v="47.25"/>
    <n v="2472.75"/>
    <s v="February"/>
    <x v="33"/>
    <x v="4"/>
    <s v="Davis, Franklin and Pollard"/>
  </r>
  <r>
    <s v="S10371"/>
    <x v="11"/>
    <s v="B1036"/>
    <s v="C1132"/>
    <n v="4"/>
    <s v="normal"/>
    <n v="164"/>
    <n v="10"/>
    <s v="discounted"/>
    <n v="656"/>
    <n v="16.399999999999999"/>
    <n v="639.6"/>
    <s v="February"/>
    <x v="152"/>
    <x v="19"/>
    <s v="Moreno, Jenkins and Perez"/>
  </r>
  <r>
    <s v="S10372"/>
    <x v="6"/>
    <s v="B1023"/>
    <s v="C1198"/>
    <n v="8"/>
    <s v="Bulk"/>
    <n v="421"/>
    <n v="5"/>
    <s v="discounted"/>
    <n v="3368"/>
    <n v="21.05"/>
    <n v="3346.95"/>
    <s v="February"/>
    <x v="191"/>
    <x v="30"/>
    <s v="Prince Group"/>
  </r>
  <r>
    <s v="S10373"/>
    <x v="8"/>
    <s v="B1006"/>
    <s v="C1227"/>
    <n v="3"/>
    <s v="normal"/>
    <n v="213"/>
    <n v="15"/>
    <s v="discounted"/>
    <n v="639"/>
    <n v="31.95"/>
    <n v="607.04999999999995"/>
    <s v="February"/>
    <x v="116"/>
    <x v="40"/>
    <s v="Wilkinson, Bell and Stevens"/>
  </r>
  <r>
    <s v="S10374"/>
    <x v="27"/>
    <s v="B1053"/>
    <s v="C1163"/>
    <n v="9"/>
    <s v="Bulk"/>
    <n v="315"/>
    <n v="10"/>
    <s v="discounted"/>
    <n v="2835"/>
    <n v="31.5"/>
    <n v="2803.5"/>
    <s v="February"/>
    <x v="139"/>
    <x v="4"/>
    <s v="Alvarez, Knight and Lopez"/>
  </r>
  <r>
    <s v="S10375"/>
    <x v="19"/>
    <s v="B1025"/>
    <s v="C1182"/>
    <n v="2"/>
    <s v="normal"/>
    <n v="467"/>
    <n v="15"/>
    <s v="discounted"/>
    <n v="934"/>
    <n v="70.05"/>
    <n v="863.95"/>
    <s v="February"/>
    <x v="58"/>
    <x v="38"/>
    <s v="Anderson-Hogan"/>
  </r>
  <r>
    <s v="S10376"/>
    <x v="1"/>
    <s v="B1007"/>
    <s v="C1132"/>
    <n v="10"/>
    <s v="Bulk"/>
    <n v="332"/>
    <n v="0"/>
    <s v="full price"/>
    <n v="3320"/>
    <n v="0"/>
    <n v="3320"/>
    <s v="February"/>
    <x v="152"/>
    <x v="58"/>
    <s v="Moreno, Jenkins and Perez"/>
  </r>
  <r>
    <s v="S10377"/>
    <x v="5"/>
    <s v="B1019"/>
    <s v="C1046"/>
    <n v="10"/>
    <s v="Bulk"/>
    <n v="167"/>
    <n v="10"/>
    <s v="discounted"/>
    <n v="1670"/>
    <n v="16.7"/>
    <n v="1653.3"/>
    <s v="February"/>
    <x v="35"/>
    <x v="12"/>
    <s v="Blackburn, Castillo and Diaz"/>
  </r>
  <r>
    <s v="S10378"/>
    <x v="25"/>
    <s v="B1005"/>
    <s v="C1217"/>
    <n v="1"/>
    <s v="normal"/>
    <n v="500"/>
    <n v="15"/>
    <s v="discounted"/>
    <n v="500"/>
    <n v="75"/>
    <n v="425"/>
    <s v="February"/>
    <x v="178"/>
    <x v="9"/>
    <s v="Smith PLC"/>
  </r>
  <r>
    <s v="S10379"/>
    <x v="12"/>
    <s v="B1014"/>
    <s v="C1114"/>
    <n v="7"/>
    <s v="Bulk"/>
    <n v="420"/>
    <n v="0"/>
    <s v="full price"/>
    <n v="2940"/>
    <n v="0"/>
    <n v="2940"/>
    <s v="February"/>
    <x v="164"/>
    <x v="15"/>
    <s v="Moss, Lewis and Rosales"/>
  </r>
  <r>
    <s v="S10380"/>
    <x v="5"/>
    <s v="B1031"/>
    <s v="C1240"/>
    <n v="1"/>
    <s v="normal"/>
    <n v="370"/>
    <n v="15"/>
    <s v="discounted"/>
    <n v="370"/>
    <n v="55.5"/>
    <n v="314.5"/>
    <s v="February"/>
    <x v="68"/>
    <x v="5"/>
    <s v="Morgan PLC"/>
  </r>
  <r>
    <s v="S10381"/>
    <x v="4"/>
    <s v="B1057"/>
    <s v="C1202"/>
    <n v="4"/>
    <s v="normal"/>
    <n v="326"/>
    <n v="10"/>
    <s v="discounted"/>
    <n v="1304"/>
    <n v="32.6"/>
    <n v="1271.4000000000001"/>
    <s v="February"/>
    <x v="137"/>
    <x v="48"/>
    <s v="Savage, Boyle and Kennedy"/>
  </r>
  <r>
    <s v="S10382"/>
    <x v="13"/>
    <s v="B1059"/>
    <s v="C1220"/>
    <n v="10"/>
    <s v="Bulk"/>
    <n v="399"/>
    <n v="15"/>
    <s v="discounted"/>
    <n v="3990"/>
    <n v="59.85"/>
    <n v="3930.15"/>
    <s v="February"/>
    <x v="115"/>
    <x v="34"/>
    <s v="Williams Group"/>
  </r>
  <r>
    <s v="S10383"/>
    <x v="1"/>
    <s v="B1044"/>
    <s v="C1134"/>
    <n v="7"/>
    <s v="Bulk"/>
    <n v="396"/>
    <n v="10"/>
    <s v="discounted"/>
    <n v="2772"/>
    <n v="39.6"/>
    <n v="2732.4"/>
    <s v="February"/>
    <x v="25"/>
    <x v="1"/>
    <s v="Caldwell PLC"/>
  </r>
  <r>
    <s v="S10384"/>
    <x v="2"/>
    <s v="B1002"/>
    <s v="C1245"/>
    <n v="4"/>
    <s v="normal"/>
    <n v="167"/>
    <n v="0"/>
    <s v="full price"/>
    <n v="668"/>
    <n v="0"/>
    <n v="668"/>
    <s v="February"/>
    <x v="98"/>
    <x v="29"/>
    <s v="Williams, Mills and Schwartz"/>
  </r>
  <r>
    <s v="S10385"/>
    <x v="16"/>
    <s v="B1054"/>
    <s v="C1029"/>
    <n v="10"/>
    <s v="Bulk"/>
    <n v="209"/>
    <n v="15"/>
    <s v="discounted"/>
    <n v="2090"/>
    <n v="31.35"/>
    <n v="2058.65"/>
    <s v="February"/>
    <x v="192"/>
    <x v="10"/>
    <s v="Evans LLC"/>
  </r>
  <r>
    <s v="S10386"/>
    <x v="22"/>
    <s v="B1047"/>
    <s v="C1163"/>
    <n v="4"/>
    <s v="normal"/>
    <n v="162"/>
    <n v="10"/>
    <s v="discounted"/>
    <n v="648"/>
    <n v="16.2"/>
    <n v="631.79999999999995"/>
    <s v="February"/>
    <x v="139"/>
    <x v="26"/>
    <s v="Alvarez, Knight and Lopez"/>
  </r>
  <r>
    <s v="S10387"/>
    <x v="14"/>
    <s v="B1036"/>
    <s v="C1177"/>
    <n v="7"/>
    <s v="Bulk"/>
    <n v="164"/>
    <n v="15"/>
    <s v="discounted"/>
    <n v="1148"/>
    <n v="24.6"/>
    <n v="1123.4000000000001"/>
    <s v="February"/>
    <x v="84"/>
    <x v="19"/>
    <s v="Young, Reed and Goodwin"/>
  </r>
  <r>
    <s v="S10388"/>
    <x v="0"/>
    <s v="B1025"/>
    <s v="C1053"/>
    <n v="6"/>
    <s v="Bulk"/>
    <n v="467"/>
    <n v="15"/>
    <s v="discounted"/>
    <n v="2802"/>
    <n v="70.05"/>
    <n v="2731.95"/>
    <s v="February"/>
    <x v="176"/>
    <x v="38"/>
    <s v="Hayes-Logan"/>
  </r>
  <r>
    <s v="S10389"/>
    <x v="4"/>
    <s v="B1021"/>
    <s v="C1036"/>
    <n v="9"/>
    <s v="Bulk"/>
    <n v="269"/>
    <n v="5"/>
    <s v="discounted"/>
    <n v="2421"/>
    <n v="13.45"/>
    <n v="2407.5500000000002"/>
    <s v="February"/>
    <x v="128"/>
    <x v="44"/>
    <s v="Sanchez-Jenkins"/>
  </r>
  <r>
    <s v="S10390"/>
    <x v="27"/>
    <s v="B1052"/>
    <s v="C1033"/>
    <n v="6"/>
    <s v="Bulk"/>
    <n v="462"/>
    <n v="10"/>
    <s v="discounted"/>
    <n v="2772"/>
    <n v="46.2"/>
    <n v="2725.8"/>
    <s v="February"/>
    <x v="193"/>
    <x v="8"/>
    <s v="Baird, Johnson and Ellison"/>
  </r>
  <r>
    <s v="S10391"/>
    <x v="22"/>
    <s v="B1008"/>
    <s v="C1160"/>
    <n v="4"/>
    <s v="normal"/>
    <n v="492"/>
    <n v="15"/>
    <s v="discounted"/>
    <n v="1968"/>
    <n v="73.8"/>
    <n v="1894.2"/>
    <s v="February"/>
    <x v="45"/>
    <x v="54"/>
    <s v="Martin Ltd"/>
  </r>
  <r>
    <s v="S10392"/>
    <x v="5"/>
    <s v="B1010"/>
    <s v="C1212"/>
    <n v="10"/>
    <s v="Bulk"/>
    <n v="342"/>
    <n v="10"/>
    <s v="discounted"/>
    <n v="3420"/>
    <n v="34.200000000000003"/>
    <n v="3385.8"/>
    <s v="February"/>
    <x v="29"/>
    <x v="45"/>
    <s v="Maldonado-Cohen"/>
  </r>
  <r>
    <s v="S10393"/>
    <x v="6"/>
    <s v="B1006"/>
    <s v="C1247"/>
    <n v="2"/>
    <s v="normal"/>
    <n v="213"/>
    <n v="0"/>
    <s v="full price"/>
    <n v="426"/>
    <n v="0"/>
    <n v="426"/>
    <s v="February"/>
    <x v="172"/>
    <x v="40"/>
    <s v="Curtis Group"/>
  </r>
  <r>
    <s v="S10394"/>
    <x v="18"/>
    <s v="B1008"/>
    <s v="C1078"/>
    <n v="8"/>
    <s v="Bulk"/>
    <n v="492"/>
    <n v="15"/>
    <s v="discounted"/>
    <n v="3936"/>
    <n v="73.8"/>
    <n v="3862.2"/>
    <s v="February"/>
    <x v="194"/>
    <x v="54"/>
    <s v="Kaiser Group"/>
  </r>
  <r>
    <s v="S10395"/>
    <x v="25"/>
    <s v="B1022"/>
    <s v="C1156"/>
    <n v="7"/>
    <s v="Bulk"/>
    <n v="441"/>
    <n v="5"/>
    <s v="discounted"/>
    <n v="3087"/>
    <n v="22.05"/>
    <n v="3064.95"/>
    <s v="February"/>
    <x v="87"/>
    <x v="47"/>
    <s v="Trevino LLC"/>
  </r>
  <r>
    <s v="S10396"/>
    <x v="24"/>
    <s v="B1039"/>
    <s v="C1087"/>
    <n v="1"/>
    <s v="normal"/>
    <n v="356"/>
    <n v="0"/>
    <s v="full price"/>
    <n v="356"/>
    <n v="0"/>
    <n v="356"/>
    <s v="February"/>
    <x v="6"/>
    <x v="46"/>
    <s v="Sanford-Bullock"/>
  </r>
  <r>
    <s v="S10397"/>
    <x v="23"/>
    <s v="B1027"/>
    <s v="C1238"/>
    <n v="7"/>
    <s v="Bulk"/>
    <n v="336"/>
    <n v="5"/>
    <s v="discounted"/>
    <n v="2352"/>
    <n v="16.8"/>
    <n v="2335.1999999999998"/>
    <s v="February"/>
    <x v="56"/>
    <x v="33"/>
    <s v="Ross Ltd"/>
  </r>
  <r>
    <s v="S10398"/>
    <x v="7"/>
    <s v="B1046"/>
    <s v="C1222"/>
    <n v="9"/>
    <s v="Bulk"/>
    <n v="334"/>
    <n v="5"/>
    <s v="discounted"/>
    <n v="3006"/>
    <n v="16.7"/>
    <n v="2989.3"/>
    <s v="February"/>
    <x v="44"/>
    <x v="20"/>
    <s v="Moody-Dunn"/>
  </r>
  <r>
    <s v="S10399"/>
    <x v="27"/>
    <s v="B1004"/>
    <s v="C1136"/>
    <n v="6"/>
    <s v="Bulk"/>
    <n v="248"/>
    <n v="10"/>
    <s v="discounted"/>
    <n v="1488"/>
    <n v="24.8"/>
    <n v="1463.2"/>
    <s v="February"/>
    <x v="82"/>
    <x v="53"/>
    <s v="Hernandez PLC"/>
  </r>
  <r>
    <s v="S10400"/>
    <x v="4"/>
    <s v="B1026"/>
    <s v="C1201"/>
    <n v="2"/>
    <s v="normal"/>
    <n v="459"/>
    <n v="0"/>
    <s v="full price"/>
    <n v="918"/>
    <n v="0"/>
    <n v="918"/>
    <s v="February"/>
    <x v="96"/>
    <x v="59"/>
    <s v="Watts, Phillips and Vang"/>
  </r>
  <r>
    <s v="S10401"/>
    <x v="15"/>
    <s v="B1058"/>
    <s v="C1067"/>
    <n v="9"/>
    <s v="Bulk"/>
    <n v="362"/>
    <n v="5"/>
    <s v="discounted"/>
    <n v="3258"/>
    <n v="18.100000000000001"/>
    <n v="3239.9"/>
    <s v="February"/>
    <x v="131"/>
    <x v="32"/>
    <s v="Williams-Hart"/>
  </r>
  <r>
    <s v="S10402"/>
    <x v="6"/>
    <s v="B1043"/>
    <s v="C1169"/>
    <n v="7"/>
    <s v="Bulk"/>
    <n v="262"/>
    <n v="0"/>
    <s v="full price"/>
    <n v="1834"/>
    <n v="0"/>
    <n v="1834"/>
    <s v="February"/>
    <x v="5"/>
    <x v="56"/>
    <s v="Smith-Lester"/>
  </r>
  <r>
    <s v="S10403"/>
    <x v="3"/>
    <s v="B1000"/>
    <s v="C1219"/>
    <n v="8"/>
    <s v="Bulk"/>
    <n v="418"/>
    <n v="10"/>
    <s v="discounted"/>
    <n v="3344"/>
    <n v="41.8"/>
    <n v="3302.2"/>
    <s v="February"/>
    <x v="195"/>
    <x v="57"/>
    <s v="Hill Inc"/>
  </r>
  <r>
    <s v="S10404"/>
    <x v="0"/>
    <s v="B1042"/>
    <s v="C1093"/>
    <n v="8"/>
    <s v="Bulk"/>
    <n v="381"/>
    <n v="15"/>
    <s v="discounted"/>
    <n v="3048"/>
    <n v="57.15"/>
    <n v="2990.85"/>
    <s v="February"/>
    <x v="171"/>
    <x v="0"/>
    <s v="Warner, Willis and Ray"/>
  </r>
  <r>
    <s v="S10405"/>
    <x v="19"/>
    <s v="B1017"/>
    <s v="C1112"/>
    <n v="2"/>
    <s v="normal"/>
    <n v="303"/>
    <n v="10"/>
    <s v="discounted"/>
    <n v="606"/>
    <n v="30.3"/>
    <n v="575.70000000000005"/>
    <s v="February"/>
    <x v="8"/>
    <x v="55"/>
    <s v="Hood-Pena"/>
  </r>
  <r>
    <s v="S10406"/>
    <x v="20"/>
    <s v="B1029"/>
    <s v="C1036"/>
    <n v="4"/>
    <s v="normal"/>
    <n v="271"/>
    <n v="10"/>
    <s v="discounted"/>
    <n v="1084"/>
    <n v="27.1"/>
    <n v="1056.9000000000001"/>
    <s v="February"/>
    <x v="128"/>
    <x v="42"/>
    <s v="Sanchez-Jenkins"/>
  </r>
  <r>
    <s v="S10407"/>
    <x v="26"/>
    <s v="B1007"/>
    <s v="C1175"/>
    <n v="10"/>
    <s v="Bulk"/>
    <n v="332"/>
    <n v="10"/>
    <s v="discounted"/>
    <n v="3320"/>
    <n v="33.200000000000003"/>
    <n v="3286.8"/>
    <s v="February"/>
    <x v="196"/>
    <x v="58"/>
    <s v="Hall-Morgan"/>
  </r>
  <r>
    <s v="S10408"/>
    <x v="15"/>
    <s v="B1029"/>
    <s v="C1202"/>
    <n v="1"/>
    <s v="normal"/>
    <n v="271"/>
    <n v="15"/>
    <s v="discounted"/>
    <n v="271"/>
    <n v="40.65"/>
    <n v="230.35"/>
    <s v="February"/>
    <x v="137"/>
    <x v="42"/>
    <s v="Savage, Boyle and Kennedy"/>
  </r>
  <r>
    <s v="S10409"/>
    <x v="27"/>
    <s v="B1001"/>
    <s v="C1076"/>
    <n v="8"/>
    <s v="Bulk"/>
    <n v="341"/>
    <n v="0"/>
    <s v="full price"/>
    <n v="2728"/>
    <n v="0"/>
    <n v="2728"/>
    <s v="February"/>
    <x v="62"/>
    <x v="50"/>
    <s v="White-Cox"/>
  </r>
  <r>
    <s v="S10410"/>
    <x v="9"/>
    <s v="B1050"/>
    <s v="C1127"/>
    <n v="8"/>
    <s v="Bulk"/>
    <n v="287"/>
    <n v="15"/>
    <s v="discounted"/>
    <n v="2296"/>
    <n v="43.05"/>
    <n v="2252.9499999999998"/>
    <s v="February"/>
    <x v="197"/>
    <x v="31"/>
    <s v="Lloyd-Williams"/>
  </r>
  <r>
    <s v="S10411"/>
    <x v="1"/>
    <s v="B1001"/>
    <s v="C1204"/>
    <n v="10"/>
    <s v="Bulk"/>
    <n v="341"/>
    <n v="10"/>
    <s v="discounted"/>
    <n v="3410"/>
    <n v="34.1"/>
    <n v="3375.9"/>
    <s v="February"/>
    <x v="198"/>
    <x v="50"/>
    <s v="Rodriguez, Hammond and Mason"/>
  </r>
  <r>
    <s v="S10412"/>
    <x v="3"/>
    <s v="B1052"/>
    <s v="C1102"/>
    <n v="5"/>
    <s v="normal"/>
    <n v="462"/>
    <n v="15"/>
    <s v="discounted"/>
    <n v="2310"/>
    <n v="69.3"/>
    <n v="2240.6999999999998"/>
    <s v="February"/>
    <x v="199"/>
    <x v="8"/>
    <s v="Mahoney-Long"/>
  </r>
  <r>
    <s v="S10413"/>
    <x v="23"/>
    <s v="B1036"/>
    <s v="C1048"/>
    <n v="6"/>
    <s v="Bulk"/>
    <n v="164"/>
    <n v="10"/>
    <s v="discounted"/>
    <n v="984"/>
    <n v="16.399999999999999"/>
    <n v="967.6"/>
    <s v="February"/>
    <x v="41"/>
    <x v="19"/>
    <s v="Alexander-Williams"/>
  </r>
  <r>
    <s v="S10414"/>
    <x v="27"/>
    <s v="B1032"/>
    <s v="C1117"/>
    <n v="5"/>
    <s v="normal"/>
    <n v="423"/>
    <n v="5"/>
    <s v="discounted"/>
    <n v="2115"/>
    <n v="21.15"/>
    <n v="2093.85"/>
    <s v="February"/>
    <x v="67"/>
    <x v="43"/>
    <s v="Anderson-Martinez"/>
  </r>
  <r>
    <s v="S10415"/>
    <x v="21"/>
    <s v="B1022"/>
    <s v="C1065"/>
    <n v="9"/>
    <s v="Bulk"/>
    <n v="441"/>
    <n v="10"/>
    <s v="discounted"/>
    <n v="3969"/>
    <n v="44.1"/>
    <n v="3924.9"/>
    <s v="February"/>
    <x v="105"/>
    <x v="47"/>
    <s v="Price Ltd"/>
  </r>
  <r>
    <s v="S10416"/>
    <x v="7"/>
    <s v="B1049"/>
    <s v="C1125"/>
    <n v="10"/>
    <s v="Bulk"/>
    <n v="219"/>
    <n v="10"/>
    <s v="discounted"/>
    <n v="2190"/>
    <n v="21.9"/>
    <n v="2168.1"/>
    <s v="February"/>
    <x v="74"/>
    <x v="14"/>
    <s v="Mendoza-Burke"/>
  </r>
  <r>
    <s v="S10417"/>
    <x v="23"/>
    <s v="B1022"/>
    <s v="C1056"/>
    <n v="9"/>
    <s v="Bulk"/>
    <n v="441"/>
    <n v="0"/>
    <s v="full price"/>
    <n v="3969"/>
    <n v="0"/>
    <n v="3969"/>
    <s v="February"/>
    <x v="42"/>
    <x v="47"/>
    <s v="Murphy LLC"/>
  </r>
  <r>
    <s v="S10418"/>
    <x v="23"/>
    <s v="B1046"/>
    <s v="C1119"/>
    <n v="5"/>
    <s v="normal"/>
    <n v="334"/>
    <n v="10"/>
    <s v="discounted"/>
    <n v="1670"/>
    <n v="33.4"/>
    <n v="1636.6"/>
    <s v="February"/>
    <x v="200"/>
    <x v="20"/>
    <s v="Lambert, Valdez and Garcia"/>
  </r>
  <r>
    <s v="S10419"/>
    <x v="14"/>
    <s v="B1040"/>
    <s v="C1015"/>
    <n v="8"/>
    <s v="Bulk"/>
    <n v="456"/>
    <n v="15"/>
    <s v="discounted"/>
    <n v="3648"/>
    <n v="68.400000000000006"/>
    <n v="3579.6"/>
    <s v="February"/>
    <x v="201"/>
    <x v="11"/>
    <s v="Munoz, Black and Wilson"/>
  </r>
  <r>
    <s v="S10420"/>
    <x v="13"/>
    <s v="B1012"/>
    <s v="C1063"/>
    <n v="3"/>
    <s v="normal"/>
    <n v="186"/>
    <n v="0"/>
    <s v="full price"/>
    <n v="558"/>
    <n v="0"/>
    <n v="558"/>
    <s v="February"/>
    <x v="48"/>
    <x v="27"/>
    <s v="Thomas-Melendez"/>
  </r>
  <r>
    <s v="S10421"/>
    <x v="11"/>
    <s v="B1030"/>
    <s v="C1065"/>
    <n v="1"/>
    <s v="normal"/>
    <n v="410"/>
    <n v="15"/>
    <s v="discounted"/>
    <n v="410"/>
    <n v="61.5"/>
    <n v="348.5"/>
    <s v="February"/>
    <x v="105"/>
    <x v="23"/>
    <s v="Price Ltd"/>
  </r>
  <r>
    <s v="S10422"/>
    <x v="0"/>
    <s v="B1039"/>
    <s v="C1141"/>
    <n v="1"/>
    <s v="normal"/>
    <n v="356"/>
    <n v="5"/>
    <s v="discounted"/>
    <n v="356"/>
    <n v="17.8"/>
    <n v="338.2"/>
    <s v="February"/>
    <x v="88"/>
    <x v="46"/>
    <s v="Ashley, Delgado and Hernandez"/>
  </r>
  <r>
    <s v="S10423"/>
    <x v="25"/>
    <s v="B1016"/>
    <s v="C1049"/>
    <n v="7"/>
    <s v="Bulk"/>
    <n v="427"/>
    <n v="10"/>
    <s v="discounted"/>
    <n v="2989"/>
    <n v="42.7"/>
    <n v="2946.3"/>
    <s v="February"/>
    <x v="51"/>
    <x v="37"/>
    <s v="Mcknight LLC"/>
  </r>
  <r>
    <s v="S10424"/>
    <x v="27"/>
    <s v="B1000"/>
    <s v="C1248"/>
    <n v="10"/>
    <s v="Bulk"/>
    <n v="418"/>
    <n v="10"/>
    <s v="discounted"/>
    <n v="4180"/>
    <n v="41.8"/>
    <n v="4138.2"/>
    <s v="February"/>
    <x v="108"/>
    <x v="57"/>
    <s v="Harding-Johns"/>
  </r>
  <r>
    <s v="S10425"/>
    <x v="19"/>
    <s v="B1032"/>
    <s v="C1115"/>
    <n v="6"/>
    <s v="Bulk"/>
    <n v="423"/>
    <n v="10"/>
    <s v="discounted"/>
    <n v="2538"/>
    <n v="42.3"/>
    <n v="2495.6999999999998"/>
    <s v="February"/>
    <x v="123"/>
    <x v="43"/>
    <s v="Mann PLC"/>
  </r>
  <r>
    <s v="S10426"/>
    <x v="11"/>
    <s v="B1020"/>
    <s v="C1092"/>
    <n v="7"/>
    <s v="Bulk"/>
    <n v="386"/>
    <n v="10"/>
    <s v="discounted"/>
    <n v="2702"/>
    <n v="38.6"/>
    <n v="2663.4"/>
    <s v="February"/>
    <x v="169"/>
    <x v="39"/>
    <s v="Davis, Shepard and Clay"/>
  </r>
  <r>
    <s v="S10427"/>
    <x v="1"/>
    <s v="B1008"/>
    <s v="C1105"/>
    <n v="10"/>
    <s v="Bulk"/>
    <n v="492"/>
    <n v="0"/>
    <s v="full price"/>
    <n v="4920"/>
    <n v="0"/>
    <n v="4920"/>
    <s v="February"/>
    <x v="39"/>
    <x v="54"/>
    <s v="Newman-Fitzgerald"/>
  </r>
  <r>
    <s v="S10428"/>
    <x v="3"/>
    <s v="B1023"/>
    <s v="C1127"/>
    <n v="8"/>
    <s v="Bulk"/>
    <n v="421"/>
    <n v="0"/>
    <s v="full price"/>
    <n v="3368"/>
    <n v="0"/>
    <n v="3368"/>
    <s v="February"/>
    <x v="197"/>
    <x v="30"/>
    <s v="Lloyd-Williams"/>
  </r>
  <r>
    <s v="S10429"/>
    <x v="17"/>
    <s v="B1050"/>
    <s v="C1172"/>
    <n v="4"/>
    <s v="normal"/>
    <n v="287"/>
    <n v="15"/>
    <s v="discounted"/>
    <n v="1148"/>
    <n v="43.05"/>
    <n v="1104.95"/>
    <s v="February"/>
    <x v="69"/>
    <x v="31"/>
    <s v="Moran LLC"/>
  </r>
  <r>
    <s v="S10430"/>
    <x v="19"/>
    <s v="B1039"/>
    <s v="C1211"/>
    <n v="6"/>
    <s v="Bulk"/>
    <n v="356"/>
    <n v="15"/>
    <s v="discounted"/>
    <n v="2136"/>
    <n v="53.4"/>
    <n v="2082.6"/>
    <s v="February"/>
    <x v="37"/>
    <x v="46"/>
    <s v="Richards Ltd"/>
  </r>
  <r>
    <s v="S10431"/>
    <x v="18"/>
    <s v="B1054"/>
    <s v="C1111"/>
    <n v="10"/>
    <s v="Bulk"/>
    <n v="209"/>
    <n v="10"/>
    <s v="discounted"/>
    <n v="2090"/>
    <n v="20.9"/>
    <n v="2069.1"/>
    <s v="February"/>
    <x v="103"/>
    <x v="10"/>
    <s v="Nash, Rich and Hill"/>
  </r>
  <r>
    <s v="S10432"/>
    <x v="7"/>
    <s v="B1019"/>
    <s v="C1076"/>
    <n v="4"/>
    <s v="normal"/>
    <n v="167"/>
    <n v="5"/>
    <s v="discounted"/>
    <n v="668"/>
    <n v="8.35"/>
    <n v="659.65"/>
    <s v="February"/>
    <x v="62"/>
    <x v="12"/>
    <s v="White-Cox"/>
  </r>
  <r>
    <s v="S10433"/>
    <x v="11"/>
    <s v="B1032"/>
    <s v="C1011"/>
    <n v="2"/>
    <s v="normal"/>
    <n v="423"/>
    <n v="5"/>
    <s v="discounted"/>
    <n v="846"/>
    <n v="21.15"/>
    <n v="824.85"/>
    <s v="February"/>
    <x v="148"/>
    <x v="43"/>
    <s v="Brown PLC"/>
  </r>
  <r>
    <s v="S10434"/>
    <x v="22"/>
    <s v="B1007"/>
    <s v="C1115"/>
    <n v="7"/>
    <s v="Bulk"/>
    <n v="332"/>
    <n v="10"/>
    <s v="discounted"/>
    <n v="2324"/>
    <n v="33.200000000000003"/>
    <n v="2290.8000000000002"/>
    <s v="February"/>
    <x v="123"/>
    <x v="58"/>
    <s v="Mann PLC"/>
  </r>
  <r>
    <s v="S10435"/>
    <x v="12"/>
    <s v="B1013"/>
    <s v="C1057"/>
    <n v="1"/>
    <s v="normal"/>
    <n v="284"/>
    <n v="5"/>
    <s v="discounted"/>
    <n v="284"/>
    <n v="14.2"/>
    <n v="269.8"/>
    <s v="February"/>
    <x v="202"/>
    <x v="16"/>
    <s v="Macdonald Ltd"/>
  </r>
  <r>
    <s v="S10436"/>
    <x v="15"/>
    <s v="B1036"/>
    <s v="C1062"/>
    <n v="3"/>
    <s v="normal"/>
    <n v="164"/>
    <n v="10"/>
    <s v="discounted"/>
    <n v="492"/>
    <n v="16.399999999999999"/>
    <n v="475.6"/>
    <s v="February"/>
    <x v="81"/>
    <x v="19"/>
    <s v="Williams LLC"/>
  </r>
  <r>
    <s v="S10437"/>
    <x v="5"/>
    <s v="B1022"/>
    <s v="C1171"/>
    <n v="4"/>
    <s v="normal"/>
    <n v="441"/>
    <n v="15"/>
    <s v="discounted"/>
    <n v="1764"/>
    <n v="66.150000000000006"/>
    <n v="1697.85"/>
    <s v="February"/>
    <x v="31"/>
    <x v="47"/>
    <s v="Warren, Crane and Jones"/>
  </r>
  <r>
    <s v="S10438"/>
    <x v="6"/>
    <s v="B1004"/>
    <s v="C1214"/>
    <n v="4"/>
    <s v="normal"/>
    <n v="248"/>
    <n v="15"/>
    <s v="discounted"/>
    <n v="992"/>
    <n v="37.200000000000003"/>
    <n v="954.8"/>
    <s v="February"/>
    <x v="203"/>
    <x v="53"/>
    <s v="Nelson, Martinez and Malone"/>
  </r>
  <r>
    <s v="S10439"/>
    <x v="3"/>
    <s v="B1055"/>
    <s v="C1037"/>
    <n v="9"/>
    <s v="Bulk"/>
    <n v="192"/>
    <n v="0"/>
    <s v="full price"/>
    <n v="1728"/>
    <n v="0"/>
    <n v="1728"/>
    <s v="February"/>
    <x v="70"/>
    <x v="3"/>
    <s v="Smith-Proctor"/>
  </r>
  <r>
    <s v="S10440"/>
    <x v="18"/>
    <s v="B1058"/>
    <s v="C1055"/>
    <n v="2"/>
    <s v="normal"/>
    <n v="362"/>
    <n v="10"/>
    <s v="discounted"/>
    <n v="724"/>
    <n v="36.200000000000003"/>
    <n v="687.8"/>
    <s v="February"/>
    <x v="59"/>
    <x v="32"/>
    <s v="Byrd, Dixon and Kennedy"/>
  </r>
  <r>
    <s v="S10441"/>
    <x v="26"/>
    <s v="B1050"/>
    <s v="C1170"/>
    <n v="4"/>
    <s v="normal"/>
    <n v="287"/>
    <n v="0"/>
    <s v="full price"/>
    <n v="1148"/>
    <n v="0"/>
    <n v="1148"/>
    <s v="February"/>
    <x v="66"/>
    <x v="31"/>
    <s v="Murphy and Sons"/>
  </r>
  <r>
    <s v="S10442"/>
    <x v="1"/>
    <s v="B1011"/>
    <s v="C1162"/>
    <n v="8"/>
    <s v="Bulk"/>
    <n v="281"/>
    <n v="5"/>
    <s v="discounted"/>
    <n v="2248"/>
    <n v="14.05"/>
    <n v="2233.9499999999998"/>
    <s v="February"/>
    <x v="28"/>
    <x v="13"/>
    <s v="Salazar, Maldonado and Thomas"/>
  </r>
  <r>
    <s v="S10443"/>
    <x v="20"/>
    <s v="B1032"/>
    <s v="C1094"/>
    <n v="8"/>
    <s v="Bulk"/>
    <n v="423"/>
    <n v="5"/>
    <s v="discounted"/>
    <n v="3384"/>
    <n v="21.15"/>
    <n v="3362.85"/>
    <s v="February"/>
    <x v="204"/>
    <x v="43"/>
    <s v="Henderson, Daniels and Kelly"/>
  </r>
  <r>
    <s v="S10444"/>
    <x v="8"/>
    <s v="B1041"/>
    <s v="C1032"/>
    <n v="3"/>
    <s v="normal"/>
    <n v="222"/>
    <n v="15"/>
    <s v="discounted"/>
    <n v="666"/>
    <n v="33.299999999999997"/>
    <n v="632.70000000000005"/>
    <s v="February"/>
    <x v="205"/>
    <x v="17"/>
    <s v="Harris-Mills"/>
  </r>
  <r>
    <s v="S10445"/>
    <x v="16"/>
    <s v="B1002"/>
    <s v="C1218"/>
    <n v="2"/>
    <s v="normal"/>
    <n v="167"/>
    <n v="15"/>
    <s v="discounted"/>
    <n v="334"/>
    <n v="25.05"/>
    <n v="308.95"/>
    <s v="February"/>
    <x v="26"/>
    <x v="29"/>
    <s v="Potter Group"/>
  </r>
  <r>
    <s v="S10446"/>
    <x v="24"/>
    <s v="B1058"/>
    <s v="C1030"/>
    <n v="7"/>
    <s v="Bulk"/>
    <n v="362"/>
    <n v="10"/>
    <s v="discounted"/>
    <n v="2534"/>
    <n v="36.200000000000003"/>
    <n v="2497.8000000000002"/>
    <s v="February"/>
    <x v="162"/>
    <x v="32"/>
    <s v="Cook-Rocha"/>
  </r>
  <r>
    <s v="S10447"/>
    <x v="8"/>
    <s v="B1031"/>
    <s v="C1208"/>
    <n v="3"/>
    <s v="normal"/>
    <n v="370"/>
    <n v="10"/>
    <s v="discounted"/>
    <n v="1110"/>
    <n v="37"/>
    <n v="1073"/>
    <s v="February"/>
    <x v="36"/>
    <x v="5"/>
    <s v="Hunter PLC"/>
  </r>
  <r>
    <s v="S10448"/>
    <x v="1"/>
    <s v="B1013"/>
    <s v="C1111"/>
    <n v="10"/>
    <s v="Bulk"/>
    <n v="284"/>
    <n v="0"/>
    <s v="full price"/>
    <n v="2840"/>
    <n v="0"/>
    <n v="2840"/>
    <s v="February"/>
    <x v="103"/>
    <x v="16"/>
    <s v="Nash, Rich and Hill"/>
  </r>
  <r>
    <s v="S10449"/>
    <x v="22"/>
    <s v="B1011"/>
    <s v="C1027"/>
    <n v="5"/>
    <s v="normal"/>
    <n v="281"/>
    <n v="10"/>
    <s v="discounted"/>
    <n v="1405"/>
    <n v="28.1"/>
    <n v="1376.9"/>
    <s v="February"/>
    <x v="206"/>
    <x v="13"/>
    <s v="Moran-Joyce"/>
  </r>
  <r>
    <s v="S10450"/>
    <x v="8"/>
    <s v="B1033"/>
    <s v="C1151"/>
    <n v="3"/>
    <s v="normal"/>
    <n v="347"/>
    <n v="5"/>
    <s v="discounted"/>
    <n v="1041"/>
    <n v="17.350000000000001"/>
    <n v="1023.65"/>
    <s v="February"/>
    <x v="118"/>
    <x v="49"/>
    <s v="Brown-Rivers"/>
  </r>
  <r>
    <s v="S10451"/>
    <x v="7"/>
    <s v="B1036"/>
    <s v="C1142"/>
    <n v="3"/>
    <s v="normal"/>
    <n v="164"/>
    <n v="5"/>
    <s v="discounted"/>
    <n v="492"/>
    <n v="8.1999999999999993"/>
    <n v="483.8"/>
    <s v="February"/>
    <x v="188"/>
    <x v="19"/>
    <s v="Holloway, Lewis and Bryan"/>
  </r>
  <r>
    <s v="S10452"/>
    <x v="8"/>
    <s v="B1004"/>
    <s v="C1002"/>
    <n v="7"/>
    <s v="Bulk"/>
    <n v="248"/>
    <n v="5"/>
    <s v="discounted"/>
    <n v="1736"/>
    <n v="12.4"/>
    <n v="1723.6"/>
    <s v="February"/>
    <x v="161"/>
    <x v="53"/>
    <s v="Garcia-Martin"/>
  </r>
  <r>
    <s v="S10453"/>
    <x v="14"/>
    <s v="B1048"/>
    <s v="C1170"/>
    <n v="10"/>
    <s v="Bulk"/>
    <n v="465"/>
    <n v="15"/>
    <s v="discounted"/>
    <n v="4650"/>
    <n v="69.75"/>
    <n v="4580.25"/>
    <s v="February"/>
    <x v="66"/>
    <x v="6"/>
    <s v="Murphy and Sons"/>
  </r>
  <r>
    <s v="S10454"/>
    <x v="2"/>
    <s v="B1041"/>
    <s v="C1145"/>
    <n v="4"/>
    <s v="normal"/>
    <n v="222"/>
    <n v="0"/>
    <s v="full price"/>
    <n v="888"/>
    <n v="0"/>
    <n v="888"/>
    <s v="February"/>
    <x v="207"/>
    <x v="17"/>
    <s v="Dillon-Galloway"/>
  </r>
  <r>
    <s v="S10455"/>
    <x v="10"/>
    <s v="B1057"/>
    <s v="C1001"/>
    <n v="5"/>
    <s v="normal"/>
    <n v="326"/>
    <n v="5"/>
    <s v="discounted"/>
    <n v="1630"/>
    <n v="16.3"/>
    <n v="1613.7"/>
    <s v="February"/>
    <x v="208"/>
    <x v="48"/>
    <s v="Bowman Group"/>
  </r>
  <r>
    <s v="S10456"/>
    <x v="23"/>
    <s v="B1000"/>
    <s v="C1239"/>
    <n v="3"/>
    <s v="normal"/>
    <n v="418"/>
    <n v="10"/>
    <s v="discounted"/>
    <n v="1254"/>
    <n v="41.8"/>
    <n v="1212.2"/>
    <s v="February"/>
    <x v="167"/>
    <x v="57"/>
    <s v="Washington, Golden and Roberts"/>
  </r>
  <r>
    <s v="S10457"/>
    <x v="8"/>
    <s v="B1018"/>
    <s v="C1183"/>
    <n v="5"/>
    <s v="normal"/>
    <n v="295"/>
    <n v="15"/>
    <s v="discounted"/>
    <n v="1475"/>
    <n v="44.25"/>
    <n v="1430.75"/>
    <s v="February"/>
    <x v="145"/>
    <x v="36"/>
    <s v="Patterson Ltd"/>
  </r>
  <r>
    <s v="S10458"/>
    <x v="12"/>
    <s v="B1032"/>
    <s v="C1116"/>
    <n v="7"/>
    <s v="Bulk"/>
    <n v="423"/>
    <n v="0"/>
    <s v="full price"/>
    <n v="2961"/>
    <n v="0"/>
    <n v="2961"/>
    <s v="February"/>
    <x v="23"/>
    <x v="43"/>
    <s v="Carr Ltd"/>
  </r>
  <r>
    <s v="S10459"/>
    <x v="26"/>
    <s v="B1033"/>
    <s v="C1199"/>
    <n v="4"/>
    <s v="normal"/>
    <n v="347"/>
    <n v="0"/>
    <s v="full price"/>
    <n v="1388"/>
    <n v="0"/>
    <n v="1388"/>
    <s v="February"/>
    <x v="15"/>
    <x v="49"/>
    <s v="Bender Group"/>
  </r>
  <r>
    <s v="S10460"/>
    <x v="18"/>
    <s v="B1016"/>
    <s v="C1116"/>
    <n v="1"/>
    <s v="normal"/>
    <n v="427"/>
    <n v="5"/>
    <s v="discounted"/>
    <n v="427"/>
    <n v="21.35"/>
    <n v="405.65"/>
    <s v="February"/>
    <x v="23"/>
    <x v="37"/>
    <s v="Carr Ltd"/>
  </r>
  <r>
    <s v="S10461"/>
    <x v="27"/>
    <s v="B1046"/>
    <s v="C1152"/>
    <n v="8"/>
    <s v="Bulk"/>
    <n v="334"/>
    <n v="0"/>
    <s v="full price"/>
    <n v="2672"/>
    <n v="0"/>
    <n v="2672"/>
    <s v="February"/>
    <x v="160"/>
    <x v="20"/>
    <s v="Wolfe-Spencer"/>
  </r>
  <r>
    <s v="S10462"/>
    <x v="22"/>
    <s v="B1002"/>
    <s v="C1065"/>
    <n v="2"/>
    <s v="normal"/>
    <n v="167"/>
    <n v="15"/>
    <s v="discounted"/>
    <n v="334"/>
    <n v="25.05"/>
    <n v="308.95"/>
    <s v="February"/>
    <x v="105"/>
    <x v="29"/>
    <s v="Price Ltd"/>
  </r>
  <r>
    <s v="S10463"/>
    <x v="6"/>
    <s v="B1001"/>
    <s v="C1181"/>
    <n v="6"/>
    <s v="Bulk"/>
    <n v="341"/>
    <n v="0"/>
    <s v="full price"/>
    <n v="2046"/>
    <n v="0"/>
    <n v="2046"/>
    <s v="February"/>
    <x v="209"/>
    <x v="50"/>
    <s v="Morales, Allen and Wells"/>
  </r>
  <r>
    <s v="S10464"/>
    <x v="26"/>
    <s v="B1043"/>
    <s v="C1017"/>
    <n v="9"/>
    <s v="Bulk"/>
    <n v="262"/>
    <n v="10"/>
    <s v="discounted"/>
    <n v="2358"/>
    <n v="26.2"/>
    <n v="2331.8000000000002"/>
    <s v="February"/>
    <x v="93"/>
    <x v="56"/>
    <s v="Maldonado, Miller and Thomas"/>
  </r>
  <r>
    <s v="S10465"/>
    <x v="20"/>
    <s v="B1014"/>
    <s v="C1217"/>
    <n v="9"/>
    <s v="Bulk"/>
    <n v="420"/>
    <n v="5"/>
    <s v="discounted"/>
    <n v="3780"/>
    <n v="21"/>
    <n v="3759"/>
    <s v="February"/>
    <x v="178"/>
    <x v="15"/>
    <s v="Smith PLC"/>
  </r>
  <r>
    <s v="S10466"/>
    <x v="13"/>
    <s v="B1029"/>
    <s v="C1061"/>
    <n v="8"/>
    <s v="Bulk"/>
    <n v="271"/>
    <n v="15"/>
    <s v="discounted"/>
    <n v="2168"/>
    <n v="40.65"/>
    <n v="2127.35"/>
    <s v="February"/>
    <x v="27"/>
    <x v="42"/>
    <s v="Stevenson-Phillips"/>
  </r>
  <r>
    <s v="S10467"/>
    <x v="3"/>
    <s v="B1005"/>
    <s v="C1234"/>
    <n v="5"/>
    <s v="normal"/>
    <n v="500"/>
    <n v="10"/>
    <s v="discounted"/>
    <n v="2500"/>
    <n v="50"/>
    <n v="2450"/>
    <s v="February"/>
    <x v="165"/>
    <x v="9"/>
    <s v="Spears, Matthews and Ellis"/>
  </r>
  <r>
    <s v="S10468"/>
    <x v="21"/>
    <s v="B1032"/>
    <s v="C1108"/>
    <n v="6"/>
    <s v="Bulk"/>
    <n v="423"/>
    <n v="15"/>
    <s v="discounted"/>
    <n v="2538"/>
    <n v="63.45"/>
    <n v="2474.5500000000002"/>
    <s v="February"/>
    <x v="149"/>
    <x v="43"/>
    <s v="Johnson-Bennett"/>
  </r>
  <r>
    <s v="S10469"/>
    <x v="14"/>
    <s v="B1010"/>
    <s v="C1170"/>
    <n v="10"/>
    <s v="Bulk"/>
    <n v="342"/>
    <n v="10"/>
    <s v="discounted"/>
    <n v="3420"/>
    <n v="34.200000000000003"/>
    <n v="3385.8"/>
    <s v="February"/>
    <x v="66"/>
    <x v="45"/>
    <s v="Murphy and Sons"/>
  </r>
  <r>
    <s v="S10470"/>
    <x v="15"/>
    <s v="B1026"/>
    <s v="C1174"/>
    <n v="7"/>
    <s v="Bulk"/>
    <n v="459"/>
    <n v="10"/>
    <s v="discounted"/>
    <n v="3213"/>
    <n v="45.9"/>
    <n v="3167.1"/>
    <s v="February"/>
    <x v="154"/>
    <x v="59"/>
    <s v="Arnold-Mahoney"/>
  </r>
  <r>
    <s v="S10471"/>
    <x v="19"/>
    <s v="B1045"/>
    <s v="C1096"/>
    <n v="7"/>
    <s v="Bulk"/>
    <n v="206"/>
    <n v="10"/>
    <s v="discounted"/>
    <n v="1442"/>
    <n v="20.6"/>
    <n v="1421.4"/>
    <s v="February"/>
    <x v="9"/>
    <x v="21"/>
    <s v="Scott-Johnston"/>
  </r>
  <r>
    <s v="S10472"/>
    <x v="23"/>
    <s v="B1029"/>
    <s v="C1025"/>
    <n v="4"/>
    <s v="normal"/>
    <n v="271"/>
    <n v="5"/>
    <s v="discounted"/>
    <n v="1084"/>
    <n v="13.55"/>
    <n v="1070.45"/>
    <s v="February"/>
    <x v="89"/>
    <x v="42"/>
    <s v="Wells, Jones and Rogers"/>
  </r>
  <r>
    <s v="S10473"/>
    <x v="14"/>
    <s v="B1013"/>
    <s v="C1148"/>
    <n v="7"/>
    <s v="Bulk"/>
    <n v="284"/>
    <n v="0"/>
    <s v="full price"/>
    <n v="1988"/>
    <n v="0"/>
    <n v="1988"/>
    <s v="February"/>
    <x v="97"/>
    <x v="16"/>
    <s v="Ford PLC"/>
  </r>
  <r>
    <s v="S10474"/>
    <x v="27"/>
    <s v="B1056"/>
    <s v="C1214"/>
    <n v="8"/>
    <s v="Bulk"/>
    <n v="204"/>
    <n v="0"/>
    <s v="full price"/>
    <n v="1632"/>
    <n v="0"/>
    <n v="1632"/>
    <s v="February"/>
    <x v="203"/>
    <x v="24"/>
    <s v="Nelson, Martinez and Malone"/>
  </r>
  <r>
    <s v="S10475"/>
    <x v="16"/>
    <s v="B1008"/>
    <s v="C1218"/>
    <n v="4"/>
    <s v="normal"/>
    <n v="492"/>
    <n v="5"/>
    <s v="discounted"/>
    <n v="1968"/>
    <n v="24.6"/>
    <n v="1943.4"/>
    <s v="February"/>
    <x v="26"/>
    <x v="54"/>
    <s v="Potter Group"/>
  </r>
  <r>
    <s v="S10476"/>
    <x v="3"/>
    <s v="B1010"/>
    <s v="C1191"/>
    <n v="10"/>
    <s v="Bulk"/>
    <n v="342"/>
    <n v="5"/>
    <s v="discounted"/>
    <n v="3420"/>
    <n v="17.100000000000001"/>
    <n v="3402.9"/>
    <s v="February"/>
    <x v="11"/>
    <x v="45"/>
    <s v="Chen Inc"/>
  </r>
  <r>
    <s v="S10477"/>
    <x v="6"/>
    <s v="B1034"/>
    <s v="C1221"/>
    <n v="1"/>
    <s v="normal"/>
    <n v="305"/>
    <n v="15"/>
    <s v="discounted"/>
    <n v="305"/>
    <n v="45.75"/>
    <n v="259.25"/>
    <s v="February"/>
    <x v="133"/>
    <x v="22"/>
    <s v="Griffin Group"/>
  </r>
  <r>
    <s v="S10478"/>
    <x v="14"/>
    <s v="B1050"/>
    <s v="C1205"/>
    <n v="2"/>
    <s v="normal"/>
    <n v="287"/>
    <n v="10"/>
    <s v="discounted"/>
    <n v="574"/>
    <n v="28.7"/>
    <n v="545.29999999999995"/>
    <s v="February"/>
    <x v="210"/>
    <x v="31"/>
    <s v="Lee Ltd"/>
  </r>
  <r>
    <s v="S10479"/>
    <x v="0"/>
    <s v="B1023"/>
    <s v="C1002"/>
    <n v="2"/>
    <s v="normal"/>
    <n v="421"/>
    <n v="0"/>
    <s v="full price"/>
    <n v="842"/>
    <n v="0"/>
    <n v="842"/>
    <s v="February"/>
    <x v="161"/>
    <x v="30"/>
    <s v="Garcia-Martin"/>
  </r>
  <r>
    <s v="S10480"/>
    <x v="20"/>
    <s v="B1056"/>
    <s v="C1134"/>
    <n v="6"/>
    <s v="Bulk"/>
    <n v="204"/>
    <n v="10"/>
    <s v="discounted"/>
    <n v="1224"/>
    <n v="20.399999999999999"/>
    <n v="1203.5999999999999"/>
    <s v="February"/>
    <x v="25"/>
    <x v="24"/>
    <s v="Caldwell PLC"/>
  </r>
  <r>
    <s v="S10481"/>
    <x v="2"/>
    <s v="B1020"/>
    <s v="C1066"/>
    <n v="2"/>
    <s v="normal"/>
    <n v="386"/>
    <n v="10"/>
    <s v="discounted"/>
    <n v="772"/>
    <n v="38.6"/>
    <n v="733.4"/>
    <s v="February"/>
    <x v="106"/>
    <x v="39"/>
    <s v="Pennington-Knox"/>
  </r>
  <r>
    <s v="S10482"/>
    <x v="26"/>
    <s v="B1005"/>
    <s v="C1123"/>
    <n v="1"/>
    <s v="normal"/>
    <n v="500"/>
    <n v="5"/>
    <s v="discounted"/>
    <n v="500"/>
    <n v="25"/>
    <n v="475"/>
    <s v="February"/>
    <x v="18"/>
    <x v="9"/>
    <s v="Barnes-Johnson"/>
  </r>
  <r>
    <s v="S10483"/>
    <x v="2"/>
    <s v="B1037"/>
    <s v="C1082"/>
    <n v="7"/>
    <s v="Bulk"/>
    <n v="373"/>
    <n v="0"/>
    <s v="full price"/>
    <n v="2611"/>
    <n v="0"/>
    <n v="2611"/>
    <s v="February"/>
    <x v="61"/>
    <x v="41"/>
    <s v="Hayes, Hampton and Palmer"/>
  </r>
  <r>
    <s v="S10484"/>
    <x v="15"/>
    <s v="B1021"/>
    <s v="C1174"/>
    <n v="3"/>
    <s v="normal"/>
    <n v="269"/>
    <n v="15"/>
    <s v="discounted"/>
    <n v="807"/>
    <n v="40.35"/>
    <n v="766.65"/>
    <s v="February"/>
    <x v="154"/>
    <x v="44"/>
    <s v="Arnold-Mahoney"/>
  </r>
  <r>
    <s v="S10485"/>
    <x v="21"/>
    <s v="B1054"/>
    <s v="C1067"/>
    <n v="2"/>
    <s v="normal"/>
    <n v="209"/>
    <n v="10"/>
    <s v="discounted"/>
    <n v="418"/>
    <n v="20.9"/>
    <n v="397.1"/>
    <s v="February"/>
    <x v="131"/>
    <x v="10"/>
    <s v="Williams-Hart"/>
  </r>
  <r>
    <s v="S10486"/>
    <x v="1"/>
    <s v="B1040"/>
    <s v="C1002"/>
    <n v="2"/>
    <s v="normal"/>
    <n v="456"/>
    <n v="0"/>
    <s v="full price"/>
    <n v="912"/>
    <n v="0"/>
    <n v="912"/>
    <s v="February"/>
    <x v="161"/>
    <x v="11"/>
    <s v="Garcia-Martin"/>
  </r>
  <r>
    <s v="S10487"/>
    <x v="2"/>
    <s v="B1032"/>
    <s v="C1023"/>
    <n v="7"/>
    <s v="Bulk"/>
    <n v="423"/>
    <n v="10"/>
    <s v="discounted"/>
    <n v="2961"/>
    <n v="42.3"/>
    <n v="2918.7"/>
    <s v="February"/>
    <x v="157"/>
    <x v="43"/>
    <s v="Harris-Chandler"/>
  </r>
  <r>
    <s v="S10488"/>
    <x v="14"/>
    <s v="B1009"/>
    <s v="C1223"/>
    <n v="5"/>
    <s v="normal"/>
    <n v="210"/>
    <n v="15"/>
    <s v="discounted"/>
    <n v="1050"/>
    <n v="31.5"/>
    <n v="1018.5"/>
    <s v="February"/>
    <x v="24"/>
    <x v="2"/>
    <s v="Brown-Walter"/>
  </r>
  <r>
    <s v="S10489"/>
    <x v="7"/>
    <s v="B1018"/>
    <s v="C1053"/>
    <n v="9"/>
    <s v="Bulk"/>
    <n v="295"/>
    <n v="0"/>
    <s v="full price"/>
    <n v="2655"/>
    <n v="0"/>
    <n v="2655"/>
    <s v="February"/>
    <x v="176"/>
    <x v="36"/>
    <s v="Hayes-Logan"/>
  </r>
  <r>
    <s v="S10490"/>
    <x v="9"/>
    <s v="B1007"/>
    <s v="C1090"/>
    <n v="6"/>
    <s v="Bulk"/>
    <n v="332"/>
    <n v="15"/>
    <s v="discounted"/>
    <n v="1992"/>
    <n v="49.8"/>
    <n v="1942.2"/>
    <s v="February"/>
    <x v="4"/>
    <x v="58"/>
    <s v="Anderson LLC"/>
  </r>
  <r>
    <s v="S10491"/>
    <x v="5"/>
    <s v="B1040"/>
    <s v="C1226"/>
    <n v="8"/>
    <s v="Bulk"/>
    <n v="456"/>
    <n v="0"/>
    <s v="full price"/>
    <n v="3648"/>
    <n v="0"/>
    <n v="3648"/>
    <s v="February"/>
    <x v="183"/>
    <x v="11"/>
    <s v="Collins-Wang"/>
  </r>
  <r>
    <s v="S10492"/>
    <x v="22"/>
    <s v="B1022"/>
    <s v="C1053"/>
    <n v="3"/>
    <s v="normal"/>
    <n v="441"/>
    <n v="10"/>
    <s v="discounted"/>
    <n v="1323"/>
    <n v="44.1"/>
    <n v="1278.9000000000001"/>
    <s v="February"/>
    <x v="176"/>
    <x v="47"/>
    <s v="Hayes-Logan"/>
  </r>
  <r>
    <s v="S10493"/>
    <x v="26"/>
    <s v="B1059"/>
    <s v="C1130"/>
    <n v="9"/>
    <s v="Bulk"/>
    <n v="399"/>
    <n v="10"/>
    <s v="discounted"/>
    <n v="3591"/>
    <n v="39.9"/>
    <n v="3551.1"/>
    <s v="February"/>
    <x v="211"/>
    <x v="34"/>
    <s v="Johnson, Gordon and Fuentes"/>
  </r>
  <r>
    <s v="S10494"/>
    <x v="24"/>
    <s v="B1016"/>
    <s v="C1158"/>
    <n v="5"/>
    <s v="normal"/>
    <n v="427"/>
    <n v="0"/>
    <s v="full price"/>
    <n v="2135"/>
    <n v="0"/>
    <n v="2135"/>
    <s v="February"/>
    <x v="147"/>
    <x v="37"/>
    <s v="Garcia, Garcia and Rose"/>
  </r>
  <r>
    <s v="S10495"/>
    <x v="9"/>
    <s v="B1025"/>
    <s v="C1190"/>
    <n v="5"/>
    <s v="normal"/>
    <n v="467"/>
    <n v="0"/>
    <s v="full price"/>
    <n v="2335"/>
    <n v="0"/>
    <n v="2335"/>
    <s v="February"/>
    <x v="101"/>
    <x v="38"/>
    <s v="Contreras Inc"/>
  </r>
  <r>
    <s v="S10496"/>
    <x v="19"/>
    <s v="B1046"/>
    <s v="C1035"/>
    <n v="1"/>
    <s v="normal"/>
    <n v="334"/>
    <n v="0"/>
    <s v="full price"/>
    <n v="334"/>
    <n v="0"/>
    <n v="334"/>
    <s v="February"/>
    <x v="212"/>
    <x v="20"/>
    <s v="Garcia, Buchanan and Clark"/>
  </r>
  <r>
    <s v="S10497"/>
    <x v="13"/>
    <s v="B1051"/>
    <s v="C1034"/>
    <n v="3"/>
    <s v="normal"/>
    <n v="451"/>
    <n v="0"/>
    <s v="full price"/>
    <n v="1353"/>
    <n v="0"/>
    <n v="1353"/>
    <s v="February"/>
    <x v="213"/>
    <x v="52"/>
    <s v="Finley and Sons"/>
  </r>
  <r>
    <s v="S10498"/>
    <x v="13"/>
    <s v="B1033"/>
    <s v="C1067"/>
    <n v="8"/>
    <s v="Bulk"/>
    <n v="347"/>
    <n v="10"/>
    <s v="discounted"/>
    <n v="2776"/>
    <n v="34.700000000000003"/>
    <n v="2741.3"/>
    <s v="February"/>
    <x v="131"/>
    <x v="49"/>
    <s v="Williams-Hart"/>
  </r>
  <r>
    <s v="S10499"/>
    <x v="21"/>
    <s v="B1049"/>
    <s v="C1221"/>
    <n v="8"/>
    <s v="Bulk"/>
    <n v="219"/>
    <n v="0"/>
    <s v="full price"/>
    <n v="1752"/>
    <n v="0"/>
    <n v="1752"/>
    <s v="February"/>
    <x v="133"/>
    <x v="14"/>
    <s v="Griffin Group"/>
  </r>
  <r>
    <s v="S10500"/>
    <x v="23"/>
    <s v="B1058"/>
    <s v="C1061"/>
    <n v="9"/>
    <s v="Bulk"/>
    <n v="362"/>
    <n v="5"/>
    <s v="discounted"/>
    <n v="3258"/>
    <n v="18.100000000000001"/>
    <n v="3239.9"/>
    <s v="February"/>
    <x v="27"/>
    <x v="32"/>
    <s v="Stevenson-Phillips"/>
  </r>
  <r>
    <s v="S10501"/>
    <x v="9"/>
    <s v="B1029"/>
    <s v="C1096"/>
    <n v="8"/>
    <s v="Bulk"/>
    <n v="271"/>
    <n v="5"/>
    <s v="discounted"/>
    <n v="2168"/>
    <n v="13.55"/>
    <n v="2154.4499999999998"/>
    <s v="February"/>
    <x v="9"/>
    <x v="42"/>
    <s v="Scott-Johnston"/>
  </r>
  <r>
    <s v="S10502"/>
    <x v="4"/>
    <s v="B1036"/>
    <s v="C1016"/>
    <n v="8"/>
    <s v="Bulk"/>
    <n v="164"/>
    <n v="5"/>
    <s v="discounted"/>
    <n v="1312"/>
    <n v="8.1999999999999993"/>
    <n v="1303.8"/>
    <s v="February"/>
    <x v="214"/>
    <x v="19"/>
    <s v="Mendez-Taylor"/>
  </r>
  <r>
    <s v="S10503"/>
    <x v="25"/>
    <s v="B1030"/>
    <s v="C1054"/>
    <n v="6"/>
    <s v="Bulk"/>
    <n v="410"/>
    <n v="5"/>
    <s v="discounted"/>
    <n v="2460"/>
    <n v="20.5"/>
    <n v="2439.5"/>
    <s v="February"/>
    <x v="215"/>
    <x v="23"/>
    <s v="Porter Ltd"/>
  </r>
  <r>
    <s v="S10504"/>
    <x v="6"/>
    <s v="B1022"/>
    <s v="C1117"/>
    <n v="4"/>
    <s v="normal"/>
    <n v="441"/>
    <n v="0"/>
    <s v="full price"/>
    <n v="1764"/>
    <n v="0"/>
    <n v="1764"/>
    <s v="February"/>
    <x v="67"/>
    <x v="47"/>
    <s v="Anderson-Martinez"/>
  </r>
  <r>
    <s v="S10505"/>
    <x v="17"/>
    <s v="B1051"/>
    <s v="C1027"/>
    <n v="10"/>
    <s v="Bulk"/>
    <n v="451"/>
    <n v="15"/>
    <s v="discounted"/>
    <n v="4510"/>
    <n v="67.650000000000006"/>
    <n v="4442.3500000000004"/>
    <s v="February"/>
    <x v="206"/>
    <x v="52"/>
    <s v="Moran-Joyce"/>
  </r>
  <r>
    <s v="S10506"/>
    <x v="23"/>
    <s v="B1006"/>
    <s v="C1165"/>
    <n v="9"/>
    <s v="Bulk"/>
    <n v="213"/>
    <n v="0"/>
    <s v="full price"/>
    <n v="1917"/>
    <n v="0"/>
    <n v="1917"/>
    <s v="February"/>
    <x v="216"/>
    <x v="40"/>
    <s v="Vargas, Ali and Vasquez"/>
  </r>
  <r>
    <s v="S10507"/>
    <x v="20"/>
    <s v="B1012"/>
    <s v="C1185"/>
    <n v="3"/>
    <s v="normal"/>
    <n v="186"/>
    <n v="15"/>
    <s v="discounted"/>
    <n v="558"/>
    <n v="27.9"/>
    <n v="530.1"/>
    <s v="February"/>
    <x v="135"/>
    <x v="27"/>
    <s v="Jones, Rodriguez and Alexander"/>
  </r>
  <r>
    <s v="S10508"/>
    <x v="26"/>
    <s v="B1030"/>
    <s v="C1082"/>
    <n v="9"/>
    <s v="Bulk"/>
    <n v="410"/>
    <n v="0"/>
    <s v="full price"/>
    <n v="3690"/>
    <n v="0"/>
    <n v="3690"/>
    <s v="February"/>
    <x v="61"/>
    <x v="23"/>
    <s v="Hayes, Hampton and Palmer"/>
  </r>
  <r>
    <s v="S10509"/>
    <x v="22"/>
    <s v="B1055"/>
    <s v="C1173"/>
    <n v="10"/>
    <s v="Bulk"/>
    <n v="192"/>
    <n v="10"/>
    <s v="discounted"/>
    <n v="1920"/>
    <n v="19.2"/>
    <n v="1900.8"/>
    <s v="February"/>
    <x v="136"/>
    <x v="3"/>
    <s v="Jordan, Parker and Adams"/>
  </r>
  <r>
    <s v="S10510"/>
    <x v="20"/>
    <s v="B1017"/>
    <s v="C1057"/>
    <n v="1"/>
    <s v="normal"/>
    <n v="303"/>
    <n v="15"/>
    <s v="discounted"/>
    <n v="303"/>
    <n v="45.45"/>
    <n v="257.55"/>
    <s v="February"/>
    <x v="202"/>
    <x v="55"/>
    <s v="Macdonald Ltd"/>
  </r>
  <r>
    <s v="S10511"/>
    <x v="25"/>
    <s v="B1030"/>
    <s v="C1246"/>
    <n v="9"/>
    <s v="Bulk"/>
    <n v="410"/>
    <n v="0"/>
    <s v="full price"/>
    <n v="3690"/>
    <n v="0"/>
    <n v="3690"/>
    <s v="February"/>
    <x v="95"/>
    <x v="23"/>
    <s v="Young Ltd"/>
  </r>
  <r>
    <s v="S10512"/>
    <x v="0"/>
    <s v="B1019"/>
    <s v="C1210"/>
    <n v="2"/>
    <s v="normal"/>
    <n v="167"/>
    <n v="0"/>
    <s v="full price"/>
    <n v="334"/>
    <n v="0"/>
    <n v="334"/>
    <s v="February"/>
    <x v="217"/>
    <x v="12"/>
    <s v="Casey-Orozco"/>
  </r>
  <r>
    <s v="S10513"/>
    <x v="13"/>
    <s v="B1050"/>
    <s v="C1237"/>
    <n v="8"/>
    <s v="Bulk"/>
    <n v="287"/>
    <n v="10"/>
    <s v="discounted"/>
    <n v="2296"/>
    <n v="28.7"/>
    <n v="2267.3000000000002"/>
    <s v="February"/>
    <x v="218"/>
    <x v="31"/>
    <s v="Taylor Group"/>
  </r>
  <r>
    <s v="S10514"/>
    <x v="21"/>
    <s v="B1011"/>
    <s v="C1209"/>
    <n v="6"/>
    <s v="Bulk"/>
    <n v="281"/>
    <n v="10"/>
    <s v="discounted"/>
    <n v="1686"/>
    <n v="28.1"/>
    <n v="1657.9"/>
    <s v="February"/>
    <x v="184"/>
    <x v="13"/>
    <s v="Lamb LLC"/>
  </r>
  <r>
    <s v="S10515"/>
    <x v="4"/>
    <s v="B1051"/>
    <s v="C1170"/>
    <n v="5"/>
    <s v="normal"/>
    <n v="451"/>
    <n v="5"/>
    <s v="discounted"/>
    <n v="2255"/>
    <n v="22.55"/>
    <n v="2232.4499999999998"/>
    <s v="February"/>
    <x v="66"/>
    <x v="52"/>
    <s v="Murphy and Sons"/>
  </r>
  <r>
    <s v="S10516"/>
    <x v="11"/>
    <s v="B1042"/>
    <s v="C1097"/>
    <n v="1"/>
    <s v="normal"/>
    <n v="381"/>
    <n v="10"/>
    <s v="discounted"/>
    <n v="381"/>
    <n v="38.1"/>
    <n v="342.9"/>
    <s v="February"/>
    <x v="168"/>
    <x v="0"/>
    <s v="Callahan, Edwards and Hudson"/>
  </r>
  <r>
    <s v="S10517"/>
    <x v="7"/>
    <s v="B1059"/>
    <s v="C1087"/>
    <n v="2"/>
    <s v="normal"/>
    <n v="399"/>
    <n v="0"/>
    <s v="full price"/>
    <n v="798"/>
    <n v="0"/>
    <n v="798"/>
    <s v="February"/>
    <x v="6"/>
    <x v="34"/>
    <s v="Sanford-Bullock"/>
  </r>
  <r>
    <s v="S10518"/>
    <x v="4"/>
    <s v="B1036"/>
    <s v="C1232"/>
    <n v="6"/>
    <s v="Bulk"/>
    <n v="164"/>
    <n v="15"/>
    <s v="discounted"/>
    <n v="984"/>
    <n v="24.6"/>
    <n v="959.4"/>
    <s v="February"/>
    <x v="174"/>
    <x v="19"/>
    <s v="Clark LLC"/>
  </r>
  <r>
    <s v="S10519"/>
    <x v="24"/>
    <s v="B1050"/>
    <s v="C1211"/>
    <n v="5"/>
    <s v="normal"/>
    <n v="287"/>
    <n v="5"/>
    <s v="discounted"/>
    <n v="1435"/>
    <n v="14.35"/>
    <n v="1420.65"/>
    <s v="February"/>
    <x v="37"/>
    <x v="31"/>
    <s v="Richards Ltd"/>
  </r>
  <r>
    <s v="S10520"/>
    <x v="3"/>
    <s v="B1007"/>
    <s v="C1199"/>
    <n v="5"/>
    <s v="normal"/>
    <n v="332"/>
    <n v="10"/>
    <s v="discounted"/>
    <n v="1660"/>
    <n v="33.200000000000003"/>
    <n v="1626.8"/>
    <s v="February"/>
    <x v="15"/>
    <x v="58"/>
    <s v="Bender Group"/>
  </r>
  <r>
    <s v="S10521"/>
    <x v="8"/>
    <s v="B1007"/>
    <s v="C1107"/>
    <n v="3"/>
    <s v="normal"/>
    <n v="332"/>
    <n v="5"/>
    <s v="discounted"/>
    <n v="996"/>
    <n v="16.600000000000001"/>
    <n v="979.4"/>
    <s v="February"/>
    <x v="21"/>
    <x v="58"/>
    <s v="Wade Group"/>
  </r>
  <r>
    <s v="S10522"/>
    <x v="5"/>
    <s v="B1004"/>
    <s v="C1013"/>
    <n v="1"/>
    <s v="normal"/>
    <n v="248"/>
    <n v="0"/>
    <s v="full price"/>
    <n v="248"/>
    <n v="0"/>
    <n v="248"/>
    <s v="February"/>
    <x v="219"/>
    <x v="53"/>
    <s v="Wu Group"/>
  </r>
  <r>
    <s v="S10523"/>
    <x v="15"/>
    <s v="B1053"/>
    <s v="C1096"/>
    <n v="3"/>
    <s v="normal"/>
    <n v="315"/>
    <n v="10"/>
    <s v="discounted"/>
    <n v="945"/>
    <n v="31.5"/>
    <n v="913.5"/>
    <s v="February"/>
    <x v="9"/>
    <x v="4"/>
    <s v="Scott-Johnston"/>
  </r>
  <r>
    <s v="S10524"/>
    <x v="8"/>
    <s v="B1013"/>
    <s v="C1128"/>
    <n v="2"/>
    <s v="normal"/>
    <n v="284"/>
    <n v="10"/>
    <s v="discounted"/>
    <n v="568"/>
    <n v="28.4"/>
    <n v="539.6"/>
    <s v="February"/>
    <x v="175"/>
    <x v="16"/>
    <s v="Rodriguez, Brown and Daniels"/>
  </r>
  <r>
    <s v="S10525"/>
    <x v="24"/>
    <s v="B1019"/>
    <s v="C1171"/>
    <n v="9"/>
    <s v="Bulk"/>
    <n v="167"/>
    <n v="15"/>
    <s v="discounted"/>
    <n v="1503"/>
    <n v="25.05"/>
    <n v="1477.95"/>
    <s v="February"/>
    <x v="31"/>
    <x v="12"/>
    <s v="Warren, Crane and Jones"/>
  </r>
  <r>
    <s v="S10526"/>
    <x v="11"/>
    <s v="B1030"/>
    <s v="C1015"/>
    <n v="10"/>
    <s v="Bulk"/>
    <n v="410"/>
    <n v="5"/>
    <s v="discounted"/>
    <n v="4100"/>
    <n v="20.5"/>
    <n v="4079.5"/>
    <s v="February"/>
    <x v="201"/>
    <x v="23"/>
    <s v="Munoz, Black and Wilson"/>
  </r>
  <r>
    <s v="S10527"/>
    <x v="18"/>
    <s v="B1008"/>
    <s v="C1035"/>
    <n v="7"/>
    <s v="Bulk"/>
    <n v="492"/>
    <n v="5"/>
    <s v="discounted"/>
    <n v="3444"/>
    <n v="24.6"/>
    <n v="3419.4"/>
    <s v="February"/>
    <x v="212"/>
    <x v="54"/>
    <s v="Garcia, Buchanan and Clark"/>
  </r>
  <r>
    <s v="S10528"/>
    <x v="22"/>
    <s v="B1033"/>
    <s v="C1204"/>
    <n v="7"/>
    <s v="Bulk"/>
    <n v="347"/>
    <n v="0"/>
    <s v="full price"/>
    <n v="2429"/>
    <n v="0"/>
    <n v="2429"/>
    <s v="February"/>
    <x v="198"/>
    <x v="49"/>
    <s v="Rodriguez, Hammond and Mason"/>
  </r>
  <r>
    <s v="S10529"/>
    <x v="18"/>
    <s v="B1046"/>
    <s v="C1202"/>
    <n v="10"/>
    <s v="Bulk"/>
    <n v="334"/>
    <n v="0"/>
    <s v="full price"/>
    <n v="3340"/>
    <n v="0"/>
    <n v="3340"/>
    <s v="February"/>
    <x v="137"/>
    <x v="20"/>
    <s v="Savage, Boyle and Kennedy"/>
  </r>
  <r>
    <s v="S10530"/>
    <x v="24"/>
    <s v="B1036"/>
    <s v="C1130"/>
    <n v="5"/>
    <s v="normal"/>
    <n v="164"/>
    <n v="5"/>
    <s v="discounted"/>
    <n v="820"/>
    <n v="8.1999999999999993"/>
    <n v="811.8"/>
    <s v="February"/>
    <x v="211"/>
    <x v="19"/>
    <s v="Johnson, Gordon and Fuentes"/>
  </r>
  <r>
    <s v="S10531"/>
    <x v="20"/>
    <s v="B1053"/>
    <s v="C1086"/>
    <n v="5"/>
    <s v="normal"/>
    <n v="315"/>
    <n v="0"/>
    <s v="full price"/>
    <n v="1575"/>
    <n v="0"/>
    <n v="1575"/>
    <s v="February"/>
    <x v="220"/>
    <x v="4"/>
    <s v="Brown-Smith"/>
  </r>
  <r>
    <s v="S10532"/>
    <x v="25"/>
    <s v="B1003"/>
    <s v="C1194"/>
    <n v="3"/>
    <s v="normal"/>
    <n v="354"/>
    <n v="15"/>
    <s v="discounted"/>
    <n v="1062"/>
    <n v="53.1"/>
    <n v="1008.9"/>
    <s v="February"/>
    <x v="73"/>
    <x v="7"/>
    <s v="Williams-Ross"/>
  </r>
  <r>
    <s v="S10533"/>
    <x v="7"/>
    <s v="B1024"/>
    <s v="C1009"/>
    <n v="7"/>
    <s v="Bulk"/>
    <n v="222"/>
    <n v="15"/>
    <s v="discounted"/>
    <n v="1554"/>
    <n v="33.299999999999997"/>
    <n v="1520.7"/>
    <s v="February"/>
    <x v="19"/>
    <x v="35"/>
    <s v="Brown and Sons"/>
  </r>
  <r>
    <s v="S10534"/>
    <x v="16"/>
    <s v="B1012"/>
    <s v="C1054"/>
    <n v="5"/>
    <s v="normal"/>
    <n v="186"/>
    <n v="5"/>
    <s v="discounted"/>
    <n v="930"/>
    <n v="9.3000000000000007"/>
    <n v="920.7"/>
    <s v="February"/>
    <x v="215"/>
    <x v="27"/>
    <s v="Porter Ltd"/>
  </r>
  <r>
    <s v="S10535"/>
    <x v="20"/>
    <s v="B1017"/>
    <s v="C1212"/>
    <n v="10"/>
    <s v="Bulk"/>
    <n v="303"/>
    <n v="0"/>
    <s v="full price"/>
    <n v="3030"/>
    <n v="0"/>
    <n v="3030"/>
    <s v="February"/>
    <x v="29"/>
    <x v="55"/>
    <s v="Maldonado-Cohen"/>
  </r>
  <r>
    <s v="S10536"/>
    <x v="10"/>
    <s v="B1030"/>
    <s v="C1209"/>
    <n v="5"/>
    <s v="normal"/>
    <n v="410"/>
    <n v="5"/>
    <s v="discounted"/>
    <n v="2050"/>
    <n v="20.5"/>
    <n v="2029.5"/>
    <s v="February"/>
    <x v="184"/>
    <x v="23"/>
    <s v="Lamb LLC"/>
  </r>
  <r>
    <s v="S10537"/>
    <x v="25"/>
    <s v="B1027"/>
    <s v="C1117"/>
    <n v="1"/>
    <s v="normal"/>
    <n v="336"/>
    <n v="5"/>
    <s v="discounted"/>
    <n v="336"/>
    <n v="16.8"/>
    <n v="319.2"/>
    <s v="February"/>
    <x v="67"/>
    <x v="33"/>
    <s v="Anderson-Martinez"/>
  </r>
  <r>
    <s v="S10538"/>
    <x v="22"/>
    <s v="B1046"/>
    <s v="C1052"/>
    <n v="2"/>
    <s v="normal"/>
    <n v="334"/>
    <n v="15"/>
    <s v="discounted"/>
    <n v="668"/>
    <n v="50.1"/>
    <n v="617.9"/>
    <s v="February"/>
    <x v="221"/>
    <x v="20"/>
    <s v="Roach-Gonzalez"/>
  </r>
  <r>
    <s v="S10539"/>
    <x v="8"/>
    <s v="B1019"/>
    <s v="C1198"/>
    <n v="4"/>
    <s v="normal"/>
    <n v="167"/>
    <n v="15"/>
    <s v="discounted"/>
    <n v="668"/>
    <n v="25.05"/>
    <n v="642.95000000000005"/>
    <s v="February"/>
    <x v="191"/>
    <x v="12"/>
    <s v="Prince Group"/>
  </r>
  <r>
    <s v="S10540"/>
    <x v="8"/>
    <s v="B1052"/>
    <s v="C1102"/>
    <n v="7"/>
    <s v="Bulk"/>
    <n v="462"/>
    <n v="0"/>
    <s v="full price"/>
    <n v="3234"/>
    <n v="0"/>
    <n v="3234"/>
    <s v="February"/>
    <x v="199"/>
    <x v="8"/>
    <s v="Mahoney-Long"/>
  </r>
  <r>
    <s v="S10541"/>
    <x v="5"/>
    <s v="B1023"/>
    <s v="C1157"/>
    <n v="9"/>
    <s v="Bulk"/>
    <n v="421"/>
    <n v="5"/>
    <s v="discounted"/>
    <n v="3789"/>
    <n v="21.05"/>
    <n v="3767.95"/>
    <s v="February"/>
    <x v="142"/>
    <x v="30"/>
    <s v="Blair, Gibson and Patel"/>
  </r>
  <r>
    <s v="S10542"/>
    <x v="18"/>
    <s v="B1014"/>
    <s v="C1183"/>
    <n v="7"/>
    <s v="Bulk"/>
    <n v="420"/>
    <n v="5"/>
    <s v="discounted"/>
    <n v="2940"/>
    <n v="21"/>
    <n v="2919"/>
    <s v="February"/>
    <x v="145"/>
    <x v="15"/>
    <s v="Patterson Ltd"/>
  </r>
  <r>
    <s v="S10543"/>
    <x v="6"/>
    <s v="B1029"/>
    <s v="C1098"/>
    <n v="6"/>
    <s v="Bulk"/>
    <n v="271"/>
    <n v="10"/>
    <s v="discounted"/>
    <n v="1626"/>
    <n v="27.1"/>
    <n v="1598.9"/>
    <s v="February"/>
    <x v="159"/>
    <x v="42"/>
    <s v="Tate-Massey"/>
  </r>
  <r>
    <s v="S10544"/>
    <x v="16"/>
    <s v="B1006"/>
    <s v="C1152"/>
    <n v="6"/>
    <s v="Bulk"/>
    <n v="213"/>
    <n v="15"/>
    <s v="discounted"/>
    <n v="1278"/>
    <n v="31.95"/>
    <n v="1246.05"/>
    <s v="February"/>
    <x v="160"/>
    <x v="40"/>
    <s v="Wolfe-Spencer"/>
  </r>
  <r>
    <s v="S10545"/>
    <x v="20"/>
    <s v="B1037"/>
    <s v="C1237"/>
    <n v="8"/>
    <s v="Bulk"/>
    <n v="373"/>
    <n v="15"/>
    <s v="discounted"/>
    <n v="2984"/>
    <n v="55.95"/>
    <n v="2928.05"/>
    <s v="February"/>
    <x v="218"/>
    <x v="41"/>
    <s v="Taylor Group"/>
  </r>
  <r>
    <s v="S10546"/>
    <x v="23"/>
    <s v="B1040"/>
    <s v="C1105"/>
    <n v="3"/>
    <s v="normal"/>
    <n v="456"/>
    <n v="10"/>
    <s v="discounted"/>
    <n v="1368"/>
    <n v="45.6"/>
    <n v="1322.4"/>
    <s v="February"/>
    <x v="39"/>
    <x v="11"/>
    <s v="Newman-Fitzgerald"/>
  </r>
  <r>
    <s v="S10547"/>
    <x v="25"/>
    <s v="B1050"/>
    <s v="C1037"/>
    <n v="9"/>
    <s v="Bulk"/>
    <n v="287"/>
    <n v="10"/>
    <s v="discounted"/>
    <n v="2583"/>
    <n v="28.7"/>
    <n v="2554.3000000000002"/>
    <s v="February"/>
    <x v="70"/>
    <x v="31"/>
    <s v="Smith-Proctor"/>
  </r>
  <r>
    <s v="S10548"/>
    <x v="13"/>
    <s v="B1023"/>
    <s v="C1148"/>
    <n v="5"/>
    <s v="normal"/>
    <n v="421"/>
    <n v="0"/>
    <s v="full price"/>
    <n v="2105"/>
    <n v="0"/>
    <n v="2105"/>
    <s v="February"/>
    <x v="97"/>
    <x v="30"/>
    <s v="Ford PLC"/>
  </r>
  <r>
    <s v="S10549"/>
    <x v="22"/>
    <s v="B1017"/>
    <s v="C1188"/>
    <n v="1"/>
    <s v="normal"/>
    <n v="303"/>
    <n v="10"/>
    <s v="discounted"/>
    <n v="303"/>
    <n v="30.3"/>
    <n v="272.7"/>
    <s v="February"/>
    <x v="92"/>
    <x v="55"/>
    <s v="Matthews, Flores and Bradley"/>
  </r>
  <r>
    <s v="S10550"/>
    <x v="3"/>
    <s v="B1027"/>
    <s v="C1146"/>
    <n v="8"/>
    <s v="Bulk"/>
    <n v="336"/>
    <n v="5"/>
    <s v="discounted"/>
    <n v="2688"/>
    <n v="16.8"/>
    <n v="2671.2"/>
    <s v="February"/>
    <x v="222"/>
    <x v="33"/>
    <s v="Martinez-Stout"/>
  </r>
  <r>
    <s v="S10551"/>
    <x v="1"/>
    <s v="B1054"/>
    <s v="C1077"/>
    <n v="10"/>
    <s v="Bulk"/>
    <n v="209"/>
    <n v="0"/>
    <s v="full price"/>
    <n v="2090"/>
    <n v="0"/>
    <n v="2090"/>
    <s v="February"/>
    <x v="10"/>
    <x v="10"/>
    <s v="Martinez, Bruce and Brady"/>
  </r>
  <r>
    <s v="S10552"/>
    <x v="14"/>
    <s v="B1025"/>
    <s v="C1094"/>
    <n v="4"/>
    <s v="normal"/>
    <n v="467"/>
    <n v="0"/>
    <s v="full price"/>
    <n v="1868"/>
    <n v="0"/>
    <n v="1868"/>
    <s v="February"/>
    <x v="204"/>
    <x v="38"/>
    <s v="Henderson, Daniels and Kelly"/>
  </r>
  <r>
    <s v="S10553"/>
    <x v="4"/>
    <s v="B1041"/>
    <s v="C1089"/>
    <n v="1"/>
    <s v="normal"/>
    <n v="222"/>
    <n v="10"/>
    <s v="discounted"/>
    <n v="222"/>
    <n v="22.2"/>
    <n v="199.8"/>
    <s v="February"/>
    <x v="7"/>
    <x v="17"/>
    <s v="White and Sons"/>
  </r>
  <r>
    <s v="S10554"/>
    <x v="7"/>
    <s v="B1001"/>
    <s v="C1205"/>
    <n v="8"/>
    <s v="Bulk"/>
    <n v="341"/>
    <n v="10"/>
    <s v="discounted"/>
    <n v="2728"/>
    <n v="34.1"/>
    <n v="2693.9"/>
    <s v="February"/>
    <x v="210"/>
    <x v="50"/>
    <s v="Lee Ltd"/>
  </r>
  <r>
    <s v="S10555"/>
    <x v="8"/>
    <s v="B1023"/>
    <s v="C1156"/>
    <n v="8"/>
    <s v="Bulk"/>
    <n v="421"/>
    <n v="10"/>
    <s v="discounted"/>
    <n v="3368"/>
    <n v="42.1"/>
    <n v="3325.9"/>
    <s v="February"/>
    <x v="87"/>
    <x v="30"/>
    <s v="Trevino LLC"/>
  </r>
  <r>
    <s v="S10556"/>
    <x v="16"/>
    <s v="B1010"/>
    <s v="C1183"/>
    <n v="3"/>
    <s v="normal"/>
    <n v="342"/>
    <n v="5"/>
    <s v="discounted"/>
    <n v="1026"/>
    <n v="17.100000000000001"/>
    <n v="1008.9"/>
    <s v="February"/>
    <x v="145"/>
    <x v="45"/>
    <s v="Patterson Ltd"/>
  </r>
  <r>
    <s v="S10557"/>
    <x v="17"/>
    <s v="B1000"/>
    <s v="C1011"/>
    <n v="4"/>
    <s v="normal"/>
    <n v="418"/>
    <n v="15"/>
    <s v="discounted"/>
    <n v="1672"/>
    <n v="62.7"/>
    <n v="1609.3"/>
    <s v="February"/>
    <x v="148"/>
    <x v="57"/>
    <s v="Brown PLC"/>
  </r>
  <r>
    <s v="S10558"/>
    <x v="24"/>
    <s v="B1028"/>
    <s v="C1122"/>
    <n v="5"/>
    <s v="normal"/>
    <n v="487"/>
    <n v="0"/>
    <s v="full price"/>
    <n v="2435"/>
    <n v="0"/>
    <n v="2435"/>
    <s v="February"/>
    <x v="100"/>
    <x v="51"/>
    <s v="Aguirre Group"/>
  </r>
  <r>
    <s v="S10559"/>
    <x v="9"/>
    <s v="B1045"/>
    <s v="C1162"/>
    <n v="2"/>
    <s v="normal"/>
    <n v="206"/>
    <n v="0"/>
    <s v="full price"/>
    <n v="412"/>
    <n v="0"/>
    <n v="412"/>
    <s v="February"/>
    <x v="28"/>
    <x v="21"/>
    <s v="Salazar, Maldonado and Thomas"/>
  </r>
  <r>
    <s v="S10560"/>
    <x v="7"/>
    <s v="B1018"/>
    <s v="C1114"/>
    <n v="8"/>
    <s v="Bulk"/>
    <n v="295"/>
    <n v="15"/>
    <s v="discounted"/>
    <n v="2360"/>
    <n v="44.25"/>
    <n v="2315.75"/>
    <s v="February"/>
    <x v="164"/>
    <x v="36"/>
    <s v="Moss, Lewis and Rosales"/>
  </r>
  <r>
    <s v="S10561"/>
    <x v="16"/>
    <s v="B1035"/>
    <s v="C1249"/>
    <n v="6"/>
    <s v="Bulk"/>
    <n v="288"/>
    <n v="0"/>
    <s v="full price"/>
    <n v="1728"/>
    <n v="0"/>
    <n v="1728"/>
    <s v="February"/>
    <x v="99"/>
    <x v="28"/>
    <s v="Jones-Hunter"/>
  </r>
  <r>
    <s v="S10562"/>
    <x v="4"/>
    <s v="B1004"/>
    <s v="C1201"/>
    <n v="10"/>
    <s v="Bulk"/>
    <n v="248"/>
    <n v="15"/>
    <s v="discounted"/>
    <n v="2480"/>
    <n v="37.200000000000003"/>
    <n v="2442.8000000000002"/>
    <s v="February"/>
    <x v="96"/>
    <x v="53"/>
    <s v="Watts, Phillips and Vang"/>
  </r>
  <r>
    <s v="S10563"/>
    <x v="15"/>
    <s v="B1001"/>
    <s v="C1013"/>
    <n v="2"/>
    <s v="normal"/>
    <n v="341"/>
    <n v="0"/>
    <s v="full price"/>
    <n v="682"/>
    <n v="0"/>
    <n v="682"/>
    <s v="February"/>
    <x v="219"/>
    <x v="50"/>
    <s v="Wu Group"/>
  </r>
  <r>
    <s v="S10564"/>
    <x v="10"/>
    <s v="B1056"/>
    <s v="C1000"/>
    <n v="5"/>
    <s v="normal"/>
    <n v="204"/>
    <n v="0"/>
    <s v="full price"/>
    <n v="1020"/>
    <n v="0"/>
    <n v="1020"/>
    <s v="February"/>
    <x v="156"/>
    <x v="24"/>
    <s v="Harris, Wilkinson and Barber"/>
  </r>
  <r>
    <s v="S10565"/>
    <x v="1"/>
    <s v="B1033"/>
    <s v="C1193"/>
    <n v="2"/>
    <s v="normal"/>
    <n v="347"/>
    <n v="15"/>
    <s v="discounted"/>
    <n v="694"/>
    <n v="52.05"/>
    <n v="641.95000000000005"/>
    <s v="February"/>
    <x v="46"/>
    <x v="49"/>
    <s v="Lucero and Sons"/>
  </r>
  <r>
    <s v="S10566"/>
    <x v="27"/>
    <s v="B1016"/>
    <s v="C1069"/>
    <n v="4"/>
    <s v="normal"/>
    <n v="427"/>
    <n v="0"/>
    <s v="full price"/>
    <n v="1708"/>
    <n v="0"/>
    <n v="1708"/>
    <s v="February"/>
    <x v="181"/>
    <x v="37"/>
    <s v="Garcia, Scott and Beltran"/>
  </r>
  <r>
    <s v="S10567"/>
    <x v="21"/>
    <s v="B1053"/>
    <s v="C1134"/>
    <n v="1"/>
    <s v="normal"/>
    <n v="315"/>
    <n v="5"/>
    <s v="discounted"/>
    <n v="315"/>
    <n v="15.75"/>
    <n v="299.25"/>
    <s v="February"/>
    <x v="25"/>
    <x v="4"/>
    <s v="Caldwell PLC"/>
  </r>
  <r>
    <s v="S10568"/>
    <x v="9"/>
    <s v="B1039"/>
    <s v="C1248"/>
    <n v="6"/>
    <s v="Bulk"/>
    <n v="356"/>
    <n v="10"/>
    <s v="discounted"/>
    <n v="2136"/>
    <n v="35.6"/>
    <n v="2100.4"/>
    <s v="February"/>
    <x v="108"/>
    <x v="46"/>
    <s v="Harding-Johns"/>
  </r>
  <r>
    <s v="S10569"/>
    <x v="1"/>
    <s v="B1054"/>
    <s v="C1170"/>
    <n v="8"/>
    <s v="Bulk"/>
    <n v="209"/>
    <n v="15"/>
    <s v="discounted"/>
    <n v="1672"/>
    <n v="31.35"/>
    <n v="1640.65"/>
    <s v="February"/>
    <x v="66"/>
    <x v="10"/>
    <s v="Murphy and Sons"/>
  </r>
  <r>
    <s v="S10570"/>
    <x v="10"/>
    <s v="B1029"/>
    <s v="C1015"/>
    <n v="5"/>
    <s v="normal"/>
    <n v="271"/>
    <n v="0"/>
    <s v="full price"/>
    <n v="1355"/>
    <n v="0"/>
    <n v="1355"/>
    <s v="February"/>
    <x v="201"/>
    <x v="42"/>
    <s v="Munoz, Black and Wilson"/>
  </r>
  <r>
    <s v="S10571"/>
    <x v="3"/>
    <s v="B1037"/>
    <s v="C1109"/>
    <n v="2"/>
    <s v="normal"/>
    <n v="373"/>
    <n v="15"/>
    <s v="discounted"/>
    <n v="746"/>
    <n v="55.95"/>
    <n v="690.05"/>
    <s v="February"/>
    <x v="126"/>
    <x v="41"/>
    <s v="Gardner PLC"/>
  </r>
  <r>
    <s v="S10572"/>
    <x v="26"/>
    <s v="B1024"/>
    <s v="C1096"/>
    <n v="4"/>
    <s v="normal"/>
    <n v="222"/>
    <n v="10"/>
    <s v="discounted"/>
    <n v="888"/>
    <n v="22.2"/>
    <n v="865.8"/>
    <s v="February"/>
    <x v="9"/>
    <x v="35"/>
    <s v="Scott-Johnston"/>
  </r>
  <r>
    <s v="S10573"/>
    <x v="9"/>
    <s v="B1011"/>
    <s v="C1203"/>
    <n v="5"/>
    <s v="normal"/>
    <n v="281"/>
    <n v="10"/>
    <s v="discounted"/>
    <n v="1405"/>
    <n v="28.1"/>
    <n v="1376.9"/>
    <s v="February"/>
    <x v="60"/>
    <x v="13"/>
    <s v="Patel-Thomas"/>
  </r>
  <r>
    <s v="S10574"/>
    <x v="16"/>
    <s v="B1017"/>
    <s v="C1065"/>
    <n v="2"/>
    <s v="normal"/>
    <n v="303"/>
    <n v="5"/>
    <s v="discounted"/>
    <n v="606"/>
    <n v="15.15"/>
    <n v="590.85"/>
    <s v="February"/>
    <x v="105"/>
    <x v="55"/>
    <s v="Price Ltd"/>
  </r>
  <r>
    <s v="S10575"/>
    <x v="15"/>
    <s v="B1023"/>
    <s v="C1080"/>
    <n v="6"/>
    <s v="Bulk"/>
    <n v="421"/>
    <n v="15"/>
    <s v="discounted"/>
    <n v="2526"/>
    <n v="63.15"/>
    <n v="2462.85"/>
    <s v="February"/>
    <x v="140"/>
    <x v="30"/>
    <s v="Davis-Buckley"/>
  </r>
  <r>
    <s v="S10576"/>
    <x v="5"/>
    <s v="B1035"/>
    <s v="C1173"/>
    <n v="2"/>
    <s v="normal"/>
    <n v="288"/>
    <n v="5"/>
    <s v="discounted"/>
    <n v="576"/>
    <n v="14.4"/>
    <n v="561.6"/>
    <s v="February"/>
    <x v="136"/>
    <x v="28"/>
    <s v="Jordan, Parker and Adams"/>
  </r>
  <r>
    <s v="S10577"/>
    <x v="23"/>
    <s v="B1025"/>
    <s v="C1228"/>
    <n v="10"/>
    <s v="Bulk"/>
    <n v="467"/>
    <n v="5"/>
    <s v="discounted"/>
    <n v="4670"/>
    <n v="23.35"/>
    <n v="4646.6499999999996"/>
    <s v="February"/>
    <x v="129"/>
    <x v="38"/>
    <s v="Mills, Robles and Smith"/>
  </r>
  <r>
    <s v="S10578"/>
    <x v="15"/>
    <s v="B1002"/>
    <s v="C1002"/>
    <n v="7"/>
    <s v="Bulk"/>
    <n v="167"/>
    <n v="10"/>
    <s v="discounted"/>
    <n v="1169"/>
    <n v="16.7"/>
    <n v="1152.3"/>
    <s v="February"/>
    <x v="161"/>
    <x v="29"/>
    <s v="Garcia-Martin"/>
  </r>
  <r>
    <s v="S10579"/>
    <x v="26"/>
    <s v="B1031"/>
    <s v="C1063"/>
    <n v="9"/>
    <s v="Bulk"/>
    <n v="370"/>
    <n v="0"/>
    <s v="full price"/>
    <n v="3330"/>
    <n v="0"/>
    <n v="3330"/>
    <s v="February"/>
    <x v="48"/>
    <x v="5"/>
    <s v="Thomas-Melendez"/>
  </r>
  <r>
    <s v="S10580"/>
    <x v="18"/>
    <s v="B1006"/>
    <s v="C1028"/>
    <n v="1"/>
    <s v="normal"/>
    <n v="213"/>
    <n v="10"/>
    <s v="discounted"/>
    <n v="213"/>
    <n v="21.3"/>
    <n v="191.7"/>
    <s v="February"/>
    <x v="141"/>
    <x v="40"/>
    <s v="Rowland-Morgan"/>
  </r>
  <r>
    <s v="S10581"/>
    <x v="7"/>
    <s v="B1021"/>
    <s v="C1051"/>
    <n v="5"/>
    <s v="normal"/>
    <n v="269"/>
    <n v="10"/>
    <s v="discounted"/>
    <n v="1345"/>
    <n v="26.9"/>
    <n v="1318.1"/>
    <s v="February"/>
    <x v="33"/>
    <x v="44"/>
    <s v="Davis, Franklin and Pollard"/>
  </r>
  <r>
    <s v="S10582"/>
    <x v="18"/>
    <s v="B1055"/>
    <s v="C1202"/>
    <n v="4"/>
    <s v="normal"/>
    <n v="192"/>
    <n v="5"/>
    <s v="discounted"/>
    <n v="768"/>
    <n v="9.6"/>
    <n v="758.4"/>
    <s v="February"/>
    <x v="137"/>
    <x v="3"/>
    <s v="Savage, Boyle and Kennedy"/>
  </r>
  <r>
    <s v="S10583"/>
    <x v="12"/>
    <s v="B1010"/>
    <s v="C1017"/>
    <n v="1"/>
    <s v="normal"/>
    <n v="342"/>
    <n v="10"/>
    <s v="discounted"/>
    <n v="342"/>
    <n v="34.200000000000003"/>
    <n v="307.8"/>
    <s v="February"/>
    <x v="93"/>
    <x v="45"/>
    <s v="Maldonado, Miller and Thomas"/>
  </r>
  <r>
    <s v="S10584"/>
    <x v="27"/>
    <s v="B1021"/>
    <s v="C1072"/>
    <n v="3"/>
    <s v="normal"/>
    <n v="269"/>
    <n v="5"/>
    <s v="discounted"/>
    <n v="807"/>
    <n v="13.45"/>
    <n v="793.55"/>
    <s v="February"/>
    <x v="130"/>
    <x v="44"/>
    <s v="Reid, Chavez and Flowers"/>
  </r>
  <r>
    <s v="S10585"/>
    <x v="16"/>
    <s v="B1056"/>
    <s v="C1118"/>
    <n v="7"/>
    <s v="Bulk"/>
    <n v="204"/>
    <n v="15"/>
    <s v="discounted"/>
    <n v="1428"/>
    <n v="30.6"/>
    <n v="1397.4"/>
    <s v="February"/>
    <x v="30"/>
    <x v="24"/>
    <s v="Nielsen Ltd"/>
  </r>
  <r>
    <s v="S10586"/>
    <x v="22"/>
    <s v="B1022"/>
    <s v="C1007"/>
    <n v="4"/>
    <s v="normal"/>
    <n v="441"/>
    <n v="5"/>
    <s v="discounted"/>
    <n v="1764"/>
    <n v="22.05"/>
    <n v="1741.95"/>
    <s v="February"/>
    <x v="223"/>
    <x v="47"/>
    <s v="Webster LLC"/>
  </r>
  <r>
    <s v="S10587"/>
    <x v="24"/>
    <s v="B1009"/>
    <s v="C1135"/>
    <n v="7"/>
    <s v="Bulk"/>
    <n v="210"/>
    <n v="0"/>
    <s v="full price"/>
    <n v="1470"/>
    <n v="0"/>
    <n v="1470"/>
    <s v="February"/>
    <x v="111"/>
    <x v="2"/>
    <s v="Morales-Morris"/>
  </r>
  <r>
    <s v="S10588"/>
    <x v="9"/>
    <s v="B1027"/>
    <s v="C1164"/>
    <n v="3"/>
    <s v="normal"/>
    <n v="336"/>
    <n v="0"/>
    <s v="full price"/>
    <n v="1008"/>
    <n v="0"/>
    <n v="1008"/>
    <s v="February"/>
    <x v="85"/>
    <x v="33"/>
    <s v="Harris Ltd"/>
  </r>
  <r>
    <s v="S10589"/>
    <x v="12"/>
    <s v="B1033"/>
    <s v="C1032"/>
    <n v="1"/>
    <s v="normal"/>
    <n v="347"/>
    <n v="5"/>
    <s v="discounted"/>
    <n v="347"/>
    <n v="17.350000000000001"/>
    <n v="329.65"/>
    <s v="February"/>
    <x v="205"/>
    <x v="49"/>
    <s v="Harris-Mills"/>
  </r>
  <r>
    <s v="S10590"/>
    <x v="14"/>
    <s v="B1023"/>
    <s v="C1051"/>
    <n v="1"/>
    <s v="normal"/>
    <n v="421"/>
    <n v="15"/>
    <s v="discounted"/>
    <n v="421"/>
    <n v="63.15"/>
    <n v="357.85"/>
    <s v="February"/>
    <x v="33"/>
    <x v="30"/>
    <s v="Davis, Franklin and Pollard"/>
  </r>
  <r>
    <s v="S10591"/>
    <x v="21"/>
    <s v="B1001"/>
    <s v="C1084"/>
    <n v="1"/>
    <s v="normal"/>
    <n v="341"/>
    <n v="5"/>
    <s v="discounted"/>
    <n v="341"/>
    <n v="17.05"/>
    <n v="323.95"/>
    <s v="February"/>
    <x v="64"/>
    <x v="50"/>
    <s v="Miles Ltd"/>
  </r>
  <r>
    <s v="S10592"/>
    <x v="20"/>
    <s v="B1022"/>
    <s v="C1013"/>
    <n v="10"/>
    <s v="Bulk"/>
    <n v="441"/>
    <n v="0"/>
    <s v="full price"/>
    <n v="4410"/>
    <n v="0"/>
    <n v="4410"/>
    <s v="February"/>
    <x v="219"/>
    <x v="47"/>
    <s v="Wu Group"/>
  </r>
  <r>
    <s v="S10593"/>
    <x v="2"/>
    <s v="B1021"/>
    <s v="C1236"/>
    <n v="10"/>
    <s v="Bulk"/>
    <n v="269"/>
    <n v="0"/>
    <s v="full price"/>
    <n v="2690"/>
    <n v="0"/>
    <n v="2690"/>
    <s v="February"/>
    <x v="80"/>
    <x v="44"/>
    <s v="Jackson Inc"/>
  </r>
  <r>
    <s v="S10594"/>
    <x v="16"/>
    <s v="B1015"/>
    <s v="C1018"/>
    <n v="4"/>
    <s v="normal"/>
    <n v="417"/>
    <n v="15"/>
    <s v="discounted"/>
    <n v="1668"/>
    <n v="62.55"/>
    <n v="1605.45"/>
    <s v="February"/>
    <x v="22"/>
    <x v="25"/>
    <s v="Taylor-Kane"/>
  </r>
  <r>
    <s v="S10595"/>
    <x v="17"/>
    <s v="B1039"/>
    <s v="C1085"/>
    <n v="4"/>
    <s v="normal"/>
    <n v="356"/>
    <n v="5"/>
    <s v="discounted"/>
    <n v="1424"/>
    <n v="17.8"/>
    <n v="1406.2"/>
    <s v="February"/>
    <x v="52"/>
    <x v="46"/>
    <s v="Roberts, Silva and Gray"/>
  </r>
  <r>
    <s v="S10596"/>
    <x v="17"/>
    <s v="B1028"/>
    <s v="C1070"/>
    <n v="5"/>
    <s v="normal"/>
    <n v="487"/>
    <n v="0"/>
    <s v="full price"/>
    <n v="2435"/>
    <n v="0"/>
    <n v="2435"/>
    <s v="February"/>
    <x v="151"/>
    <x v="51"/>
    <s v="Green, Wilson and Flynn"/>
  </r>
  <r>
    <s v="S10597"/>
    <x v="12"/>
    <s v="B1014"/>
    <s v="C1032"/>
    <n v="1"/>
    <s v="normal"/>
    <n v="420"/>
    <n v="15"/>
    <s v="discounted"/>
    <n v="420"/>
    <n v="63"/>
    <n v="357"/>
    <s v="February"/>
    <x v="205"/>
    <x v="15"/>
    <s v="Harris-Mills"/>
  </r>
  <r>
    <s v="S10598"/>
    <x v="17"/>
    <s v="B1037"/>
    <s v="C1093"/>
    <n v="9"/>
    <s v="Bulk"/>
    <n v="373"/>
    <n v="5"/>
    <s v="discounted"/>
    <n v="3357"/>
    <n v="18.649999999999999"/>
    <n v="3338.35"/>
    <s v="February"/>
    <x v="171"/>
    <x v="41"/>
    <s v="Warner, Willis and Ray"/>
  </r>
  <r>
    <s v="S10599"/>
    <x v="11"/>
    <s v="B1014"/>
    <s v="C1018"/>
    <n v="5"/>
    <s v="normal"/>
    <n v="420"/>
    <n v="10"/>
    <s v="discounted"/>
    <n v="2100"/>
    <n v="42"/>
    <n v="2058"/>
    <s v="February"/>
    <x v="22"/>
    <x v="15"/>
    <s v="Taylor-Kane"/>
  </r>
  <r>
    <s v="S10600"/>
    <x v="2"/>
    <s v="B1013"/>
    <s v="C1236"/>
    <n v="5"/>
    <s v="normal"/>
    <n v="284"/>
    <n v="10"/>
    <s v="discounted"/>
    <n v="1420"/>
    <n v="28.4"/>
    <n v="1391.6"/>
    <s v="February"/>
    <x v="80"/>
    <x v="16"/>
    <s v="Jackson Inc"/>
  </r>
  <r>
    <s v="S10601"/>
    <x v="17"/>
    <s v="B1014"/>
    <s v="C1187"/>
    <n v="4"/>
    <s v="normal"/>
    <n v="420"/>
    <n v="5"/>
    <s v="discounted"/>
    <n v="1680"/>
    <n v="21"/>
    <n v="1659"/>
    <s v="February"/>
    <x v="1"/>
    <x v="15"/>
    <s v="George, Howard and Mcdaniel"/>
  </r>
  <r>
    <s v="S10602"/>
    <x v="25"/>
    <s v="B1015"/>
    <s v="C1013"/>
    <n v="5"/>
    <s v="normal"/>
    <n v="417"/>
    <n v="0"/>
    <s v="full price"/>
    <n v="2085"/>
    <n v="0"/>
    <n v="2085"/>
    <s v="February"/>
    <x v="219"/>
    <x v="25"/>
    <s v="Wu Group"/>
  </r>
  <r>
    <s v="S10603"/>
    <x v="0"/>
    <s v="B1025"/>
    <s v="C1065"/>
    <n v="9"/>
    <s v="Bulk"/>
    <n v="467"/>
    <n v="15"/>
    <s v="discounted"/>
    <n v="4203"/>
    <n v="70.05"/>
    <n v="4132.95"/>
    <s v="February"/>
    <x v="105"/>
    <x v="38"/>
    <s v="Price Ltd"/>
  </r>
  <r>
    <s v="S10604"/>
    <x v="15"/>
    <s v="B1051"/>
    <s v="C1129"/>
    <n v="1"/>
    <s v="normal"/>
    <n v="451"/>
    <n v="0"/>
    <s v="full price"/>
    <n v="451"/>
    <n v="0"/>
    <n v="451"/>
    <s v="February"/>
    <x v="158"/>
    <x v="52"/>
    <s v="Bruce-Jacobs"/>
  </r>
  <r>
    <s v="S10605"/>
    <x v="17"/>
    <s v="B1041"/>
    <s v="C1025"/>
    <n v="8"/>
    <s v="Bulk"/>
    <n v="222"/>
    <n v="5"/>
    <s v="discounted"/>
    <n v="1776"/>
    <n v="11.1"/>
    <n v="1764.9"/>
    <s v="February"/>
    <x v="89"/>
    <x v="17"/>
    <s v="Wells, Jones and Rogers"/>
  </r>
  <r>
    <s v="S10606"/>
    <x v="11"/>
    <s v="B1007"/>
    <s v="C1008"/>
    <n v="3"/>
    <s v="normal"/>
    <n v="332"/>
    <n v="15"/>
    <s v="discounted"/>
    <n v="996"/>
    <n v="49.8"/>
    <n v="946.2"/>
    <s v="February"/>
    <x v="14"/>
    <x v="58"/>
    <s v="Walter, Richard and Powell"/>
  </r>
  <r>
    <s v="S10607"/>
    <x v="10"/>
    <s v="B1044"/>
    <s v="C1064"/>
    <n v="4"/>
    <s v="normal"/>
    <n v="396"/>
    <n v="15"/>
    <s v="discounted"/>
    <n v="1584"/>
    <n v="59.4"/>
    <n v="1524.6"/>
    <s v="February"/>
    <x v="78"/>
    <x v="1"/>
    <s v="Brown, Diaz and Freeman"/>
  </r>
  <r>
    <s v="S10608"/>
    <x v="20"/>
    <s v="B1001"/>
    <s v="C1152"/>
    <n v="8"/>
    <s v="Bulk"/>
    <n v="341"/>
    <n v="0"/>
    <s v="full price"/>
    <n v="2728"/>
    <n v="0"/>
    <n v="2728"/>
    <s v="February"/>
    <x v="160"/>
    <x v="50"/>
    <s v="Wolfe-Spencer"/>
  </r>
  <r>
    <s v="S10609"/>
    <x v="22"/>
    <s v="B1034"/>
    <s v="C1036"/>
    <n v="6"/>
    <s v="Bulk"/>
    <n v="305"/>
    <n v="15"/>
    <s v="discounted"/>
    <n v="1830"/>
    <n v="45.75"/>
    <n v="1784.25"/>
    <s v="February"/>
    <x v="128"/>
    <x v="22"/>
    <s v="Sanchez-Jenkins"/>
  </r>
  <r>
    <s v="S10610"/>
    <x v="25"/>
    <s v="B1009"/>
    <s v="C1238"/>
    <n v="4"/>
    <s v="normal"/>
    <n v="210"/>
    <n v="10"/>
    <s v="discounted"/>
    <n v="840"/>
    <n v="21"/>
    <n v="819"/>
    <s v="February"/>
    <x v="56"/>
    <x v="2"/>
    <s v="Ross Ltd"/>
  </r>
  <r>
    <s v="S10611"/>
    <x v="19"/>
    <s v="B1023"/>
    <s v="C1087"/>
    <n v="6"/>
    <s v="Bulk"/>
    <n v="421"/>
    <n v="10"/>
    <s v="discounted"/>
    <n v="2526"/>
    <n v="42.1"/>
    <n v="2483.9"/>
    <s v="February"/>
    <x v="6"/>
    <x v="30"/>
    <s v="Sanford-Bullock"/>
  </r>
  <r>
    <s v="S10612"/>
    <x v="0"/>
    <s v="B1057"/>
    <s v="C1009"/>
    <n v="10"/>
    <s v="Bulk"/>
    <n v="326"/>
    <n v="5"/>
    <s v="discounted"/>
    <n v="3260"/>
    <n v="16.3"/>
    <n v="3243.7"/>
    <s v="February"/>
    <x v="19"/>
    <x v="48"/>
    <s v="Brown and Sons"/>
  </r>
  <r>
    <s v="S10613"/>
    <x v="10"/>
    <s v="B1045"/>
    <s v="C1185"/>
    <n v="10"/>
    <s v="Bulk"/>
    <n v="206"/>
    <n v="15"/>
    <s v="discounted"/>
    <n v="2060"/>
    <n v="30.9"/>
    <n v="2029.1"/>
    <s v="February"/>
    <x v="135"/>
    <x v="21"/>
    <s v="Jones, Rodriguez and Alexander"/>
  </r>
  <r>
    <s v="S10614"/>
    <x v="14"/>
    <s v="B1028"/>
    <s v="C1002"/>
    <n v="7"/>
    <s v="Bulk"/>
    <n v="487"/>
    <n v="10"/>
    <s v="discounted"/>
    <n v="3409"/>
    <n v="48.7"/>
    <n v="3360.3"/>
    <s v="February"/>
    <x v="161"/>
    <x v="51"/>
    <s v="Garcia-Martin"/>
  </r>
  <r>
    <s v="S10615"/>
    <x v="2"/>
    <s v="B1013"/>
    <s v="C1007"/>
    <n v="9"/>
    <s v="Bulk"/>
    <n v="284"/>
    <n v="0"/>
    <s v="full price"/>
    <n v="2556"/>
    <n v="0"/>
    <n v="2556"/>
    <s v="February"/>
    <x v="223"/>
    <x v="16"/>
    <s v="Webster LLC"/>
  </r>
  <r>
    <s v="S10616"/>
    <x v="6"/>
    <s v="B1027"/>
    <s v="C1053"/>
    <n v="9"/>
    <s v="Bulk"/>
    <n v="336"/>
    <n v="10"/>
    <s v="discounted"/>
    <n v="3024"/>
    <n v="33.6"/>
    <n v="2990.4"/>
    <s v="February"/>
    <x v="176"/>
    <x v="33"/>
    <s v="Hayes-Logan"/>
  </r>
  <r>
    <s v="S10617"/>
    <x v="19"/>
    <s v="B1017"/>
    <s v="C1044"/>
    <n v="3"/>
    <s v="normal"/>
    <n v="303"/>
    <n v="15"/>
    <s v="discounted"/>
    <n v="909"/>
    <n v="45.45"/>
    <n v="863.55"/>
    <s v="February"/>
    <x v="224"/>
    <x v="55"/>
    <s v="Lewis-Hunter"/>
  </r>
  <r>
    <s v="S10618"/>
    <x v="13"/>
    <s v="B1045"/>
    <s v="C1001"/>
    <n v="8"/>
    <s v="Bulk"/>
    <n v="206"/>
    <n v="5"/>
    <s v="discounted"/>
    <n v="1648"/>
    <n v="10.3"/>
    <n v="1637.7"/>
    <s v="February"/>
    <x v="208"/>
    <x v="21"/>
    <s v="Bowman Group"/>
  </r>
  <r>
    <s v="S10619"/>
    <x v="17"/>
    <s v="B1023"/>
    <s v="C1113"/>
    <n v="1"/>
    <s v="normal"/>
    <n v="421"/>
    <n v="5"/>
    <s v="discounted"/>
    <n v="421"/>
    <n v="21.05"/>
    <n v="399.95"/>
    <s v="February"/>
    <x v="121"/>
    <x v="30"/>
    <s v="Guzman Ltd"/>
  </r>
  <r>
    <s v="S10620"/>
    <x v="2"/>
    <s v="B1054"/>
    <s v="C1044"/>
    <n v="7"/>
    <s v="Bulk"/>
    <n v="209"/>
    <n v="5"/>
    <s v="discounted"/>
    <n v="1463"/>
    <n v="10.45"/>
    <n v="1452.55"/>
    <s v="February"/>
    <x v="224"/>
    <x v="10"/>
    <s v="Lewis-Hunter"/>
  </r>
  <r>
    <s v="S10621"/>
    <x v="7"/>
    <s v="B1009"/>
    <s v="C1029"/>
    <n v="8"/>
    <s v="Bulk"/>
    <n v="210"/>
    <n v="5"/>
    <s v="discounted"/>
    <n v="1680"/>
    <n v="10.5"/>
    <n v="1669.5"/>
    <s v="February"/>
    <x v="192"/>
    <x v="2"/>
    <s v="Evans LLC"/>
  </r>
  <r>
    <s v="S10622"/>
    <x v="10"/>
    <s v="B1005"/>
    <s v="C1035"/>
    <n v="9"/>
    <s v="Bulk"/>
    <n v="500"/>
    <n v="5"/>
    <s v="discounted"/>
    <n v="4500"/>
    <n v="25"/>
    <n v="4475"/>
    <s v="February"/>
    <x v="212"/>
    <x v="9"/>
    <s v="Garcia, Buchanan and Clark"/>
  </r>
  <r>
    <s v="S10623"/>
    <x v="3"/>
    <s v="B1017"/>
    <s v="C1164"/>
    <n v="8"/>
    <s v="Bulk"/>
    <n v="303"/>
    <n v="0"/>
    <s v="full price"/>
    <n v="2424"/>
    <n v="0"/>
    <n v="2424"/>
    <s v="February"/>
    <x v="85"/>
    <x v="55"/>
    <s v="Harris Ltd"/>
  </r>
  <r>
    <s v="S10624"/>
    <x v="25"/>
    <s v="B1041"/>
    <s v="C1064"/>
    <n v="10"/>
    <s v="Bulk"/>
    <n v="222"/>
    <n v="5"/>
    <s v="discounted"/>
    <n v="2220"/>
    <n v="11.1"/>
    <n v="2208.9"/>
    <s v="February"/>
    <x v="78"/>
    <x v="17"/>
    <s v="Brown, Diaz and Freeman"/>
  </r>
  <r>
    <s v="S10625"/>
    <x v="10"/>
    <s v="B1001"/>
    <s v="C1022"/>
    <n v="1"/>
    <s v="normal"/>
    <n v="341"/>
    <n v="10"/>
    <s v="discounted"/>
    <n v="341"/>
    <n v="34.1"/>
    <n v="306.89999999999998"/>
    <s v="February"/>
    <x v="124"/>
    <x v="50"/>
    <s v="Ross, Ballard and Clark"/>
  </r>
  <r>
    <s v="S10626"/>
    <x v="9"/>
    <s v="B1004"/>
    <s v="C1248"/>
    <n v="10"/>
    <s v="Bulk"/>
    <n v="248"/>
    <n v="15"/>
    <s v="discounted"/>
    <n v="2480"/>
    <n v="37.200000000000003"/>
    <n v="2442.8000000000002"/>
    <s v="February"/>
    <x v="108"/>
    <x v="53"/>
    <s v="Harding-Johns"/>
  </r>
  <r>
    <s v="S10627"/>
    <x v="13"/>
    <s v="B1033"/>
    <s v="C1032"/>
    <n v="7"/>
    <s v="Bulk"/>
    <n v="347"/>
    <n v="5"/>
    <s v="discounted"/>
    <n v="2429"/>
    <n v="17.350000000000001"/>
    <n v="2411.65"/>
    <s v="February"/>
    <x v="205"/>
    <x v="49"/>
    <s v="Harris-Mills"/>
  </r>
  <r>
    <s v="S10628"/>
    <x v="10"/>
    <s v="B1018"/>
    <s v="C1166"/>
    <n v="5"/>
    <s v="normal"/>
    <n v="295"/>
    <n v="0"/>
    <s v="full price"/>
    <n v="1475"/>
    <n v="0"/>
    <n v="1475"/>
    <s v="February"/>
    <x v="91"/>
    <x v="36"/>
    <s v="Knight-Coleman"/>
  </r>
  <r>
    <s v="S10629"/>
    <x v="4"/>
    <s v="B1042"/>
    <s v="C1072"/>
    <n v="8"/>
    <s v="Bulk"/>
    <n v="381"/>
    <n v="5"/>
    <s v="discounted"/>
    <n v="3048"/>
    <n v="19.05"/>
    <n v="3028.95"/>
    <s v="February"/>
    <x v="130"/>
    <x v="0"/>
    <s v="Reid, Chavez and Flowers"/>
  </r>
  <r>
    <s v="S10630"/>
    <x v="8"/>
    <s v="B1000"/>
    <s v="C1027"/>
    <n v="1"/>
    <s v="normal"/>
    <n v="418"/>
    <n v="5"/>
    <s v="discounted"/>
    <n v="418"/>
    <n v="20.9"/>
    <n v="397.1"/>
    <s v="February"/>
    <x v="206"/>
    <x v="57"/>
    <s v="Moran-Joyce"/>
  </r>
  <r>
    <s v="S10631"/>
    <x v="21"/>
    <s v="B1010"/>
    <s v="C1059"/>
    <n v="10"/>
    <s v="Bulk"/>
    <n v="342"/>
    <n v="5"/>
    <s v="discounted"/>
    <n v="3420"/>
    <n v="17.100000000000001"/>
    <n v="3402.9"/>
    <s v="February"/>
    <x v="225"/>
    <x v="45"/>
    <s v="Weber PLC"/>
  </r>
  <r>
    <s v="S10632"/>
    <x v="4"/>
    <s v="B1026"/>
    <s v="C1239"/>
    <n v="10"/>
    <s v="Bulk"/>
    <n v="459"/>
    <n v="15"/>
    <s v="discounted"/>
    <n v="4590"/>
    <n v="68.849999999999994"/>
    <n v="4521.1499999999996"/>
    <s v="February"/>
    <x v="167"/>
    <x v="59"/>
    <s v="Washington, Golden and Roberts"/>
  </r>
  <r>
    <s v="S10633"/>
    <x v="6"/>
    <s v="B1029"/>
    <s v="C1219"/>
    <n v="7"/>
    <s v="Bulk"/>
    <n v="271"/>
    <n v="5"/>
    <s v="discounted"/>
    <n v="1897"/>
    <n v="13.55"/>
    <n v="1883.45"/>
    <s v="February"/>
    <x v="195"/>
    <x v="42"/>
    <s v="Hill Inc"/>
  </r>
  <r>
    <s v="S10634"/>
    <x v="20"/>
    <s v="B1041"/>
    <s v="C1212"/>
    <n v="10"/>
    <s v="Bulk"/>
    <n v="222"/>
    <n v="5"/>
    <s v="discounted"/>
    <n v="2220"/>
    <n v="11.1"/>
    <n v="2208.9"/>
    <s v="February"/>
    <x v="29"/>
    <x v="17"/>
    <s v="Maldonado-Cohen"/>
  </r>
  <r>
    <s v="S10635"/>
    <x v="4"/>
    <s v="B1044"/>
    <s v="C1077"/>
    <n v="2"/>
    <s v="normal"/>
    <n v="396"/>
    <n v="15"/>
    <s v="discounted"/>
    <n v="792"/>
    <n v="59.4"/>
    <n v="732.6"/>
    <s v="February"/>
    <x v="10"/>
    <x v="1"/>
    <s v="Martinez, Bruce and Brady"/>
  </r>
  <r>
    <s v="S10636"/>
    <x v="13"/>
    <s v="B1048"/>
    <s v="C1029"/>
    <n v="10"/>
    <s v="Bulk"/>
    <n v="465"/>
    <n v="0"/>
    <s v="full price"/>
    <n v="4650"/>
    <n v="0"/>
    <n v="4650"/>
    <s v="February"/>
    <x v="192"/>
    <x v="6"/>
    <s v="Evans LLC"/>
  </r>
  <r>
    <s v="S10637"/>
    <x v="17"/>
    <s v="B1019"/>
    <s v="C1115"/>
    <n v="8"/>
    <s v="Bulk"/>
    <n v="167"/>
    <n v="5"/>
    <s v="discounted"/>
    <n v="1336"/>
    <n v="8.35"/>
    <n v="1327.65"/>
    <s v="February"/>
    <x v="123"/>
    <x v="12"/>
    <s v="Mann PLC"/>
  </r>
  <r>
    <s v="S10638"/>
    <x v="4"/>
    <s v="B1022"/>
    <s v="C1000"/>
    <n v="3"/>
    <s v="normal"/>
    <n v="441"/>
    <n v="5"/>
    <s v="discounted"/>
    <n v="1323"/>
    <n v="22.05"/>
    <n v="1300.95"/>
    <s v="February"/>
    <x v="156"/>
    <x v="47"/>
    <s v="Harris, Wilkinson and Barber"/>
  </r>
  <r>
    <s v="S10639"/>
    <x v="13"/>
    <s v="B1051"/>
    <s v="C1206"/>
    <n v="3"/>
    <s v="normal"/>
    <n v="451"/>
    <n v="10"/>
    <s v="discounted"/>
    <n v="1353"/>
    <n v="45.1"/>
    <n v="1307.9000000000001"/>
    <s v="February"/>
    <x v="117"/>
    <x v="52"/>
    <s v="Sanford Group"/>
  </r>
  <r>
    <s v="S10640"/>
    <x v="1"/>
    <s v="B1048"/>
    <s v="C1214"/>
    <n v="8"/>
    <s v="Bulk"/>
    <n v="465"/>
    <n v="15"/>
    <s v="discounted"/>
    <n v="3720"/>
    <n v="69.75"/>
    <n v="3650.25"/>
    <s v="February"/>
    <x v="203"/>
    <x v="6"/>
    <s v="Nelson, Martinez and Malone"/>
  </r>
  <r>
    <s v="S10641"/>
    <x v="22"/>
    <s v="B1004"/>
    <s v="C1188"/>
    <n v="3"/>
    <s v="normal"/>
    <n v="248"/>
    <n v="0"/>
    <s v="full price"/>
    <n v="744"/>
    <n v="0"/>
    <n v="744"/>
    <s v="February"/>
    <x v="92"/>
    <x v="53"/>
    <s v="Matthews, Flores and Bradley"/>
  </r>
  <r>
    <s v="S10642"/>
    <x v="26"/>
    <s v="B1010"/>
    <s v="C1019"/>
    <n v="8"/>
    <s v="Bulk"/>
    <n v="342"/>
    <n v="15"/>
    <s v="discounted"/>
    <n v="2736"/>
    <n v="51.3"/>
    <n v="2684.7"/>
    <s v="February"/>
    <x v="155"/>
    <x v="45"/>
    <s v="Bolton, Jones and Rich"/>
  </r>
  <r>
    <s v="S10643"/>
    <x v="17"/>
    <s v="B1053"/>
    <s v="C1111"/>
    <n v="9"/>
    <s v="Bulk"/>
    <n v="315"/>
    <n v="15"/>
    <s v="discounted"/>
    <n v="2835"/>
    <n v="47.25"/>
    <n v="2787.75"/>
    <s v="February"/>
    <x v="103"/>
    <x v="4"/>
    <s v="Nash, Rich and Hill"/>
  </r>
  <r>
    <s v="S10644"/>
    <x v="27"/>
    <s v="B1050"/>
    <s v="C1133"/>
    <n v="10"/>
    <s v="Bulk"/>
    <n v="287"/>
    <n v="5"/>
    <s v="discounted"/>
    <n v="2870"/>
    <n v="14.35"/>
    <n v="2855.65"/>
    <s v="February"/>
    <x v="226"/>
    <x v="31"/>
    <s v="Clarke Group"/>
  </r>
  <r>
    <s v="S10645"/>
    <x v="3"/>
    <s v="B1012"/>
    <s v="C1218"/>
    <n v="5"/>
    <s v="normal"/>
    <n v="186"/>
    <n v="0"/>
    <s v="full price"/>
    <n v="930"/>
    <n v="0"/>
    <n v="930"/>
    <s v="February"/>
    <x v="26"/>
    <x v="27"/>
    <s v="Potter Group"/>
  </r>
  <r>
    <s v="S10646"/>
    <x v="22"/>
    <s v="B1059"/>
    <s v="C1220"/>
    <n v="5"/>
    <s v="normal"/>
    <n v="399"/>
    <n v="10"/>
    <s v="discounted"/>
    <n v="1995"/>
    <n v="39.9"/>
    <n v="1955.1"/>
    <s v="February"/>
    <x v="115"/>
    <x v="34"/>
    <s v="Williams Group"/>
  </r>
  <r>
    <s v="S10647"/>
    <x v="2"/>
    <s v="B1005"/>
    <s v="C1044"/>
    <n v="10"/>
    <s v="Bulk"/>
    <n v="500"/>
    <n v="10"/>
    <s v="discounted"/>
    <n v="5000"/>
    <n v="50"/>
    <n v="4950"/>
    <s v="February"/>
    <x v="224"/>
    <x v="9"/>
    <s v="Lewis-Hunter"/>
  </r>
  <r>
    <s v="S10648"/>
    <x v="2"/>
    <s v="B1052"/>
    <s v="C1008"/>
    <n v="10"/>
    <s v="Bulk"/>
    <n v="462"/>
    <n v="0"/>
    <s v="full price"/>
    <n v="4620"/>
    <n v="0"/>
    <n v="4620"/>
    <s v="February"/>
    <x v="14"/>
    <x v="8"/>
    <s v="Walter, Richard and Powell"/>
  </r>
  <r>
    <s v="S10649"/>
    <x v="26"/>
    <s v="B1039"/>
    <s v="C1197"/>
    <n v="3"/>
    <s v="normal"/>
    <n v="356"/>
    <n v="0"/>
    <s v="full price"/>
    <n v="1068"/>
    <n v="0"/>
    <n v="1068"/>
    <s v="February"/>
    <x v="65"/>
    <x v="46"/>
    <s v="Solis, Snyder and Newton"/>
  </r>
  <r>
    <s v="S10650"/>
    <x v="0"/>
    <s v="B1034"/>
    <s v="C1096"/>
    <n v="4"/>
    <s v="normal"/>
    <n v="305"/>
    <n v="10"/>
    <s v="discounted"/>
    <n v="1220"/>
    <n v="30.5"/>
    <n v="1189.5"/>
    <s v="February"/>
    <x v="9"/>
    <x v="22"/>
    <s v="Scott-Johnston"/>
  </r>
  <r>
    <s v="S10651"/>
    <x v="17"/>
    <s v="B1013"/>
    <s v="C1089"/>
    <n v="5"/>
    <s v="normal"/>
    <n v="284"/>
    <n v="10"/>
    <s v="discounted"/>
    <n v="1420"/>
    <n v="28.4"/>
    <n v="1391.6"/>
    <s v="February"/>
    <x v="7"/>
    <x v="16"/>
    <s v="White and Sons"/>
  </r>
  <r>
    <s v="S10652"/>
    <x v="4"/>
    <s v="B1009"/>
    <s v="C1178"/>
    <n v="3"/>
    <s v="normal"/>
    <n v="210"/>
    <n v="0"/>
    <s v="full price"/>
    <n v="630"/>
    <n v="0"/>
    <n v="630"/>
    <s v="February"/>
    <x v="50"/>
    <x v="2"/>
    <s v="Edwards, Ayers and Lowe"/>
  </r>
  <r>
    <s v="S10653"/>
    <x v="10"/>
    <s v="B1014"/>
    <s v="C1013"/>
    <n v="7"/>
    <s v="Bulk"/>
    <n v="420"/>
    <n v="0"/>
    <s v="full price"/>
    <n v="2940"/>
    <n v="0"/>
    <n v="2940"/>
    <s v="February"/>
    <x v="219"/>
    <x v="15"/>
    <s v="Wu Group"/>
  </r>
  <r>
    <s v="S10654"/>
    <x v="15"/>
    <s v="B1039"/>
    <s v="C1125"/>
    <n v="10"/>
    <s v="Bulk"/>
    <n v="356"/>
    <n v="0"/>
    <s v="full price"/>
    <n v="3560"/>
    <n v="0"/>
    <n v="3560"/>
    <s v="February"/>
    <x v="74"/>
    <x v="46"/>
    <s v="Mendoza-Burke"/>
  </r>
  <r>
    <s v="S10655"/>
    <x v="0"/>
    <s v="B1002"/>
    <s v="C1176"/>
    <n v="8"/>
    <s v="Bulk"/>
    <n v="167"/>
    <n v="10"/>
    <s v="discounted"/>
    <n v="1336"/>
    <n v="16.7"/>
    <n v="1319.3"/>
    <s v="February"/>
    <x v="173"/>
    <x v="29"/>
    <s v="Liu Group"/>
  </r>
  <r>
    <s v="S10656"/>
    <x v="15"/>
    <s v="B1029"/>
    <s v="C1204"/>
    <n v="7"/>
    <s v="Bulk"/>
    <n v="271"/>
    <n v="10"/>
    <s v="discounted"/>
    <n v="1897"/>
    <n v="27.1"/>
    <n v="1869.9"/>
    <s v="February"/>
    <x v="198"/>
    <x v="42"/>
    <s v="Rodriguez, Hammond and Mason"/>
  </r>
  <r>
    <s v="S10657"/>
    <x v="25"/>
    <s v="B1040"/>
    <s v="C1045"/>
    <n v="10"/>
    <s v="Bulk"/>
    <n v="456"/>
    <n v="5"/>
    <s v="discounted"/>
    <n v="4560"/>
    <n v="22.8"/>
    <n v="4537.2"/>
    <s v="February"/>
    <x v="227"/>
    <x v="11"/>
    <s v="Williams Ltd"/>
  </r>
  <r>
    <s v="S10658"/>
    <x v="22"/>
    <s v="B1027"/>
    <s v="C1040"/>
    <n v="1"/>
    <s v="normal"/>
    <n v="336"/>
    <n v="15"/>
    <s v="discounted"/>
    <n v="336"/>
    <n v="50.4"/>
    <n v="285.60000000000002"/>
    <s v="February"/>
    <x v="228"/>
    <x v="33"/>
    <s v="Cummings, Taylor and Pearson"/>
  </r>
  <r>
    <s v="S10659"/>
    <x v="12"/>
    <s v="B1024"/>
    <s v="C1047"/>
    <n v="8"/>
    <s v="Bulk"/>
    <n v="222"/>
    <n v="5"/>
    <s v="discounted"/>
    <n v="1776"/>
    <n v="11.1"/>
    <n v="1764.9"/>
    <s v="February"/>
    <x v="34"/>
    <x v="35"/>
    <s v="Gonzalez, Perry and Gonzalez"/>
  </r>
  <r>
    <s v="S10660"/>
    <x v="25"/>
    <s v="B1022"/>
    <s v="C1117"/>
    <n v="8"/>
    <s v="Bulk"/>
    <n v="441"/>
    <n v="15"/>
    <s v="discounted"/>
    <n v="3528"/>
    <n v="66.150000000000006"/>
    <n v="3461.85"/>
    <s v="February"/>
    <x v="67"/>
    <x v="47"/>
    <s v="Anderson-Martinez"/>
  </r>
  <r>
    <s v="S10661"/>
    <x v="14"/>
    <s v="B1015"/>
    <s v="C1099"/>
    <n v="3"/>
    <s v="normal"/>
    <n v="417"/>
    <n v="0"/>
    <s v="full price"/>
    <n v="1251"/>
    <n v="0"/>
    <n v="1251"/>
    <s v="February"/>
    <x v="63"/>
    <x v="25"/>
    <s v="Powell-Cox"/>
  </r>
  <r>
    <s v="S10662"/>
    <x v="9"/>
    <s v="B1032"/>
    <s v="C1066"/>
    <n v="9"/>
    <s v="Bulk"/>
    <n v="423"/>
    <n v="0"/>
    <s v="full price"/>
    <n v="3807"/>
    <n v="0"/>
    <n v="3807"/>
    <s v="February"/>
    <x v="106"/>
    <x v="43"/>
    <s v="Pennington-Knox"/>
  </r>
  <r>
    <s v="S10663"/>
    <x v="26"/>
    <s v="B1016"/>
    <s v="C1132"/>
    <n v="3"/>
    <s v="normal"/>
    <n v="427"/>
    <n v="5"/>
    <s v="discounted"/>
    <n v="1281"/>
    <n v="21.35"/>
    <n v="1259.6500000000001"/>
    <s v="February"/>
    <x v="152"/>
    <x v="37"/>
    <s v="Moreno, Jenkins and Perez"/>
  </r>
  <r>
    <s v="S10664"/>
    <x v="27"/>
    <s v="B1015"/>
    <s v="C1246"/>
    <n v="4"/>
    <s v="normal"/>
    <n v="417"/>
    <n v="5"/>
    <s v="discounted"/>
    <n v="1668"/>
    <n v="20.85"/>
    <n v="1647.15"/>
    <s v="February"/>
    <x v="95"/>
    <x v="25"/>
    <s v="Young Ltd"/>
  </r>
  <r>
    <s v="S10665"/>
    <x v="9"/>
    <s v="B1042"/>
    <s v="C1129"/>
    <n v="2"/>
    <s v="normal"/>
    <n v="381"/>
    <n v="0"/>
    <s v="full price"/>
    <n v="762"/>
    <n v="0"/>
    <n v="762"/>
    <s v="February"/>
    <x v="158"/>
    <x v="0"/>
    <s v="Bruce-Jacobs"/>
  </r>
  <r>
    <s v="S10666"/>
    <x v="26"/>
    <s v="B1035"/>
    <s v="C1129"/>
    <n v="7"/>
    <s v="Bulk"/>
    <n v="288"/>
    <n v="15"/>
    <s v="discounted"/>
    <n v="2016"/>
    <n v="43.2"/>
    <n v="1972.8"/>
    <s v="February"/>
    <x v="158"/>
    <x v="28"/>
    <s v="Bruce-Jacobs"/>
  </r>
  <r>
    <s v="S10667"/>
    <x v="8"/>
    <s v="B1040"/>
    <s v="C1147"/>
    <n v="9"/>
    <s v="Bulk"/>
    <n v="456"/>
    <n v="10"/>
    <s v="discounted"/>
    <n v="4104"/>
    <n v="45.6"/>
    <n v="4058.4"/>
    <s v="February"/>
    <x v="189"/>
    <x v="11"/>
    <s v="Daniels-Bond"/>
  </r>
  <r>
    <s v="S10668"/>
    <x v="17"/>
    <s v="B1038"/>
    <s v="C1058"/>
    <n v="9"/>
    <s v="Bulk"/>
    <n v="481"/>
    <n v="10"/>
    <s v="discounted"/>
    <n v="4329"/>
    <n v="48.1"/>
    <n v="4280.8999999999996"/>
    <s v="February"/>
    <x v="229"/>
    <x v="18"/>
    <s v="Contreras, Suarez and Rocha"/>
  </r>
  <r>
    <s v="S10669"/>
    <x v="23"/>
    <s v="B1049"/>
    <s v="C1217"/>
    <n v="8"/>
    <s v="Bulk"/>
    <n v="219"/>
    <n v="10"/>
    <s v="discounted"/>
    <n v="1752"/>
    <n v="21.9"/>
    <n v="1730.1"/>
    <s v="February"/>
    <x v="178"/>
    <x v="14"/>
    <s v="Smith PLC"/>
  </r>
  <r>
    <s v="S10670"/>
    <x v="4"/>
    <s v="B1041"/>
    <s v="C1188"/>
    <n v="1"/>
    <s v="normal"/>
    <n v="222"/>
    <n v="0"/>
    <s v="full price"/>
    <n v="222"/>
    <n v="0"/>
    <n v="222"/>
    <s v="February"/>
    <x v="92"/>
    <x v="17"/>
    <s v="Matthews, Flores and Bradley"/>
  </r>
  <r>
    <s v="S10671"/>
    <x v="19"/>
    <s v="B1017"/>
    <s v="C1166"/>
    <n v="2"/>
    <s v="normal"/>
    <n v="303"/>
    <n v="0"/>
    <s v="full price"/>
    <n v="606"/>
    <n v="0"/>
    <n v="606"/>
    <s v="February"/>
    <x v="91"/>
    <x v="55"/>
    <s v="Knight-Coleman"/>
  </r>
  <r>
    <s v="S10672"/>
    <x v="1"/>
    <s v="B1028"/>
    <s v="C1104"/>
    <n v="1"/>
    <s v="normal"/>
    <n v="487"/>
    <n v="10"/>
    <s v="discounted"/>
    <n v="487"/>
    <n v="48.7"/>
    <n v="438.3"/>
    <s v="February"/>
    <x v="134"/>
    <x v="51"/>
    <s v="Cooper-Bennett"/>
  </r>
  <r>
    <s v="S10673"/>
    <x v="17"/>
    <s v="B1022"/>
    <s v="C1032"/>
    <n v="3"/>
    <s v="normal"/>
    <n v="441"/>
    <n v="5"/>
    <s v="discounted"/>
    <n v="1323"/>
    <n v="22.05"/>
    <n v="1300.95"/>
    <s v="February"/>
    <x v="205"/>
    <x v="47"/>
    <s v="Harris-Mills"/>
  </r>
  <r>
    <s v="S10674"/>
    <x v="11"/>
    <s v="B1053"/>
    <s v="C1006"/>
    <n v="2"/>
    <s v="normal"/>
    <n v="315"/>
    <n v="15"/>
    <s v="discounted"/>
    <n v="630"/>
    <n v="47.25"/>
    <n v="582.75"/>
    <s v="February"/>
    <x v="230"/>
    <x v="4"/>
    <s v="Callahan-Sullivan"/>
  </r>
  <r>
    <s v="S10675"/>
    <x v="10"/>
    <s v="B1031"/>
    <s v="C1126"/>
    <n v="10"/>
    <s v="Bulk"/>
    <n v="370"/>
    <n v="5"/>
    <s v="discounted"/>
    <n v="3700"/>
    <n v="18.5"/>
    <n v="3681.5"/>
    <s v="February"/>
    <x v="143"/>
    <x v="5"/>
    <s v="Sullivan-Patterson"/>
  </r>
  <r>
    <s v="S10676"/>
    <x v="5"/>
    <s v="B1038"/>
    <s v="C1003"/>
    <n v="10"/>
    <s v="Bulk"/>
    <n v="481"/>
    <n v="5"/>
    <s v="discounted"/>
    <n v="4810"/>
    <n v="24.05"/>
    <n v="4785.95"/>
    <s v="February"/>
    <x v="166"/>
    <x v="18"/>
    <s v="Clark and Sons"/>
  </r>
  <r>
    <s v="S10677"/>
    <x v="2"/>
    <s v="B1020"/>
    <s v="C1209"/>
    <n v="8"/>
    <s v="Bulk"/>
    <n v="386"/>
    <n v="15"/>
    <s v="discounted"/>
    <n v="3088"/>
    <n v="57.9"/>
    <n v="3030.1"/>
    <s v="February"/>
    <x v="184"/>
    <x v="39"/>
    <s v="Lamb LLC"/>
  </r>
  <r>
    <s v="S10678"/>
    <x v="25"/>
    <s v="B1019"/>
    <s v="C1057"/>
    <n v="5"/>
    <s v="normal"/>
    <n v="167"/>
    <n v="0"/>
    <s v="full price"/>
    <n v="835"/>
    <n v="0"/>
    <n v="835"/>
    <s v="February"/>
    <x v="202"/>
    <x v="12"/>
    <s v="Macdonald Ltd"/>
  </r>
  <r>
    <s v="S10679"/>
    <x v="23"/>
    <s v="B1057"/>
    <s v="C1029"/>
    <n v="4"/>
    <s v="normal"/>
    <n v="326"/>
    <n v="0"/>
    <s v="full price"/>
    <n v="1304"/>
    <n v="0"/>
    <n v="1304"/>
    <s v="February"/>
    <x v="192"/>
    <x v="48"/>
    <s v="Evans LLC"/>
  </r>
  <r>
    <s v="S10680"/>
    <x v="15"/>
    <s v="B1041"/>
    <s v="C1246"/>
    <n v="8"/>
    <s v="Bulk"/>
    <n v="222"/>
    <n v="10"/>
    <s v="discounted"/>
    <n v="1776"/>
    <n v="22.2"/>
    <n v="1753.8"/>
    <s v="February"/>
    <x v="95"/>
    <x v="17"/>
    <s v="Young Ltd"/>
  </r>
  <r>
    <s v="S10681"/>
    <x v="8"/>
    <s v="B1049"/>
    <s v="C1018"/>
    <n v="8"/>
    <s v="Bulk"/>
    <n v="219"/>
    <n v="15"/>
    <s v="discounted"/>
    <n v="1752"/>
    <n v="32.85"/>
    <n v="1719.15"/>
    <s v="February"/>
    <x v="22"/>
    <x v="14"/>
    <s v="Taylor-Kane"/>
  </r>
  <r>
    <s v="S10682"/>
    <x v="6"/>
    <s v="B1001"/>
    <s v="C1195"/>
    <n v="8"/>
    <s v="Bulk"/>
    <n v="341"/>
    <n v="0"/>
    <s v="full price"/>
    <n v="2728"/>
    <n v="0"/>
    <n v="2728"/>
    <s v="February"/>
    <x v="12"/>
    <x v="50"/>
    <s v="Golden Inc"/>
  </r>
  <r>
    <s v="S10683"/>
    <x v="17"/>
    <s v="B1045"/>
    <s v="C1245"/>
    <n v="1"/>
    <s v="normal"/>
    <n v="206"/>
    <n v="10"/>
    <s v="discounted"/>
    <n v="206"/>
    <n v="20.6"/>
    <n v="185.4"/>
    <s v="February"/>
    <x v="98"/>
    <x v="21"/>
    <s v="Williams, Mills and Schwartz"/>
  </r>
  <r>
    <s v="S10684"/>
    <x v="6"/>
    <s v="B1024"/>
    <s v="C1239"/>
    <n v="2"/>
    <s v="normal"/>
    <n v="222"/>
    <n v="0"/>
    <s v="full price"/>
    <n v="444"/>
    <n v="0"/>
    <n v="444"/>
    <s v="February"/>
    <x v="167"/>
    <x v="35"/>
    <s v="Washington, Golden and Roberts"/>
  </r>
  <r>
    <s v="S10685"/>
    <x v="16"/>
    <s v="B1050"/>
    <s v="C1123"/>
    <n v="7"/>
    <s v="Bulk"/>
    <n v="287"/>
    <n v="0"/>
    <s v="full price"/>
    <n v="2009"/>
    <n v="0"/>
    <n v="2009"/>
    <s v="February"/>
    <x v="18"/>
    <x v="31"/>
    <s v="Barnes-Johnson"/>
  </r>
  <r>
    <s v="S10686"/>
    <x v="26"/>
    <s v="B1057"/>
    <s v="C1031"/>
    <n v="5"/>
    <s v="normal"/>
    <n v="326"/>
    <n v="0"/>
    <s v="full price"/>
    <n v="1630"/>
    <n v="0"/>
    <n v="1630"/>
    <s v="February"/>
    <x v="231"/>
    <x v="48"/>
    <s v="Martinez-Monroe"/>
  </r>
  <r>
    <s v="S10687"/>
    <x v="15"/>
    <s v="B1022"/>
    <s v="C1065"/>
    <n v="2"/>
    <s v="normal"/>
    <n v="441"/>
    <n v="0"/>
    <s v="full price"/>
    <n v="882"/>
    <n v="0"/>
    <n v="882"/>
    <s v="February"/>
    <x v="105"/>
    <x v="47"/>
    <s v="Price Ltd"/>
  </r>
  <r>
    <s v="S10688"/>
    <x v="0"/>
    <s v="B1007"/>
    <s v="C1012"/>
    <n v="5"/>
    <s v="normal"/>
    <n v="332"/>
    <n v="5"/>
    <s v="discounted"/>
    <n v="1660"/>
    <n v="16.600000000000001"/>
    <n v="1643.4"/>
    <s v="February"/>
    <x v="19"/>
    <x v="58"/>
    <s v="Brown and Sons"/>
  </r>
  <r>
    <s v="S10689"/>
    <x v="1"/>
    <s v="B1004"/>
    <s v="C1108"/>
    <n v="1"/>
    <s v="normal"/>
    <n v="248"/>
    <n v="15"/>
    <s v="discounted"/>
    <n v="248"/>
    <n v="37.200000000000003"/>
    <n v="210.8"/>
    <s v="February"/>
    <x v="149"/>
    <x v="53"/>
    <s v="Johnson-Bennett"/>
  </r>
  <r>
    <s v="S10690"/>
    <x v="13"/>
    <s v="B1027"/>
    <s v="C1116"/>
    <n v="3"/>
    <s v="normal"/>
    <n v="336"/>
    <n v="15"/>
    <s v="discounted"/>
    <n v="1008"/>
    <n v="50.4"/>
    <n v="957.6"/>
    <s v="February"/>
    <x v="23"/>
    <x v="33"/>
    <s v="Carr Ltd"/>
  </r>
  <r>
    <s v="S10691"/>
    <x v="26"/>
    <s v="B1051"/>
    <s v="C1087"/>
    <n v="5"/>
    <s v="normal"/>
    <n v="451"/>
    <n v="15"/>
    <s v="discounted"/>
    <n v="2255"/>
    <n v="67.650000000000006"/>
    <n v="2187.35"/>
    <s v="February"/>
    <x v="6"/>
    <x v="52"/>
    <s v="Sanford-Bullock"/>
  </r>
  <r>
    <s v="S10692"/>
    <x v="20"/>
    <s v="B1002"/>
    <s v="C1153"/>
    <n v="5"/>
    <s v="normal"/>
    <n v="167"/>
    <n v="10"/>
    <s v="discounted"/>
    <n v="835"/>
    <n v="16.7"/>
    <n v="818.3"/>
    <s v="February"/>
    <x v="232"/>
    <x v="29"/>
    <s v="Lopez Ltd"/>
  </r>
  <r>
    <s v="S10693"/>
    <x v="19"/>
    <s v="B1016"/>
    <s v="C1092"/>
    <n v="1"/>
    <s v="normal"/>
    <n v="427"/>
    <n v="10"/>
    <s v="discounted"/>
    <n v="427"/>
    <n v="42.7"/>
    <n v="384.3"/>
    <s v="February"/>
    <x v="169"/>
    <x v="37"/>
    <s v="Davis, Shepard and Clay"/>
  </r>
  <r>
    <s v="S10694"/>
    <x v="11"/>
    <s v="B1026"/>
    <s v="C1188"/>
    <n v="10"/>
    <s v="Bulk"/>
    <n v="459"/>
    <n v="0"/>
    <s v="full price"/>
    <n v="4590"/>
    <n v="0"/>
    <n v="4590"/>
    <s v="February"/>
    <x v="92"/>
    <x v="59"/>
    <s v="Matthews, Flores and Bradley"/>
  </r>
  <r>
    <s v="S10695"/>
    <x v="18"/>
    <s v="B1039"/>
    <s v="C1093"/>
    <n v="4"/>
    <s v="normal"/>
    <n v="356"/>
    <n v="15"/>
    <s v="discounted"/>
    <n v="1424"/>
    <n v="53.4"/>
    <n v="1370.6"/>
    <s v="February"/>
    <x v="171"/>
    <x v="46"/>
    <s v="Warner, Willis and Ray"/>
  </r>
  <r>
    <s v="S10696"/>
    <x v="15"/>
    <s v="B1031"/>
    <s v="C1027"/>
    <n v="4"/>
    <s v="normal"/>
    <n v="370"/>
    <n v="15"/>
    <s v="discounted"/>
    <n v="1480"/>
    <n v="55.5"/>
    <n v="1424.5"/>
    <s v="February"/>
    <x v="206"/>
    <x v="5"/>
    <s v="Moran-Joyce"/>
  </r>
  <r>
    <s v="S10697"/>
    <x v="13"/>
    <s v="B1058"/>
    <s v="C1238"/>
    <n v="5"/>
    <s v="normal"/>
    <n v="362"/>
    <n v="10"/>
    <s v="discounted"/>
    <n v="1810"/>
    <n v="36.200000000000003"/>
    <n v="1773.8"/>
    <s v="February"/>
    <x v="56"/>
    <x v="32"/>
    <s v="Ross Ltd"/>
  </r>
  <r>
    <s v="S10698"/>
    <x v="16"/>
    <s v="B1038"/>
    <s v="C1019"/>
    <n v="5"/>
    <s v="normal"/>
    <n v="481"/>
    <n v="15"/>
    <s v="discounted"/>
    <n v="2405"/>
    <n v="72.150000000000006"/>
    <n v="2332.85"/>
    <s v="February"/>
    <x v="155"/>
    <x v="18"/>
    <s v="Bolton, Jones and Rich"/>
  </r>
  <r>
    <s v="S10699"/>
    <x v="3"/>
    <s v="B1046"/>
    <s v="C1070"/>
    <n v="6"/>
    <s v="Bulk"/>
    <n v="334"/>
    <n v="0"/>
    <s v="full price"/>
    <n v="2004"/>
    <n v="0"/>
    <n v="2004"/>
    <s v="February"/>
    <x v="151"/>
    <x v="20"/>
    <s v="Green, Wilson and Flynn"/>
  </r>
  <r>
    <s v="S10700"/>
    <x v="19"/>
    <s v="B1010"/>
    <s v="C1064"/>
    <n v="2"/>
    <s v="normal"/>
    <n v="342"/>
    <n v="0"/>
    <s v="full price"/>
    <n v="684"/>
    <n v="0"/>
    <n v="684"/>
    <s v="February"/>
    <x v="78"/>
    <x v="45"/>
    <s v="Brown, Diaz and Freeman"/>
  </r>
  <r>
    <s v="S10701"/>
    <x v="17"/>
    <s v="B1057"/>
    <s v="C1164"/>
    <n v="4"/>
    <s v="normal"/>
    <n v="326"/>
    <n v="15"/>
    <s v="discounted"/>
    <n v="1304"/>
    <n v="48.9"/>
    <n v="1255.0999999999999"/>
    <s v="February"/>
    <x v="85"/>
    <x v="48"/>
    <s v="Harris Ltd"/>
  </r>
  <r>
    <s v="S10702"/>
    <x v="19"/>
    <s v="B1057"/>
    <s v="C1220"/>
    <n v="4"/>
    <s v="normal"/>
    <n v="326"/>
    <n v="15"/>
    <s v="discounted"/>
    <n v="1304"/>
    <n v="48.9"/>
    <n v="1255.0999999999999"/>
    <s v="February"/>
    <x v="115"/>
    <x v="48"/>
    <s v="Williams Group"/>
  </r>
  <r>
    <s v="S10703"/>
    <x v="6"/>
    <s v="B1053"/>
    <s v="C1061"/>
    <n v="10"/>
    <s v="Bulk"/>
    <n v="315"/>
    <n v="5"/>
    <s v="discounted"/>
    <n v="3150"/>
    <n v="15.75"/>
    <n v="3134.25"/>
    <s v="February"/>
    <x v="27"/>
    <x v="4"/>
    <s v="Stevenson-Phillips"/>
  </r>
  <r>
    <s v="S10704"/>
    <x v="1"/>
    <s v="B1047"/>
    <s v="C1211"/>
    <n v="9"/>
    <s v="Bulk"/>
    <n v="162"/>
    <n v="15"/>
    <s v="discounted"/>
    <n v="1458"/>
    <n v="24.3"/>
    <n v="1433.7"/>
    <s v="February"/>
    <x v="37"/>
    <x v="26"/>
    <s v="Richards Ltd"/>
  </r>
  <r>
    <s v="S10705"/>
    <x v="21"/>
    <s v="B1052"/>
    <s v="C1121"/>
    <n v="4"/>
    <s v="normal"/>
    <n v="462"/>
    <n v="0"/>
    <s v="full price"/>
    <n v="1848"/>
    <n v="0"/>
    <n v="1848"/>
    <s v="February"/>
    <x v="233"/>
    <x v="8"/>
    <s v="Miller Ltd"/>
  </r>
  <r>
    <s v="S10706"/>
    <x v="15"/>
    <s v="B1023"/>
    <s v="C1024"/>
    <n v="8"/>
    <s v="Bulk"/>
    <n v="421"/>
    <n v="0"/>
    <s v="full price"/>
    <n v="3368"/>
    <n v="0"/>
    <n v="3368"/>
    <s v="February"/>
    <x v="57"/>
    <x v="30"/>
    <s v="Hernandez LLC"/>
  </r>
  <r>
    <s v="S10707"/>
    <x v="7"/>
    <s v="B1021"/>
    <s v="C1188"/>
    <n v="2"/>
    <s v="normal"/>
    <n v="269"/>
    <n v="0"/>
    <s v="full price"/>
    <n v="538"/>
    <n v="0"/>
    <n v="538"/>
    <s v="February"/>
    <x v="92"/>
    <x v="44"/>
    <s v="Matthews, Flores and Bradley"/>
  </r>
  <r>
    <s v="S10708"/>
    <x v="6"/>
    <s v="B1017"/>
    <s v="C1089"/>
    <n v="9"/>
    <s v="Bulk"/>
    <n v="303"/>
    <n v="5"/>
    <s v="discounted"/>
    <n v="2727"/>
    <n v="15.15"/>
    <n v="2711.85"/>
    <s v="February"/>
    <x v="7"/>
    <x v="55"/>
    <s v="White and Sons"/>
  </r>
  <r>
    <s v="S10709"/>
    <x v="6"/>
    <s v="B1049"/>
    <s v="C1053"/>
    <n v="2"/>
    <s v="normal"/>
    <n v="219"/>
    <n v="10"/>
    <s v="discounted"/>
    <n v="438"/>
    <n v="21.9"/>
    <n v="416.1"/>
    <s v="February"/>
    <x v="176"/>
    <x v="14"/>
    <s v="Hayes-Logan"/>
  </r>
  <r>
    <s v="S10710"/>
    <x v="26"/>
    <s v="B1019"/>
    <s v="C1025"/>
    <n v="3"/>
    <s v="normal"/>
    <n v="167"/>
    <n v="0"/>
    <s v="full price"/>
    <n v="501"/>
    <n v="0"/>
    <n v="501"/>
    <s v="February"/>
    <x v="89"/>
    <x v="12"/>
    <s v="Wells, Jones and Rogers"/>
  </r>
  <r>
    <s v="S10711"/>
    <x v="25"/>
    <s v="B1040"/>
    <s v="C1228"/>
    <n v="7"/>
    <s v="Bulk"/>
    <n v="456"/>
    <n v="0"/>
    <s v="full price"/>
    <n v="3192"/>
    <n v="0"/>
    <n v="3192"/>
    <s v="February"/>
    <x v="129"/>
    <x v="11"/>
    <s v="Mills, Robles and Smith"/>
  </r>
  <r>
    <s v="S10712"/>
    <x v="26"/>
    <s v="B1055"/>
    <s v="C1106"/>
    <n v="1"/>
    <s v="normal"/>
    <n v="192"/>
    <n v="0"/>
    <s v="full price"/>
    <n v="192"/>
    <n v="0"/>
    <n v="192"/>
    <s v="February"/>
    <x v="75"/>
    <x v="3"/>
    <s v="Palmer Inc"/>
  </r>
  <r>
    <s v="S10713"/>
    <x v="16"/>
    <s v="B1029"/>
    <s v="C1233"/>
    <n v="1"/>
    <s v="normal"/>
    <n v="271"/>
    <n v="15"/>
    <s v="discounted"/>
    <n v="271"/>
    <n v="40.65"/>
    <n v="230.35"/>
    <s v="February"/>
    <x v="234"/>
    <x v="42"/>
    <s v="Lester and Sons"/>
  </r>
  <r>
    <s v="S10714"/>
    <x v="14"/>
    <s v="B1022"/>
    <s v="C1070"/>
    <n v="1"/>
    <s v="normal"/>
    <n v="441"/>
    <n v="15"/>
    <s v="discounted"/>
    <n v="441"/>
    <n v="66.150000000000006"/>
    <n v="374.85"/>
    <s v="February"/>
    <x v="151"/>
    <x v="47"/>
    <s v="Green, Wilson and Flynn"/>
  </r>
  <r>
    <s v="S10715"/>
    <x v="2"/>
    <s v="B1056"/>
    <s v="C1112"/>
    <n v="6"/>
    <s v="Bulk"/>
    <n v="204"/>
    <n v="5"/>
    <s v="discounted"/>
    <n v="1224"/>
    <n v="10.199999999999999"/>
    <n v="1213.8"/>
    <s v="February"/>
    <x v="8"/>
    <x v="24"/>
    <s v="Hood-Pena"/>
  </r>
  <r>
    <s v="S10716"/>
    <x v="16"/>
    <s v="B1045"/>
    <s v="C1221"/>
    <n v="5"/>
    <s v="normal"/>
    <n v="206"/>
    <n v="0"/>
    <s v="full price"/>
    <n v="1030"/>
    <n v="0"/>
    <n v="1030"/>
    <s v="February"/>
    <x v="133"/>
    <x v="21"/>
    <s v="Griffin Group"/>
  </r>
  <r>
    <s v="S10717"/>
    <x v="4"/>
    <s v="B1042"/>
    <s v="C1239"/>
    <n v="3"/>
    <s v="normal"/>
    <n v="381"/>
    <n v="0"/>
    <s v="full price"/>
    <n v="1143"/>
    <n v="0"/>
    <n v="1143"/>
    <s v="February"/>
    <x v="167"/>
    <x v="0"/>
    <s v="Washington, Golden and Roberts"/>
  </r>
  <r>
    <s v="S10718"/>
    <x v="19"/>
    <s v="B1019"/>
    <s v="C1241"/>
    <n v="2"/>
    <s v="normal"/>
    <n v="167"/>
    <n v="10"/>
    <s v="discounted"/>
    <n v="334"/>
    <n v="16.7"/>
    <n v="317.3"/>
    <s v="February"/>
    <x v="54"/>
    <x v="12"/>
    <s v="Parker-Turner"/>
  </r>
  <r>
    <s v="S10719"/>
    <x v="4"/>
    <s v="B1047"/>
    <s v="C1141"/>
    <n v="3"/>
    <s v="normal"/>
    <n v="162"/>
    <n v="0"/>
    <s v="full price"/>
    <n v="486"/>
    <n v="0"/>
    <n v="486"/>
    <s v="February"/>
    <x v="88"/>
    <x v="26"/>
    <s v="Ashley, Delgado and Hernandez"/>
  </r>
  <r>
    <s v="S10720"/>
    <x v="12"/>
    <s v="B1055"/>
    <s v="C1226"/>
    <n v="6"/>
    <s v="Bulk"/>
    <n v="192"/>
    <n v="0"/>
    <s v="full price"/>
    <n v="1152"/>
    <n v="0"/>
    <n v="1152"/>
    <s v="February"/>
    <x v="183"/>
    <x v="3"/>
    <s v="Collins-Wang"/>
  </r>
  <r>
    <s v="S10721"/>
    <x v="26"/>
    <s v="B1027"/>
    <s v="C1010"/>
    <n v="3"/>
    <s v="normal"/>
    <n v="336"/>
    <n v="15"/>
    <s v="discounted"/>
    <n v="1008"/>
    <n v="50.4"/>
    <n v="957.6"/>
    <s v="February"/>
    <x v="144"/>
    <x v="33"/>
    <s v="Gibson Ltd"/>
  </r>
  <r>
    <s v="S10722"/>
    <x v="17"/>
    <s v="B1004"/>
    <s v="C1041"/>
    <n v="10"/>
    <s v="Bulk"/>
    <n v="248"/>
    <n v="0"/>
    <s v="full price"/>
    <n v="2480"/>
    <n v="0"/>
    <n v="2480"/>
    <s v="February"/>
    <x v="235"/>
    <x v="53"/>
    <s v="Evans PLC"/>
  </r>
  <r>
    <s v="S10723"/>
    <x v="5"/>
    <s v="B1059"/>
    <s v="C1164"/>
    <n v="3"/>
    <s v="normal"/>
    <n v="399"/>
    <n v="0"/>
    <s v="full price"/>
    <n v="1197"/>
    <n v="0"/>
    <n v="1197"/>
    <s v="February"/>
    <x v="85"/>
    <x v="34"/>
    <s v="Harris Ltd"/>
  </r>
  <r>
    <s v="S10724"/>
    <x v="24"/>
    <s v="B1048"/>
    <s v="C1192"/>
    <n v="10"/>
    <s v="Bulk"/>
    <n v="465"/>
    <n v="15"/>
    <s v="discounted"/>
    <n v="4650"/>
    <n v="69.75"/>
    <n v="4580.25"/>
    <s v="February"/>
    <x v="187"/>
    <x v="6"/>
    <s v="Koch, Tran and Garner"/>
  </r>
  <r>
    <s v="S10725"/>
    <x v="3"/>
    <s v="B1000"/>
    <s v="C1234"/>
    <n v="9"/>
    <s v="Bulk"/>
    <n v="418"/>
    <n v="10"/>
    <s v="discounted"/>
    <n v="3762"/>
    <n v="41.8"/>
    <n v="3720.2"/>
    <s v="February"/>
    <x v="165"/>
    <x v="57"/>
    <s v="Spears, Matthews and Ellis"/>
  </r>
  <r>
    <s v="S10726"/>
    <x v="5"/>
    <s v="B1005"/>
    <s v="C1085"/>
    <n v="1"/>
    <s v="normal"/>
    <n v="500"/>
    <n v="5"/>
    <s v="discounted"/>
    <n v="500"/>
    <n v="25"/>
    <n v="475"/>
    <s v="February"/>
    <x v="52"/>
    <x v="9"/>
    <s v="Roberts, Silva and Gray"/>
  </r>
  <r>
    <s v="S10727"/>
    <x v="18"/>
    <s v="B1040"/>
    <s v="C1185"/>
    <n v="6"/>
    <s v="Bulk"/>
    <n v="456"/>
    <n v="15"/>
    <s v="discounted"/>
    <n v="2736"/>
    <n v="68.400000000000006"/>
    <n v="2667.6"/>
    <s v="February"/>
    <x v="135"/>
    <x v="11"/>
    <s v="Jones, Rodriguez and Alexander"/>
  </r>
  <r>
    <s v="S10728"/>
    <x v="11"/>
    <s v="B1019"/>
    <s v="C1247"/>
    <n v="1"/>
    <s v="normal"/>
    <n v="167"/>
    <n v="10"/>
    <s v="discounted"/>
    <n v="167"/>
    <n v="16.7"/>
    <n v="150.30000000000001"/>
    <s v="February"/>
    <x v="172"/>
    <x v="12"/>
    <s v="Curtis Group"/>
  </r>
  <r>
    <s v="S10729"/>
    <x v="9"/>
    <s v="B1019"/>
    <s v="C1101"/>
    <n v="8"/>
    <s v="Bulk"/>
    <n v="167"/>
    <n v="0"/>
    <s v="full price"/>
    <n v="1336"/>
    <n v="0"/>
    <n v="1336"/>
    <s v="February"/>
    <x v="236"/>
    <x v="12"/>
    <s v="Kelley, Pena and Zimmerman"/>
  </r>
  <r>
    <s v="S10730"/>
    <x v="15"/>
    <s v="B1047"/>
    <s v="C1168"/>
    <n v="10"/>
    <s v="Bulk"/>
    <n v="162"/>
    <n v="10"/>
    <s v="discounted"/>
    <n v="1620"/>
    <n v="16.2"/>
    <n v="1603.8"/>
    <s v="February"/>
    <x v="237"/>
    <x v="26"/>
    <s v="Hill-Rojas"/>
  </r>
  <r>
    <s v="S10731"/>
    <x v="1"/>
    <s v="B1051"/>
    <s v="C1191"/>
    <n v="1"/>
    <s v="normal"/>
    <n v="451"/>
    <n v="0"/>
    <s v="full price"/>
    <n v="451"/>
    <n v="0"/>
    <n v="451"/>
    <s v="February"/>
    <x v="11"/>
    <x v="52"/>
    <s v="Chen Inc"/>
  </r>
  <r>
    <s v="S10732"/>
    <x v="18"/>
    <s v="B1047"/>
    <s v="C1075"/>
    <n v="5"/>
    <s v="normal"/>
    <n v="162"/>
    <n v="5"/>
    <s v="discounted"/>
    <n v="810"/>
    <n v="8.1"/>
    <n v="801.9"/>
    <s v="February"/>
    <x v="170"/>
    <x v="26"/>
    <s v="Rodriguez, Evans and Valdez"/>
  </r>
  <r>
    <s v="S10733"/>
    <x v="16"/>
    <s v="B1005"/>
    <s v="C1180"/>
    <n v="1"/>
    <s v="normal"/>
    <n v="500"/>
    <n v="15"/>
    <s v="discounted"/>
    <n v="500"/>
    <n v="75"/>
    <n v="425"/>
    <s v="February"/>
    <x v="83"/>
    <x v="9"/>
    <s v="Garner Inc"/>
  </r>
  <r>
    <s v="S10734"/>
    <x v="13"/>
    <s v="B1010"/>
    <s v="C1125"/>
    <n v="6"/>
    <s v="Bulk"/>
    <n v="342"/>
    <n v="0"/>
    <s v="full price"/>
    <n v="2052"/>
    <n v="0"/>
    <n v="2052"/>
    <s v="February"/>
    <x v="74"/>
    <x v="45"/>
    <s v="Mendoza-Burke"/>
  </r>
  <r>
    <s v="S10735"/>
    <x v="24"/>
    <s v="B1009"/>
    <s v="C1142"/>
    <n v="7"/>
    <s v="Bulk"/>
    <n v="210"/>
    <n v="10"/>
    <s v="discounted"/>
    <n v="1470"/>
    <n v="21"/>
    <n v="1449"/>
    <s v="February"/>
    <x v="188"/>
    <x v="2"/>
    <s v="Holloway, Lewis and Bryan"/>
  </r>
  <r>
    <s v="S10736"/>
    <x v="2"/>
    <s v="B1045"/>
    <s v="C1165"/>
    <n v="10"/>
    <s v="Bulk"/>
    <n v="206"/>
    <n v="10"/>
    <s v="discounted"/>
    <n v="2060"/>
    <n v="20.6"/>
    <n v="2039.4"/>
    <s v="February"/>
    <x v="216"/>
    <x v="21"/>
    <s v="Vargas, Ali and Vasquez"/>
  </r>
  <r>
    <s v="S10737"/>
    <x v="10"/>
    <s v="B1042"/>
    <s v="C1027"/>
    <n v="5"/>
    <s v="normal"/>
    <n v="381"/>
    <n v="15"/>
    <s v="discounted"/>
    <n v="1905"/>
    <n v="57.15"/>
    <n v="1847.85"/>
    <s v="February"/>
    <x v="206"/>
    <x v="0"/>
    <s v="Moran-Joyce"/>
  </r>
  <r>
    <s v="S10738"/>
    <x v="9"/>
    <s v="B1001"/>
    <s v="C1048"/>
    <n v="9"/>
    <s v="Bulk"/>
    <n v="341"/>
    <n v="15"/>
    <s v="discounted"/>
    <n v="3069"/>
    <n v="51.15"/>
    <n v="3017.85"/>
    <s v="February"/>
    <x v="41"/>
    <x v="50"/>
    <s v="Alexander-Williams"/>
  </r>
  <r>
    <s v="S10739"/>
    <x v="10"/>
    <s v="B1012"/>
    <s v="C1143"/>
    <n v="6"/>
    <s v="Bulk"/>
    <n v="186"/>
    <n v="15"/>
    <s v="discounted"/>
    <n v="1116"/>
    <n v="27.9"/>
    <n v="1088.0999999999999"/>
    <s v="February"/>
    <x v="13"/>
    <x v="27"/>
    <s v="Malone-Riggs"/>
  </r>
  <r>
    <s v="S10740"/>
    <x v="14"/>
    <s v="B1049"/>
    <s v="C1246"/>
    <n v="1"/>
    <s v="normal"/>
    <n v="219"/>
    <n v="5"/>
    <s v="discounted"/>
    <n v="219"/>
    <n v="10.95"/>
    <n v="208.05"/>
    <s v="February"/>
    <x v="95"/>
    <x v="14"/>
    <s v="Young Ltd"/>
  </r>
  <r>
    <s v="S10741"/>
    <x v="10"/>
    <s v="B1003"/>
    <s v="C1232"/>
    <n v="4"/>
    <s v="normal"/>
    <n v="354"/>
    <n v="0"/>
    <s v="full price"/>
    <n v="1416"/>
    <n v="0"/>
    <n v="1416"/>
    <s v="February"/>
    <x v="174"/>
    <x v="7"/>
    <s v="Clark LLC"/>
  </r>
  <r>
    <s v="S10742"/>
    <x v="23"/>
    <s v="B1000"/>
    <s v="C1048"/>
    <n v="5"/>
    <s v="normal"/>
    <n v="418"/>
    <n v="0"/>
    <s v="full price"/>
    <n v="2090"/>
    <n v="0"/>
    <n v="2090"/>
    <s v="February"/>
    <x v="41"/>
    <x v="57"/>
    <s v="Alexander-Williams"/>
  </r>
  <r>
    <s v="S10743"/>
    <x v="14"/>
    <s v="B1035"/>
    <s v="C1163"/>
    <n v="9"/>
    <s v="Bulk"/>
    <n v="288"/>
    <n v="10"/>
    <s v="discounted"/>
    <n v="2592"/>
    <n v="28.8"/>
    <n v="2563.1999999999998"/>
    <s v="February"/>
    <x v="139"/>
    <x v="28"/>
    <s v="Alvarez, Knight and Lopez"/>
  </r>
  <r>
    <s v="S10744"/>
    <x v="27"/>
    <s v="B1041"/>
    <s v="C1041"/>
    <n v="3"/>
    <s v="normal"/>
    <n v="222"/>
    <n v="0"/>
    <s v="full price"/>
    <n v="666"/>
    <n v="0"/>
    <n v="666"/>
    <s v="February"/>
    <x v="235"/>
    <x v="17"/>
    <s v="Evans PLC"/>
  </r>
  <r>
    <s v="S10745"/>
    <x v="4"/>
    <s v="B1043"/>
    <s v="C1176"/>
    <n v="1"/>
    <s v="normal"/>
    <n v="262"/>
    <n v="0"/>
    <s v="full price"/>
    <n v="262"/>
    <n v="0"/>
    <n v="262"/>
    <s v="February"/>
    <x v="173"/>
    <x v="56"/>
    <s v="Liu Group"/>
  </r>
  <r>
    <s v="S10746"/>
    <x v="22"/>
    <s v="B1041"/>
    <s v="C1070"/>
    <n v="10"/>
    <s v="Bulk"/>
    <n v="222"/>
    <n v="10"/>
    <s v="discounted"/>
    <n v="2220"/>
    <n v="22.2"/>
    <n v="2197.8000000000002"/>
    <s v="February"/>
    <x v="151"/>
    <x v="17"/>
    <s v="Green, Wilson and Flynn"/>
  </r>
  <r>
    <s v="S10747"/>
    <x v="16"/>
    <s v="B1059"/>
    <s v="C1008"/>
    <n v="2"/>
    <s v="normal"/>
    <n v="399"/>
    <n v="10"/>
    <s v="discounted"/>
    <n v="798"/>
    <n v="39.9"/>
    <n v="758.1"/>
    <s v="February"/>
    <x v="14"/>
    <x v="34"/>
    <s v="Walter, Richard and Powell"/>
  </r>
  <r>
    <s v="S10748"/>
    <x v="7"/>
    <s v="B1054"/>
    <s v="C1127"/>
    <n v="5"/>
    <s v="normal"/>
    <n v="209"/>
    <n v="10"/>
    <s v="discounted"/>
    <n v="1045"/>
    <n v="20.9"/>
    <n v="1024.0999999999999"/>
    <s v="February"/>
    <x v="197"/>
    <x v="10"/>
    <s v="Lloyd-Williams"/>
  </r>
  <r>
    <s v="S10749"/>
    <x v="19"/>
    <s v="B1018"/>
    <s v="C1090"/>
    <n v="8"/>
    <s v="Bulk"/>
    <n v="295"/>
    <n v="15"/>
    <s v="discounted"/>
    <n v="2360"/>
    <n v="44.25"/>
    <n v="2315.75"/>
    <s v="February"/>
    <x v="4"/>
    <x v="36"/>
    <s v="Anderson LLC"/>
  </r>
  <r>
    <s v="S10750"/>
    <x v="13"/>
    <s v="B1029"/>
    <s v="C1148"/>
    <n v="9"/>
    <s v="Bulk"/>
    <n v="271"/>
    <n v="5"/>
    <s v="discounted"/>
    <n v="2439"/>
    <n v="13.55"/>
    <n v="2425.4499999999998"/>
    <s v="February"/>
    <x v="97"/>
    <x v="42"/>
    <s v="Ford PLC"/>
  </r>
  <r>
    <s v="S10751"/>
    <x v="12"/>
    <s v="B1035"/>
    <s v="C1209"/>
    <n v="9"/>
    <s v="Bulk"/>
    <n v="288"/>
    <n v="15"/>
    <s v="discounted"/>
    <n v="2592"/>
    <n v="43.2"/>
    <n v="2548.8000000000002"/>
    <s v="February"/>
    <x v="184"/>
    <x v="28"/>
    <s v="Lamb LLC"/>
  </r>
  <r>
    <s v="S10752"/>
    <x v="11"/>
    <s v="B1045"/>
    <s v="C1075"/>
    <n v="2"/>
    <s v="normal"/>
    <n v="206"/>
    <n v="10"/>
    <s v="discounted"/>
    <n v="412"/>
    <n v="20.6"/>
    <n v="391.4"/>
    <s v="February"/>
    <x v="170"/>
    <x v="21"/>
    <s v="Rodriguez, Evans and Valdez"/>
  </r>
  <r>
    <s v="S10753"/>
    <x v="9"/>
    <s v="B1056"/>
    <s v="C1218"/>
    <n v="7"/>
    <s v="Bulk"/>
    <n v="204"/>
    <n v="15"/>
    <s v="discounted"/>
    <n v="1428"/>
    <n v="30.6"/>
    <n v="1397.4"/>
    <s v="February"/>
    <x v="26"/>
    <x v="24"/>
    <s v="Potter Group"/>
  </r>
  <r>
    <s v="S10754"/>
    <x v="8"/>
    <s v="B1003"/>
    <s v="C1240"/>
    <n v="10"/>
    <s v="Bulk"/>
    <n v="354"/>
    <n v="5"/>
    <s v="discounted"/>
    <n v="3540"/>
    <n v="17.7"/>
    <n v="3522.3"/>
    <s v="February"/>
    <x v="68"/>
    <x v="7"/>
    <s v="Morgan PLC"/>
  </r>
  <r>
    <s v="S10755"/>
    <x v="12"/>
    <s v="B1011"/>
    <s v="C1052"/>
    <n v="1"/>
    <s v="normal"/>
    <n v="281"/>
    <n v="10"/>
    <s v="discounted"/>
    <n v="281"/>
    <n v="28.1"/>
    <n v="252.9"/>
    <s v="February"/>
    <x v="221"/>
    <x v="13"/>
    <s v="Roach-Gonzalez"/>
  </r>
  <r>
    <s v="S10756"/>
    <x v="26"/>
    <s v="B1020"/>
    <s v="C1076"/>
    <n v="6"/>
    <s v="Bulk"/>
    <n v="386"/>
    <n v="5"/>
    <s v="discounted"/>
    <n v="2316"/>
    <n v="19.3"/>
    <n v="2296.6999999999998"/>
    <s v="February"/>
    <x v="62"/>
    <x v="39"/>
    <s v="White-Cox"/>
  </r>
  <r>
    <s v="S10757"/>
    <x v="15"/>
    <s v="B1028"/>
    <s v="C1139"/>
    <n v="3"/>
    <s v="normal"/>
    <n v="487"/>
    <n v="5"/>
    <s v="discounted"/>
    <n v="1461"/>
    <n v="24.35"/>
    <n v="1436.65"/>
    <s v="February"/>
    <x v="138"/>
    <x v="51"/>
    <s v="Mitchell, Mason and Cross"/>
  </r>
  <r>
    <s v="S10758"/>
    <x v="21"/>
    <s v="B1008"/>
    <s v="C1063"/>
    <n v="6"/>
    <s v="Bulk"/>
    <n v="492"/>
    <n v="15"/>
    <s v="discounted"/>
    <n v="2952"/>
    <n v="73.8"/>
    <n v="2878.2"/>
    <s v="February"/>
    <x v="48"/>
    <x v="54"/>
    <s v="Thomas-Melendez"/>
  </r>
  <r>
    <s v="S10759"/>
    <x v="12"/>
    <s v="B1018"/>
    <s v="C1063"/>
    <n v="4"/>
    <s v="normal"/>
    <n v="295"/>
    <n v="10"/>
    <s v="discounted"/>
    <n v="1180"/>
    <n v="29.5"/>
    <n v="1150.5"/>
    <s v="February"/>
    <x v="48"/>
    <x v="36"/>
    <s v="Thomas-Melendez"/>
  </r>
  <r>
    <s v="S10760"/>
    <x v="7"/>
    <s v="B1024"/>
    <s v="C1051"/>
    <n v="4"/>
    <s v="normal"/>
    <n v="222"/>
    <n v="0"/>
    <s v="full price"/>
    <n v="888"/>
    <n v="0"/>
    <n v="888"/>
    <s v="February"/>
    <x v="33"/>
    <x v="35"/>
    <s v="Davis, Franklin and Pollard"/>
  </r>
  <r>
    <s v="S10761"/>
    <x v="26"/>
    <s v="B1048"/>
    <s v="C1031"/>
    <n v="9"/>
    <s v="Bulk"/>
    <n v="465"/>
    <n v="10"/>
    <s v="discounted"/>
    <n v="4185"/>
    <n v="46.5"/>
    <n v="4138.5"/>
    <s v="February"/>
    <x v="231"/>
    <x v="6"/>
    <s v="Martinez-Monroe"/>
  </r>
  <r>
    <s v="S10762"/>
    <x v="25"/>
    <s v="B1049"/>
    <s v="C1217"/>
    <n v="5"/>
    <s v="normal"/>
    <n v="219"/>
    <n v="0"/>
    <s v="full price"/>
    <n v="1095"/>
    <n v="0"/>
    <n v="1095"/>
    <s v="February"/>
    <x v="178"/>
    <x v="14"/>
    <s v="Smith PLC"/>
  </r>
  <r>
    <s v="S10763"/>
    <x v="25"/>
    <s v="B1004"/>
    <s v="C1193"/>
    <n v="2"/>
    <s v="normal"/>
    <n v="248"/>
    <n v="5"/>
    <s v="discounted"/>
    <n v="496"/>
    <n v="12.4"/>
    <n v="483.6"/>
    <s v="February"/>
    <x v="46"/>
    <x v="53"/>
    <s v="Lucero and Sons"/>
  </r>
  <r>
    <s v="S10764"/>
    <x v="24"/>
    <s v="B1032"/>
    <s v="C1147"/>
    <n v="8"/>
    <s v="Bulk"/>
    <n v="423"/>
    <n v="5"/>
    <s v="discounted"/>
    <n v="3384"/>
    <n v="21.15"/>
    <n v="3362.85"/>
    <s v="February"/>
    <x v="189"/>
    <x v="43"/>
    <s v="Daniels-Bond"/>
  </r>
  <r>
    <s v="S10765"/>
    <x v="7"/>
    <s v="B1057"/>
    <s v="C1070"/>
    <n v="5"/>
    <s v="normal"/>
    <n v="326"/>
    <n v="5"/>
    <s v="discounted"/>
    <n v="1630"/>
    <n v="16.3"/>
    <n v="1613.7"/>
    <s v="February"/>
    <x v="151"/>
    <x v="48"/>
    <s v="Green, Wilson and Flynn"/>
  </r>
  <r>
    <s v="S10766"/>
    <x v="2"/>
    <s v="B1026"/>
    <s v="C1093"/>
    <n v="8"/>
    <s v="Bulk"/>
    <n v="459"/>
    <n v="5"/>
    <s v="discounted"/>
    <n v="3672"/>
    <n v="22.95"/>
    <n v="3649.05"/>
    <s v="February"/>
    <x v="171"/>
    <x v="59"/>
    <s v="Warner, Willis and Ray"/>
  </r>
  <r>
    <s v="S10767"/>
    <x v="21"/>
    <s v="B1049"/>
    <s v="C1235"/>
    <n v="8"/>
    <s v="Bulk"/>
    <n v="219"/>
    <n v="15"/>
    <s v="discounted"/>
    <n v="1752"/>
    <n v="32.85"/>
    <n v="1719.15"/>
    <s v="February"/>
    <x v="179"/>
    <x v="14"/>
    <s v="Mclaughlin-Ballard"/>
  </r>
  <r>
    <s v="S10768"/>
    <x v="0"/>
    <s v="B1019"/>
    <s v="C1040"/>
    <n v="1"/>
    <s v="normal"/>
    <n v="167"/>
    <n v="10"/>
    <s v="discounted"/>
    <n v="167"/>
    <n v="16.7"/>
    <n v="150.30000000000001"/>
    <s v="February"/>
    <x v="228"/>
    <x v="12"/>
    <s v="Cummings, Taylor and Pearson"/>
  </r>
  <r>
    <s v="S10769"/>
    <x v="19"/>
    <s v="B1034"/>
    <s v="C1205"/>
    <n v="9"/>
    <s v="Bulk"/>
    <n v="305"/>
    <n v="5"/>
    <s v="discounted"/>
    <n v="2745"/>
    <n v="15.25"/>
    <n v="2729.75"/>
    <s v="February"/>
    <x v="210"/>
    <x v="22"/>
    <s v="Lee Ltd"/>
  </r>
  <r>
    <s v="S10770"/>
    <x v="17"/>
    <s v="B1028"/>
    <s v="C1102"/>
    <n v="8"/>
    <s v="Bulk"/>
    <n v="487"/>
    <n v="5"/>
    <s v="discounted"/>
    <n v="3896"/>
    <n v="24.35"/>
    <n v="3871.65"/>
    <s v="February"/>
    <x v="199"/>
    <x v="51"/>
    <s v="Mahoney-Long"/>
  </r>
  <r>
    <s v="S10771"/>
    <x v="27"/>
    <s v="B1032"/>
    <s v="C1176"/>
    <n v="1"/>
    <s v="normal"/>
    <n v="423"/>
    <n v="0"/>
    <s v="full price"/>
    <n v="423"/>
    <n v="0"/>
    <n v="423"/>
    <s v="February"/>
    <x v="173"/>
    <x v="43"/>
    <s v="Liu Group"/>
  </r>
  <r>
    <s v="S10772"/>
    <x v="18"/>
    <s v="B1025"/>
    <s v="C1019"/>
    <n v="4"/>
    <s v="normal"/>
    <n v="467"/>
    <n v="15"/>
    <s v="discounted"/>
    <n v="1868"/>
    <n v="70.05"/>
    <n v="1797.95"/>
    <s v="February"/>
    <x v="155"/>
    <x v="38"/>
    <s v="Bolton, Jones and Rich"/>
  </r>
  <r>
    <s v="S10773"/>
    <x v="24"/>
    <s v="B1008"/>
    <s v="C1228"/>
    <n v="5"/>
    <s v="normal"/>
    <n v="492"/>
    <n v="5"/>
    <s v="discounted"/>
    <n v="2460"/>
    <n v="24.6"/>
    <n v="2435.4"/>
    <s v="February"/>
    <x v="129"/>
    <x v="54"/>
    <s v="Mills, Robles and Smith"/>
  </r>
  <r>
    <s v="S10774"/>
    <x v="6"/>
    <s v="B1012"/>
    <s v="C1218"/>
    <n v="10"/>
    <s v="Bulk"/>
    <n v="186"/>
    <n v="0"/>
    <s v="full price"/>
    <n v="1860"/>
    <n v="0"/>
    <n v="1860"/>
    <s v="February"/>
    <x v="26"/>
    <x v="27"/>
    <s v="Potter Group"/>
  </r>
  <r>
    <s v="S10775"/>
    <x v="6"/>
    <s v="B1006"/>
    <s v="C1212"/>
    <n v="10"/>
    <s v="Bulk"/>
    <n v="213"/>
    <n v="5"/>
    <s v="discounted"/>
    <n v="2130"/>
    <n v="10.65"/>
    <n v="2119.35"/>
    <s v="February"/>
    <x v="29"/>
    <x v="40"/>
    <s v="Maldonado-Cohen"/>
  </r>
  <r>
    <s v="S10776"/>
    <x v="24"/>
    <s v="B1054"/>
    <s v="C1231"/>
    <n v="8"/>
    <s v="Bulk"/>
    <n v="209"/>
    <n v="15"/>
    <s v="discounted"/>
    <n v="1672"/>
    <n v="31.35"/>
    <n v="1640.65"/>
    <s v="February"/>
    <x v="77"/>
    <x v="10"/>
    <s v="Adams-Aguilar"/>
  </r>
  <r>
    <s v="S10777"/>
    <x v="25"/>
    <s v="B1028"/>
    <s v="C1070"/>
    <n v="6"/>
    <s v="Bulk"/>
    <n v="487"/>
    <n v="0"/>
    <s v="full price"/>
    <n v="2922"/>
    <n v="0"/>
    <n v="2922"/>
    <s v="February"/>
    <x v="151"/>
    <x v="51"/>
    <s v="Green, Wilson and Flynn"/>
  </r>
  <r>
    <s v="S10778"/>
    <x v="17"/>
    <s v="B1059"/>
    <s v="C1234"/>
    <n v="3"/>
    <s v="normal"/>
    <n v="399"/>
    <n v="0"/>
    <s v="full price"/>
    <n v="1197"/>
    <n v="0"/>
    <n v="1197"/>
    <s v="February"/>
    <x v="165"/>
    <x v="34"/>
    <s v="Spears, Matthews and Ellis"/>
  </r>
  <r>
    <s v="S10779"/>
    <x v="6"/>
    <s v="B1007"/>
    <s v="C1128"/>
    <n v="10"/>
    <s v="Bulk"/>
    <n v="332"/>
    <n v="15"/>
    <s v="discounted"/>
    <n v="3320"/>
    <n v="49.8"/>
    <n v="3270.2"/>
    <s v="February"/>
    <x v="175"/>
    <x v="58"/>
    <s v="Rodriguez, Brown and Daniels"/>
  </r>
  <r>
    <s v="S10780"/>
    <x v="23"/>
    <s v="B1019"/>
    <s v="C1040"/>
    <n v="2"/>
    <s v="normal"/>
    <n v="167"/>
    <n v="0"/>
    <s v="full price"/>
    <n v="334"/>
    <n v="0"/>
    <n v="334"/>
    <s v="February"/>
    <x v="228"/>
    <x v="12"/>
    <s v="Cummings, Taylor and Pearson"/>
  </r>
  <r>
    <s v="S10781"/>
    <x v="17"/>
    <s v="B1041"/>
    <s v="C1164"/>
    <n v="3"/>
    <s v="normal"/>
    <n v="222"/>
    <n v="5"/>
    <s v="discounted"/>
    <n v="666"/>
    <n v="11.1"/>
    <n v="654.9"/>
    <s v="February"/>
    <x v="85"/>
    <x v="17"/>
    <s v="Harris Ltd"/>
  </r>
  <r>
    <s v="S10782"/>
    <x v="19"/>
    <s v="B1055"/>
    <s v="C1063"/>
    <n v="3"/>
    <s v="normal"/>
    <n v="192"/>
    <n v="0"/>
    <s v="full price"/>
    <n v="576"/>
    <n v="0"/>
    <n v="576"/>
    <s v="February"/>
    <x v="48"/>
    <x v="3"/>
    <s v="Thomas-Melendez"/>
  </r>
  <r>
    <s v="S10783"/>
    <x v="23"/>
    <s v="B1017"/>
    <s v="C1045"/>
    <n v="4"/>
    <s v="normal"/>
    <n v="303"/>
    <n v="5"/>
    <s v="discounted"/>
    <n v="1212"/>
    <n v="15.15"/>
    <n v="1196.8499999999999"/>
    <s v="February"/>
    <x v="227"/>
    <x v="55"/>
    <s v="Williams Ltd"/>
  </r>
  <r>
    <s v="S10784"/>
    <x v="21"/>
    <s v="B1032"/>
    <s v="C1095"/>
    <n v="4"/>
    <s v="normal"/>
    <n v="423"/>
    <n v="15"/>
    <s v="discounted"/>
    <n v="1692"/>
    <n v="63.45"/>
    <n v="1628.55"/>
    <s v="February"/>
    <x v="40"/>
    <x v="43"/>
    <s v="Solomon-Smith"/>
  </r>
  <r>
    <s v="S10785"/>
    <x v="10"/>
    <s v="B1033"/>
    <s v="C1138"/>
    <n v="4"/>
    <s v="normal"/>
    <n v="347"/>
    <n v="10"/>
    <s v="discounted"/>
    <n v="1388"/>
    <n v="34.700000000000003"/>
    <n v="1353.3"/>
    <s v="February"/>
    <x v="109"/>
    <x v="49"/>
    <s v="Norris Group"/>
  </r>
  <r>
    <s v="S10786"/>
    <x v="27"/>
    <s v="B1026"/>
    <s v="C1178"/>
    <n v="1"/>
    <s v="normal"/>
    <n v="459"/>
    <n v="5"/>
    <s v="discounted"/>
    <n v="459"/>
    <n v="22.95"/>
    <n v="436.05"/>
    <s v="February"/>
    <x v="50"/>
    <x v="59"/>
    <s v="Edwards, Ayers and Lowe"/>
  </r>
  <r>
    <s v="S10787"/>
    <x v="26"/>
    <s v="B1026"/>
    <s v="C1175"/>
    <n v="10"/>
    <s v="Bulk"/>
    <n v="459"/>
    <n v="0"/>
    <s v="full price"/>
    <n v="4590"/>
    <n v="0"/>
    <n v="4590"/>
    <s v="February"/>
    <x v="196"/>
    <x v="59"/>
    <s v="Hall-Morgan"/>
  </r>
  <r>
    <s v="S10788"/>
    <x v="9"/>
    <s v="B1019"/>
    <s v="C1142"/>
    <n v="6"/>
    <s v="Bulk"/>
    <n v="167"/>
    <n v="0"/>
    <s v="full price"/>
    <n v="1002"/>
    <n v="0"/>
    <n v="1002"/>
    <s v="February"/>
    <x v="188"/>
    <x v="12"/>
    <s v="Holloway, Lewis and Bryan"/>
  </r>
  <r>
    <s v="S10789"/>
    <x v="0"/>
    <s v="B1029"/>
    <s v="C1056"/>
    <n v="5"/>
    <s v="normal"/>
    <n v="271"/>
    <n v="5"/>
    <s v="discounted"/>
    <n v="1355"/>
    <n v="13.55"/>
    <n v="1341.45"/>
    <s v="February"/>
    <x v="42"/>
    <x v="42"/>
    <s v="Murphy LLC"/>
  </r>
  <r>
    <s v="S10790"/>
    <x v="19"/>
    <s v="B1027"/>
    <s v="C1056"/>
    <n v="10"/>
    <s v="Bulk"/>
    <n v="336"/>
    <n v="0"/>
    <s v="full price"/>
    <n v="3360"/>
    <n v="0"/>
    <n v="3360"/>
    <s v="February"/>
    <x v="42"/>
    <x v="33"/>
    <s v="Murphy LLC"/>
  </r>
  <r>
    <s v="S10791"/>
    <x v="6"/>
    <s v="B1056"/>
    <s v="C1243"/>
    <n v="5"/>
    <s v="normal"/>
    <n v="204"/>
    <n v="5"/>
    <s v="discounted"/>
    <n v="1020"/>
    <n v="10.199999999999999"/>
    <n v="1009.8"/>
    <s v="February"/>
    <x v="163"/>
    <x v="24"/>
    <s v="Crane LLC"/>
  </r>
  <r>
    <s v="S10792"/>
    <x v="14"/>
    <s v="B1002"/>
    <s v="C1108"/>
    <n v="5"/>
    <s v="normal"/>
    <n v="167"/>
    <n v="0"/>
    <s v="full price"/>
    <n v="835"/>
    <n v="0"/>
    <n v="835"/>
    <s v="February"/>
    <x v="149"/>
    <x v="29"/>
    <s v="Johnson-Bennett"/>
  </r>
  <r>
    <s v="S10793"/>
    <x v="25"/>
    <s v="B1021"/>
    <s v="C1145"/>
    <n v="6"/>
    <s v="Bulk"/>
    <n v="269"/>
    <n v="10"/>
    <s v="discounted"/>
    <n v="1614"/>
    <n v="26.9"/>
    <n v="1587.1"/>
    <s v="February"/>
    <x v="207"/>
    <x v="44"/>
    <s v="Dillon-Galloway"/>
  </r>
  <r>
    <s v="S10794"/>
    <x v="23"/>
    <s v="B1012"/>
    <s v="C1134"/>
    <n v="9"/>
    <s v="Bulk"/>
    <n v="186"/>
    <n v="10"/>
    <s v="discounted"/>
    <n v="1674"/>
    <n v="18.600000000000001"/>
    <n v="1655.4"/>
    <s v="February"/>
    <x v="25"/>
    <x v="27"/>
    <s v="Caldwell PLC"/>
  </r>
  <r>
    <s v="S10795"/>
    <x v="23"/>
    <s v="B1021"/>
    <s v="C1039"/>
    <n v="8"/>
    <s v="Bulk"/>
    <n v="269"/>
    <n v="10"/>
    <s v="discounted"/>
    <n v="2152"/>
    <n v="26.9"/>
    <n v="2125.1"/>
    <s v="February"/>
    <x v="16"/>
    <x v="44"/>
    <s v="Barrett-Bryant"/>
  </r>
  <r>
    <s v="S10796"/>
    <x v="19"/>
    <s v="B1008"/>
    <s v="C1166"/>
    <n v="9"/>
    <s v="Bulk"/>
    <n v="492"/>
    <n v="5"/>
    <s v="discounted"/>
    <n v="4428"/>
    <n v="24.6"/>
    <n v="4403.3999999999996"/>
    <s v="February"/>
    <x v="91"/>
    <x v="54"/>
    <s v="Knight-Coleman"/>
  </r>
  <r>
    <s v="S10797"/>
    <x v="24"/>
    <s v="B1010"/>
    <s v="C1189"/>
    <n v="10"/>
    <s v="Bulk"/>
    <n v="342"/>
    <n v="10"/>
    <s v="discounted"/>
    <n v="3420"/>
    <n v="34.200000000000003"/>
    <n v="3385.8"/>
    <s v="February"/>
    <x v="238"/>
    <x v="45"/>
    <s v="Melton Ltd"/>
  </r>
  <r>
    <s v="S10798"/>
    <x v="23"/>
    <s v="B1031"/>
    <s v="C1048"/>
    <n v="10"/>
    <s v="Bulk"/>
    <n v="370"/>
    <n v="0"/>
    <s v="full price"/>
    <n v="3700"/>
    <n v="0"/>
    <n v="3700"/>
    <s v="February"/>
    <x v="41"/>
    <x v="5"/>
    <s v="Alexander-Williams"/>
  </r>
  <r>
    <s v="S10799"/>
    <x v="0"/>
    <s v="B1038"/>
    <s v="C1133"/>
    <n v="3"/>
    <s v="normal"/>
    <n v="481"/>
    <n v="10"/>
    <s v="discounted"/>
    <n v="1443"/>
    <n v="48.1"/>
    <n v="1394.9"/>
    <s v="February"/>
    <x v="226"/>
    <x v="18"/>
    <s v="Clarke Group"/>
  </r>
  <r>
    <s v="S10800"/>
    <x v="17"/>
    <s v="B1024"/>
    <s v="C1006"/>
    <n v="2"/>
    <s v="normal"/>
    <n v="222"/>
    <n v="15"/>
    <s v="discounted"/>
    <n v="444"/>
    <n v="33.299999999999997"/>
    <n v="410.7"/>
    <s v="February"/>
    <x v="230"/>
    <x v="35"/>
    <s v="Callahan-Sullivan"/>
  </r>
  <r>
    <s v="S10801"/>
    <x v="4"/>
    <s v="B1007"/>
    <s v="C1034"/>
    <n v="4"/>
    <s v="normal"/>
    <n v="332"/>
    <n v="15"/>
    <s v="discounted"/>
    <n v="1328"/>
    <n v="49.8"/>
    <n v="1278.2"/>
    <s v="February"/>
    <x v="213"/>
    <x v="58"/>
    <s v="Finley and Sons"/>
  </r>
  <r>
    <s v="S10802"/>
    <x v="7"/>
    <s v="B1000"/>
    <s v="C1018"/>
    <n v="7"/>
    <s v="Bulk"/>
    <n v="418"/>
    <n v="15"/>
    <s v="discounted"/>
    <n v="2926"/>
    <n v="62.7"/>
    <n v="2863.3"/>
    <s v="February"/>
    <x v="22"/>
    <x v="57"/>
    <s v="Taylor-Kane"/>
  </r>
  <r>
    <s v="S10803"/>
    <x v="7"/>
    <s v="B1033"/>
    <s v="C1152"/>
    <n v="8"/>
    <s v="Bulk"/>
    <n v="347"/>
    <n v="5"/>
    <s v="discounted"/>
    <n v="2776"/>
    <n v="17.350000000000001"/>
    <n v="2758.65"/>
    <s v="February"/>
    <x v="160"/>
    <x v="49"/>
    <s v="Wolfe-Spencer"/>
  </r>
  <r>
    <s v="S10804"/>
    <x v="25"/>
    <s v="B1001"/>
    <s v="C1247"/>
    <n v="3"/>
    <s v="normal"/>
    <n v="341"/>
    <n v="0"/>
    <s v="full price"/>
    <n v="1023"/>
    <n v="0"/>
    <n v="1023"/>
    <s v="February"/>
    <x v="172"/>
    <x v="50"/>
    <s v="Curtis Group"/>
  </r>
  <r>
    <s v="S10805"/>
    <x v="11"/>
    <s v="B1025"/>
    <s v="C1169"/>
    <n v="5"/>
    <s v="normal"/>
    <n v="467"/>
    <n v="5"/>
    <s v="discounted"/>
    <n v="2335"/>
    <n v="23.35"/>
    <n v="2311.65"/>
    <s v="February"/>
    <x v="5"/>
    <x v="38"/>
    <s v="Smith-Lester"/>
  </r>
  <r>
    <s v="S10806"/>
    <x v="13"/>
    <s v="B1016"/>
    <s v="C1221"/>
    <n v="4"/>
    <s v="normal"/>
    <n v="427"/>
    <n v="5"/>
    <s v="discounted"/>
    <n v="1708"/>
    <n v="21.35"/>
    <n v="1686.65"/>
    <s v="February"/>
    <x v="133"/>
    <x v="37"/>
    <s v="Griffin Group"/>
  </r>
  <r>
    <s v="S10807"/>
    <x v="22"/>
    <s v="B1029"/>
    <s v="C1107"/>
    <n v="6"/>
    <s v="Bulk"/>
    <n v="271"/>
    <n v="10"/>
    <s v="discounted"/>
    <n v="1626"/>
    <n v="27.1"/>
    <n v="1598.9"/>
    <s v="February"/>
    <x v="21"/>
    <x v="42"/>
    <s v="Wade Group"/>
  </r>
  <r>
    <s v="S10808"/>
    <x v="5"/>
    <s v="B1018"/>
    <s v="C1177"/>
    <n v="6"/>
    <s v="Bulk"/>
    <n v="295"/>
    <n v="5"/>
    <s v="discounted"/>
    <n v="1770"/>
    <n v="14.75"/>
    <n v="1755.25"/>
    <s v="February"/>
    <x v="84"/>
    <x v="36"/>
    <s v="Young, Reed and Goodwin"/>
  </r>
  <r>
    <s v="S10809"/>
    <x v="0"/>
    <s v="B1031"/>
    <s v="C1172"/>
    <n v="8"/>
    <s v="Bulk"/>
    <n v="370"/>
    <n v="10"/>
    <s v="discounted"/>
    <n v="2960"/>
    <n v="37"/>
    <n v="2923"/>
    <s v="February"/>
    <x v="69"/>
    <x v="5"/>
    <s v="Moran LLC"/>
  </r>
  <r>
    <s v="S10810"/>
    <x v="0"/>
    <s v="B1008"/>
    <s v="C1045"/>
    <n v="3"/>
    <s v="normal"/>
    <n v="492"/>
    <n v="5"/>
    <s v="discounted"/>
    <n v="1476"/>
    <n v="24.6"/>
    <n v="1451.4"/>
    <s v="February"/>
    <x v="227"/>
    <x v="54"/>
    <s v="Williams Ltd"/>
  </r>
  <r>
    <s v="S10811"/>
    <x v="1"/>
    <s v="B1021"/>
    <s v="C1062"/>
    <n v="6"/>
    <s v="Bulk"/>
    <n v="269"/>
    <n v="15"/>
    <s v="discounted"/>
    <n v="1614"/>
    <n v="40.35"/>
    <n v="1573.65"/>
    <s v="February"/>
    <x v="81"/>
    <x v="44"/>
    <s v="Williams LLC"/>
  </r>
  <r>
    <s v="S10812"/>
    <x v="23"/>
    <s v="B1039"/>
    <s v="C1010"/>
    <n v="10"/>
    <s v="Bulk"/>
    <n v="356"/>
    <n v="10"/>
    <s v="discounted"/>
    <n v="3560"/>
    <n v="35.6"/>
    <n v="3524.4"/>
    <s v="February"/>
    <x v="144"/>
    <x v="46"/>
    <s v="Gibson Ltd"/>
  </r>
  <r>
    <s v="S10813"/>
    <x v="12"/>
    <s v="B1055"/>
    <s v="C1109"/>
    <n v="8"/>
    <s v="Bulk"/>
    <n v="192"/>
    <n v="15"/>
    <s v="discounted"/>
    <n v="1536"/>
    <n v="28.8"/>
    <n v="1507.2"/>
    <s v="February"/>
    <x v="126"/>
    <x v="3"/>
    <s v="Gardner PLC"/>
  </r>
  <r>
    <s v="S10814"/>
    <x v="8"/>
    <s v="B1002"/>
    <s v="C1075"/>
    <n v="10"/>
    <s v="Bulk"/>
    <n v="167"/>
    <n v="0"/>
    <s v="full price"/>
    <n v="1670"/>
    <n v="0"/>
    <n v="1670"/>
    <s v="February"/>
    <x v="170"/>
    <x v="29"/>
    <s v="Rodriguez, Evans and Valdez"/>
  </r>
  <r>
    <s v="S10815"/>
    <x v="9"/>
    <s v="B1004"/>
    <s v="C1015"/>
    <n v="3"/>
    <s v="normal"/>
    <n v="248"/>
    <n v="0"/>
    <s v="full price"/>
    <n v="744"/>
    <n v="0"/>
    <n v="744"/>
    <s v="February"/>
    <x v="201"/>
    <x v="53"/>
    <s v="Munoz, Black and Wilson"/>
  </r>
  <r>
    <s v="S10816"/>
    <x v="11"/>
    <s v="B1036"/>
    <s v="C1099"/>
    <n v="3"/>
    <s v="normal"/>
    <n v="164"/>
    <n v="15"/>
    <s v="discounted"/>
    <n v="492"/>
    <n v="24.6"/>
    <n v="467.4"/>
    <s v="February"/>
    <x v="63"/>
    <x v="19"/>
    <s v="Powell-Cox"/>
  </r>
  <r>
    <s v="S10817"/>
    <x v="18"/>
    <s v="B1022"/>
    <s v="C1080"/>
    <n v="8"/>
    <s v="Bulk"/>
    <n v="441"/>
    <n v="5"/>
    <s v="discounted"/>
    <n v="3528"/>
    <n v="22.05"/>
    <n v="3505.95"/>
    <s v="February"/>
    <x v="140"/>
    <x v="47"/>
    <s v="Davis-Buckley"/>
  </r>
  <r>
    <s v="S10818"/>
    <x v="5"/>
    <s v="B1055"/>
    <s v="C1109"/>
    <n v="4"/>
    <s v="normal"/>
    <n v="192"/>
    <n v="15"/>
    <s v="discounted"/>
    <n v="768"/>
    <n v="28.8"/>
    <n v="739.2"/>
    <s v="February"/>
    <x v="126"/>
    <x v="3"/>
    <s v="Gardner PLC"/>
  </r>
  <r>
    <s v="S10819"/>
    <x v="0"/>
    <s v="B1036"/>
    <s v="C1064"/>
    <n v="9"/>
    <s v="Bulk"/>
    <n v="164"/>
    <n v="0"/>
    <s v="full price"/>
    <n v="1476"/>
    <n v="0"/>
    <n v="1476"/>
    <s v="February"/>
    <x v="78"/>
    <x v="19"/>
    <s v="Brown, Diaz and Freeman"/>
  </r>
  <r>
    <s v="S10820"/>
    <x v="13"/>
    <s v="B1056"/>
    <s v="C1120"/>
    <n v="2"/>
    <s v="normal"/>
    <n v="204"/>
    <n v="15"/>
    <s v="discounted"/>
    <n v="408"/>
    <n v="30.6"/>
    <n v="377.4"/>
    <s v="February"/>
    <x v="86"/>
    <x v="24"/>
    <s v="Smith-Wolfe"/>
  </r>
  <r>
    <s v="S10821"/>
    <x v="13"/>
    <s v="B1041"/>
    <s v="C1136"/>
    <n v="5"/>
    <s v="normal"/>
    <n v="222"/>
    <n v="10"/>
    <s v="discounted"/>
    <n v="1110"/>
    <n v="22.2"/>
    <n v="1087.8"/>
    <s v="February"/>
    <x v="82"/>
    <x v="17"/>
    <s v="Hernandez PLC"/>
  </r>
  <r>
    <s v="S10822"/>
    <x v="15"/>
    <s v="B1017"/>
    <s v="C1127"/>
    <n v="9"/>
    <s v="Bulk"/>
    <n v="303"/>
    <n v="0"/>
    <s v="full price"/>
    <n v="2727"/>
    <n v="0"/>
    <n v="2727"/>
    <s v="February"/>
    <x v="197"/>
    <x v="55"/>
    <s v="Lloyd-Williams"/>
  </r>
  <r>
    <s v="S10823"/>
    <x v="9"/>
    <s v="B1041"/>
    <s v="C1196"/>
    <n v="7"/>
    <s v="Bulk"/>
    <n v="222"/>
    <n v="5"/>
    <s v="discounted"/>
    <n v="1554"/>
    <n v="11.1"/>
    <n v="1542.9"/>
    <s v="February"/>
    <x v="127"/>
    <x v="17"/>
    <s v="Holden, Austin and Robinson"/>
  </r>
  <r>
    <s v="S10824"/>
    <x v="23"/>
    <s v="B1039"/>
    <s v="C1091"/>
    <n v="7"/>
    <s v="Bulk"/>
    <n v="356"/>
    <n v="0"/>
    <s v="full price"/>
    <n v="2492"/>
    <n v="0"/>
    <n v="2492"/>
    <s v="February"/>
    <x v="0"/>
    <x v="46"/>
    <s v="King LLC"/>
  </r>
  <r>
    <s v="S10825"/>
    <x v="20"/>
    <s v="B1024"/>
    <s v="C1039"/>
    <n v="3"/>
    <s v="normal"/>
    <n v="222"/>
    <n v="5"/>
    <s v="discounted"/>
    <n v="666"/>
    <n v="11.1"/>
    <n v="654.9"/>
    <s v="February"/>
    <x v="16"/>
    <x v="35"/>
    <s v="Barrett-Bryant"/>
  </r>
  <r>
    <s v="S10826"/>
    <x v="3"/>
    <s v="B1025"/>
    <s v="C1152"/>
    <n v="10"/>
    <s v="Bulk"/>
    <n v="467"/>
    <n v="15"/>
    <s v="discounted"/>
    <n v="4670"/>
    <n v="70.05"/>
    <n v="4599.95"/>
    <s v="February"/>
    <x v="160"/>
    <x v="38"/>
    <s v="Wolfe-Spencer"/>
  </r>
  <r>
    <s v="S10827"/>
    <x v="5"/>
    <s v="B1002"/>
    <s v="C1240"/>
    <n v="3"/>
    <s v="normal"/>
    <n v="167"/>
    <n v="0"/>
    <s v="full price"/>
    <n v="501"/>
    <n v="0"/>
    <n v="501"/>
    <s v="February"/>
    <x v="68"/>
    <x v="29"/>
    <s v="Morgan PLC"/>
  </r>
  <r>
    <s v="S10828"/>
    <x v="1"/>
    <s v="B1000"/>
    <s v="C1166"/>
    <n v="2"/>
    <s v="normal"/>
    <n v="418"/>
    <n v="10"/>
    <s v="discounted"/>
    <n v="836"/>
    <n v="41.8"/>
    <n v="794.2"/>
    <s v="February"/>
    <x v="91"/>
    <x v="57"/>
    <s v="Knight-Coleman"/>
  </r>
  <r>
    <s v="S10829"/>
    <x v="13"/>
    <s v="B1045"/>
    <s v="C1149"/>
    <n v="10"/>
    <s v="Bulk"/>
    <n v="206"/>
    <n v="15"/>
    <s v="discounted"/>
    <n v="2060"/>
    <n v="30.9"/>
    <n v="2029.1"/>
    <s v="February"/>
    <x v="76"/>
    <x v="21"/>
    <s v="Rodgers and Sons"/>
  </r>
  <r>
    <s v="S10830"/>
    <x v="20"/>
    <s v="B1040"/>
    <s v="C1089"/>
    <n v="3"/>
    <s v="normal"/>
    <n v="456"/>
    <n v="15"/>
    <s v="discounted"/>
    <n v="1368"/>
    <n v="68.400000000000006"/>
    <n v="1299.5999999999999"/>
    <s v="February"/>
    <x v="7"/>
    <x v="11"/>
    <s v="White and Sons"/>
  </r>
  <r>
    <s v="S10831"/>
    <x v="26"/>
    <s v="B1019"/>
    <s v="C1092"/>
    <n v="8"/>
    <s v="Bulk"/>
    <n v="167"/>
    <n v="15"/>
    <s v="discounted"/>
    <n v="1336"/>
    <n v="25.05"/>
    <n v="1310.95"/>
    <s v="February"/>
    <x v="169"/>
    <x v="12"/>
    <s v="Davis, Shepard and Clay"/>
  </r>
  <r>
    <s v="S10832"/>
    <x v="11"/>
    <s v="B1041"/>
    <s v="C1137"/>
    <n v="4"/>
    <s v="normal"/>
    <n v="222"/>
    <n v="10"/>
    <s v="discounted"/>
    <n v="888"/>
    <n v="22.2"/>
    <n v="865.8"/>
    <s v="February"/>
    <x v="239"/>
    <x v="17"/>
    <s v="Miranda-Jimenez"/>
  </r>
  <r>
    <s v="S10833"/>
    <x v="17"/>
    <s v="B1021"/>
    <s v="C1190"/>
    <n v="7"/>
    <s v="Bulk"/>
    <n v="269"/>
    <n v="5"/>
    <s v="discounted"/>
    <n v="1883"/>
    <n v="13.45"/>
    <n v="1869.55"/>
    <s v="February"/>
    <x v="101"/>
    <x v="44"/>
    <s v="Contreras Inc"/>
  </r>
  <r>
    <s v="S10834"/>
    <x v="7"/>
    <s v="B1013"/>
    <s v="C1154"/>
    <n v="7"/>
    <s v="Bulk"/>
    <n v="284"/>
    <n v="0"/>
    <s v="full price"/>
    <n v="1988"/>
    <n v="0"/>
    <n v="1988"/>
    <s v="February"/>
    <x v="153"/>
    <x v="16"/>
    <s v="Terry-Simpson"/>
  </r>
  <r>
    <s v="S10835"/>
    <x v="8"/>
    <s v="B1056"/>
    <s v="C1192"/>
    <n v="3"/>
    <s v="normal"/>
    <n v="204"/>
    <n v="0"/>
    <s v="full price"/>
    <n v="612"/>
    <n v="0"/>
    <n v="612"/>
    <s v="February"/>
    <x v="187"/>
    <x v="24"/>
    <s v="Koch, Tran and Garner"/>
  </r>
  <r>
    <s v="S10836"/>
    <x v="19"/>
    <s v="B1040"/>
    <s v="C1228"/>
    <n v="3"/>
    <s v="normal"/>
    <n v="456"/>
    <n v="10"/>
    <s v="discounted"/>
    <n v="1368"/>
    <n v="45.6"/>
    <n v="1322.4"/>
    <s v="February"/>
    <x v="129"/>
    <x v="11"/>
    <s v="Mills, Robles and Smith"/>
  </r>
  <r>
    <s v="S10837"/>
    <x v="16"/>
    <s v="B1010"/>
    <s v="C1049"/>
    <n v="5"/>
    <s v="normal"/>
    <n v="342"/>
    <n v="10"/>
    <s v="discounted"/>
    <n v="1710"/>
    <n v="34.200000000000003"/>
    <n v="1675.8"/>
    <s v="February"/>
    <x v="51"/>
    <x v="45"/>
    <s v="Mcknight LLC"/>
  </r>
  <r>
    <s v="S10838"/>
    <x v="4"/>
    <s v="B1023"/>
    <s v="C1224"/>
    <n v="7"/>
    <s v="Bulk"/>
    <n v="421"/>
    <n v="0"/>
    <s v="full price"/>
    <n v="2947"/>
    <n v="0"/>
    <n v="2947"/>
    <s v="February"/>
    <x v="150"/>
    <x v="30"/>
    <s v="Martin Inc"/>
  </r>
  <r>
    <s v="S10839"/>
    <x v="4"/>
    <s v="B1015"/>
    <s v="C1240"/>
    <n v="9"/>
    <s v="Bulk"/>
    <n v="417"/>
    <n v="0"/>
    <s v="full price"/>
    <n v="3753"/>
    <n v="0"/>
    <n v="3753"/>
    <s v="February"/>
    <x v="68"/>
    <x v="25"/>
    <s v="Morgan PLC"/>
  </r>
  <r>
    <s v="S10840"/>
    <x v="26"/>
    <s v="B1026"/>
    <s v="C1012"/>
    <n v="3"/>
    <s v="normal"/>
    <n v="459"/>
    <n v="0"/>
    <s v="full price"/>
    <n v="1377"/>
    <n v="0"/>
    <n v="1377"/>
    <s v="February"/>
    <x v="19"/>
    <x v="59"/>
    <s v="Brown and Sons"/>
  </r>
  <r>
    <s v="S10841"/>
    <x v="23"/>
    <s v="B1010"/>
    <s v="C1208"/>
    <n v="4"/>
    <s v="normal"/>
    <n v="342"/>
    <n v="10"/>
    <s v="discounted"/>
    <n v="1368"/>
    <n v="34.200000000000003"/>
    <n v="1333.8"/>
    <s v="February"/>
    <x v="36"/>
    <x v="45"/>
    <s v="Hunter PLC"/>
  </r>
  <r>
    <s v="S10842"/>
    <x v="3"/>
    <s v="B1049"/>
    <s v="C1177"/>
    <n v="1"/>
    <s v="normal"/>
    <n v="219"/>
    <n v="10"/>
    <s v="discounted"/>
    <n v="219"/>
    <n v="21.9"/>
    <n v="197.1"/>
    <s v="February"/>
    <x v="84"/>
    <x v="14"/>
    <s v="Young, Reed and Goodwin"/>
  </r>
  <r>
    <s v="S10843"/>
    <x v="26"/>
    <s v="B1048"/>
    <s v="C1158"/>
    <n v="9"/>
    <s v="Bulk"/>
    <n v="465"/>
    <n v="5"/>
    <s v="discounted"/>
    <n v="4185"/>
    <n v="23.25"/>
    <n v="4161.75"/>
    <s v="February"/>
    <x v="147"/>
    <x v="6"/>
    <s v="Garcia, Garcia and Rose"/>
  </r>
  <r>
    <s v="S10844"/>
    <x v="8"/>
    <s v="B1039"/>
    <s v="C1058"/>
    <n v="1"/>
    <s v="normal"/>
    <n v="356"/>
    <n v="0"/>
    <s v="full price"/>
    <n v="356"/>
    <n v="0"/>
    <n v="356"/>
    <s v="February"/>
    <x v="229"/>
    <x v="46"/>
    <s v="Contreras, Suarez and Rocha"/>
  </r>
  <r>
    <s v="S10845"/>
    <x v="6"/>
    <s v="B1004"/>
    <s v="C1045"/>
    <n v="8"/>
    <s v="Bulk"/>
    <n v="248"/>
    <n v="0"/>
    <s v="full price"/>
    <n v="1984"/>
    <n v="0"/>
    <n v="1984"/>
    <s v="February"/>
    <x v="227"/>
    <x v="53"/>
    <s v="Williams Ltd"/>
  </r>
  <r>
    <s v="S10846"/>
    <x v="5"/>
    <s v="B1021"/>
    <s v="C1115"/>
    <n v="9"/>
    <s v="Bulk"/>
    <n v="269"/>
    <n v="5"/>
    <s v="discounted"/>
    <n v="2421"/>
    <n v="13.45"/>
    <n v="2407.5500000000002"/>
    <s v="February"/>
    <x v="123"/>
    <x v="44"/>
    <s v="Mann PLC"/>
  </r>
  <r>
    <s v="S10847"/>
    <x v="26"/>
    <s v="B1052"/>
    <s v="C1236"/>
    <n v="10"/>
    <s v="Bulk"/>
    <n v="462"/>
    <n v="15"/>
    <s v="discounted"/>
    <n v="4620"/>
    <n v="69.3"/>
    <n v="4550.7"/>
    <s v="February"/>
    <x v="80"/>
    <x v="8"/>
    <s v="Jackson Inc"/>
  </r>
  <r>
    <s v="S10848"/>
    <x v="5"/>
    <s v="B1056"/>
    <s v="C1173"/>
    <n v="6"/>
    <s v="Bulk"/>
    <n v="204"/>
    <n v="15"/>
    <s v="discounted"/>
    <n v="1224"/>
    <n v="30.6"/>
    <n v="1193.4000000000001"/>
    <s v="February"/>
    <x v="136"/>
    <x v="24"/>
    <s v="Jordan, Parker and Adams"/>
  </r>
  <r>
    <s v="S10849"/>
    <x v="1"/>
    <s v="B1004"/>
    <s v="C1227"/>
    <n v="3"/>
    <s v="normal"/>
    <n v="248"/>
    <n v="5"/>
    <s v="discounted"/>
    <n v="744"/>
    <n v="12.4"/>
    <n v="731.6"/>
    <s v="February"/>
    <x v="116"/>
    <x v="53"/>
    <s v="Wilkinson, Bell and Stevens"/>
  </r>
  <r>
    <s v="S10850"/>
    <x v="18"/>
    <s v="B1004"/>
    <s v="C1048"/>
    <n v="10"/>
    <s v="Bulk"/>
    <n v="248"/>
    <n v="10"/>
    <s v="discounted"/>
    <n v="2480"/>
    <n v="24.8"/>
    <n v="2455.1999999999998"/>
    <s v="February"/>
    <x v="41"/>
    <x v="53"/>
    <s v="Alexander-Williams"/>
  </r>
  <r>
    <s v="S10851"/>
    <x v="3"/>
    <s v="B1002"/>
    <s v="C1209"/>
    <n v="8"/>
    <s v="Bulk"/>
    <n v="167"/>
    <n v="10"/>
    <s v="discounted"/>
    <n v="1336"/>
    <n v="16.7"/>
    <n v="1319.3"/>
    <s v="February"/>
    <x v="184"/>
    <x v="29"/>
    <s v="Lamb LLC"/>
  </r>
  <r>
    <s v="S10852"/>
    <x v="1"/>
    <s v="B1002"/>
    <s v="C1180"/>
    <n v="7"/>
    <s v="Bulk"/>
    <n v="167"/>
    <n v="0"/>
    <s v="full price"/>
    <n v="1169"/>
    <n v="0"/>
    <n v="1169"/>
    <s v="February"/>
    <x v="83"/>
    <x v="29"/>
    <s v="Garner Inc"/>
  </r>
  <r>
    <s v="S10853"/>
    <x v="17"/>
    <s v="B1001"/>
    <s v="C1128"/>
    <n v="9"/>
    <s v="Bulk"/>
    <n v="341"/>
    <n v="15"/>
    <s v="discounted"/>
    <n v="3069"/>
    <n v="51.15"/>
    <n v="3017.85"/>
    <s v="February"/>
    <x v="175"/>
    <x v="50"/>
    <s v="Rodriguez, Brown and Daniels"/>
  </r>
  <r>
    <s v="S10854"/>
    <x v="24"/>
    <s v="B1022"/>
    <s v="C1127"/>
    <n v="2"/>
    <s v="normal"/>
    <n v="441"/>
    <n v="5"/>
    <s v="discounted"/>
    <n v="882"/>
    <n v="22.05"/>
    <n v="859.95"/>
    <s v="February"/>
    <x v="197"/>
    <x v="47"/>
    <s v="Lloyd-Williams"/>
  </r>
  <r>
    <s v="S10855"/>
    <x v="21"/>
    <s v="B1027"/>
    <s v="C1239"/>
    <n v="4"/>
    <s v="normal"/>
    <n v="336"/>
    <n v="15"/>
    <s v="discounted"/>
    <n v="1344"/>
    <n v="50.4"/>
    <n v="1293.5999999999999"/>
    <s v="February"/>
    <x v="167"/>
    <x v="33"/>
    <s v="Washington, Golden and Roberts"/>
  </r>
  <r>
    <s v="S10856"/>
    <x v="4"/>
    <s v="B1058"/>
    <s v="C1182"/>
    <n v="4"/>
    <s v="normal"/>
    <n v="362"/>
    <n v="15"/>
    <s v="discounted"/>
    <n v="1448"/>
    <n v="54.3"/>
    <n v="1393.7"/>
    <s v="February"/>
    <x v="58"/>
    <x v="32"/>
    <s v="Anderson-Hogan"/>
  </r>
  <r>
    <s v="S10857"/>
    <x v="20"/>
    <s v="B1055"/>
    <s v="C1120"/>
    <n v="1"/>
    <s v="normal"/>
    <n v="192"/>
    <n v="15"/>
    <s v="discounted"/>
    <n v="192"/>
    <n v="28.8"/>
    <n v="163.19999999999999"/>
    <s v="February"/>
    <x v="86"/>
    <x v="3"/>
    <s v="Smith-Wolfe"/>
  </r>
  <r>
    <s v="S10858"/>
    <x v="23"/>
    <s v="B1021"/>
    <s v="C1156"/>
    <n v="2"/>
    <s v="normal"/>
    <n v="269"/>
    <n v="5"/>
    <s v="discounted"/>
    <n v="538"/>
    <n v="13.45"/>
    <n v="524.54999999999995"/>
    <s v="February"/>
    <x v="87"/>
    <x v="44"/>
    <s v="Trevino LLC"/>
  </r>
  <r>
    <s v="S10859"/>
    <x v="5"/>
    <s v="B1055"/>
    <s v="C1010"/>
    <n v="9"/>
    <s v="Bulk"/>
    <n v="192"/>
    <n v="5"/>
    <s v="discounted"/>
    <n v="1728"/>
    <n v="9.6"/>
    <n v="1718.4"/>
    <s v="February"/>
    <x v="144"/>
    <x v="3"/>
    <s v="Gibson Ltd"/>
  </r>
  <r>
    <s v="S10860"/>
    <x v="27"/>
    <s v="B1009"/>
    <s v="C1104"/>
    <n v="7"/>
    <s v="Bulk"/>
    <n v="210"/>
    <n v="0"/>
    <s v="full price"/>
    <n v="1470"/>
    <n v="0"/>
    <n v="1470"/>
    <s v="February"/>
    <x v="134"/>
    <x v="2"/>
    <s v="Cooper-Bennett"/>
  </r>
  <r>
    <s v="S10861"/>
    <x v="11"/>
    <s v="B1037"/>
    <s v="C1186"/>
    <n v="4"/>
    <s v="normal"/>
    <n v="373"/>
    <n v="10"/>
    <s v="discounted"/>
    <n v="1492"/>
    <n v="37.299999999999997"/>
    <n v="1454.7"/>
    <s v="February"/>
    <x v="47"/>
    <x v="41"/>
    <s v="Torres Ltd"/>
  </r>
  <r>
    <s v="S10862"/>
    <x v="16"/>
    <s v="B1050"/>
    <s v="C1116"/>
    <n v="5"/>
    <s v="normal"/>
    <n v="287"/>
    <n v="15"/>
    <s v="discounted"/>
    <n v="1435"/>
    <n v="43.05"/>
    <n v="1391.95"/>
    <s v="February"/>
    <x v="23"/>
    <x v="31"/>
    <s v="Carr Ltd"/>
  </r>
  <r>
    <s v="S10863"/>
    <x v="4"/>
    <s v="B1038"/>
    <s v="C1246"/>
    <n v="5"/>
    <s v="normal"/>
    <n v="481"/>
    <n v="5"/>
    <s v="discounted"/>
    <n v="2405"/>
    <n v="24.05"/>
    <n v="2380.9499999999998"/>
    <s v="February"/>
    <x v="95"/>
    <x v="18"/>
    <s v="Young Ltd"/>
  </r>
  <r>
    <s v="S10864"/>
    <x v="26"/>
    <s v="B1033"/>
    <s v="C1029"/>
    <n v="4"/>
    <s v="normal"/>
    <n v="347"/>
    <n v="10"/>
    <s v="discounted"/>
    <n v="1388"/>
    <n v="34.700000000000003"/>
    <n v="1353.3"/>
    <s v="February"/>
    <x v="192"/>
    <x v="49"/>
    <s v="Evans LLC"/>
  </r>
  <r>
    <s v="S10865"/>
    <x v="19"/>
    <s v="B1032"/>
    <s v="C1199"/>
    <n v="1"/>
    <s v="normal"/>
    <n v="423"/>
    <n v="0"/>
    <s v="full price"/>
    <n v="423"/>
    <n v="0"/>
    <n v="423"/>
    <s v="February"/>
    <x v="15"/>
    <x v="43"/>
    <s v="Bender Group"/>
  </r>
  <r>
    <s v="S10866"/>
    <x v="1"/>
    <s v="B1008"/>
    <s v="C1015"/>
    <n v="3"/>
    <s v="normal"/>
    <n v="492"/>
    <n v="5"/>
    <s v="discounted"/>
    <n v="1476"/>
    <n v="24.6"/>
    <n v="1451.4"/>
    <s v="February"/>
    <x v="201"/>
    <x v="54"/>
    <s v="Munoz, Black and Wilson"/>
  </r>
  <r>
    <s v="S10867"/>
    <x v="15"/>
    <s v="B1031"/>
    <s v="C1127"/>
    <n v="7"/>
    <s v="Bulk"/>
    <n v="370"/>
    <n v="10"/>
    <s v="discounted"/>
    <n v="2590"/>
    <n v="37"/>
    <n v="2553"/>
    <s v="February"/>
    <x v="197"/>
    <x v="5"/>
    <s v="Lloyd-Williams"/>
  </r>
  <r>
    <s v="S10868"/>
    <x v="24"/>
    <s v="B1054"/>
    <s v="C1008"/>
    <n v="4"/>
    <s v="normal"/>
    <n v="209"/>
    <n v="15"/>
    <s v="discounted"/>
    <n v="836"/>
    <n v="31.35"/>
    <n v="804.65"/>
    <s v="February"/>
    <x v="14"/>
    <x v="10"/>
    <s v="Walter, Richard and Powell"/>
  </r>
  <r>
    <s v="S10869"/>
    <x v="12"/>
    <s v="B1052"/>
    <s v="C1174"/>
    <n v="8"/>
    <s v="Bulk"/>
    <n v="462"/>
    <n v="10"/>
    <s v="discounted"/>
    <n v="3696"/>
    <n v="46.2"/>
    <n v="3649.8"/>
    <s v="February"/>
    <x v="154"/>
    <x v="8"/>
    <s v="Arnold-Mahoney"/>
  </r>
  <r>
    <s v="S10870"/>
    <x v="8"/>
    <s v="B1008"/>
    <s v="C1208"/>
    <n v="4"/>
    <s v="normal"/>
    <n v="492"/>
    <n v="5"/>
    <s v="discounted"/>
    <n v="1968"/>
    <n v="24.6"/>
    <n v="1943.4"/>
    <s v="February"/>
    <x v="36"/>
    <x v="54"/>
    <s v="Hunter PLC"/>
  </r>
  <r>
    <s v="S10871"/>
    <x v="18"/>
    <s v="B1008"/>
    <s v="C1042"/>
    <n v="8"/>
    <s v="Bulk"/>
    <n v="492"/>
    <n v="0"/>
    <s v="full price"/>
    <n v="3936"/>
    <n v="0"/>
    <n v="3936"/>
    <s v="February"/>
    <x v="240"/>
    <x v="54"/>
    <s v="Fox-Williams"/>
  </r>
  <r>
    <s v="S10872"/>
    <x v="16"/>
    <s v="B1042"/>
    <s v="C1137"/>
    <n v="6"/>
    <s v="Bulk"/>
    <n v="381"/>
    <n v="0"/>
    <s v="full price"/>
    <n v="2286"/>
    <n v="0"/>
    <n v="2286"/>
    <s v="February"/>
    <x v="239"/>
    <x v="0"/>
    <s v="Miranda-Jimenez"/>
  </r>
  <r>
    <s v="S10873"/>
    <x v="7"/>
    <s v="B1028"/>
    <s v="C1000"/>
    <n v="7"/>
    <s v="Bulk"/>
    <n v="487"/>
    <n v="10"/>
    <s v="discounted"/>
    <n v="3409"/>
    <n v="48.7"/>
    <n v="3360.3"/>
    <s v="February"/>
    <x v="156"/>
    <x v="51"/>
    <s v="Harris, Wilkinson and Barber"/>
  </r>
  <r>
    <s v="S10874"/>
    <x v="25"/>
    <s v="B1018"/>
    <s v="C1109"/>
    <n v="9"/>
    <s v="Bulk"/>
    <n v="295"/>
    <n v="15"/>
    <s v="discounted"/>
    <n v="2655"/>
    <n v="44.25"/>
    <n v="2610.75"/>
    <s v="February"/>
    <x v="126"/>
    <x v="36"/>
    <s v="Gardner PLC"/>
  </r>
  <r>
    <s v="S10875"/>
    <x v="27"/>
    <s v="B1012"/>
    <s v="C1124"/>
    <n v="8"/>
    <s v="Bulk"/>
    <n v="186"/>
    <n v="15"/>
    <s v="discounted"/>
    <n v="1488"/>
    <n v="27.9"/>
    <n v="1460.1"/>
    <s v="February"/>
    <x v="113"/>
    <x v="27"/>
    <s v="Williams and Sons"/>
  </r>
  <r>
    <s v="S10876"/>
    <x v="7"/>
    <s v="B1038"/>
    <s v="C1125"/>
    <n v="7"/>
    <s v="Bulk"/>
    <n v="481"/>
    <n v="15"/>
    <s v="discounted"/>
    <n v="3367"/>
    <n v="72.150000000000006"/>
    <n v="3294.85"/>
    <s v="February"/>
    <x v="74"/>
    <x v="18"/>
    <s v="Mendoza-Burke"/>
  </r>
  <r>
    <s v="S10877"/>
    <x v="23"/>
    <s v="B1012"/>
    <s v="C1197"/>
    <n v="4"/>
    <s v="normal"/>
    <n v="186"/>
    <n v="0"/>
    <s v="full price"/>
    <n v="744"/>
    <n v="0"/>
    <n v="744"/>
    <s v="February"/>
    <x v="65"/>
    <x v="27"/>
    <s v="Solis, Snyder and Newton"/>
  </r>
  <r>
    <s v="S10878"/>
    <x v="18"/>
    <s v="B1042"/>
    <s v="C1200"/>
    <n v="7"/>
    <s v="Bulk"/>
    <n v="381"/>
    <n v="0"/>
    <s v="full price"/>
    <n v="2667"/>
    <n v="0"/>
    <n v="2667"/>
    <s v="February"/>
    <x v="241"/>
    <x v="0"/>
    <s v="Gonzalez Inc"/>
  </r>
  <r>
    <s v="S10879"/>
    <x v="11"/>
    <s v="B1040"/>
    <s v="C1145"/>
    <n v="2"/>
    <s v="normal"/>
    <n v="456"/>
    <n v="5"/>
    <s v="discounted"/>
    <n v="912"/>
    <n v="22.8"/>
    <n v="889.2"/>
    <s v="February"/>
    <x v="207"/>
    <x v="11"/>
    <s v="Dillon-Galloway"/>
  </r>
  <r>
    <s v="S10880"/>
    <x v="21"/>
    <s v="B1044"/>
    <s v="C1166"/>
    <n v="1"/>
    <s v="normal"/>
    <n v="396"/>
    <n v="10"/>
    <s v="discounted"/>
    <n v="396"/>
    <n v="39.6"/>
    <n v="356.4"/>
    <s v="February"/>
    <x v="91"/>
    <x v="1"/>
    <s v="Knight-Coleman"/>
  </r>
  <r>
    <s v="S10881"/>
    <x v="21"/>
    <s v="B1031"/>
    <s v="C1032"/>
    <n v="7"/>
    <s v="Bulk"/>
    <n v="370"/>
    <n v="10"/>
    <s v="discounted"/>
    <n v="2590"/>
    <n v="37"/>
    <n v="2553"/>
    <s v="February"/>
    <x v="205"/>
    <x v="5"/>
    <s v="Harris-Mills"/>
  </r>
  <r>
    <s v="S10882"/>
    <x v="17"/>
    <s v="B1004"/>
    <s v="C1179"/>
    <n v="6"/>
    <s v="Bulk"/>
    <n v="248"/>
    <n v="0"/>
    <s v="full price"/>
    <n v="1488"/>
    <n v="0"/>
    <n v="1488"/>
    <s v="February"/>
    <x v="125"/>
    <x v="53"/>
    <s v="Murray, Mason and Taylor"/>
  </r>
  <r>
    <s v="S10883"/>
    <x v="17"/>
    <s v="B1016"/>
    <s v="C1159"/>
    <n v="1"/>
    <s v="normal"/>
    <n v="427"/>
    <n v="0"/>
    <s v="full price"/>
    <n v="427"/>
    <n v="0"/>
    <n v="427"/>
    <s v="February"/>
    <x v="102"/>
    <x v="37"/>
    <s v="Jordan-Edwards"/>
  </r>
  <r>
    <s v="S10884"/>
    <x v="11"/>
    <s v="B1054"/>
    <s v="C1070"/>
    <n v="1"/>
    <s v="normal"/>
    <n v="209"/>
    <n v="15"/>
    <s v="discounted"/>
    <n v="209"/>
    <n v="31.35"/>
    <n v="177.65"/>
    <s v="February"/>
    <x v="151"/>
    <x v="10"/>
    <s v="Green, Wilson and Flynn"/>
  </r>
  <r>
    <s v="S10885"/>
    <x v="25"/>
    <s v="B1014"/>
    <s v="C1237"/>
    <n v="6"/>
    <s v="Bulk"/>
    <n v="420"/>
    <n v="5"/>
    <s v="discounted"/>
    <n v="2520"/>
    <n v="21"/>
    <n v="2499"/>
    <s v="February"/>
    <x v="218"/>
    <x v="15"/>
    <s v="Taylor Group"/>
  </r>
  <r>
    <s v="S10886"/>
    <x v="8"/>
    <s v="B1026"/>
    <s v="C1175"/>
    <n v="5"/>
    <s v="normal"/>
    <n v="459"/>
    <n v="10"/>
    <s v="discounted"/>
    <n v="2295"/>
    <n v="45.9"/>
    <n v="2249.1"/>
    <s v="February"/>
    <x v="196"/>
    <x v="59"/>
    <s v="Hall-Morgan"/>
  </r>
  <r>
    <s v="S10887"/>
    <x v="20"/>
    <s v="B1040"/>
    <s v="C1006"/>
    <n v="3"/>
    <s v="normal"/>
    <n v="456"/>
    <n v="5"/>
    <s v="discounted"/>
    <n v="1368"/>
    <n v="22.8"/>
    <n v="1345.2"/>
    <s v="February"/>
    <x v="230"/>
    <x v="11"/>
    <s v="Callahan-Sullivan"/>
  </r>
  <r>
    <s v="S10888"/>
    <x v="21"/>
    <s v="B1020"/>
    <s v="C1043"/>
    <n v="7"/>
    <s v="Bulk"/>
    <n v="386"/>
    <n v="5"/>
    <s v="discounted"/>
    <n v="2702"/>
    <n v="19.3"/>
    <n v="2682.7"/>
    <s v="February"/>
    <x v="49"/>
    <x v="39"/>
    <s v="Moore-Torres"/>
  </r>
  <r>
    <s v="S10889"/>
    <x v="0"/>
    <s v="B1027"/>
    <s v="C1021"/>
    <n v="7"/>
    <s v="Bulk"/>
    <n v="336"/>
    <n v="5"/>
    <s v="discounted"/>
    <n v="2352"/>
    <n v="16.8"/>
    <n v="2335.1999999999998"/>
    <s v="February"/>
    <x v="32"/>
    <x v="33"/>
    <s v="Pierce, Cross and Solomon"/>
  </r>
  <r>
    <s v="S10890"/>
    <x v="22"/>
    <s v="B1047"/>
    <s v="C1108"/>
    <n v="4"/>
    <s v="normal"/>
    <n v="162"/>
    <n v="15"/>
    <s v="discounted"/>
    <n v="648"/>
    <n v="24.3"/>
    <n v="623.70000000000005"/>
    <s v="February"/>
    <x v="149"/>
    <x v="26"/>
    <s v="Johnson-Bennett"/>
  </r>
  <r>
    <s v="S10891"/>
    <x v="21"/>
    <s v="B1028"/>
    <s v="C1161"/>
    <n v="1"/>
    <s v="normal"/>
    <n v="487"/>
    <n v="0"/>
    <s v="full price"/>
    <n v="487"/>
    <n v="0"/>
    <n v="487"/>
    <s v="February"/>
    <x v="38"/>
    <x v="51"/>
    <s v="Baker, Gonzalez and Wood"/>
  </r>
  <r>
    <s v="S10892"/>
    <x v="14"/>
    <s v="B1028"/>
    <s v="C1018"/>
    <n v="5"/>
    <s v="normal"/>
    <n v="487"/>
    <n v="5"/>
    <s v="discounted"/>
    <n v="2435"/>
    <n v="24.35"/>
    <n v="2410.65"/>
    <s v="February"/>
    <x v="22"/>
    <x v="51"/>
    <s v="Taylor-Kane"/>
  </r>
  <r>
    <s v="S10893"/>
    <x v="8"/>
    <s v="B1004"/>
    <s v="C1160"/>
    <n v="10"/>
    <s v="Bulk"/>
    <n v="248"/>
    <n v="15"/>
    <s v="discounted"/>
    <n v="2480"/>
    <n v="37.200000000000003"/>
    <n v="2442.8000000000002"/>
    <s v="February"/>
    <x v="45"/>
    <x v="53"/>
    <s v="Martin Ltd"/>
  </r>
  <r>
    <s v="S10894"/>
    <x v="27"/>
    <s v="B1022"/>
    <s v="C1074"/>
    <n v="1"/>
    <s v="normal"/>
    <n v="441"/>
    <n v="10"/>
    <s v="discounted"/>
    <n v="441"/>
    <n v="44.1"/>
    <n v="396.9"/>
    <s v="February"/>
    <x v="53"/>
    <x v="47"/>
    <s v="Mckenzie-Russell"/>
  </r>
  <r>
    <s v="S10895"/>
    <x v="2"/>
    <s v="B1032"/>
    <s v="C1159"/>
    <n v="9"/>
    <s v="Bulk"/>
    <n v="423"/>
    <n v="15"/>
    <s v="discounted"/>
    <n v="3807"/>
    <n v="63.45"/>
    <n v="3743.55"/>
    <s v="February"/>
    <x v="102"/>
    <x v="43"/>
    <s v="Jordan-Edwards"/>
  </r>
  <r>
    <s v="S10896"/>
    <x v="22"/>
    <s v="B1035"/>
    <s v="C1204"/>
    <n v="8"/>
    <s v="Bulk"/>
    <n v="288"/>
    <n v="0"/>
    <s v="full price"/>
    <n v="2304"/>
    <n v="0"/>
    <n v="2304"/>
    <s v="February"/>
    <x v="198"/>
    <x v="28"/>
    <s v="Rodriguez, Hammond and Mason"/>
  </r>
  <r>
    <s v="S10897"/>
    <x v="8"/>
    <s v="B1017"/>
    <s v="C1213"/>
    <n v="10"/>
    <s v="Bulk"/>
    <n v="303"/>
    <n v="0"/>
    <s v="full price"/>
    <n v="3030"/>
    <n v="0"/>
    <n v="3030"/>
    <s v="February"/>
    <x v="110"/>
    <x v="55"/>
    <s v="Ryan-Flynn"/>
  </r>
  <r>
    <s v="S10898"/>
    <x v="9"/>
    <s v="B1043"/>
    <s v="C1141"/>
    <n v="8"/>
    <s v="Bulk"/>
    <n v="262"/>
    <n v="5"/>
    <s v="discounted"/>
    <n v="2096"/>
    <n v="13.1"/>
    <n v="2082.9"/>
    <s v="February"/>
    <x v="88"/>
    <x v="56"/>
    <s v="Ashley, Delgado and Hernandez"/>
  </r>
  <r>
    <s v="S10899"/>
    <x v="15"/>
    <s v="B1009"/>
    <s v="C1158"/>
    <n v="10"/>
    <s v="Bulk"/>
    <n v="210"/>
    <n v="0"/>
    <s v="full price"/>
    <n v="2100"/>
    <n v="0"/>
    <n v="2100"/>
    <s v="February"/>
    <x v="147"/>
    <x v="2"/>
    <s v="Garcia, Garcia and Rose"/>
  </r>
  <r>
    <s v="S10900"/>
    <x v="17"/>
    <s v="B1025"/>
    <s v="C1026"/>
    <n v="6"/>
    <s v="Bulk"/>
    <n v="467"/>
    <n v="0"/>
    <s v="full price"/>
    <n v="2802"/>
    <n v="0"/>
    <n v="2802"/>
    <s v="February"/>
    <x v="120"/>
    <x v="38"/>
    <s v="Williams-Edwards"/>
  </r>
  <r>
    <s v="S10901"/>
    <x v="16"/>
    <s v="B1028"/>
    <s v="C1150"/>
    <n v="8"/>
    <s v="Bulk"/>
    <n v="487"/>
    <n v="10"/>
    <s v="discounted"/>
    <n v="3896"/>
    <n v="48.7"/>
    <n v="3847.3"/>
    <s v="February"/>
    <x v="72"/>
    <x v="51"/>
    <s v="Gonzalez-Tran"/>
  </r>
  <r>
    <s v="S10902"/>
    <x v="15"/>
    <s v="B1010"/>
    <s v="C1011"/>
    <n v="8"/>
    <s v="Bulk"/>
    <n v="342"/>
    <n v="0"/>
    <s v="full price"/>
    <n v="2736"/>
    <n v="0"/>
    <n v="2736"/>
    <s v="February"/>
    <x v="148"/>
    <x v="45"/>
    <s v="Brown PLC"/>
  </r>
  <r>
    <s v="S10903"/>
    <x v="19"/>
    <s v="B1040"/>
    <s v="C1106"/>
    <n v="10"/>
    <s v="Bulk"/>
    <n v="456"/>
    <n v="15"/>
    <s v="discounted"/>
    <n v="4560"/>
    <n v="68.400000000000006"/>
    <n v="4491.6000000000004"/>
    <s v="February"/>
    <x v="75"/>
    <x v="11"/>
    <s v="Palmer Inc"/>
  </r>
  <r>
    <s v="S10904"/>
    <x v="9"/>
    <s v="B1057"/>
    <s v="C1119"/>
    <n v="10"/>
    <s v="Bulk"/>
    <n v="326"/>
    <n v="15"/>
    <s v="discounted"/>
    <n v="3260"/>
    <n v="48.9"/>
    <n v="3211.1"/>
    <s v="February"/>
    <x v="200"/>
    <x v="48"/>
    <s v="Lambert, Valdez and Garcia"/>
  </r>
  <r>
    <s v="S10905"/>
    <x v="9"/>
    <s v="B1048"/>
    <s v="C1224"/>
    <n v="4"/>
    <s v="normal"/>
    <n v="465"/>
    <n v="0"/>
    <s v="full price"/>
    <n v="1860"/>
    <n v="0"/>
    <n v="1860"/>
    <s v="February"/>
    <x v="150"/>
    <x v="6"/>
    <s v="Martin Inc"/>
  </r>
  <r>
    <s v="S10906"/>
    <x v="20"/>
    <s v="B1011"/>
    <s v="C1055"/>
    <n v="7"/>
    <s v="Bulk"/>
    <n v="281"/>
    <n v="15"/>
    <s v="discounted"/>
    <n v="1967"/>
    <n v="42.15"/>
    <n v="1924.85"/>
    <s v="February"/>
    <x v="59"/>
    <x v="13"/>
    <s v="Byrd, Dixon and Kennedy"/>
  </r>
  <r>
    <s v="S10907"/>
    <x v="18"/>
    <s v="B1047"/>
    <s v="C1074"/>
    <n v="5"/>
    <s v="normal"/>
    <n v="162"/>
    <n v="5"/>
    <s v="discounted"/>
    <n v="810"/>
    <n v="8.1"/>
    <n v="801.9"/>
    <s v="February"/>
    <x v="53"/>
    <x v="26"/>
    <s v="Mckenzie-Russell"/>
  </r>
  <r>
    <s v="S10908"/>
    <x v="21"/>
    <s v="B1039"/>
    <s v="C1084"/>
    <n v="1"/>
    <s v="normal"/>
    <n v="356"/>
    <n v="0"/>
    <s v="full price"/>
    <n v="356"/>
    <n v="0"/>
    <n v="356"/>
    <s v="February"/>
    <x v="64"/>
    <x v="46"/>
    <s v="Miles Ltd"/>
  </r>
  <r>
    <s v="S10909"/>
    <x v="1"/>
    <s v="B1020"/>
    <s v="C1210"/>
    <n v="6"/>
    <s v="Bulk"/>
    <n v="386"/>
    <n v="0"/>
    <s v="full price"/>
    <n v="2316"/>
    <n v="0"/>
    <n v="2316"/>
    <s v="February"/>
    <x v="217"/>
    <x v="39"/>
    <s v="Casey-Orozco"/>
  </r>
  <r>
    <s v="S10910"/>
    <x v="16"/>
    <s v="B1033"/>
    <s v="C1240"/>
    <n v="3"/>
    <s v="normal"/>
    <n v="347"/>
    <n v="5"/>
    <s v="discounted"/>
    <n v="1041"/>
    <n v="17.350000000000001"/>
    <n v="1023.65"/>
    <s v="February"/>
    <x v="68"/>
    <x v="49"/>
    <s v="Morgan PLC"/>
  </r>
  <r>
    <s v="S10911"/>
    <x v="25"/>
    <s v="B1039"/>
    <s v="C1205"/>
    <n v="1"/>
    <s v="normal"/>
    <n v="356"/>
    <n v="10"/>
    <s v="discounted"/>
    <n v="356"/>
    <n v="35.6"/>
    <n v="320.39999999999998"/>
    <s v="February"/>
    <x v="210"/>
    <x v="46"/>
    <s v="Lee Ltd"/>
  </r>
  <r>
    <s v="S10912"/>
    <x v="24"/>
    <s v="B1023"/>
    <s v="C1195"/>
    <n v="4"/>
    <s v="normal"/>
    <n v="421"/>
    <n v="15"/>
    <s v="discounted"/>
    <n v="1684"/>
    <n v="63.15"/>
    <n v="1620.85"/>
    <s v="February"/>
    <x v="12"/>
    <x v="30"/>
    <s v="Golden Inc"/>
  </r>
  <r>
    <s v="S10913"/>
    <x v="21"/>
    <s v="B1043"/>
    <s v="C1112"/>
    <n v="5"/>
    <s v="normal"/>
    <n v="262"/>
    <n v="10"/>
    <s v="discounted"/>
    <n v="1310"/>
    <n v="26.2"/>
    <n v="1283.8"/>
    <s v="February"/>
    <x v="8"/>
    <x v="56"/>
    <s v="Hood-Pena"/>
  </r>
  <r>
    <s v="S10914"/>
    <x v="27"/>
    <s v="B1041"/>
    <s v="C1102"/>
    <n v="10"/>
    <s v="Bulk"/>
    <n v="222"/>
    <n v="0"/>
    <s v="full price"/>
    <n v="2220"/>
    <n v="0"/>
    <n v="2220"/>
    <s v="February"/>
    <x v="199"/>
    <x v="17"/>
    <s v="Mahoney-Long"/>
  </r>
  <r>
    <s v="S10915"/>
    <x v="27"/>
    <s v="B1015"/>
    <s v="C1241"/>
    <n v="8"/>
    <s v="Bulk"/>
    <n v="417"/>
    <n v="0"/>
    <s v="full price"/>
    <n v="3336"/>
    <n v="0"/>
    <n v="3336"/>
    <s v="February"/>
    <x v="54"/>
    <x v="25"/>
    <s v="Parker-Turner"/>
  </r>
  <r>
    <s v="S10916"/>
    <x v="18"/>
    <s v="B1030"/>
    <s v="C1063"/>
    <n v="2"/>
    <s v="normal"/>
    <n v="410"/>
    <n v="15"/>
    <s v="discounted"/>
    <n v="820"/>
    <n v="61.5"/>
    <n v="758.5"/>
    <s v="February"/>
    <x v="48"/>
    <x v="23"/>
    <s v="Thomas-Melendez"/>
  </r>
  <r>
    <s v="S10917"/>
    <x v="13"/>
    <s v="B1004"/>
    <s v="C1067"/>
    <n v="3"/>
    <s v="normal"/>
    <n v="248"/>
    <n v="15"/>
    <s v="discounted"/>
    <n v="744"/>
    <n v="37.200000000000003"/>
    <n v="706.8"/>
    <s v="February"/>
    <x v="131"/>
    <x v="53"/>
    <s v="Williams-Hart"/>
  </r>
  <r>
    <s v="S10918"/>
    <x v="2"/>
    <s v="B1050"/>
    <s v="C1089"/>
    <n v="1"/>
    <s v="normal"/>
    <n v="287"/>
    <n v="10"/>
    <s v="discounted"/>
    <n v="287"/>
    <n v="28.7"/>
    <n v="258.3"/>
    <s v="February"/>
    <x v="7"/>
    <x v="31"/>
    <s v="White and Sons"/>
  </r>
  <r>
    <s v="S10919"/>
    <x v="25"/>
    <s v="B1020"/>
    <s v="C1194"/>
    <n v="6"/>
    <s v="Bulk"/>
    <n v="386"/>
    <n v="5"/>
    <s v="discounted"/>
    <n v="2316"/>
    <n v="19.3"/>
    <n v="2296.6999999999998"/>
    <s v="February"/>
    <x v="73"/>
    <x v="39"/>
    <s v="Williams-Ross"/>
  </r>
  <r>
    <s v="S10920"/>
    <x v="17"/>
    <s v="B1014"/>
    <s v="C1071"/>
    <n v="9"/>
    <s v="Bulk"/>
    <n v="420"/>
    <n v="15"/>
    <s v="discounted"/>
    <n v="3780"/>
    <n v="63"/>
    <n v="3717"/>
    <s v="February"/>
    <x v="71"/>
    <x v="15"/>
    <s v="Johnston and Sons"/>
  </r>
  <r>
    <s v="S10921"/>
    <x v="22"/>
    <s v="B1008"/>
    <s v="C1132"/>
    <n v="4"/>
    <s v="normal"/>
    <n v="492"/>
    <n v="15"/>
    <s v="discounted"/>
    <n v="1968"/>
    <n v="73.8"/>
    <n v="1894.2"/>
    <s v="February"/>
    <x v="152"/>
    <x v="54"/>
    <s v="Moreno, Jenkins and Perez"/>
  </r>
  <r>
    <s v="S10922"/>
    <x v="23"/>
    <s v="B1049"/>
    <s v="C1081"/>
    <n v="9"/>
    <s v="Bulk"/>
    <n v="219"/>
    <n v="0"/>
    <s v="full price"/>
    <n v="1971"/>
    <n v="0"/>
    <n v="1971"/>
    <s v="February"/>
    <x v="177"/>
    <x v="14"/>
    <s v="Lee, Mullen and Hall"/>
  </r>
  <r>
    <s v="S10923"/>
    <x v="26"/>
    <s v="B1025"/>
    <s v="C1212"/>
    <n v="5"/>
    <s v="normal"/>
    <n v="467"/>
    <n v="15"/>
    <s v="discounted"/>
    <n v="2335"/>
    <n v="70.05"/>
    <n v="2264.9499999999998"/>
    <s v="February"/>
    <x v="29"/>
    <x v="38"/>
    <s v="Maldonado-Cohen"/>
  </r>
  <r>
    <s v="S10924"/>
    <x v="22"/>
    <s v="B1055"/>
    <s v="C1032"/>
    <n v="9"/>
    <s v="Bulk"/>
    <n v="192"/>
    <n v="5"/>
    <s v="discounted"/>
    <n v="1728"/>
    <n v="9.6"/>
    <n v="1718.4"/>
    <s v="February"/>
    <x v="205"/>
    <x v="3"/>
    <s v="Harris-Mills"/>
  </r>
  <r>
    <s v="S10925"/>
    <x v="7"/>
    <s v="B1011"/>
    <s v="C1016"/>
    <n v="5"/>
    <s v="normal"/>
    <n v="281"/>
    <n v="0"/>
    <s v="full price"/>
    <n v="1405"/>
    <n v="0"/>
    <n v="1405"/>
    <s v="February"/>
    <x v="214"/>
    <x v="13"/>
    <s v="Mendez-Taylor"/>
  </r>
  <r>
    <s v="S10926"/>
    <x v="7"/>
    <s v="B1000"/>
    <s v="C1219"/>
    <n v="2"/>
    <s v="normal"/>
    <n v="418"/>
    <n v="10"/>
    <s v="discounted"/>
    <n v="836"/>
    <n v="41.8"/>
    <n v="794.2"/>
    <s v="February"/>
    <x v="195"/>
    <x v="57"/>
    <s v="Hill Inc"/>
  </r>
  <r>
    <s v="S10927"/>
    <x v="7"/>
    <s v="B1031"/>
    <s v="C1014"/>
    <n v="2"/>
    <s v="normal"/>
    <n v="370"/>
    <n v="0"/>
    <s v="full price"/>
    <n v="740"/>
    <n v="0"/>
    <n v="740"/>
    <s v="February"/>
    <x v="3"/>
    <x v="5"/>
    <s v="Trevino PLC"/>
  </r>
  <r>
    <s v="S10928"/>
    <x v="18"/>
    <s v="B1043"/>
    <s v="C1047"/>
    <n v="4"/>
    <s v="normal"/>
    <n v="262"/>
    <n v="10"/>
    <s v="discounted"/>
    <n v="1048"/>
    <n v="26.2"/>
    <n v="1021.8"/>
    <s v="February"/>
    <x v="34"/>
    <x v="56"/>
    <s v="Gonzalez, Perry and Gonzalez"/>
  </r>
  <r>
    <s v="S10929"/>
    <x v="11"/>
    <s v="B1044"/>
    <s v="C1015"/>
    <n v="5"/>
    <s v="normal"/>
    <n v="396"/>
    <n v="15"/>
    <s v="discounted"/>
    <n v="1980"/>
    <n v="59.4"/>
    <n v="1920.6"/>
    <s v="February"/>
    <x v="201"/>
    <x v="1"/>
    <s v="Munoz, Black and Wilson"/>
  </r>
  <r>
    <s v="S10930"/>
    <x v="0"/>
    <s v="B1043"/>
    <s v="C1085"/>
    <n v="9"/>
    <s v="Bulk"/>
    <n v="262"/>
    <n v="5"/>
    <s v="discounted"/>
    <n v="2358"/>
    <n v="13.1"/>
    <n v="2344.9"/>
    <s v="February"/>
    <x v="52"/>
    <x v="56"/>
    <s v="Roberts, Silva and Gray"/>
  </r>
  <r>
    <s v="S10931"/>
    <x v="10"/>
    <s v="B1059"/>
    <s v="C1080"/>
    <n v="9"/>
    <s v="Bulk"/>
    <n v="399"/>
    <n v="15"/>
    <s v="discounted"/>
    <n v="3591"/>
    <n v="59.85"/>
    <n v="3531.15"/>
    <s v="February"/>
    <x v="140"/>
    <x v="34"/>
    <s v="Davis-Buckley"/>
  </r>
  <r>
    <s v="S10932"/>
    <x v="13"/>
    <s v="B1006"/>
    <s v="C1137"/>
    <n v="2"/>
    <s v="normal"/>
    <n v="213"/>
    <n v="15"/>
    <s v="discounted"/>
    <n v="426"/>
    <n v="31.95"/>
    <n v="394.05"/>
    <s v="February"/>
    <x v="239"/>
    <x v="40"/>
    <s v="Miranda-Jimenez"/>
  </r>
  <r>
    <s v="S10933"/>
    <x v="22"/>
    <s v="B1010"/>
    <s v="C1014"/>
    <n v="3"/>
    <s v="normal"/>
    <n v="342"/>
    <n v="15"/>
    <s v="discounted"/>
    <n v="1026"/>
    <n v="51.3"/>
    <n v="974.7"/>
    <s v="February"/>
    <x v="3"/>
    <x v="45"/>
    <s v="Trevino PLC"/>
  </r>
  <r>
    <s v="S10934"/>
    <x v="3"/>
    <s v="B1043"/>
    <s v="C1222"/>
    <n v="7"/>
    <s v="Bulk"/>
    <n v="262"/>
    <n v="10"/>
    <s v="discounted"/>
    <n v="1834"/>
    <n v="26.2"/>
    <n v="1807.8"/>
    <s v="February"/>
    <x v="44"/>
    <x v="56"/>
    <s v="Moody-Dunn"/>
  </r>
  <r>
    <s v="S10935"/>
    <x v="22"/>
    <s v="B1033"/>
    <s v="C1244"/>
    <n v="9"/>
    <s v="Bulk"/>
    <n v="347"/>
    <n v="5"/>
    <s v="discounted"/>
    <n v="3123"/>
    <n v="17.350000000000001"/>
    <n v="3105.65"/>
    <s v="February"/>
    <x v="242"/>
    <x v="49"/>
    <s v="Schmidt, Mccoy and Sanchez"/>
  </r>
  <r>
    <s v="S10936"/>
    <x v="10"/>
    <s v="B1049"/>
    <s v="C1007"/>
    <n v="5"/>
    <s v="normal"/>
    <n v="219"/>
    <n v="0"/>
    <s v="full price"/>
    <n v="1095"/>
    <n v="0"/>
    <n v="1095"/>
    <s v="February"/>
    <x v="223"/>
    <x v="14"/>
    <s v="Webster LLC"/>
  </r>
  <r>
    <s v="S10937"/>
    <x v="7"/>
    <s v="B1055"/>
    <s v="C1019"/>
    <n v="8"/>
    <s v="Bulk"/>
    <n v="192"/>
    <n v="10"/>
    <s v="discounted"/>
    <n v="1536"/>
    <n v="19.2"/>
    <n v="1516.8"/>
    <s v="February"/>
    <x v="155"/>
    <x v="3"/>
    <s v="Bolton, Jones and Rich"/>
  </r>
  <r>
    <s v="S10938"/>
    <x v="5"/>
    <s v="B1015"/>
    <s v="C1052"/>
    <n v="2"/>
    <s v="normal"/>
    <n v="417"/>
    <n v="15"/>
    <s v="discounted"/>
    <n v="834"/>
    <n v="62.55"/>
    <n v="771.45"/>
    <s v="February"/>
    <x v="221"/>
    <x v="25"/>
    <s v="Roach-Gonzalez"/>
  </r>
  <r>
    <s v="S10939"/>
    <x v="8"/>
    <s v="B1005"/>
    <s v="C1134"/>
    <n v="7"/>
    <s v="Bulk"/>
    <n v="500"/>
    <n v="5"/>
    <s v="discounted"/>
    <n v="3500"/>
    <n v="25"/>
    <n v="3475"/>
    <s v="February"/>
    <x v="25"/>
    <x v="9"/>
    <s v="Caldwell PLC"/>
  </r>
  <r>
    <s v="S10940"/>
    <x v="25"/>
    <s v="B1053"/>
    <s v="C1077"/>
    <n v="1"/>
    <s v="normal"/>
    <n v="315"/>
    <n v="15"/>
    <s v="discounted"/>
    <n v="315"/>
    <n v="47.25"/>
    <n v="267.75"/>
    <s v="February"/>
    <x v="10"/>
    <x v="4"/>
    <s v="Martinez, Bruce and Brady"/>
  </r>
  <r>
    <s v="S10941"/>
    <x v="17"/>
    <s v="B1025"/>
    <s v="C1052"/>
    <n v="1"/>
    <s v="normal"/>
    <n v="467"/>
    <n v="5"/>
    <s v="discounted"/>
    <n v="467"/>
    <n v="23.35"/>
    <n v="443.65"/>
    <s v="February"/>
    <x v="221"/>
    <x v="38"/>
    <s v="Roach-Gonzalez"/>
  </r>
  <r>
    <s v="S10942"/>
    <x v="6"/>
    <s v="B1023"/>
    <s v="C1120"/>
    <n v="7"/>
    <s v="Bulk"/>
    <n v="421"/>
    <n v="15"/>
    <s v="discounted"/>
    <n v="2947"/>
    <n v="63.15"/>
    <n v="2883.85"/>
    <s v="February"/>
    <x v="86"/>
    <x v="30"/>
    <s v="Smith-Wolfe"/>
  </r>
  <r>
    <s v="S10943"/>
    <x v="8"/>
    <s v="B1030"/>
    <s v="C1070"/>
    <n v="8"/>
    <s v="Bulk"/>
    <n v="410"/>
    <n v="10"/>
    <s v="discounted"/>
    <n v="3280"/>
    <n v="41"/>
    <n v="3239"/>
    <s v="February"/>
    <x v="151"/>
    <x v="23"/>
    <s v="Green, Wilson and Flynn"/>
  </r>
  <r>
    <s v="S10944"/>
    <x v="3"/>
    <s v="B1018"/>
    <s v="C1207"/>
    <n v="9"/>
    <s v="Bulk"/>
    <n v="295"/>
    <n v="0"/>
    <s v="full price"/>
    <n v="2655"/>
    <n v="0"/>
    <n v="2655"/>
    <s v="February"/>
    <x v="243"/>
    <x v="36"/>
    <s v="Mendoza LLC"/>
  </r>
  <r>
    <s v="S10945"/>
    <x v="23"/>
    <s v="B1005"/>
    <s v="C1043"/>
    <n v="2"/>
    <s v="normal"/>
    <n v="500"/>
    <n v="10"/>
    <s v="discounted"/>
    <n v="1000"/>
    <n v="50"/>
    <n v="950"/>
    <s v="February"/>
    <x v="49"/>
    <x v="9"/>
    <s v="Moore-Torres"/>
  </r>
  <r>
    <s v="S10946"/>
    <x v="12"/>
    <s v="B1021"/>
    <s v="C1100"/>
    <n v="6"/>
    <s v="Bulk"/>
    <n v="269"/>
    <n v="10"/>
    <s v="discounted"/>
    <n v="1614"/>
    <n v="26.9"/>
    <n v="1587.1"/>
    <s v="February"/>
    <x v="79"/>
    <x v="44"/>
    <s v="Torres, Rodriguez and Edwards"/>
  </r>
  <r>
    <s v="S10947"/>
    <x v="27"/>
    <s v="B1019"/>
    <s v="C1148"/>
    <n v="4"/>
    <s v="normal"/>
    <n v="167"/>
    <n v="5"/>
    <s v="discounted"/>
    <n v="668"/>
    <n v="8.35"/>
    <n v="659.65"/>
    <s v="February"/>
    <x v="97"/>
    <x v="12"/>
    <s v="Ford PLC"/>
  </r>
  <r>
    <s v="S10948"/>
    <x v="3"/>
    <s v="B1057"/>
    <s v="C1106"/>
    <n v="8"/>
    <s v="Bulk"/>
    <n v="326"/>
    <n v="0"/>
    <s v="full price"/>
    <n v="2608"/>
    <n v="0"/>
    <n v="2608"/>
    <s v="February"/>
    <x v="75"/>
    <x v="48"/>
    <s v="Palmer Inc"/>
  </r>
  <r>
    <s v="S10949"/>
    <x v="18"/>
    <s v="B1030"/>
    <s v="C1035"/>
    <n v="4"/>
    <s v="normal"/>
    <n v="410"/>
    <n v="5"/>
    <s v="discounted"/>
    <n v="1640"/>
    <n v="20.5"/>
    <n v="1619.5"/>
    <s v="February"/>
    <x v="212"/>
    <x v="23"/>
    <s v="Garcia, Buchanan and Clark"/>
  </r>
  <r>
    <s v="S10950"/>
    <x v="17"/>
    <s v="B1046"/>
    <s v="C1134"/>
    <n v="9"/>
    <s v="Bulk"/>
    <n v="334"/>
    <n v="10"/>
    <s v="discounted"/>
    <n v="3006"/>
    <n v="33.4"/>
    <n v="2972.6"/>
    <s v="February"/>
    <x v="25"/>
    <x v="20"/>
    <s v="Caldwell PLC"/>
  </r>
  <r>
    <s v="S10951"/>
    <x v="0"/>
    <s v="B1051"/>
    <s v="C1018"/>
    <n v="3"/>
    <s v="normal"/>
    <n v="451"/>
    <n v="5"/>
    <s v="discounted"/>
    <n v="1353"/>
    <n v="22.55"/>
    <n v="1330.45"/>
    <s v="February"/>
    <x v="22"/>
    <x v="52"/>
    <s v="Taylor-Kane"/>
  </r>
  <r>
    <s v="S10952"/>
    <x v="23"/>
    <s v="B1002"/>
    <s v="C1019"/>
    <n v="5"/>
    <s v="normal"/>
    <n v="167"/>
    <n v="5"/>
    <s v="discounted"/>
    <n v="835"/>
    <n v="8.35"/>
    <n v="826.65"/>
    <s v="February"/>
    <x v="155"/>
    <x v="29"/>
    <s v="Bolton, Jones and Rich"/>
  </r>
  <r>
    <s v="S10953"/>
    <x v="23"/>
    <s v="B1034"/>
    <s v="C1070"/>
    <n v="3"/>
    <s v="normal"/>
    <n v="305"/>
    <n v="10"/>
    <s v="discounted"/>
    <n v="915"/>
    <n v="30.5"/>
    <n v="884.5"/>
    <s v="February"/>
    <x v="151"/>
    <x v="22"/>
    <s v="Green, Wilson and Flynn"/>
  </r>
  <r>
    <s v="S10954"/>
    <x v="24"/>
    <s v="B1021"/>
    <s v="C1175"/>
    <n v="7"/>
    <s v="Bulk"/>
    <n v="269"/>
    <n v="5"/>
    <s v="discounted"/>
    <n v="1883"/>
    <n v="13.45"/>
    <n v="1869.55"/>
    <s v="February"/>
    <x v="196"/>
    <x v="44"/>
    <s v="Hall-Morgan"/>
  </r>
  <r>
    <s v="S10955"/>
    <x v="7"/>
    <s v="B1034"/>
    <s v="C1072"/>
    <n v="6"/>
    <s v="Bulk"/>
    <n v="305"/>
    <n v="0"/>
    <s v="full price"/>
    <n v="1830"/>
    <n v="0"/>
    <n v="1830"/>
    <s v="February"/>
    <x v="130"/>
    <x v="22"/>
    <s v="Reid, Chavez and Flowers"/>
  </r>
  <r>
    <s v="S10956"/>
    <x v="5"/>
    <s v="B1031"/>
    <s v="C1158"/>
    <n v="4"/>
    <s v="normal"/>
    <n v="370"/>
    <n v="0"/>
    <s v="full price"/>
    <n v="1480"/>
    <n v="0"/>
    <n v="1480"/>
    <s v="February"/>
    <x v="147"/>
    <x v="5"/>
    <s v="Garcia, Garcia and Rose"/>
  </r>
  <r>
    <s v="S10957"/>
    <x v="13"/>
    <s v="B1012"/>
    <s v="C1187"/>
    <n v="1"/>
    <s v="normal"/>
    <n v="186"/>
    <n v="5"/>
    <s v="discounted"/>
    <n v="186"/>
    <n v="9.3000000000000007"/>
    <n v="176.7"/>
    <s v="February"/>
    <x v="1"/>
    <x v="27"/>
    <s v="George, Howard and Mcdaniel"/>
  </r>
  <r>
    <s v="S10958"/>
    <x v="7"/>
    <s v="B1008"/>
    <s v="C1088"/>
    <n v="5"/>
    <s v="normal"/>
    <n v="492"/>
    <n v="15"/>
    <s v="discounted"/>
    <n v="2460"/>
    <n v="73.8"/>
    <n v="2386.1999999999998"/>
    <s v="February"/>
    <x v="244"/>
    <x v="54"/>
    <s v="Jackson-Hays"/>
  </r>
  <r>
    <s v="S10959"/>
    <x v="7"/>
    <s v="B1033"/>
    <s v="C1116"/>
    <n v="3"/>
    <s v="normal"/>
    <n v="347"/>
    <n v="15"/>
    <s v="discounted"/>
    <n v="1041"/>
    <n v="52.05"/>
    <n v="988.95"/>
    <s v="February"/>
    <x v="23"/>
    <x v="49"/>
    <s v="Carr Ltd"/>
  </r>
  <r>
    <s v="S10960"/>
    <x v="5"/>
    <s v="B1030"/>
    <s v="C1067"/>
    <n v="1"/>
    <s v="normal"/>
    <n v="410"/>
    <n v="5"/>
    <s v="discounted"/>
    <n v="410"/>
    <n v="20.5"/>
    <n v="389.5"/>
    <s v="February"/>
    <x v="131"/>
    <x v="23"/>
    <s v="Williams-Hart"/>
  </r>
  <r>
    <s v="S10961"/>
    <x v="4"/>
    <s v="B1048"/>
    <s v="C1211"/>
    <n v="1"/>
    <s v="normal"/>
    <n v="465"/>
    <n v="5"/>
    <s v="discounted"/>
    <n v="465"/>
    <n v="23.25"/>
    <n v="441.75"/>
    <s v="February"/>
    <x v="37"/>
    <x v="6"/>
    <s v="Richards Ltd"/>
  </r>
  <r>
    <s v="S10962"/>
    <x v="15"/>
    <s v="B1022"/>
    <s v="C1039"/>
    <n v="10"/>
    <s v="Bulk"/>
    <n v="441"/>
    <n v="0"/>
    <s v="full price"/>
    <n v="4410"/>
    <n v="0"/>
    <n v="4410"/>
    <s v="February"/>
    <x v="16"/>
    <x v="47"/>
    <s v="Barrett-Bryant"/>
  </r>
  <r>
    <s v="S10963"/>
    <x v="18"/>
    <s v="B1047"/>
    <s v="C1209"/>
    <n v="4"/>
    <s v="normal"/>
    <n v="162"/>
    <n v="5"/>
    <s v="discounted"/>
    <n v="648"/>
    <n v="8.1"/>
    <n v="639.9"/>
    <s v="February"/>
    <x v="184"/>
    <x v="26"/>
    <s v="Lamb LLC"/>
  </r>
  <r>
    <s v="S10964"/>
    <x v="20"/>
    <s v="B1013"/>
    <s v="C1205"/>
    <n v="3"/>
    <s v="normal"/>
    <n v="284"/>
    <n v="15"/>
    <s v="discounted"/>
    <n v="852"/>
    <n v="42.6"/>
    <n v="809.4"/>
    <s v="February"/>
    <x v="210"/>
    <x v="16"/>
    <s v="Lee Ltd"/>
  </r>
  <r>
    <s v="S10965"/>
    <x v="26"/>
    <s v="B1039"/>
    <s v="C1043"/>
    <n v="5"/>
    <s v="normal"/>
    <n v="356"/>
    <n v="0"/>
    <s v="full price"/>
    <n v="1780"/>
    <n v="0"/>
    <n v="1780"/>
    <s v="February"/>
    <x v="49"/>
    <x v="46"/>
    <s v="Moore-Torres"/>
  </r>
  <r>
    <s v="S10966"/>
    <x v="17"/>
    <s v="B1044"/>
    <s v="C1117"/>
    <n v="10"/>
    <s v="Bulk"/>
    <n v="396"/>
    <n v="0"/>
    <s v="full price"/>
    <n v="3960"/>
    <n v="0"/>
    <n v="3960"/>
    <s v="February"/>
    <x v="67"/>
    <x v="1"/>
    <s v="Anderson-Martinez"/>
  </r>
  <r>
    <s v="S10967"/>
    <x v="2"/>
    <s v="B1005"/>
    <s v="C1002"/>
    <n v="5"/>
    <s v="normal"/>
    <n v="500"/>
    <n v="10"/>
    <s v="discounted"/>
    <n v="2500"/>
    <n v="50"/>
    <n v="2450"/>
    <s v="February"/>
    <x v="161"/>
    <x v="9"/>
    <s v="Garcia-Martin"/>
  </r>
  <r>
    <s v="S10968"/>
    <x v="13"/>
    <s v="B1001"/>
    <s v="C1102"/>
    <n v="1"/>
    <s v="normal"/>
    <n v="341"/>
    <n v="5"/>
    <s v="discounted"/>
    <n v="341"/>
    <n v="17.05"/>
    <n v="323.95"/>
    <s v="February"/>
    <x v="199"/>
    <x v="50"/>
    <s v="Mahoney-Long"/>
  </r>
  <r>
    <s v="S10969"/>
    <x v="4"/>
    <s v="B1044"/>
    <s v="C1124"/>
    <n v="6"/>
    <s v="Bulk"/>
    <n v="396"/>
    <n v="0"/>
    <s v="full price"/>
    <n v="2376"/>
    <n v="0"/>
    <n v="2376"/>
    <s v="February"/>
    <x v="113"/>
    <x v="1"/>
    <s v="Williams and Sons"/>
  </r>
  <r>
    <s v="S10970"/>
    <x v="27"/>
    <s v="B1003"/>
    <s v="C1083"/>
    <n v="1"/>
    <s v="normal"/>
    <n v="354"/>
    <n v="10"/>
    <s v="discounted"/>
    <n v="354"/>
    <n v="35.4"/>
    <n v="318.60000000000002"/>
    <s v="February"/>
    <x v="186"/>
    <x v="7"/>
    <s v="Smith-Ramsey"/>
  </r>
  <r>
    <s v="S10971"/>
    <x v="17"/>
    <s v="B1011"/>
    <s v="C1203"/>
    <n v="9"/>
    <s v="Bulk"/>
    <n v="281"/>
    <n v="15"/>
    <s v="discounted"/>
    <n v="2529"/>
    <n v="42.15"/>
    <n v="2486.85"/>
    <s v="February"/>
    <x v="60"/>
    <x v="13"/>
    <s v="Patel-Thomas"/>
  </r>
  <r>
    <s v="S10972"/>
    <x v="7"/>
    <s v="B1052"/>
    <s v="C1023"/>
    <n v="1"/>
    <s v="normal"/>
    <n v="462"/>
    <n v="10"/>
    <s v="discounted"/>
    <n v="462"/>
    <n v="46.2"/>
    <n v="415.8"/>
    <s v="February"/>
    <x v="157"/>
    <x v="8"/>
    <s v="Harris-Chandler"/>
  </r>
  <r>
    <s v="S10973"/>
    <x v="18"/>
    <s v="B1055"/>
    <s v="C1135"/>
    <n v="4"/>
    <s v="normal"/>
    <n v="192"/>
    <n v="5"/>
    <s v="discounted"/>
    <n v="768"/>
    <n v="9.6"/>
    <n v="758.4"/>
    <s v="February"/>
    <x v="111"/>
    <x v="3"/>
    <s v="Morales-Morris"/>
  </r>
  <r>
    <s v="S10974"/>
    <x v="8"/>
    <s v="B1041"/>
    <s v="C1062"/>
    <n v="7"/>
    <s v="Bulk"/>
    <n v="222"/>
    <n v="0"/>
    <s v="full price"/>
    <n v="1554"/>
    <n v="0"/>
    <n v="1554"/>
    <s v="February"/>
    <x v="81"/>
    <x v="17"/>
    <s v="Williams LLC"/>
  </r>
  <r>
    <s v="S10975"/>
    <x v="25"/>
    <s v="B1018"/>
    <s v="C1136"/>
    <n v="10"/>
    <s v="Bulk"/>
    <n v="295"/>
    <n v="5"/>
    <s v="discounted"/>
    <n v="2950"/>
    <n v="14.75"/>
    <n v="2935.25"/>
    <s v="February"/>
    <x v="82"/>
    <x v="36"/>
    <s v="Hernandez PLC"/>
  </r>
  <r>
    <s v="S10976"/>
    <x v="22"/>
    <s v="B1037"/>
    <s v="C1131"/>
    <n v="10"/>
    <s v="Bulk"/>
    <n v="373"/>
    <n v="10"/>
    <s v="discounted"/>
    <n v="3730"/>
    <n v="37.299999999999997"/>
    <n v="3692.7"/>
    <s v="February"/>
    <x v="55"/>
    <x v="41"/>
    <s v="Holt-Brown"/>
  </r>
  <r>
    <s v="S10977"/>
    <x v="15"/>
    <s v="B1052"/>
    <s v="C1029"/>
    <n v="8"/>
    <s v="Bulk"/>
    <n v="462"/>
    <n v="0"/>
    <s v="full price"/>
    <n v="3696"/>
    <n v="0"/>
    <n v="3696"/>
    <s v="February"/>
    <x v="192"/>
    <x v="8"/>
    <s v="Evans LLC"/>
  </r>
  <r>
    <s v="S10978"/>
    <x v="3"/>
    <s v="B1018"/>
    <s v="C1194"/>
    <n v="5"/>
    <s v="normal"/>
    <n v="295"/>
    <n v="15"/>
    <s v="discounted"/>
    <n v="1475"/>
    <n v="44.25"/>
    <n v="1430.75"/>
    <s v="February"/>
    <x v="73"/>
    <x v="36"/>
    <s v="Williams-Ross"/>
  </r>
  <r>
    <s v="S10979"/>
    <x v="4"/>
    <s v="B1042"/>
    <s v="C1104"/>
    <n v="4"/>
    <s v="normal"/>
    <n v="381"/>
    <n v="15"/>
    <s v="discounted"/>
    <n v="1524"/>
    <n v="57.15"/>
    <n v="1466.85"/>
    <s v="February"/>
    <x v="134"/>
    <x v="0"/>
    <s v="Cooper-Bennett"/>
  </r>
  <r>
    <s v="S10980"/>
    <x v="23"/>
    <s v="B1034"/>
    <s v="C1150"/>
    <n v="9"/>
    <s v="Bulk"/>
    <n v="305"/>
    <n v="0"/>
    <s v="full price"/>
    <n v="2745"/>
    <n v="0"/>
    <n v="2745"/>
    <s v="February"/>
    <x v="72"/>
    <x v="22"/>
    <s v="Gonzalez-Tran"/>
  </r>
  <r>
    <s v="S10981"/>
    <x v="24"/>
    <s v="B1012"/>
    <s v="C1083"/>
    <n v="2"/>
    <s v="normal"/>
    <n v="186"/>
    <n v="15"/>
    <s v="discounted"/>
    <n v="372"/>
    <n v="27.9"/>
    <n v="344.1"/>
    <s v="February"/>
    <x v="186"/>
    <x v="27"/>
    <s v="Smith-Ramsey"/>
  </r>
  <r>
    <s v="S10982"/>
    <x v="12"/>
    <s v="B1021"/>
    <s v="C1042"/>
    <n v="4"/>
    <s v="normal"/>
    <n v="269"/>
    <n v="0"/>
    <s v="full price"/>
    <n v="1076"/>
    <n v="0"/>
    <n v="1076"/>
    <s v="February"/>
    <x v="240"/>
    <x v="44"/>
    <s v="Fox-Williams"/>
  </r>
  <r>
    <s v="S10983"/>
    <x v="27"/>
    <s v="B1044"/>
    <s v="C1200"/>
    <n v="1"/>
    <s v="normal"/>
    <n v="396"/>
    <n v="5"/>
    <s v="discounted"/>
    <n v="396"/>
    <n v="19.8"/>
    <n v="376.2"/>
    <s v="February"/>
    <x v="241"/>
    <x v="1"/>
    <s v="Gonzalez Inc"/>
  </r>
  <r>
    <s v="S10984"/>
    <x v="10"/>
    <s v="B1021"/>
    <s v="C1157"/>
    <n v="3"/>
    <s v="normal"/>
    <n v="269"/>
    <n v="5"/>
    <s v="discounted"/>
    <n v="807"/>
    <n v="13.45"/>
    <n v="793.55"/>
    <s v="February"/>
    <x v="142"/>
    <x v="44"/>
    <s v="Blair, Gibson and Patel"/>
  </r>
  <r>
    <s v="S10985"/>
    <x v="16"/>
    <s v="B1014"/>
    <s v="C1121"/>
    <n v="8"/>
    <s v="Bulk"/>
    <n v="420"/>
    <n v="0"/>
    <s v="full price"/>
    <n v="3360"/>
    <n v="0"/>
    <n v="3360"/>
    <s v="February"/>
    <x v="233"/>
    <x v="15"/>
    <s v="Miller Ltd"/>
  </r>
  <r>
    <s v="S10986"/>
    <x v="6"/>
    <s v="B1010"/>
    <s v="C1149"/>
    <n v="6"/>
    <s v="Bulk"/>
    <n v="342"/>
    <n v="5"/>
    <s v="discounted"/>
    <n v="2052"/>
    <n v="17.100000000000001"/>
    <n v="2034.9"/>
    <s v="February"/>
    <x v="76"/>
    <x v="45"/>
    <s v="Rodgers and Sons"/>
  </r>
  <r>
    <s v="S10987"/>
    <x v="26"/>
    <s v="B1052"/>
    <s v="C1219"/>
    <n v="1"/>
    <s v="normal"/>
    <n v="462"/>
    <n v="5"/>
    <s v="discounted"/>
    <n v="462"/>
    <n v="23.1"/>
    <n v="438.9"/>
    <s v="February"/>
    <x v="195"/>
    <x v="8"/>
    <s v="Hill Inc"/>
  </r>
  <r>
    <s v="S10988"/>
    <x v="5"/>
    <s v="B1058"/>
    <s v="C1069"/>
    <n v="10"/>
    <s v="Bulk"/>
    <n v="362"/>
    <n v="15"/>
    <s v="discounted"/>
    <n v="3620"/>
    <n v="54.3"/>
    <n v="3565.7"/>
    <s v="February"/>
    <x v="181"/>
    <x v="32"/>
    <s v="Garcia, Scott and Beltran"/>
  </r>
  <r>
    <s v="S10989"/>
    <x v="22"/>
    <s v="B1009"/>
    <s v="C1169"/>
    <n v="6"/>
    <s v="Bulk"/>
    <n v="210"/>
    <n v="15"/>
    <s v="discounted"/>
    <n v="1260"/>
    <n v="31.5"/>
    <n v="1228.5"/>
    <s v="February"/>
    <x v="5"/>
    <x v="2"/>
    <s v="Smith-Lester"/>
  </r>
  <r>
    <s v="S10990"/>
    <x v="23"/>
    <s v="B1036"/>
    <s v="C1027"/>
    <n v="10"/>
    <s v="Bulk"/>
    <n v="164"/>
    <n v="15"/>
    <s v="discounted"/>
    <n v="1640"/>
    <n v="24.6"/>
    <n v="1615.4"/>
    <s v="February"/>
    <x v="206"/>
    <x v="19"/>
    <s v="Moran-Joyce"/>
  </r>
  <r>
    <s v="S10991"/>
    <x v="13"/>
    <s v="B1037"/>
    <s v="C1080"/>
    <n v="7"/>
    <s v="Bulk"/>
    <n v="373"/>
    <n v="15"/>
    <s v="discounted"/>
    <n v="2611"/>
    <n v="55.95"/>
    <n v="2555.0500000000002"/>
    <s v="February"/>
    <x v="140"/>
    <x v="41"/>
    <s v="Davis-Buckley"/>
  </r>
  <r>
    <s v="S10992"/>
    <x v="17"/>
    <s v="B1059"/>
    <s v="C1103"/>
    <n v="2"/>
    <s v="normal"/>
    <n v="399"/>
    <n v="10"/>
    <s v="discounted"/>
    <n v="798"/>
    <n v="39.9"/>
    <n v="758.1"/>
    <s v="February"/>
    <x v="107"/>
    <x v="34"/>
    <s v="Miller-Miller"/>
  </r>
  <r>
    <s v="S10993"/>
    <x v="3"/>
    <s v="B1016"/>
    <s v="C1053"/>
    <n v="7"/>
    <s v="Bulk"/>
    <n v="427"/>
    <n v="0"/>
    <s v="full price"/>
    <n v="2989"/>
    <n v="0"/>
    <n v="2989"/>
    <s v="February"/>
    <x v="176"/>
    <x v="37"/>
    <s v="Hayes-Logan"/>
  </r>
  <r>
    <s v="S10994"/>
    <x v="1"/>
    <s v="B1021"/>
    <s v="C1150"/>
    <n v="3"/>
    <s v="normal"/>
    <n v="269"/>
    <n v="5"/>
    <s v="discounted"/>
    <n v="807"/>
    <n v="13.45"/>
    <n v="793.55"/>
    <s v="February"/>
    <x v="72"/>
    <x v="44"/>
    <s v="Gonzalez-Tran"/>
  </r>
  <r>
    <s v="S10995"/>
    <x v="12"/>
    <s v="B1005"/>
    <s v="C1035"/>
    <n v="10"/>
    <s v="Bulk"/>
    <n v="500"/>
    <n v="5"/>
    <s v="discounted"/>
    <n v="5000"/>
    <n v="25"/>
    <n v="4975"/>
    <s v="February"/>
    <x v="212"/>
    <x v="9"/>
    <s v="Garcia, Buchanan and Clark"/>
  </r>
  <r>
    <s v="S10996"/>
    <x v="25"/>
    <s v="B1045"/>
    <s v="C1208"/>
    <n v="2"/>
    <s v="normal"/>
    <n v="206"/>
    <n v="5"/>
    <s v="discounted"/>
    <n v="412"/>
    <n v="10.3"/>
    <n v="401.7"/>
    <s v="February"/>
    <x v="36"/>
    <x v="21"/>
    <s v="Hunter PLC"/>
  </r>
  <r>
    <s v="S10997"/>
    <x v="10"/>
    <s v="B1001"/>
    <s v="C1068"/>
    <n v="1"/>
    <s v="normal"/>
    <n v="341"/>
    <n v="0"/>
    <s v="full price"/>
    <n v="341"/>
    <n v="0"/>
    <n v="341"/>
    <s v="February"/>
    <x v="245"/>
    <x v="50"/>
    <s v="Martin Group"/>
  </r>
  <r>
    <s v="S10998"/>
    <x v="4"/>
    <s v="B1052"/>
    <s v="C1015"/>
    <n v="10"/>
    <s v="Bulk"/>
    <n v="462"/>
    <n v="5"/>
    <s v="discounted"/>
    <n v="4620"/>
    <n v="23.1"/>
    <n v="4596.8999999999996"/>
    <s v="February"/>
    <x v="201"/>
    <x v="8"/>
    <s v="Munoz, Black and Wilson"/>
  </r>
  <r>
    <s v="S10999"/>
    <x v="9"/>
    <s v="B1015"/>
    <s v="C1137"/>
    <n v="5"/>
    <s v="normal"/>
    <n v="417"/>
    <n v="10"/>
    <s v="discounted"/>
    <n v="2085"/>
    <n v="41.7"/>
    <n v="2043.3"/>
    <s v="February"/>
    <x v="239"/>
    <x v="25"/>
    <s v="Miranda-Jimenez"/>
  </r>
  <r>
    <s v="S11000"/>
    <x v="23"/>
    <s v="B1019"/>
    <s v="C1213"/>
    <n v="6"/>
    <s v="Bulk"/>
    <n v="167"/>
    <n v="0"/>
    <s v="full price"/>
    <n v="1002"/>
    <n v="0"/>
    <n v="1002"/>
    <s v="February"/>
    <x v="110"/>
    <x v="12"/>
    <s v="Ryan-Flynn"/>
  </r>
  <r>
    <s v="S11001"/>
    <x v="23"/>
    <s v="B1009"/>
    <s v="C1163"/>
    <n v="2"/>
    <s v="normal"/>
    <n v="210"/>
    <n v="10"/>
    <s v="discounted"/>
    <n v="420"/>
    <n v="21"/>
    <n v="399"/>
    <s v="February"/>
    <x v="139"/>
    <x v="2"/>
    <s v="Alvarez, Knight and Lopez"/>
  </r>
  <r>
    <s v="S11002"/>
    <x v="21"/>
    <s v="B1054"/>
    <s v="C1153"/>
    <n v="6"/>
    <s v="Bulk"/>
    <n v="209"/>
    <n v="10"/>
    <s v="discounted"/>
    <n v="1254"/>
    <n v="20.9"/>
    <n v="1233.0999999999999"/>
    <s v="February"/>
    <x v="232"/>
    <x v="10"/>
    <s v="Lopez Ltd"/>
  </r>
  <r>
    <s v="S11003"/>
    <x v="26"/>
    <s v="B1001"/>
    <s v="C1139"/>
    <n v="8"/>
    <s v="Bulk"/>
    <n v="341"/>
    <n v="15"/>
    <s v="discounted"/>
    <n v="2728"/>
    <n v="51.15"/>
    <n v="2676.85"/>
    <s v="February"/>
    <x v="138"/>
    <x v="50"/>
    <s v="Mitchell, Mason and Cross"/>
  </r>
  <r>
    <s v="S11004"/>
    <x v="4"/>
    <s v="B1000"/>
    <s v="C1247"/>
    <n v="1"/>
    <s v="normal"/>
    <n v="418"/>
    <n v="15"/>
    <s v="discounted"/>
    <n v="418"/>
    <n v="62.7"/>
    <n v="355.3"/>
    <s v="February"/>
    <x v="172"/>
    <x v="57"/>
    <s v="Curtis Group"/>
  </r>
  <r>
    <s v="S11005"/>
    <x v="26"/>
    <s v="B1030"/>
    <s v="C1198"/>
    <n v="10"/>
    <s v="Bulk"/>
    <n v="410"/>
    <n v="0"/>
    <s v="full price"/>
    <n v="4100"/>
    <n v="0"/>
    <n v="4100"/>
    <s v="February"/>
    <x v="191"/>
    <x v="23"/>
    <s v="Prince Group"/>
  </r>
  <r>
    <s v="S11006"/>
    <x v="10"/>
    <s v="B1041"/>
    <s v="C1090"/>
    <n v="4"/>
    <s v="normal"/>
    <n v="222"/>
    <n v="10"/>
    <s v="discounted"/>
    <n v="888"/>
    <n v="22.2"/>
    <n v="865.8"/>
    <s v="February"/>
    <x v="4"/>
    <x v="17"/>
    <s v="Anderson LLC"/>
  </r>
  <r>
    <s v="S11007"/>
    <x v="19"/>
    <s v="B1054"/>
    <s v="C1201"/>
    <n v="8"/>
    <s v="Bulk"/>
    <n v="209"/>
    <n v="0"/>
    <s v="full price"/>
    <n v="1672"/>
    <n v="0"/>
    <n v="1672"/>
    <s v="February"/>
    <x v="96"/>
    <x v="10"/>
    <s v="Watts, Phillips and Vang"/>
  </r>
  <r>
    <s v="S11008"/>
    <x v="1"/>
    <s v="B1010"/>
    <s v="C1084"/>
    <n v="8"/>
    <s v="Bulk"/>
    <n v="342"/>
    <n v="5"/>
    <s v="discounted"/>
    <n v="2736"/>
    <n v="17.100000000000001"/>
    <n v="2718.9"/>
    <s v="February"/>
    <x v="64"/>
    <x v="45"/>
    <s v="Miles Ltd"/>
  </r>
  <r>
    <s v="S11009"/>
    <x v="13"/>
    <s v="B1020"/>
    <s v="C1001"/>
    <n v="8"/>
    <s v="Bulk"/>
    <n v="386"/>
    <n v="10"/>
    <s v="discounted"/>
    <n v="3088"/>
    <n v="38.6"/>
    <n v="3049.4"/>
    <s v="February"/>
    <x v="208"/>
    <x v="39"/>
    <s v="Bowman Group"/>
  </r>
  <r>
    <s v="S11010"/>
    <x v="6"/>
    <s v="B1019"/>
    <s v="C1046"/>
    <n v="3"/>
    <s v="normal"/>
    <n v="167"/>
    <n v="10"/>
    <s v="discounted"/>
    <n v="501"/>
    <n v="16.7"/>
    <n v="484.3"/>
    <s v="February"/>
    <x v="35"/>
    <x v="12"/>
    <s v="Blackburn, Castillo and Diaz"/>
  </r>
  <r>
    <s v="S11011"/>
    <x v="15"/>
    <s v="B1005"/>
    <s v="C1204"/>
    <n v="5"/>
    <s v="normal"/>
    <n v="500"/>
    <n v="15"/>
    <s v="discounted"/>
    <n v="2500"/>
    <n v="75"/>
    <n v="2425"/>
    <s v="February"/>
    <x v="198"/>
    <x v="9"/>
    <s v="Rodriguez, Hammond and Mason"/>
  </r>
  <r>
    <s v="S11012"/>
    <x v="2"/>
    <s v="B1044"/>
    <s v="C1181"/>
    <n v="1"/>
    <s v="normal"/>
    <n v="396"/>
    <n v="15"/>
    <s v="discounted"/>
    <n v="396"/>
    <n v="59.4"/>
    <n v="336.6"/>
    <s v="February"/>
    <x v="209"/>
    <x v="1"/>
    <s v="Morales, Allen and Wells"/>
  </r>
  <r>
    <s v="S11013"/>
    <x v="21"/>
    <s v="B1036"/>
    <s v="C1225"/>
    <n v="5"/>
    <s v="normal"/>
    <n v="164"/>
    <n v="15"/>
    <s v="discounted"/>
    <n v="820"/>
    <n v="24.6"/>
    <n v="795.4"/>
    <s v="February"/>
    <x v="43"/>
    <x v="19"/>
    <s v="Bailey Inc"/>
  </r>
  <r>
    <s v="S11014"/>
    <x v="3"/>
    <s v="B1045"/>
    <s v="C1019"/>
    <n v="10"/>
    <s v="Bulk"/>
    <n v="206"/>
    <n v="15"/>
    <s v="discounted"/>
    <n v="2060"/>
    <n v="30.9"/>
    <n v="2029.1"/>
    <s v="February"/>
    <x v="155"/>
    <x v="21"/>
    <s v="Bolton, Jones and Rich"/>
  </r>
  <r>
    <s v="S11015"/>
    <x v="3"/>
    <s v="B1056"/>
    <s v="C1230"/>
    <n v="9"/>
    <s v="Bulk"/>
    <n v="204"/>
    <n v="5"/>
    <s v="discounted"/>
    <n v="1836"/>
    <n v="10.199999999999999"/>
    <n v="1825.8"/>
    <s v="February"/>
    <x v="122"/>
    <x v="24"/>
    <s v="Bauer, Page and Archer"/>
  </r>
  <r>
    <s v="S11016"/>
    <x v="27"/>
    <s v="B1040"/>
    <s v="C1146"/>
    <n v="6"/>
    <s v="Bulk"/>
    <n v="456"/>
    <n v="15"/>
    <s v="discounted"/>
    <n v="2736"/>
    <n v="68.400000000000006"/>
    <n v="2667.6"/>
    <s v="February"/>
    <x v="222"/>
    <x v="11"/>
    <s v="Martinez-Stout"/>
  </r>
  <r>
    <s v="S11017"/>
    <x v="22"/>
    <s v="B1022"/>
    <s v="C1224"/>
    <n v="4"/>
    <s v="normal"/>
    <n v="441"/>
    <n v="5"/>
    <s v="discounted"/>
    <n v="1764"/>
    <n v="22.05"/>
    <n v="1741.95"/>
    <s v="February"/>
    <x v="150"/>
    <x v="47"/>
    <s v="Martin Inc"/>
  </r>
  <r>
    <s v="S11018"/>
    <x v="19"/>
    <s v="B1035"/>
    <s v="C1144"/>
    <n v="4"/>
    <s v="normal"/>
    <n v="288"/>
    <n v="10"/>
    <s v="discounted"/>
    <n v="1152"/>
    <n v="28.8"/>
    <n v="1123.2"/>
    <s v="February"/>
    <x v="119"/>
    <x v="28"/>
    <s v="Butler-Carter"/>
  </r>
  <r>
    <s v="S11019"/>
    <x v="14"/>
    <s v="B1052"/>
    <s v="C1094"/>
    <n v="3"/>
    <s v="normal"/>
    <n v="462"/>
    <n v="15"/>
    <s v="discounted"/>
    <n v="1386"/>
    <n v="69.3"/>
    <n v="1316.7"/>
    <s v="February"/>
    <x v="204"/>
    <x v="8"/>
    <s v="Henderson, Daniels and Kelly"/>
  </r>
  <r>
    <s v="S11020"/>
    <x v="14"/>
    <s v="B1009"/>
    <s v="C1214"/>
    <n v="9"/>
    <s v="Bulk"/>
    <n v="210"/>
    <n v="0"/>
    <s v="full price"/>
    <n v="1890"/>
    <n v="0"/>
    <n v="1890"/>
    <s v="February"/>
    <x v="203"/>
    <x v="2"/>
    <s v="Nelson, Martinez and Malone"/>
  </r>
  <r>
    <s v="S11021"/>
    <x v="0"/>
    <s v="B1053"/>
    <s v="C1083"/>
    <n v="1"/>
    <s v="normal"/>
    <n v="315"/>
    <n v="0"/>
    <s v="full price"/>
    <n v="315"/>
    <n v="0"/>
    <n v="315"/>
    <s v="February"/>
    <x v="186"/>
    <x v="4"/>
    <s v="Smith-Ramsey"/>
  </r>
  <r>
    <s v="S11022"/>
    <x v="23"/>
    <s v="B1001"/>
    <s v="C1218"/>
    <n v="6"/>
    <s v="Bulk"/>
    <n v="341"/>
    <n v="15"/>
    <s v="discounted"/>
    <n v="2046"/>
    <n v="51.15"/>
    <n v="1994.85"/>
    <s v="February"/>
    <x v="26"/>
    <x v="50"/>
    <s v="Potter Group"/>
  </r>
  <r>
    <s v="S11023"/>
    <x v="3"/>
    <s v="B1051"/>
    <s v="C1035"/>
    <n v="7"/>
    <s v="Bulk"/>
    <n v="451"/>
    <n v="0"/>
    <s v="full price"/>
    <n v="3157"/>
    <n v="0"/>
    <n v="3157"/>
    <s v="February"/>
    <x v="212"/>
    <x v="52"/>
    <s v="Garcia, Buchanan and Clark"/>
  </r>
  <r>
    <s v="S11024"/>
    <x v="20"/>
    <s v="B1037"/>
    <s v="C1051"/>
    <n v="2"/>
    <s v="normal"/>
    <n v="373"/>
    <n v="10"/>
    <s v="discounted"/>
    <n v="746"/>
    <n v="37.299999999999997"/>
    <n v="708.7"/>
    <s v="February"/>
    <x v="33"/>
    <x v="41"/>
    <s v="Davis, Franklin and Pollard"/>
  </r>
  <r>
    <s v="S11025"/>
    <x v="13"/>
    <s v="B1024"/>
    <s v="C1180"/>
    <n v="8"/>
    <s v="Bulk"/>
    <n v="222"/>
    <n v="0"/>
    <s v="full price"/>
    <n v="1776"/>
    <n v="0"/>
    <n v="1776"/>
    <s v="February"/>
    <x v="83"/>
    <x v="35"/>
    <s v="Garner Inc"/>
  </r>
  <r>
    <s v="S11026"/>
    <x v="16"/>
    <s v="B1029"/>
    <s v="C1123"/>
    <n v="9"/>
    <s v="Bulk"/>
    <n v="271"/>
    <n v="5"/>
    <s v="discounted"/>
    <n v="2439"/>
    <n v="13.55"/>
    <n v="2425.4499999999998"/>
    <s v="February"/>
    <x v="18"/>
    <x v="42"/>
    <s v="Barnes-Johnson"/>
  </r>
  <r>
    <s v="S11027"/>
    <x v="15"/>
    <s v="B1022"/>
    <s v="C1149"/>
    <n v="9"/>
    <s v="Bulk"/>
    <n v="441"/>
    <n v="0"/>
    <s v="full price"/>
    <n v="3969"/>
    <n v="0"/>
    <n v="3969"/>
    <s v="February"/>
    <x v="76"/>
    <x v="47"/>
    <s v="Rodgers and Sons"/>
  </r>
  <r>
    <s v="S11028"/>
    <x v="17"/>
    <s v="B1053"/>
    <s v="C1119"/>
    <n v="5"/>
    <s v="normal"/>
    <n v="315"/>
    <n v="0"/>
    <s v="full price"/>
    <n v="1575"/>
    <n v="0"/>
    <n v="1575"/>
    <s v="February"/>
    <x v="200"/>
    <x v="4"/>
    <s v="Lambert, Valdez and Garcia"/>
  </r>
  <r>
    <s v="S11029"/>
    <x v="26"/>
    <s v="B1049"/>
    <s v="C1216"/>
    <n v="6"/>
    <s v="Bulk"/>
    <n v="219"/>
    <n v="10"/>
    <s v="discounted"/>
    <n v="1314"/>
    <n v="21.9"/>
    <n v="1292.0999999999999"/>
    <s v="February"/>
    <x v="132"/>
    <x v="14"/>
    <s v="Benson, Cervantes and Johnson"/>
  </r>
  <r>
    <s v="S11030"/>
    <x v="19"/>
    <s v="B1058"/>
    <s v="C1055"/>
    <n v="1"/>
    <s v="normal"/>
    <n v="362"/>
    <n v="0"/>
    <s v="full price"/>
    <n v="362"/>
    <n v="0"/>
    <n v="362"/>
    <s v="February"/>
    <x v="59"/>
    <x v="32"/>
    <s v="Byrd, Dixon and Kennedy"/>
  </r>
  <r>
    <s v="S11031"/>
    <x v="16"/>
    <s v="B1006"/>
    <s v="C1136"/>
    <n v="7"/>
    <s v="Bulk"/>
    <n v="213"/>
    <n v="15"/>
    <s v="discounted"/>
    <n v="1491"/>
    <n v="31.95"/>
    <n v="1459.05"/>
    <s v="February"/>
    <x v="82"/>
    <x v="40"/>
    <s v="Hernandez PLC"/>
  </r>
  <r>
    <s v="S11032"/>
    <x v="13"/>
    <s v="B1018"/>
    <s v="C1055"/>
    <n v="6"/>
    <s v="Bulk"/>
    <n v="295"/>
    <n v="10"/>
    <s v="discounted"/>
    <n v="1770"/>
    <n v="29.5"/>
    <n v="1740.5"/>
    <s v="February"/>
    <x v="59"/>
    <x v="36"/>
    <s v="Byrd, Dixon and Kennedy"/>
  </r>
  <r>
    <s v="S11033"/>
    <x v="3"/>
    <s v="B1032"/>
    <s v="C1244"/>
    <n v="1"/>
    <s v="normal"/>
    <n v="423"/>
    <n v="10"/>
    <s v="discounted"/>
    <n v="423"/>
    <n v="42.3"/>
    <n v="380.7"/>
    <s v="February"/>
    <x v="242"/>
    <x v="43"/>
    <s v="Schmidt, Mccoy and Sanchez"/>
  </r>
  <r>
    <s v="S11034"/>
    <x v="15"/>
    <s v="B1057"/>
    <s v="C1150"/>
    <n v="9"/>
    <s v="Bulk"/>
    <n v="326"/>
    <n v="5"/>
    <s v="discounted"/>
    <n v="2934"/>
    <n v="16.3"/>
    <n v="2917.7"/>
    <s v="February"/>
    <x v="72"/>
    <x v="48"/>
    <s v="Gonzalez-Tran"/>
  </r>
  <r>
    <s v="S11035"/>
    <x v="8"/>
    <s v="B1007"/>
    <s v="C1228"/>
    <n v="5"/>
    <s v="normal"/>
    <n v="332"/>
    <n v="5"/>
    <s v="discounted"/>
    <n v="1660"/>
    <n v="16.600000000000001"/>
    <n v="1643.4"/>
    <s v="February"/>
    <x v="129"/>
    <x v="58"/>
    <s v="Mills, Robles and Smith"/>
  </r>
  <r>
    <s v="S11036"/>
    <x v="7"/>
    <s v="B1052"/>
    <s v="C1149"/>
    <n v="2"/>
    <s v="normal"/>
    <n v="462"/>
    <n v="0"/>
    <s v="full price"/>
    <n v="924"/>
    <n v="0"/>
    <n v="924"/>
    <s v="February"/>
    <x v="76"/>
    <x v="8"/>
    <s v="Rodgers and Sons"/>
  </r>
  <r>
    <s v="S11037"/>
    <x v="18"/>
    <s v="B1020"/>
    <s v="C1135"/>
    <n v="4"/>
    <s v="normal"/>
    <n v="386"/>
    <n v="10"/>
    <s v="discounted"/>
    <n v="1544"/>
    <n v="38.6"/>
    <n v="1505.4"/>
    <s v="February"/>
    <x v="111"/>
    <x v="39"/>
    <s v="Morales-Morris"/>
  </r>
  <r>
    <s v="S11038"/>
    <x v="25"/>
    <s v="B1017"/>
    <s v="C1038"/>
    <n v="7"/>
    <s v="Bulk"/>
    <n v="303"/>
    <n v="10"/>
    <s v="discounted"/>
    <n v="2121"/>
    <n v="30.3"/>
    <n v="2090.6999999999998"/>
    <s v="February"/>
    <x v="90"/>
    <x v="55"/>
    <s v="Green-Everett"/>
  </r>
  <r>
    <s v="S11039"/>
    <x v="8"/>
    <s v="B1052"/>
    <s v="C1004"/>
    <n v="9"/>
    <s v="Bulk"/>
    <n v="462"/>
    <n v="10"/>
    <s v="discounted"/>
    <n v="4158"/>
    <n v="46.2"/>
    <n v="4111.8"/>
    <s v="February"/>
    <x v="185"/>
    <x v="8"/>
    <s v="Scott Ltd"/>
  </r>
  <r>
    <s v="S11040"/>
    <x v="2"/>
    <s v="B1038"/>
    <s v="C1136"/>
    <n v="3"/>
    <s v="normal"/>
    <n v="481"/>
    <n v="5"/>
    <s v="discounted"/>
    <n v="1443"/>
    <n v="24.05"/>
    <n v="1418.95"/>
    <s v="February"/>
    <x v="82"/>
    <x v="18"/>
    <s v="Hernandez PLC"/>
  </r>
  <r>
    <s v="S11041"/>
    <x v="8"/>
    <s v="B1021"/>
    <s v="C1011"/>
    <n v="1"/>
    <s v="normal"/>
    <n v="269"/>
    <n v="10"/>
    <s v="discounted"/>
    <n v="269"/>
    <n v="26.9"/>
    <n v="242.1"/>
    <s v="February"/>
    <x v="148"/>
    <x v="44"/>
    <s v="Brown PLC"/>
  </r>
  <r>
    <s v="S11042"/>
    <x v="8"/>
    <s v="B1019"/>
    <s v="C1028"/>
    <n v="5"/>
    <s v="normal"/>
    <n v="167"/>
    <n v="5"/>
    <s v="discounted"/>
    <n v="835"/>
    <n v="8.35"/>
    <n v="826.65"/>
    <s v="February"/>
    <x v="141"/>
    <x v="12"/>
    <s v="Rowland-Morgan"/>
  </r>
  <r>
    <s v="S11043"/>
    <x v="7"/>
    <s v="B1019"/>
    <s v="C1026"/>
    <n v="7"/>
    <s v="Bulk"/>
    <n v="167"/>
    <n v="0"/>
    <s v="full price"/>
    <n v="1169"/>
    <n v="0"/>
    <n v="1169"/>
    <s v="February"/>
    <x v="120"/>
    <x v="12"/>
    <s v="Williams-Edwards"/>
  </r>
  <r>
    <s v="S11044"/>
    <x v="22"/>
    <s v="B1042"/>
    <s v="C1108"/>
    <n v="7"/>
    <s v="Bulk"/>
    <n v="381"/>
    <n v="10"/>
    <s v="discounted"/>
    <n v="2667"/>
    <n v="38.1"/>
    <n v="2628.9"/>
    <s v="February"/>
    <x v="149"/>
    <x v="0"/>
    <s v="Johnson-Bennett"/>
  </r>
  <r>
    <s v="S11045"/>
    <x v="8"/>
    <s v="B1043"/>
    <s v="C1124"/>
    <n v="8"/>
    <s v="Bulk"/>
    <n v="262"/>
    <n v="0"/>
    <s v="full price"/>
    <n v="2096"/>
    <n v="0"/>
    <n v="2096"/>
    <s v="February"/>
    <x v="113"/>
    <x v="56"/>
    <s v="Williams and Sons"/>
  </r>
  <r>
    <s v="S11046"/>
    <x v="2"/>
    <s v="B1037"/>
    <s v="C1015"/>
    <n v="1"/>
    <s v="normal"/>
    <n v="373"/>
    <n v="0"/>
    <s v="full price"/>
    <n v="373"/>
    <n v="0"/>
    <n v="373"/>
    <s v="February"/>
    <x v="201"/>
    <x v="41"/>
    <s v="Munoz, Black and Wilson"/>
  </r>
  <r>
    <s v="S11047"/>
    <x v="7"/>
    <s v="B1054"/>
    <s v="C1245"/>
    <n v="1"/>
    <s v="normal"/>
    <n v="209"/>
    <n v="15"/>
    <s v="discounted"/>
    <n v="209"/>
    <n v="31.35"/>
    <n v="177.65"/>
    <s v="February"/>
    <x v="98"/>
    <x v="10"/>
    <s v="Williams, Mills and Schwartz"/>
  </r>
  <r>
    <s v="S11048"/>
    <x v="6"/>
    <s v="B1007"/>
    <s v="C1026"/>
    <n v="2"/>
    <s v="normal"/>
    <n v="332"/>
    <n v="15"/>
    <s v="discounted"/>
    <n v="664"/>
    <n v="49.8"/>
    <n v="614.20000000000005"/>
    <s v="February"/>
    <x v="120"/>
    <x v="58"/>
    <s v="Williams-Edwards"/>
  </r>
  <r>
    <s v="S11049"/>
    <x v="6"/>
    <s v="B1046"/>
    <s v="C1154"/>
    <n v="5"/>
    <s v="normal"/>
    <n v="334"/>
    <n v="10"/>
    <s v="discounted"/>
    <n v="1670"/>
    <n v="33.4"/>
    <n v="1636.6"/>
    <s v="February"/>
    <x v="153"/>
    <x v="20"/>
    <s v="Terry-Simpson"/>
  </r>
  <r>
    <s v="S11050"/>
    <x v="2"/>
    <s v="B1055"/>
    <s v="C1003"/>
    <n v="1"/>
    <s v="normal"/>
    <n v="192"/>
    <n v="10"/>
    <s v="discounted"/>
    <n v="192"/>
    <n v="19.2"/>
    <n v="172.8"/>
    <s v="February"/>
    <x v="166"/>
    <x v="3"/>
    <s v="Clark and Sons"/>
  </r>
  <r>
    <s v="S11051"/>
    <x v="9"/>
    <s v="B1045"/>
    <s v="C1249"/>
    <n v="4"/>
    <s v="normal"/>
    <n v="206"/>
    <n v="15"/>
    <s v="discounted"/>
    <n v="824"/>
    <n v="30.9"/>
    <n v="793.1"/>
    <s v="February"/>
    <x v="99"/>
    <x v="21"/>
    <s v="Jones-Hunter"/>
  </r>
  <r>
    <s v="S11052"/>
    <x v="8"/>
    <s v="B1017"/>
    <s v="C1149"/>
    <n v="3"/>
    <s v="normal"/>
    <n v="303"/>
    <n v="0"/>
    <s v="full price"/>
    <n v="909"/>
    <n v="0"/>
    <n v="909"/>
    <s v="February"/>
    <x v="76"/>
    <x v="55"/>
    <s v="Rodgers and Sons"/>
  </r>
  <r>
    <s v="S11053"/>
    <x v="27"/>
    <s v="B1047"/>
    <s v="C1196"/>
    <n v="8"/>
    <s v="Bulk"/>
    <n v="162"/>
    <n v="0"/>
    <s v="full price"/>
    <n v="1296"/>
    <n v="0"/>
    <n v="1296"/>
    <s v="February"/>
    <x v="127"/>
    <x v="26"/>
    <s v="Holden, Austin and Robinson"/>
  </r>
  <r>
    <s v="S11054"/>
    <x v="12"/>
    <s v="B1045"/>
    <s v="C1207"/>
    <n v="5"/>
    <s v="normal"/>
    <n v="206"/>
    <n v="5"/>
    <s v="discounted"/>
    <n v="1030"/>
    <n v="10.3"/>
    <n v="1019.7"/>
    <s v="February"/>
    <x v="243"/>
    <x v="21"/>
    <s v="Mendoza LLC"/>
  </r>
  <r>
    <s v="S11055"/>
    <x v="21"/>
    <s v="B1001"/>
    <s v="C1242"/>
    <n v="1"/>
    <s v="normal"/>
    <n v="341"/>
    <n v="15"/>
    <s v="discounted"/>
    <n v="341"/>
    <n v="51.15"/>
    <n v="289.85000000000002"/>
    <s v="February"/>
    <x v="246"/>
    <x v="50"/>
    <s v="Sampson-Porter"/>
  </r>
  <r>
    <s v="S11056"/>
    <x v="26"/>
    <s v="B1017"/>
    <s v="C1020"/>
    <n v="4"/>
    <s v="normal"/>
    <n v="303"/>
    <n v="5"/>
    <s v="discounted"/>
    <n v="1212"/>
    <n v="15.15"/>
    <n v="1196.8499999999999"/>
    <s v="February"/>
    <x v="94"/>
    <x v="55"/>
    <s v="Martinez, Burch and Bates"/>
  </r>
  <r>
    <s v="S11057"/>
    <x v="6"/>
    <s v="B1002"/>
    <s v="C1212"/>
    <n v="4"/>
    <s v="normal"/>
    <n v="167"/>
    <n v="15"/>
    <s v="discounted"/>
    <n v="668"/>
    <n v="25.05"/>
    <n v="642.95000000000005"/>
    <s v="February"/>
    <x v="29"/>
    <x v="29"/>
    <s v="Maldonado-Cohen"/>
  </r>
  <r>
    <s v="S11058"/>
    <x v="23"/>
    <s v="B1034"/>
    <s v="C1090"/>
    <n v="5"/>
    <s v="normal"/>
    <n v="305"/>
    <n v="5"/>
    <s v="discounted"/>
    <n v="1525"/>
    <n v="15.25"/>
    <n v="1509.75"/>
    <s v="February"/>
    <x v="4"/>
    <x v="22"/>
    <s v="Anderson LLC"/>
  </r>
  <r>
    <s v="S11059"/>
    <x v="23"/>
    <s v="B1037"/>
    <s v="C1151"/>
    <n v="8"/>
    <s v="Bulk"/>
    <n v="373"/>
    <n v="5"/>
    <s v="discounted"/>
    <n v="2984"/>
    <n v="18.649999999999999"/>
    <n v="2965.35"/>
    <s v="February"/>
    <x v="118"/>
    <x v="41"/>
    <s v="Brown-Rivers"/>
  </r>
  <r>
    <s v="S11060"/>
    <x v="9"/>
    <s v="B1033"/>
    <s v="C1027"/>
    <n v="9"/>
    <s v="Bulk"/>
    <n v="347"/>
    <n v="15"/>
    <s v="discounted"/>
    <n v="3123"/>
    <n v="52.05"/>
    <n v="3070.95"/>
    <s v="February"/>
    <x v="206"/>
    <x v="49"/>
    <s v="Moran-Joyce"/>
  </r>
  <r>
    <s v="S11061"/>
    <x v="13"/>
    <s v="B1020"/>
    <s v="C1219"/>
    <n v="8"/>
    <s v="Bulk"/>
    <n v="386"/>
    <n v="5"/>
    <s v="discounted"/>
    <n v="3088"/>
    <n v="19.3"/>
    <n v="3068.7"/>
    <s v="February"/>
    <x v="195"/>
    <x v="39"/>
    <s v="Hill Inc"/>
  </r>
  <r>
    <s v="S11062"/>
    <x v="18"/>
    <s v="B1034"/>
    <s v="C1130"/>
    <n v="8"/>
    <s v="Bulk"/>
    <n v="305"/>
    <n v="5"/>
    <s v="discounted"/>
    <n v="2440"/>
    <n v="15.25"/>
    <n v="2424.75"/>
    <s v="February"/>
    <x v="211"/>
    <x v="22"/>
    <s v="Johnson, Gordon and Fuentes"/>
  </r>
  <r>
    <s v="S11063"/>
    <x v="13"/>
    <s v="B1010"/>
    <s v="C1180"/>
    <n v="1"/>
    <s v="normal"/>
    <n v="342"/>
    <n v="0"/>
    <s v="full price"/>
    <n v="342"/>
    <n v="0"/>
    <n v="342"/>
    <s v="February"/>
    <x v="83"/>
    <x v="45"/>
    <s v="Garner Inc"/>
  </r>
  <r>
    <s v="S11064"/>
    <x v="6"/>
    <s v="B1035"/>
    <s v="C1043"/>
    <n v="8"/>
    <s v="Bulk"/>
    <n v="288"/>
    <n v="10"/>
    <s v="discounted"/>
    <n v="2304"/>
    <n v="28.8"/>
    <n v="2275.1999999999998"/>
    <s v="February"/>
    <x v="49"/>
    <x v="28"/>
    <s v="Moore-Torres"/>
  </r>
  <r>
    <s v="S11065"/>
    <x v="24"/>
    <s v="B1046"/>
    <s v="C1249"/>
    <n v="3"/>
    <s v="normal"/>
    <n v="334"/>
    <n v="0"/>
    <s v="full price"/>
    <n v="1002"/>
    <n v="0"/>
    <n v="1002"/>
    <s v="February"/>
    <x v="99"/>
    <x v="20"/>
    <s v="Jones-Hunter"/>
  </r>
  <r>
    <s v="S11066"/>
    <x v="7"/>
    <s v="B1039"/>
    <s v="C1084"/>
    <n v="8"/>
    <s v="Bulk"/>
    <n v="356"/>
    <n v="10"/>
    <s v="discounted"/>
    <n v="2848"/>
    <n v="35.6"/>
    <n v="2812.4"/>
    <s v="February"/>
    <x v="64"/>
    <x v="46"/>
    <s v="Miles Ltd"/>
  </r>
  <r>
    <s v="S11067"/>
    <x v="6"/>
    <s v="B1047"/>
    <s v="C1107"/>
    <n v="10"/>
    <s v="Bulk"/>
    <n v="162"/>
    <n v="5"/>
    <s v="discounted"/>
    <n v="1620"/>
    <n v="8.1"/>
    <n v="1611.9"/>
    <s v="February"/>
    <x v="21"/>
    <x v="26"/>
    <s v="Wade Group"/>
  </r>
  <r>
    <s v="S11068"/>
    <x v="23"/>
    <s v="B1051"/>
    <s v="C1178"/>
    <n v="8"/>
    <s v="Bulk"/>
    <n v="451"/>
    <n v="0"/>
    <s v="full price"/>
    <n v="3608"/>
    <n v="0"/>
    <n v="3608"/>
    <s v="February"/>
    <x v="50"/>
    <x v="52"/>
    <s v="Edwards, Ayers and Lowe"/>
  </r>
  <r>
    <s v="S11069"/>
    <x v="17"/>
    <s v="B1012"/>
    <s v="C1200"/>
    <n v="8"/>
    <s v="Bulk"/>
    <n v="186"/>
    <n v="15"/>
    <s v="discounted"/>
    <n v="1488"/>
    <n v="27.9"/>
    <n v="1460.1"/>
    <s v="February"/>
    <x v="241"/>
    <x v="27"/>
    <s v="Gonzalez Inc"/>
  </r>
  <r>
    <s v="S11070"/>
    <x v="2"/>
    <s v="B1002"/>
    <s v="C1218"/>
    <n v="6"/>
    <s v="Bulk"/>
    <n v="167"/>
    <n v="15"/>
    <s v="discounted"/>
    <n v="1002"/>
    <n v="25.05"/>
    <n v="976.95"/>
    <s v="February"/>
    <x v="26"/>
    <x v="29"/>
    <s v="Potter Group"/>
  </r>
  <r>
    <s v="S11071"/>
    <x v="23"/>
    <s v="B1058"/>
    <s v="C1194"/>
    <n v="7"/>
    <s v="Bulk"/>
    <n v="362"/>
    <n v="5"/>
    <s v="discounted"/>
    <n v="2534"/>
    <n v="18.100000000000001"/>
    <n v="2515.9"/>
    <s v="February"/>
    <x v="73"/>
    <x v="32"/>
    <s v="Williams-Ross"/>
  </r>
  <r>
    <s v="S11072"/>
    <x v="14"/>
    <s v="B1027"/>
    <s v="C1134"/>
    <n v="6"/>
    <s v="Bulk"/>
    <n v="336"/>
    <n v="5"/>
    <s v="discounted"/>
    <n v="2016"/>
    <n v="16.8"/>
    <n v="1999.2"/>
    <s v="February"/>
    <x v="25"/>
    <x v="33"/>
    <s v="Caldwell PLC"/>
  </r>
  <r>
    <s v="S11073"/>
    <x v="5"/>
    <s v="B1026"/>
    <s v="C1140"/>
    <n v="6"/>
    <s v="Bulk"/>
    <n v="459"/>
    <n v="15"/>
    <s v="discounted"/>
    <n v="2754"/>
    <n v="68.849999999999994"/>
    <n v="2685.15"/>
    <s v="February"/>
    <x v="247"/>
    <x v="59"/>
    <s v="Brown, Hunt and Anderson"/>
  </r>
  <r>
    <s v="S11074"/>
    <x v="12"/>
    <s v="B1032"/>
    <s v="C1116"/>
    <n v="1"/>
    <s v="normal"/>
    <n v="423"/>
    <n v="0"/>
    <s v="full price"/>
    <n v="423"/>
    <n v="0"/>
    <n v="423"/>
    <s v="February"/>
    <x v="23"/>
    <x v="43"/>
    <s v="Carr Ltd"/>
  </r>
  <r>
    <s v="S11075"/>
    <x v="27"/>
    <s v="B1022"/>
    <s v="C1125"/>
    <n v="7"/>
    <s v="Bulk"/>
    <n v="441"/>
    <n v="15"/>
    <s v="discounted"/>
    <n v="3087"/>
    <n v="66.150000000000006"/>
    <n v="3020.85"/>
    <s v="February"/>
    <x v="74"/>
    <x v="47"/>
    <s v="Mendoza-Burke"/>
  </r>
  <r>
    <s v="S11076"/>
    <x v="15"/>
    <s v="B1026"/>
    <s v="C1016"/>
    <n v="5"/>
    <s v="normal"/>
    <n v="459"/>
    <n v="5"/>
    <s v="discounted"/>
    <n v="2295"/>
    <n v="22.95"/>
    <n v="2272.0500000000002"/>
    <s v="February"/>
    <x v="214"/>
    <x v="59"/>
    <s v="Mendez-Taylor"/>
  </r>
  <r>
    <s v="S11077"/>
    <x v="4"/>
    <s v="B1038"/>
    <s v="C1059"/>
    <n v="6"/>
    <s v="Bulk"/>
    <n v="481"/>
    <n v="10"/>
    <s v="discounted"/>
    <n v="2886"/>
    <n v="48.1"/>
    <n v="2837.9"/>
    <s v="February"/>
    <x v="225"/>
    <x v="18"/>
    <s v="Weber PLC"/>
  </r>
  <r>
    <s v="S11078"/>
    <x v="7"/>
    <s v="B1009"/>
    <s v="C1174"/>
    <n v="6"/>
    <s v="Bulk"/>
    <n v="210"/>
    <n v="15"/>
    <s v="discounted"/>
    <n v="1260"/>
    <n v="31.5"/>
    <n v="1228.5"/>
    <s v="February"/>
    <x v="154"/>
    <x v="2"/>
    <s v="Arnold-Mahoney"/>
  </r>
  <r>
    <s v="S11079"/>
    <x v="4"/>
    <s v="B1023"/>
    <s v="C1117"/>
    <n v="1"/>
    <s v="normal"/>
    <n v="421"/>
    <n v="15"/>
    <s v="discounted"/>
    <n v="421"/>
    <n v="63.15"/>
    <n v="357.85"/>
    <s v="February"/>
    <x v="67"/>
    <x v="30"/>
    <s v="Anderson-Martinez"/>
  </r>
  <r>
    <s v="S11080"/>
    <x v="17"/>
    <s v="B1035"/>
    <s v="C1082"/>
    <n v="3"/>
    <s v="normal"/>
    <n v="288"/>
    <n v="10"/>
    <s v="discounted"/>
    <n v="864"/>
    <n v="28.8"/>
    <n v="835.2"/>
    <s v="February"/>
    <x v="61"/>
    <x v="28"/>
    <s v="Hayes, Hampton and Palmer"/>
  </r>
  <r>
    <s v="S11081"/>
    <x v="24"/>
    <s v="B1010"/>
    <s v="C1100"/>
    <n v="6"/>
    <s v="Bulk"/>
    <n v="342"/>
    <n v="5"/>
    <s v="discounted"/>
    <n v="2052"/>
    <n v="17.100000000000001"/>
    <n v="2034.9"/>
    <s v="February"/>
    <x v="79"/>
    <x v="45"/>
    <s v="Torres, Rodriguez and Edwards"/>
  </r>
  <r>
    <s v="S11082"/>
    <x v="11"/>
    <s v="B1055"/>
    <s v="C1075"/>
    <n v="4"/>
    <s v="normal"/>
    <n v="192"/>
    <n v="15"/>
    <s v="discounted"/>
    <n v="768"/>
    <n v="28.8"/>
    <n v="739.2"/>
    <s v="February"/>
    <x v="170"/>
    <x v="3"/>
    <s v="Rodriguez, Evans and Valdez"/>
  </r>
  <r>
    <s v="S11083"/>
    <x v="14"/>
    <s v="B1047"/>
    <s v="C1244"/>
    <n v="5"/>
    <s v="normal"/>
    <n v="162"/>
    <n v="0"/>
    <s v="full price"/>
    <n v="810"/>
    <n v="0"/>
    <n v="810"/>
    <s v="February"/>
    <x v="242"/>
    <x v="26"/>
    <s v="Schmidt, Mccoy and Sanchez"/>
  </r>
  <r>
    <s v="S11084"/>
    <x v="22"/>
    <s v="B1039"/>
    <s v="C1006"/>
    <n v="9"/>
    <s v="Bulk"/>
    <n v="356"/>
    <n v="5"/>
    <s v="discounted"/>
    <n v="3204"/>
    <n v="17.8"/>
    <n v="3186.2"/>
    <s v="February"/>
    <x v="230"/>
    <x v="46"/>
    <s v="Callahan-Sullivan"/>
  </r>
  <r>
    <s v="S11085"/>
    <x v="0"/>
    <s v="B1053"/>
    <s v="C1207"/>
    <n v="9"/>
    <s v="Bulk"/>
    <n v="315"/>
    <n v="15"/>
    <s v="discounted"/>
    <n v="2835"/>
    <n v="47.25"/>
    <n v="2787.75"/>
    <s v="February"/>
    <x v="243"/>
    <x v="4"/>
    <s v="Mendoza LLC"/>
  </r>
  <r>
    <s v="S11086"/>
    <x v="4"/>
    <s v="B1021"/>
    <s v="C1206"/>
    <n v="9"/>
    <s v="Bulk"/>
    <n v="269"/>
    <n v="0"/>
    <s v="full price"/>
    <n v="2421"/>
    <n v="0"/>
    <n v="2421"/>
    <s v="February"/>
    <x v="117"/>
    <x v="44"/>
    <s v="Sanford Group"/>
  </r>
  <r>
    <s v="S11087"/>
    <x v="23"/>
    <s v="B1022"/>
    <s v="C1240"/>
    <n v="2"/>
    <s v="normal"/>
    <n v="441"/>
    <n v="10"/>
    <s v="discounted"/>
    <n v="882"/>
    <n v="44.1"/>
    <n v="837.9"/>
    <s v="February"/>
    <x v="68"/>
    <x v="47"/>
    <s v="Morgan PLC"/>
  </r>
  <r>
    <s v="S11088"/>
    <x v="4"/>
    <s v="B1004"/>
    <s v="C1200"/>
    <n v="9"/>
    <s v="Bulk"/>
    <n v="248"/>
    <n v="0"/>
    <s v="full price"/>
    <n v="2232"/>
    <n v="0"/>
    <n v="2232"/>
    <s v="February"/>
    <x v="241"/>
    <x v="53"/>
    <s v="Gonzalez Inc"/>
  </r>
  <r>
    <s v="S11089"/>
    <x v="12"/>
    <s v="B1049"/>
    <s v="C1174"/>
    <n v="10"/>
    <s v="Bulk"/>
    <n v="219"/>
    <n v="15"/>
    <s v="discounted"/>
    <n v="2190"/>
    <n v="32.85"/>
    <n v="2157.15"/>
    <s v="February"/>
    <x v="154"/>
    <x v="14"/>
    <s v="Arnold-Mahoney"/>
  </r>
  <r>
    <s v="S11090"/>
    <x v="26"/>
    <s v="B1003"/>
    <s v="C1176"/>
    <n v="4"/>
    <s v="normal"/>
    <n v="354"/>
    <n v="15"/>
    <s v="discounted"/>
    <n v="1416"/>
    <n v="53.1"/>
    <n v="1362.9"/>
    <s v="February"/>
    <x v="173"/>
    <x v="7"/>
    <s v="Liu Group"/>
  </r>
  <r>
    <s v="S11091"/>
    <x v="1"/>
    <s v="B1024"/>
    <s v="C1230"/>
    <n v="5"/>
    <s v="normal"/>
    <n v="222"/>
    <n v="10"/>
    <s v="discounted"/>
    <n v="1110"/>
    <n v="22.2"/>
    <n v="1087.8"/>
    <s v="February"/>
    <x v="122"/>
    <x v="35"/>
    <s v="Bauer, Page and Archer"/>
  </r>
  <r>
    <s v="S11092"/>
    <x v="17"/>
    <s v="B1030"/>
    <s v="C1217"/>
    <n v="7"/>
    <s v="Bulk"/>
    <n v="410"/>
    <n v="0"/>
    <s v="full price"/>
    <n v="2870"/>
    <n v="0"/>
    <n v="2870"/>
    <s v="February"/>
    <x v="178"/>
    <x v="23"/>
    <s v="Smith PLC"/>
  </r>
  <r>
    <s v="S11093"/>
    <x v="6"/>
    <s v="B1051"/>
    <s v="C1178"/>
    <n v="10"/>
    <s v="Bulk"/>
    <n v="451"/>
    <n v="0"/>
    <s v="full price"/>
    <n v="4510"/>
    <n v="0"/>
    <n v="4510"/>
    <s v="February"/>
    <x v="50"/>
    <x v="52"/>
    <s v="Edwards, Ayers and Lowe"/>
  </r>
  <r>
    <s v="S11094"/>
    <x v="17"/>
    <s v="B1041"/>
    <s v="C1082"/>
    <n v="9"/>
    <s v="Bulk"/>
    <n v="222"/>
    <n v="10"/>
    <s v="discounted"/>
    <n v="1998"/>
    <n v="22.2"/>
    <n v="1975.8"/>
    <s v="February"/>
    <x v="61"/>
    <x v="17"/>
    <s v="Hayes, Hampton and Palmer"/>
  </r>
  <r>
    <s v="S11095"/>
    <x v="23"/>
    <s v="B1045"/>
    <s v="C1096"/>
    <n v="6"/>
    <s v="Bulk"/>
    <n v="206"/>
    <n v="0"/>
    <s v="full price"/>
    <n v="1236"/>
    <n v="0"/>
    <n v="1236"/>
    <s v="February"/>
    <x v="9"/>
    <x v="21"/>
    <s v="Scott-Johnston"/>
  </r>
  <r>
    <s v="S11096"/>
    <x v="2"/>
    <s v="B1034"/>
    <s v="C1032"/>
    <n v="2"/>
    <s v="normal"/>
    <n v="305"/>
    <n v="0"/>
    <s v="full price"/>
    <n v="610"/>
    <n v="0"/>
    <n v="610"/>
    <s v="February"/>
    <x v="205"/>
    <x v="22"/>
    <s v="Harris-Mills"/>
  </r>
  <r>
    <s v="S11097"/>
    <x v="6"/>
    <s v="B1056"/>
    <s v="C1037"/>
    <n v="7"/>
    <s v="Bulk"/>
    <n v="204"/>
    <n v="15"/>
    <s v="discounted"/>
    <n v="1428"/>
    <n v="30.6"/>
    <n v="1397.4"/>
    <s v="February"/>
    <x v="70"/>
    <x v="24"/>
    <s v="Smith-Proctor"/>
  </r>
  <r>
    <s v="S11098"/>
    <x v="23"/>
    <s v="B1000"/>
    <s v="C1130"/>
    <n v="4"/>
    <s v="normal"/>
    <n v="418"/>
    <n v="0"/>
    <s v="full price"/>
    <n v="1672"/>
    <n v="0"/>
    <n v="1672"/>
    <s v="February"/>
    <x v="211"/>
    <x v="57"/>
    <s v="Johnson, Gordon and Fuentes"/>
  </r>
  <r>
    <s v="S11099"/>
    <x v="16"/>
    <s v="B1039"/>
    <s v="C1012"/>
    <n v="3"/>
    <s v="normal"/>
    <n v="356"/>
    <n v="15"/>
    <s v="discounted"/>
    <n v="1068"/>
    <n v="53.4"/>
    <n v="1014.6"/>
    <s v="February"/>
    <x v="19"/>
    <x v="46"/>
    <s v="Brown and Sons"/>
  </r>
  <r>
    <s v="S11100"/>
    <x v="2"/>
    <s v="B1025"/>
    <s v="C1077"/>
    <n v="8"/>
    <s v="Bulk"/>
    <n v="467"/>
    <n v="15"/>
    <s v="discounted"/>
    <n v="3736"/>
    <n v="70.05"/>
    <n v="3665.95"/>
    <s v="February"/>
    <x v="10"/>
    <x v="38"/>
    <s v="Martinez, Bruce and Brady"/>
  </r>
  <r>
    <s v="S11101"/>
    <x v="21"/>
    <s v="B1040"/>
    <s v="C1001"/>
    <n v="7"/>
    <s v="Bulk"/>
    <n v="456"/>
    <n v="15"/>
    <s v="discounted"/>
    <n v="3192"/>
    <n v="68.400000000000006"/>
    <n v="3123.6"/>
    <s v="February"/>
    <x v="208"/>
    <x v="11"/>
    <s v="Bowman Group"/>
  </r>
  <r>
    <s v="S11102"/>
    <x v="23"/>
    <s v="B1035"/>
    <s v="C1203"/>
    <n v="5"/>
    <s v="normal"/>
    <n v="288"/>
    <n v="10"/>
    <s v="discounted"/>
    <n v="1440"/>
    <n v="28.8"/>
    <n v="1411.2"/>
    <s v="February"/>
    <x v="60"/>
    <x v="28"/>
    <s v="Patel-Thomas"/>
  </r>
  <r>
    <s v="S11103"/>
    <x v="22"/>
    <s v="B1056"/>
    <s v="C1193"/>
    <n v="8"/>
    <s v="Bulk"/>
    <n v="204"/>
    <n v="5"/>
    <s v="discounted"/>
    <n v="1632"/>
    <n v="10.199999999999999"/>
    <n v="1621.8"/>
    <s v="February"/>
    <x v="46"/>
    <x v="24"/>
    <s v="Lucero and Sons"/>
  </r>
  <r>
    <s v="S11104"/>
    <x v="13"/>
    <s v="B1000"/>
    <s v="C1021"/>
    <n v="1"/>
    <s v="normal"/>
    <n v="418"/>
    <n v="5"/>
    <s v="discounted"/>
    <n v="418"/>
    <n v="20.9"/>
    <n v="397.1"/>
    <s v="February"/>
    <x v="32"/>
    <x v="57"/>
    <s v="Pierce, Cross and Solomon"/>
  </r>
  <r>
    <s v="S11105"/>
    <x v="23"/>
    <s v="B1013"/>
    <s v="C1160"/>
    <n v="3"/>
    <s v="normal"/>
    <n v="284"/>
    <n v="15"/>
    <s v="discounted"/>
    <n v="852"/>
    <n v="42.6"/>
    <n v="809.4"/>
    <s v="February"/>
    <x v="45"/>
    <x v="16"/>
    <s v="Martin Ltd"/>
  </r>
  <r>
    <s v="S11106"/>
    <x v="3"/>
    <s v="B1037"/>
    <s v="C1006"/>
    <n v="9"/>
    <s v="Bulk"/>
    <n v="373"/>
    <n v="5"/>
    <s v="discounted"/>
    <n v="3357"/>
    <n v="18.649999999999999"/>
    <n v="3338.35"/>
    <s v="February"/>
    <x v="230"/>
    <x v="41"/>
    <s v="Callahan-Sullivan"/>
  </r>
  <r>
    <s v="S11107"/>
    <x v="26"/>
    <s v="B1023"/>
    <s v="C1168"/>
    <n v="7"/>
    <s v="Bulk"/>
    <n v="421"/>
    <n v="10"/>
    <s v="discounted"/>
    <n v="2947"/>
    <n v="42.1"/>
    <n v="2904.9"/>
    <s v="February"/>
    <x v="237"/>
    <x v="30"/>
    <s v="Hill-Rojas"/>
  </r>
  <r>
    <s v="S11108"/>
    <x v="18"/>
    <s v="B1020"/>
    <s v="C1074"/>
    <n v="7"/>
    <s v="Bulk"/>
    <n v="386"/>
    <n v="15"/>
    <s v="discounted"/>
    <n v="2702"/>
    <n v="57.9"/>
    <n v="2644.1"/>
    <s v="February"/>
    <x v="53"/>
    <x v="39"/>
    <s v="Mckenzie-Russell"/>
  </r>
  <r>
    <s v="S11109"/>
    <x v="7"/>
    <s v="B1029"/>
    <s v="C1234"/>
    <n v="3"/>
    <s v="normal"/>
    <n v="271"/>
    <n v="10"/>
    <s v="discounted"/>
    <n v="813"/>
    <n v="27.1"/>
    <n v="785.9"/>
    <s v="February"/>
    <x v="165"/>
    <x v="42"/>
    <s v="Spears, Matthews and Ellis"/>
  </r>
  <r>
    <s v="S11110"/>
    <x v="17"/>
    <s v="B1039"/>
    <s v="C1045"/>
    <n v="3"/>
    <s v="normal"/>
    <n v="356"/>
    <n v="15"/>
    <s v="discounted"/>
    <n v="1068"/>
    <n v="53.4"/>
    <n v="1014.6"/>
    <s v="February"/>
    <x v="227"/>
    <x v="46"/>
    <s v="Williams Ltd"/>
  </r>
  <r>
    <s v="S11111"/>
    <x v="3"/>
    <s v="B1029"/>
    <s v="C1140"/>
    <n v="9"/>
    <s v="Bulk"/>
    <n v="271"/>
    <n v="10"/>
    <s v="discounted"/>
    <n v="2439"/>
    <n v="27.1"/>
    <n v="2411.9"/>
    <s v="February"/>
    <x v="247"/>
    <x v="42"/>
    <s v="Brown, Hunt and Anderson"/>
  </r>
  <r>
    <s v="S11112"/>
    <x v="4"/>
    <s v="B1014"/>
    <s v="C1065"/>
    <n v="3"/>
    <s v="normal"/>
    <n v="420"/>
    <n v="10"/>
    <s v="discounted"/>
    <n v="1260"/>
    <n v="42"/>
    <n v="1218"/>
    <s v="February"/>
    <x v="105"/>
    <x v="15"/>
    <s v="Price Ltd"/>
  </r>
  <r>
    <s v="S11113"/>
    <x v="2"/>
    <s v="B1045"/>
    <s v="C1046"/>
    <n v="7"/>
    <s v="Bulk"/>
    <n v="206"/>
    <n v="15"/>
    <s v="discounted"/>
    <n v="1442"/>
    <n v="30.9"/>
    <n v="1411.1"/>
    <s v="February"/>
    <x v="35"/>
    <x v="21"/>
    <s v="Blackburn, Castillo and Diaz"/>
  </r>
  <r>
    <s v="S11114"/>
    <x v="20"/>
    <s v="B1035"/>
    <s v="C1232"/>
    <n v="9"/>
    <s v="Bulk"/>
    <n v="288"/>
    <n v="15"/>
    <s v="discounted"/>
    <n v="2592"/>
    <n v="43.2"/>
    <n v="2548.8000000000002"/>
    <s v="February"/>
    <x v="174"/>
    <x v="28"/>
    <s v="Clark LLC"/>
  </r>
  <r>
    <s v="S11115"/>
    <x v="25"/>
    <s v="B1027"/>
    <s v="C1052"/>
    <n v="2"/>
    <s v="normal"/>
    <n v="336"/>
    <n v="10"/>
    <s v="discounted"/>
    <n v="672"/>
    <n v="33.6"/>
    <n v="638.4"/>
    <s v="February"/>
    <x v="221"/>
    <x v="33"/>
    <s v="Roach-Gonzalez"/>
  </r>
  <r>
    <s v="S11116"/>
    <x v="27"/>
    <s v="B1046"/>
    <s v="C1008"/>
    <n v="7"/>
    <s v="Bulk"/>
    <n v="334"/>
    <n v="0"/>
    <s v="full price"/>
    <n v="2338"/>
    <n v="0"/>
    <n v="2338"/>
    <s v="February"/>
    <x v="14"/>
    <x v="20"/>
    <s v="Walter, Richard and Powell"/>
  </r>
  <r>
    <s v="S11117"/>
    <x v="0"/>
    <s v="B1000"/>
    <s v="C1126"/>
    <n v="2"/>
    <s v="normal"/>
    <n v="418"/>
    <n v="0"/>
    <s v="full price"/>
    <n v="836"/>
    <n v="0"/>
    <n v="836"/>
    <s v="February"/>
    <x v="143"/>
    <x v="57"/>
    <s v="Sullivan-Patterson"/>
  </r>
  <r>
    <s v="S11118"/>
    <x v="17"/>
    <s v="B1005"/>
    <s v="C1223"/>
    <n v="4"/>
    <s v="normal"/>
    <n v="500"/>
    <n v="5"/>
    <s v="discounted"/>
    <n v="2000"/>
    <n v="25"/>
    <n v="1975"/>
    <s v="February"/>
    <x v="24"/>
    <x v="9"/>
    <s v="Brown-Walter"/>
  </r>
  <r>
    <s v="S11119"/>
    <x v="3"/>
    <s v="B1038"/>
    <s v="C1070"/>
    <n v="3"/>
    <s v="normal"/>
    <n v="481"/>
    <n v="5"/>
    <s v="discounted"/>
    <n v="1443"/>
    <n v="24.05"/>
    <n v="1418.95"/>
    <s v="February"/>
    <x v="151"/>
    <x v="18"/>
    <s v="Green, Wilson and Flynn"/>
  </r>
  <r>
    <s v="S11120"/>
    <x v="10"/>
    <s v="B1036"/>
    <s v="C1200"/>
    <n v="10"/>
    <s v="Bulk"/>
    <n v="164"/>
    <n v="15"/>
    <s v="discounted"/>
    <n v="1640"/>
    <n v="24.6"/>
    <n v="1615.4"/>
    <s v="February"/>
    <x v="241"/>
    <x v="19"/>
    <s v="Gonzalez Inc"/>
  </r>
  <r>
    <s v="S11121"/>
    <x v="9"/>
    <s v="B1009"/>
    <s v="C1142"/>
    <n v="2"/>
    <s v="normal"/>
    <n v="210"/>
    <n v="15"/>
    <s v="discounted"/>
    <n v="420"/>
    <n v="31.5"/>
    <n v="388.5"/>
    <s v="February"/>
    <x v="188"/>
    <x v="2"/>
    <s v="Holloway, Lewis and Bryan"/>
  </r>
  <r>
    <s v="S11122"/>
    <x v="7"/>
    <s v="B1003"/>
    <s v="C1233"/>
    <n v="2"/>
    <s v="normal"/>
    <n v="354"/>
    <n v="5"/>
    <s v="discounted"/>
    <n v="708"/>
    <n v="17.7"/>
    <n v="690.3"/>
    <s v="February"/>
    <x v="234"/>
    <x v="7"/>
    <s v="Lester and Sons"/>
  </r>
  <r>
    <s v="S11123"/>
    <x v="18"/>
    <s v="B1015"/>
    <s v="C1102"/>
    <n v="4"/>
    <s v="normal"/>
    <n v="417"/>
    <n v="10"/>
    <s v="discounted"/>
    <n v="1668"/>
    <n v="41.7"/>
    <n v="1626.3"/>
    <s v="February"/>
    <x v="199"/>
    <x v="25"/>
    <s v="Mahoney-Long"/>
  </r>
  <r>
    <s v="S11124"/>
    <x v="19"/>
    <s v="B1054"/>
    <s v="C1037"/>
    <n v="5"/>
    <s v="normal"/>
    <n v="209"/>
    <n v="15"/>
    <s v="discounted"/>
    <n v="1045"/>
    <n v="31.35"/>
    <n v="1013.65"/>
    <s v="February"/>
    <x v="70"/>
    <x v="10"/>
    <s v="Smith-Proctor"/>
  </r>
  <r>
    <s v="S11125"/>
    <x v="17"/>
    <s v="B1003"/>
    <s v="C1144"/>
    <n v="3"/>
    <s v="normal"/>
    <n v="354"/>
    <n v="10"/>
    <s v="discounted"/>
    <n v="1062"/>
    <n v="35.4"/>
    <n v="1026.5999999999999"/>
    <s v="February"/>
    <x v="119"/>
    <x v="7"/>
    <s v="Butler-Carter"/>
  </r>
  <r>
    <s v="S11126"/>
    <x v="11"/>
    <s v="B1030"/>
    <s v="C1096"/>
    <n v="9"/>
    <s v="Bulk"/>
    <n v="410"/>
    <n v="15"/>
    <s v="discounted"/>
    <n v="3690"/>
    <n v="61.5"/>
    <n v="3628.5"/>
    <s v="February"/>
    <x v="9"/>
    <x v="23"/>
    <s v="Scott-Johnston"/>
  </r>
  <r>
    <s v="S11127"/>
    <x v="13"/>
    <s v="B1013"/>
    <s v="C1046"/>
    <n v="10"/>
    <s v="Bulk"/>
    <n v="284"/>
    <n v="10"/>
    <s v="discounted"/>
    <n v="2840"/>
    <n v="28.4"/>
    <n v="2811.6"/>
    <s v="February"/>
    <x v="35"/>
    <x v="16"/>
    <s v="Blackburn, Castillo and Diaz"/>
  </r>
  <r>
    <s v="S11128"/>
    <x v="6"/>
    <s v="B1004"/>
    <s v="C1238"/>
    <n v="10"/>
    <s v="Bulk"/>
    <n v="248"/>
    <n v="15"/>
    <s v="discounted"/>
    <n v="2480"/>
    <n v="37.200000000000003"/>
    <n v="2442.8000000000002"/>
    <s v="February"/>
    <x v="56"/>
    <x v="53"/>
    <s v="Ross Ltd"/>
  </r>
  <r>
    <s v="S11129"/>
    <x v="11"/>
    <s v="B1004"/>
    <s v="C1106"/>
    <n v="8"/>
    <s v="Bulk"/>
    <n v="248"/>
    <n v="15"/>
    <s v="discounted"/>
    <n v="1984"/>
    <n v="37.200000000000003"/>
    <n v="1946.8"/>
    <s v="February"/>
    <x v="75"/>
    <x v="53"/>
    <s v="Palmer Inc"/>
  </r>
  <r>
    <s v="S11130"/>
    <x v="0"/>
    <s v="B1010"/>
    <s v="C1074"/>
    <n v="9"/>
    <s v="Bulk"/>
    <n v="342"/>
    <n v="0"/>
    <s v="full price"/>
    <n v="3078"/>
    <n v="0"/>
    <n v="3078"/>
    <s v="February"/>
    <x v="53"/>
    <x v="45"/>
    <s v="Mckenzie-Russell"/>
  </r>
  <r>
    <s v="S11131"/>
    <x v="24"/>
    <s v="B1059"/>
    <s v="C1076"/>
    <n v="2"/>
    <s v="normal"/>
    <n v="399"/>
    <n v="0"/>
    <s v="full price"/>
    <n v="798"/>
    <n v="0"/>
    <n v="798"/>
    <s v="February"/>
    <x v="62"/>
    <x v="34"/>
    <s v="White-Cox"/>
  </r>
  <r>
    <s v="S11132"/>
    <x v="0"/>
    <s v="B1015"/>
    <s v="C1087"/>
    <n v="6"/>
    <s v="Bulk"/>
    <n v="417"/>
    <n v="10"/>
    <s v="discounted"/>
    <n v="2502"/>
    <n v="41.7"/>
    <n v="2460.3000000000002"/>
    <s v="February"/>
    <x v="6"/>
    <x v="25"/>
    <s v="Sanford-Bullock"/>
  </r>
  <r>
    <s v="S11133"/>
    <x v="22"/>
    <s v="B1010"/>
    <s v="C1078"/>
    <n v="1"/>
    <s v="normal"/>
    <n v="342"/>
    <n v="10"/>
    <s v="discounted"/>
    <n v="342"/>
    <n v="34.200000000000003"/>
    <n v="307.8"/>
    <s v="February"/>
    <x v="194"/>
    <x v="45"/>
    <s v="Kaiser Group"/>
  </r>
  <r>
    <s v="S11134"/>
    <x v="2"/>
    <s v="B1035"/>
    <s v="C1249"/>
    <n v="3"/>
    <s v="normal"/>
    <n v="288"/>
    <n v="5"/>
    <s v="discounted"/>
    <n v="864"/>
    <n v="14.4"/>
    <n v="849.6"/>
    <s v="February"/>
    <x v="99"/>
    <x v="28"/>
    <s v="Jones-Hunter"/>
  </r>
  <r>
    <s v="S11135"/>
    <x v="15"/>
    <s v="B1028"/>
    <s v="C1179"/>
    <n v="7"/>
    <s v="Bulk"/>
    <n v="487"/>
    <n v="10"/>
    <s v="discounted"/>
    <n v="3409"/>
    <n v="48.7"/>
    <n v="3360.3"/>
    <s v="February"/>
    <x v="125"/>
    <x v="51"/>
    <s v="Murray, Mason and Taylor"/>
  </r>
  <r>
    <s v="S11136"/>
    <x v="21"/>
    <s v="B1048"/>
    <s v="C1174"/>
    <n v="10"/>
    <s v="Bulk"/>
    <n v="465"/>
    <n v="0"/>
    <s v="full price"/>
    <n v="4650"/>
    <n v="0"/>
    <n v="4650"/>
    <s v="February"/>
    <x v="154"/>
    <x v="6"/>
    <s v="Arnold-Mahoney"/>
  </r>
  <r>
    <s v="S11137"/>
    <x v="1"/>
    <s v="B1057"/>
    <s v="C1003"/>
    <n v="2"/>
    <s v="normal"/>
    <n v="326"/>
    <n v="5"/>
    <s v="discounted"/>
    <n v="652"/>
    <n v="16.3"/>
    <n v="635.70000000000005"/>
    <s v="February"/>
    <x v="166"/>
    <x v="48"/>
    <s v="Clark and Sons"/>
  </r>
  <r>
    <s v="S11138"/>
    <x v="5"/>
    <s v="B1022"/>
    <s v="C1227"/>
    <n v="7"/>
    <s v="Bulk"/>
    <n v="441"/>
    <n v="5"/>
    <s v="discounted"/>
    <n v="3087"/>
    <n v="22.05"/>
    <n v="3064.95"/>
    <s v="February"/>
    <x v="116"/>
    <x v="47"/>
    <s v="Wilkinson, Bell and Stevens"/>
  </r>
  <r>
    <s v="S11139"/>
    <x v="20"/>
    <s v="B1033"/>
    <s v="C1052"/>
    <n v="10"/>
    <s v="Bulk"/>
    <n v="347"/>
    <n v="0"/>
    <s v="full price"/>
    <n v="3470"/>
    <n v="0"/>
    <n v="3470"/>
    <s v="February"/>
    <x v="221"/>
    <x v="49"/>
    <s v="Roach-Gonzalez"/>
  </r>
  <r>
    <s v="S11140"/>
    <x v="5"/>
    <s v="B1020"/>
    <s v="C1073"/>
    <n v="8"/>
    <s v="Bulk"/>
    <n v="386"/>
    <n v="15"/>
    <s v="discounted"/>
    <n v="3088"/>
    <n v="57.9"/>
    <n v="3030.1"/>
    <s v="February"/>
    <x v="2"/>
    <x v="39"/>
    <s v="Bautista-Wright"/>
  </r>
  <r>
    <s v="S11141"/>
    <x v="14"/>
    <s v="B1009"/>
    <s v="C1178"/>
    <n v="10"/>
    <s v="Bulk"/>
    <n v="210"/>
    <n v="0"/>
    <s v="full price"/>
    <n v="2100"/>
    <n v="0"/>
    <n v="2100"/>
    <s v="February"/>
    <x v="50"/>
    <x v="2"/>
    <s v="Edwards, Ayers and Lowe"/>
  </r>
  <r>
    <s v="S11142"/>
    <x v="27"/>
    <s v="B1006"/>
    <s v="C1048"/>
    <n v="3"/>
    <s v="normal"/>
    <n v="213"/>
    <n v="10"/>
    <s v="discounted"/>
    <n v="639"/>
    <n v="21.3"/>
    <n v="617.70000000000005"/>
    <s v="February"/>
    <x v="41"/>
    <x v="40"/>
    <s v="Alexander-Williams"/>
  </r>
  <r>
    <s v="S11143"/>
    <x v="25"/>
    <s v="B1009"/>
    <s v="C1026"/>
    <n v="2"/>
    <s v="normal"/>
    <n v="210"/>
    <n v="15"/>
    <s v="discounted"/>
    <n v="420"/>
    <n v="31.5"/>
    <n v="388.5"/>
    <s v="February"/>
    <x v="120"/>
    <x v="2"/>
    <s v="Williams-Edwards"/>
  </r>
  <r>
    <s v="S11144"/>
    <x v="8"/>
    <s v="B1028"/>
    <s v="C1145"/>
    <n v="5"/>
    <s v="normal"/>
    <n v="487"/>
    <n v="10"/>
    <s v="discounted"/>
    <n v="2435"/>
    <n v="48.7"/>
    <n v="2386.3000000000002"/>
    <s v="February"/>
    <x v="207"/>
    <x v="51"/>
    <s v="Dillon-Galloway"/>
  </r>
  <r>
    <s v="S11145"/>
    <x v="4"/>
    <s v="B1054"/>
    <s v="C1196"/>
    <n v="5"/>
    <s v="normal"/>
    <n v="209"/>
    <n v="10"/>
    <s v="discounted"/>
    <n v="1045"/>
    <n v="20.9"/>
    <n v="1024.0999999999999"/>
    <s v="February"/>
    <x v="127"/>
    <x v="10"/>
    <s v="Holden, Austin and Robinson"/>
  </r>
  <r>
    <s v="S11146"/>
    <x v="5"/>
    <s v="B1022"/>
    <s v="C1148"/>
    <n v="10"/>
    <s v="Bulk"/>
    <n v="441"/>
    <n v="0"/>
    <s v="full price"/>
    <n v="4410"/>
    <n v="0"/>
    <n v="4410"/>
    <s v="February"/>
    <x v="97"/>
    <x v="47"/>
    <s v="Ford PLC"/>
  </r>
  <r>
    <s v="S11147"/>
    <x v="26"/>
    <s v="B1059"/>
    <s v="C1059"/>
    <n v="7"/>
    <s v="Bulk"/>
    <n v="399"/>
    <n v="5"/>
    <s v="discounted"/>
    <n v="2793"/>
    <n v="19.95"/>
    <n v="2773.05"/>
    <s v="February"/>
    <x v="225"/>
    <x v="34"/>
    <s v="Weber PLC"/>
  </r>
  <r>
    <s v="S11148"/>
    <x v="20"/>
    <s v="B1047"/>
    <s v="C1213"/>
    <n v="1"/>
    <s v="normal"/>
    <n v="162"/>
    <n v="10"/>
    <s v="discounted"/>
    <n v="162"/>
    <n v="16.2"/>
    <n v="145.80000000000001"/>
    <s v="February"/>
    <x v="110"/>
    <x v="26"/>
    <s v="Ryan-Flynn"/>
  </r>
  <r>
    <s v="S11149"/>
    <x v="9"/>
    <s v="B1027"/>
    <s v="C1011"/>
    <n v="9"/>
    <s v="Bulk"/>
    <n v="336"/>
    <n v="5"/>
    <s v="discounted"/>
    <n v="3024"/>
    <n v="16.8"/>
    <n v="3007.2"/>
    <s v="February"/>
    <x v="148"/>
    <x v="33"/>
    <s v="Brown PLC"/>
  </r>
  <r>
    <s v="S11150"/>
    <x v="0"/>
    <s v="B1025"/>
    <s v="C1024"/>
    <n v="2"/>
    <s v="normal"/>
    <n v="467"/>
    <n v="5"/>
    <s v="discounted"/>
    <n v="934"/>
    <n v="23.35"/>
    <n v="910.65"/>
    <s v="February"/>
    <x v="57"/>
    <x v="38"/>
    <s v="Hernandez LLC"/>
  </r>
  <r>
    <s v="S11151"/>
    <x v="19"/>
    <s v="B1039"/>
    <s v="C1107"/>
    <n v="6"/>
    <s v="Bulk"/>
    <n v="356"/>
    <n v="10"/>
    <s v="discounted"/>
    <n v="2136"/>
    <n v="35.6"/>
    <n v="2100.4"/>
    <s v="February"/>
    <x v="21"/>
    <x v="46"/>
    <s v="Wade Group"/>
  </r>
  <r>
    <s v="S11152"/>
    <x v="15"/>
    <s v="B1012"/>
    <s v="C1045"/>
    <n v="9"/>
    <s v="Bulk"/>
    <n v="186"/>
    <n v="10"/>
    <s v="discounted"/>
    <n v="1674"/>
    <n v="18.600000000000001"/>
    <n v="1655.4"/>
    <s v="February"/>
    <x v="227"/>
    <x v="27"/>
    <s v="Williams Ltd"/>
  </r>
  <r>
    <s v="S11153"/>
    <x v="10"/>
    <s v="B1017"/>
    <s v="C1237"/>
    <n v="4"/>
    <s v="normal"/>
    <n v="303"/>
    <n v="0"/>
    <s v="full price"/>
    <n v="1212"/>
    <n v="0"/>
    <n v="1212"/>
    <s v="February"/>
    <x v="218"/>
    <x v="55"/>
    <s v="Taylor Group"/>
  </r>
  <r>
    <s v="S11154"/>
    <x v="21"/>
    <s v="B1054"/>
    <s v="C1120"/>
    <n v="4"/>
    <s v="normal"/>
    <n v="209"/>
    <n v="0"/>
    <s v="full price"/>
    <n v="836"/>
    <n v="0"/>
    <n v="836"/>
    <s v="February"/>
    <x v="86"/>
    <x v="10"/>
    <s v="Smith-Wolfe"/>
  </r>
  <r>
    <s v="S11155"/>
    <x v="25"/>
    <s v="B1048"/>
    <s v="C1198"/>
    <n v="1"/>
    <s v="normal"/>
    <n v="465"/>
    <n v="5"/>
    <s v="discounted"/>
    <n v="465"/>
    <n v="23.25"/>
    <n v="441.75"/>
    <s v="February"/>
    <x v="191"/>
    <x v="6"/>
    <s v="Prince Group"/>
  </r>
  <r>
    <s v="S11156"/>
    <x v="19"/>
    <s v="B1046"/>
    <s v="C1005"/>
    <n v="9"/>
    <s v="Bulk"/>
    <n v="334"/>
    <n v="15"/>
    <s v="discounted"/>
    <n v="3006"/>
    <n v="50.1"/>
    <n v="2955.9"/>
    <s v="February"/>
    <x v="20"/>
    <x v="20"/>
    <s v="Curtis-Hatfield"/>
  </r>
  <r>
    <s v="S11157"/>
    <x v="8"/>
    <s v="B1006"/>
    <s v="C1156"/>
    <n v="10"/>
    <s v="Bulk"/>
    <n v="213"/>
    <n v="15"/>
    <s v="discounted"/>
    <n v="2130"/>
    <n v="31.95"/>
    <n v="2098.0500000000002"/>
    <s v="February"/>
    <x v="87"/>
    <x v="40"/>
    <s v="Trevino LLC"/>
  </r>
  <r>
    <s v="S11158"/>
    <x v="25"/>
    <s v="B1035"/>
    <s v="C1248"/>
    <n v="1"/>
    <s v="normal"/>
    <n v="288"/>
    <n v="5"/>
    <s v="discounted"/>
    <n v="288"/>
    <n v="14.4"/>
    <n v="273.60000000000002"/>
    <s v="February"/>
    <x v="108"/>
    <x v="28"/>
    <s v="Harding-Johns"/>
  </r>
  <r>
    <s v="S11159"/>
    <x v="25"/>
    <s v="B1046"/>
    <s v="C1109"/>
    <n v="10"/>
    <s v="Bulk"/>
    <n v="334"/>
    <n v="10"/>
    <s v="discounted"/>
    <n v="3340"/>
    <n v="33.4"/>
    <n v="3306.6"/>
    <s v="February"/>
    <x v="126"/>
    <x v="20"/>
    <s v="Gardner PLC"/>
  </r>
  <r>
    <s v="S11160"/>
    <x v="16"/>
    <s v="B1015"/>
    <s v="C1096"/>
    <n v="4"/>
    <s v="normal"/>
    <n v="417"/>
    <n v="10"/>
    <s v="discounted"/>
    <n v="1668"/>
    <n v="41.7"/>
    <n v="1626.3"/>
    <s v="February"/>
    <x v="9"/>
    <x v="25"/>
    <s v="Scott-Johnston"/>
  </r>
  <r>
    <s v="S11161"/>
    <x v="17"/>
    <s v="B1014"/>
    <s v="C1167"/>
    <n v="6"/>
    <s v="Bulk"/>
    <n v="420"/>
    <n v="15"/>
    <s v="discounted"/>
    <n v="2520"/>
    <n v="63"/>
    <n v="2457"/>
    <s v="February"/>
    <x v="104"/>
    <x v="15"/>
    <s v="Barnes PLC"/>
  </r>
  <r>
    <s v="S11162"/>
    <x v="13"/>
    <s v="B1017"/>
    <s v="C1182"/>
    <n v="4"/>
    <s v="normal"/>
    <n v="303"/>
    <n v="10"/>
    <s v="discounted"/>
    <n v="1212"/>
    <n v="30.3"/>
    <n v="1181.7"/>
    <s v="February"/>
    <x v="58"/>
    <x v="55"/>
    <s v="Anderson-Hogan"/>
  </r>
  <r>
    <s v="S11163"/>
    <x v="6"/>
    <s v="B1049"/>
    <s v="C1045"/>
    <n v="9"/>
    <s v="Bulk"/>
    <n v="219"/>
    <n v="5"/>
    <s v="discounted"/>
    <n v="1971"/>
    <n v="10.95"/>
    <n v="1960.05"/>
    <s v="February"/>
    <x v="227"/>
    <x v="14"/>
    <s v="Williams Ltd"/>
  </r>
  <r>
    <s v="S11164"/>
    <x v="6"/>
    <s v="B1034"/>
    <s v="C1090"/>
    <n v="2"/>
    <s v="normal"/>
    <n v="305"/>
    <n v="15"/>
    <s v="discounted"/>
    <n v="610"/>
    <n v="45.75"/>
    <n v="564.25"/>
    <s v="February"/>
    <x v="4"/>
    <x v="22"/>
    <s v="Anderson LLC"/>
  </r>
  <r>
    <s v="S11165"/>
    <x v="3"/>
    <s v="B1001"/>
    <s v="C1006"/>
    <n v="8"/>
    <s v="Bulk"/>
    <n v="341"/>
    <n v="5"/>
    <s v="discounted"/>
    <n v="2728"/>
    <n v="17.05"/>
    <n v="2710.95"/>
    <s v="February"/>
    <x v="230"/>
    <x v="50"/>
    <s v="Callahan-Sullivan"/>
  </r>
  <r>
    <s v="S11166"/>
    <x v="27"/>
    <s v="B1054"/>
    <s v="C1240"/>
    <n v="5"/>
    <s v="normal"/>
    <n v="209"/>
    <n v="10"/>
    <s v="discounted"/>
    <n v="1045"/>
    <n v="20.9"/>
    <n v="1024.0999999999999"/>
    <s v="February"/>
    <x v="68"/>
    <x v="10"/>
    <s v="Morgan PLC"/>
  </r>
  <r>
    <s v="S11167"/>
    <x v="17"/>
    <s v="B1033"/>
    <s v="C1190"/>
    <n v="4"/>
    <s v="normal"/>
    <n v="347"/>
    <n v="10"/>
    <s v="discounted"/>
    <n v="1388"/>
    <n v="34.700000000000003"/>
    <n v="1353.3"/>
    <s v="February"/>
    <x v="101"/>
    <x v="49"/>
    <s v="Contreras Inc"/>
  </r>
  <r>
    <s v="S11168"/>
    <x v="19"/>
    <s v="B1031"/>
    <s v="C1016"/>
    <n v="5"/>
    <s v="normal"/>
    <n v="370"/>
    <n v="0"/>
    <s v="full price"/>
    <n v="1850"/>
    <n v="0"/>
    <n v="1850"/>
    <s v="February"/>
    <x v="214"/>
    <x v="5"/>
    <s v="Mendez-Taylor"/>
  </r>
  <r>
    <s v="S11169"/>
    <x v="18"/>
    <s v="B1018"/>
    <s v="C1113"/>
    <n v="8"/>
    <s v="Bulk"/>
    <n v="295"/>
    <n v="5"/>
    <s v="discounted"/>
    <n v="2360"/>
    <n v="14.75"/>
    <n v="2345.25"/>
    <s v="February"/>
    <x v="121"/>
    <x v="36"/>
    <s v="Guzman Ltd"/>
  </r>
  <r>
    <s v="S11170"/>
    <x v="4"/>
    <s v="B1058"/>
    <s v="C1001"/>
    <n v="7"/>
    <s v="Bulk"/>
    <n v="362"/>
    <n v="5"/>
    <s v="discounted"/>
    <n v="2534"/>
    <n v="18.100000000000001"/>
    <n v="2515.9"/>
    <s v="February"/>
    <x v="208"/>
    <x v="32"/>
    <s v="Bowman Group"/>
  </r>
  <r>
    <s v="S11171"/>
    <x v="5"/>
    <s v="B1014"/>
    <s v="C1247"/>
    <n v="10"/>
    <s v="Bulk"/>
    <n v="420"/>
    <n v="10"/>
    <s v="discounted"/>
    <n v="4200"/>
    <n v="42"/>
    <n v="4158"/>
    <s v="February"/>
    <x v="172"/>
    <x v="15"/>
    <s v="Curtis Group"/>
  </r>
  <r>
    <s v="S11172"/>
    <x v="11"/>
    <s v="B1006"/>
    <s v="C1113"/>
    <n v="10"/>
    <s v="Bulk"/>
    <n v="213"/>
    <n v="0"/>
    <s v="full price"/>
    <n v="2130"/>
    <n v="0"/>
    <n v="2130"/>
    <s v="February"/>
    <x v="121"/>
    <x v="40"/>
    <s v="Guzman Ltd"/>
  </r>
  <r>
    <s v="S11173"/>
    <x v="15"/>
    <s v="B1038"/>
    <s v="C1030"/>
    <n v="9"/>
    <s v="Bulk"/>
    <n v="481"/>
    <n v="0"/>
    <s v="full price"/>
    <n v="4329"/>
    <n v="0"/>
    <n v="4329"/>
    <s v="February"/>
    <x v="162"/>
    <x v="18"/>
    <s v="Cook-Rocha"/>
  </r>
  <r>
    <s v="S11174"/>
    <x v="5"/>
    <s v="B1018"/>
    <s v="C1025"/>
    <n v="10"/>
    <s v="Bulk"/>
    <n v="295"/>
    <n v="0"/>
    <s v="full price"/>
    <n v="2950"/>
    <n v="0"/>
    <n v="2950"/>
    <s v="February"/>
    <x v="89"/>
    <x v="36"/>
    <s v="Wells, Jones and Rogers"/>
  </r>
  <r>
    <s v="S11175"/>
    <x v="1"/>
    <s v="B1007"/>
    <s v="C1039"/>
    <n v="8"/>
    <s v="Bulk"/>
    <n v="332"/>
    <n v="0"/>
    <s v="full price"/>
    <n v="2656"/>
    <n v="0"/>
    <n v="2656"/>
    <s v="February"/>
    <x v="16"/>
    <x v="58"/>
    <s v="Barrett-Bryant"/>
  </r>
  <r>
    <s v="S11176"/>
    <x v="19"/>
    <s v="B1021"/>
    <s v="C1078"/>
    <n v="10"/>
    <s v="Bulk"/>
    <n v="269"/>
    <n v="10"/>
    <s v="discounted"/>
    <n v="2690"/>
    <n v="26.9"/>
    <n v="2663.1"/>
    <s v="February"/>
    <x v="194"/>
    <x v="44"/>
    <s v="Kaiser Group"/>
  </r>
  <r>
    <s v="S11177"/>
    <x v="2"/>
    <s v="B1023"/>
    <s v="C1017"/>
    <n v="4"/>
    <s v="normal"/>
    <n v="421"/>
    <n v="15"/>
    <s v="discounted"/>
    <n v="1684"/>
    <n v="63.15"/>
    <n v="1620.85"/>
    <s v="February"/>
    <x v="93"/>
    <x v="30"/>
    <s v="Maldonado, Miller and Thomas"/>
  </r>
  <r>
    <s v="S11178"/>
    <x v="4"/>
    <s v="B1057"/>
    <s v="C1232"/>
    <n v="5"/>
    <s v="normal"/>
    <n v="326"/>
    <n v="0"/>
    <s v="full price"/>
    <n v="1630"/>
    <n v="0"/>
    <n v="1630"/>
    <s v="February"/>
    <x v="174"/>
    <x v="48"/>
    <s v="Clark LLC"/>
  </r>
  <r>
    <s v="S11179"/>
    <x v="27"/>
    <s v="B1030"/>
    <s v="C1014"/>
    <n v="8"/>
    <s v="Bulk"/>
    <n v="410"/>
    <n v="15"/>
    <s v="discounted"/>
    <n v="3280"/>
    <n v="61.5"/>
    <n v="3218.5"/>
    <s v="February"/>
    <x v="3"/>
    <x v="23"/>
    <s v="Trevino PLC"/>
  </r>
  <r>
    <s v="S11180"/>
    <x v="0"/>
    <s v="B1011"/>
    <s v="C1238"/>
    <n v="7"/>
    <s v="Bulk"/>
    <n v="281"/>
    <n v="10"/>
    <s v="discounted"/>
    <n v="1967"/>
    <n v="28.1"/>
    <n v="1938.9"/>
    <s v="February"/>
    <x v="56"/>
    <x v="13"/>
    <s v="Ross Ltd"/>
  </r>
  <r>
    <s v="S11181"/>
    <x v="9"/>
    <s v="B1009"/>
    <s v="C1160"/>
    <n v="3"/>
    <s v="normal"/>
    <n v="210"/>
    <n v="15"/>
    <s v="discounted"/>
    <n v="630"/>
    <n v="31.5"/>
    <n v="598.5"/>
    <s v="February"/>
    <x v="45"/>
    <x v="2"/>
    <s v="Martin Ltd"/>
  </r>
  <r>
    <s v="S11182"/>
    <x v="7"/>
    <s v="B1022"/>
    <s v="C1114"/>
    <n v="3"/>
    <s v="normal"/>
    <n v="441"/>
    <n v="5"/>
    <s v="discounted"/>
    <n v="1323"/>
    <n v="22.05"/>
    <n v="1300.95"/>
    <s v="February"/>
    <x v="164"/>
    <x v="47"/>
    <s v="Moss, Lewis and Rosales"/>
  </r>
  <r>
    <s v="S11183"/>
    <x v="12"/>
    <s v="B1023"/>
    <s v="C1218"/>
    <n v="3"/>
    <s v="normal"/>
    <n v="421"/>
    <n v="0"/>
    <s v="full price"/>
    <n v="1263"/>
    <n v="0"/>
    <n v="1263"/>
    <s v="February"/>
    <x v="26"/>
    <x v="30"/>
    <s v="Potter Group"/>
  </r>
  <r>
    <s v="S11184"/>
    <x v="12"/>
    <s v="B1017"/>
    <s v="C1107"/>
    <n v="10"/>
    <s v="Bulk"/>
    <n v="303"/>
    <n v="10"/>
    <s v="discounted"/>
    <n v="3030"/>
    <n v="30.3"/>
    <n v="2999.7"/>
    <s v="February"/>
    <x v="21"/>
    <x v="55"/>
    <s v="Wade Group"/>
  </r>
  <r>
    <s v="S11185"/>
    <x v="3"/>
    <s v="B1019"/>
    <s v="C1027"/>
    <n v="8"/>
    <s v="Bulk"/>
    <n v="167"/>
    <n v="10"/>
    <s v="discounted"/>
    <n v="1336"/>
    <n v="16.7"/>
    <n v="1319.3"/>
    <s v="February"/>
    <x v="206"/>
    <x v="12"/>
    <s v="Moran-Joyce"/>
  </r>
  <r>
    <s v="S11186"/>
    <x v="11"/>
    <s v="B1006"/>
    <s v="C1087"/>
    <n v="3"/>
    <s v="normal"/>
    <n v="213"/>
    <n v="5"/>
    <s v="discounted"/>
    <n v="639"/>
    <n v="10.65"/>
    <n v="628.35"/>
    <s v="February"/>
    <x v="6"/>
    <x v="40"/>
    <s v="Sanford-Bullock"/>
  </r>
  <r>
    <s v="S11187"/>
    <x v="2"/>
    <s v="B1044"/>
    <s v="C1101"/>
    <n v="2"/>
    <s v="normal"/>
    <n v="396"/>
    <n v="10"/>
    <s v="discounted"/>
    <n v="792"/>
    <n v="39.6"/>
    <n v="752.4"/>
    <s v="February"/>
    <x v="236"/>
    <x v="1"/>
    <s v="Kelley, Pena and Zimmerman"/>
  </r>
  <r>
    <s v="S11188"/>
    <x v="1"/>
    <s v="B1008"/>
    <s v="C1152"/>
    <n v="4"/>
    <s v="normal"/>
    <n v="492"/>
    <n v="15"/>
    <s v="discounted"/>
    <n v="1968"/>
    <n v="73.8"/>
    <n v="1894.2"/>
    <s v="February"/>
    <x v="160"/>
    <x v="54"/>
    <s v="Wolfe-Spencer"/>
  </r>
  <r>
    <s v="S11189"/>
    <x v="5"/>
    <s v="B1055"/>
    <s v="C1070"/>
    <n v="10"/>
    <s v="Bulk"/>
    <n v="192"/>
    <n v="0"/>
    <s v="full price"/>
    <n v="1920"/>
    <n v="0"/>
    <n v="1920"/>
    <s v="February"/>
    <x v="151"/>
    <x v="3"/>
    <s v="Green, Wilson and Flynn"/>
  </r>
  <r>
    <s v="S11190"/>
    <x v="2"/>
    <s v="B1004"/>
    <s v="C1244"/>
    <n v="3"/>
    <s v="normal"/>
    <n v="248"/>
    <n v="5"/>
    <s v="discounted"/>
    <n v="744"/>
    <n v="12.4"/>
    <n v="731.6"/>
    <s v="February"/>
    <x v="242"/>
    <x v="53"/>
    <s v="Schmidt, Mccoy and Sanchez"/>
  </r>
  <r>
    <s v="S11191"/>
    <x v="9"/>
    <s v="B1001"/>
    <s v="C1143"/>
    <n v="9"/>
    <s v="Bulk"/>
    <n v="341"/>
    <n v="15"/>
    <s v="discounted"/>
    <n v="3069"/>
    <n v="51.15"/>
    <n v="3017.85"/>
    <s v="February"/>
    <x v="13"/>
    <x v="50"/>
    <s v="Malone-Riggs"/>
  </r>
  <r>
    <s v="S11192"/>
    <x v="20"/>
    <s v="B1007"/>
    <s v="C1149"/>
    <n v="8"/>
    <s v="Bulk"/>
    <n v="332"/>
    <n v="15"/>
    <s v="discounted"/>
    <n v="2656"/>
    <n v="49.8"/>
    <n v="2606.1999999999998"/>
    <s v="February"/>
    <x v="76"/>
    <x v="58"/>
    <s v="Rodgers and Sons"/>
  </r>
  <r>
    <s v="S11193"/>
    <x v="5"/>
    <s v="B1040"/>
    <s v="C1146"/>
    <n v="5"/>
    <s v="normal"/>
    <n v="456"/>
    <n v="10"/>
    <s v="discounted"/>
    <n v="2280"/>
    <n v="45.6"/>
    <n v="2234.4"/>
    <s v="February"/>
    <x v="222"/>
    <x v="11"/>
    <s v="Martinez-Stout"/>
  </r>
  <r>
    <s v="S11194"/>
    <x v="5"/>
    <s v="B1023"/>
    <s v="C1108"/>
    <n v="3"/>
    <s v="normal"/>
    <n v="421"/>
    <n v="0"/>
    <s v="full price"/>
    <n v="1263"/>
    <n v="0"/>
    <n v="1263"/>
    <s v="February"/>
    <x v="149"/>
    <x v="30"/>
    <s v="Johnson-Bennett"/>
  </r>
  <r>
    <s v="S11195"/>
    <x v="16"/>
    <s v="B1032"/>
    <s v="C1124"/>
    <n v="3"/>
    <s v="normal"/>
    <n v="423"/>
    <n v="15"/>
    <s v="discounted"/>
    <n v="1269"/>
    <n v="63.45"/>
    <n v="1205.55"/>
    <s v="February"/>
    <x v="113"/>
    <x v="43"/>
    <s v="Williams and Sons"/>
  </r>
  <r>
    <s v="S11196"/>
    <x v="15"/>
    <s v="B1007"/>
    <s v="C1023"/>
    <n v="2"/>
    <s v="normal"/>
    <n v="332"/>
    <n v="10"/>
    <s v="discounted"/>
    <n v="664"/>
    <n v="33.200000000000003"/>
    <n v="630.79999999999995"/>
    <s v="February"/>
    <x v="157"/>
    <x v="58"/>
    <s v="Harris-Chandler"/>
  </r>
  <r>
    <s v="S11197"/>
    <x v="1"/>
    <s v="B1013"/>
    <s v="C1075"/>
    <n v="5"/>
    <s v="normal"/>
    <n v="284"/>
    <n v="15"/>
    <s v="discounted"/>
    <n v="1420"/>
    <n v="42.6"/>
    <n v="1377.4"/>
    <s v="February"/>
    <x v="170"/>
    <x v="16"/>
    <s v="Rodriguez, Evans and Valdez"/>
  </r>
  <r>
    <s v="S11198"/>
    <x v="11"/>
    <s v="B1051"/>
    <s v="C1107"/>
    <n v="10"/>
    <s v="Bulk"/>
    <n v="451"/>
    <n v="15"/>
    <s v="discounted"/>
    <n v="4510"/>
    <n v="67.650000000000006"/>
    <n v="4442.3500000000004"/>
    <s v="February"/>
    <x v="21"/>
    <x v="52"/>
    <s v="Wade Group"/>
  </r>
  <r>
    <s v="S11199"/>
    <x v="12"/>
    <s v="B1036"/>
    <s v="C1239"/>
    <n v="8"/>
    <s v="Bulk"/>
    <n v="164"/>
    <n v="15"/>
    <s v="discounted"/>
    <n v="1312"/>
    <n v="24.6"/>
    <n v="1287.4000000000001"/>
    <s v="February"/>
    <x v="167"/>
    <x v="19"/>
    <s v="Washington, Golden and Roberts"/>
  </r>
  <r>
    <s v="S11200"/>
    <x v="14"/>
    <s v="B1037"/>
    <s v="C1027"/>
    <n v="3"/>
    <s v="normal"/>
    <n v="373"/>
    <n v="10"/>
    <s v="discounted"/>
    <n v="1119"/>
    <n v="37.299999999999997"/>
    <n v="1081.7"/>
    <s v="February"/>
    <x v="206"/>
    <x v="41"/>
    <s v="Moran-Joyce"/>
  </r>
  <r>
    <s v="S11201"/>
    <x v="3"/>
    <s v="B1059"/>
    <s v="C1005"/>
    <n v="6"/>
    <s v="Bulk"/>
    <n v="399"/>
    <n v="10"/>
    <s v="discounted"/>
    <n v="2394"/>
    <n v="39.9"/>
    <n v="2354.1"/>
    <s v="February"/>
    <x v="20"/>
    <x v="34"/>
    <s v="Curtis-Hatfield"/>
  </r>
  <r>
    <s v="S11202"/>
    <x v="9"/>
    <s v="B1044"/>
    <s v="C1019"/>
    <n v="5"/>
    <s v="normal"/>
    <n v="396"/>
    <n v="0"/>
    <s v="full price"/>
    <n v="1980"/>
    <n v="0"/>
    <n v="1980"/>
    <s v="February"/>
    <x v="155"/>
    <x v="1"/>
    <s v="Bolton, Jones and Rich"/>
  </r>
  <r>
    <s v="S11203"/>
    <x v="20"/>
    <s v="B1016"/>
    <s v="C1026"/>
    <n v="7"/>
    <s v="Bulk"/>
    <n v="427"/>
    <n v="15"/>
    <s v="discounted"/>
    <n v="2989"/>
    <n v="64.05"/>
    <n v="2924.95"/>
    <s v="February"/>
    <x v="120"/>
    <x v="37"/>
    <s v="Williams-Edwards"/>
  </r>
  <r>
    <s v="S11204"/>
    <x v="19"/>
    <s v="B1004"/>
    <s v="C1197"/>
    <n v="1"/>
    <s v="normal"/>
    <n v="248"/>
    <n v="5"/>
    <s v="discounted"/>
    <n v="248"/>
    <n v="12.4"/>
    <n v="235.6"/>
    <s v="February"/>
    <x v="65"/>
    <x v="53"/>
    <s v="Solis, Snyder and Newton"/>
  </r>
  <r>
    <s v="S11205"/>
    <x v="23"/>
    <s v="B1034"/>
    <s v="C1019"/>
    <n v="10"/>
    <s v="Bulk"/>
    <n v="305"/>
    <n v="0"/>
    <s v="full price"/>
    <n v="3050"/>
    <n v="0"/>
    <n v="3050"/>
    <s v="February"/>
    <x v="155"/>
    <x v="22"/>
    <s v="Bolton, Jones and Rich"/>
  </r>
  <r>
    <s v="S11206"/>
    <x v="20"/>
    <s v="B1033"/>
    <s v="C1148"/>
    <n v="1"/>
    <s v="normal"/>
    <n v="347"/>
    <n v="10"/>
    <s v="discounted"/>
    <n v="347"/>
    <n v="34.700000000000003"/>
    <n v="312.3"/>
    <s v="February"/>
    <x v="97"/>
    <x v="49"/>
    <s v="Ford PLC"/>
  </r>
  <r>
    <s v="S11207"/>
    <x v="26"/>
    <s v="B1003"/>
    <s v="C1189"/>
    <n v="10"/>
    <s v="Bulk"/>
    <n v="354"/>
    <n v="15"/>
    <s v="discounted"/>
    <n v="3540"/>
    <n v="53.1"/>
    <n v="3486.9"/>
    <s v="February"/>
    <x v="238"/>
    <x v="7"/>
    <s v="Melton Ltd"/>
  </r>
  <r>
    <s v="S11208"/>
    <x v="19"/>
    <s v="B1005"/>
    <s v="C1151"/>
    <n v="8"/>
    <s v="Bulk"/>
    <n v="500"/>
    <n v="5"/>
    <s v="discounted"/>
    <n v="4000"/>
    <n v="25"/>
    <n v="3975"/>
    <s v="February"/>
    <x v="118"/>
    <x v="9"/>
    <s v="Brown-Rivers"/>
  </r>
  <r>
    <s v="S11209"/>
    <x v="16"/>
    <s v="B1020"/>
    <s v="C1093"/>
    <n v="5"/>
    <s v="normal"/>
    <n v="386"/>
    <n v="10"/>
    <s v="discounted"/>
    <n v="1930"/>
    <n v="38.6"/>
    <n v="1891.4"/>
    <s v="February"/>
    <x v="171"/>
    <x v="39"/>
    <s v="Warner, Willis and Ray"/>
  </r>
  <r>
    <s v="S11210"/>
    <x v="19"/>
    <s v="B1007"/>
    <s v="C1074"/>
    <n v="9"/>
    <s v="Bulk"/>
    <n v="332"/>
    <n v="10"/>
    <s v="discounted"/>
    <n v="2988"/>
    <n v="33.200000000000003"/>
    <n v="2954.8"/>
    <s v="February"/>
    <x v="53"/>
    <x v="58"/>
    <s v="Mckenzie-Russell"/>
  </r>
  <r>
    <s v="S11211"/>
    <x v="23"/>
    <s v="B1029"/>
    <s v="C1204"/>
    <n v="6"/>
    <s v="Bulk"/>
    <n v="271"/>
    <n v="10"/>
    <s v="discounted"/>
    <n v="1626"/>
    <n v="27.1"/>
    <n v="1598.9"/>
    <s v="February"/>
    <x v="198"/>
    <x v="42"/>
    <s v="Rodriguez, Hammond and Mason"/>
  </r>
  <r>
    <s v="S11212"/>
    <x v="24"/>
    <s v="B1038"/>
    <s v="C1117"/>
    <n v="8"/>
    <s v="Bulk"/>
    <n v="481"/>
    <n v="10"/>
    <s v="discounted"/>
    <n v="3848"/>
    <n v="48.1"/>
    <n v="3799.9"/>
    <s v="February"/>
    <x v="67"/>
    <x v="18"/>
    <s v="Anderson-Martinez"/>
  </r>
  <r>
    <s v="S11213"/>
    <x v="14"/>
    <s v="B1030"/>
    <s v="C1163"/>
    <n v="3"/>
    <s v="normal"/>
    <n v="410"/>
    <n v="15"/>
    <s v="discounted"/>
    <n v="1230"/>
    <n v="61.5"/>
    <n v="1168.5"/>
    <s v="February"/>
    <x v="139"/>
    <x v="23"/>
    <s v="Alvarez, Knight and Lopez"/>
  </r>
  <r>
    <s v="S11214"/>
    <x v="9"/>
    <s v="B1045"/>
    <s v="C1060"/>
    <n v="1"/>
    <s v="normal"/>
    <n v="206"/>
    <n v="5"/>
    <s v="discounted"/>
    <n v="206"/>
    <n v="10.3"/>
    <n v="195.7"/>
    <s v="February"/>
    <x v="17"/>
    <x v="21"/>
    <s v="Nielsen, Chandler and Erickson"/>
  </r>
  <r>
    <s v="S11215"/>
    <x v="4"/>
    <s v="B1039"/>
    <s v="C1000"/>
    <n v="7"/>
    <s v="Bulk"/>
    <n v="356"/>
    <n v="10"/>
    <s v="discounted"/>
    <n v="2492"/>
    <n v="35.6"/>
    <n v="2456.4"/>
    <s v="February"/>
    <x v="156"/>
    <x v="46"/>
    <s v="Harris, Wilkinson and Barber"/>
  </r>
  <r>
    <s v="S11216"/>
    <x v="2"/>
    <s v="B1021"/>
    <s v="C1085"/>
    <n v="6"/>
    <s v="Bulk"/>
    <n v="269"/>
    <n v="15"/>
    <s v="discounted"/>
    <n v="1614"/>
    <n v="40.35"/>
    <n v="1573.65"/>
    <s v="February"/>
    <x v="52"/>
    <x v="44"/>
    <s v="Roberts, Silva and Gray"/>
  </r>
  <r>
    <s v="S11217"/>
    <x v="4"/>
    <s v="B1050"/>
    <s v="C1043"/>
    <n v="4"/>
    <s v="normal"/>
    <n v="287"/>
    <n v="15"/>
    <s v="discounted"/>
    <n v="1148"/>
    <n v="43.05"/>
    <n v="1104.95"/>
    <s v="February"/>
    <x v="49"/>
    <x v="31"/>
    <s v="Moore-Torres"/>
  </r>
  <r>
    <s v="S11218"/>
    <x v="24"/>
    <s v="B1045"/>
    <s v="C1042"/>
    <n v="10"/>
    <s v="Bulk"/>
    <n v="206"/>
    <n v="0"/>
    <s v="full price"/>
    <n v="2060"/>
    <n v="0"/>
    <n v="2060"/>
    <s v="February"/>
    <x v="240"/>
    <x v="21"/>
    <s v="Fox-Williams"/>
  </r>
  <r>
    <s v="S11219"/>
    <x v="22"/>
    <s v="B1042"/>
    <s v="C1242"/>
    <n v="5"/>
    <s v="normal"/>
    <n v="381"/>
    <n v="15"/>
    <s v="discounted"/>
    <n v="1905"/>
    <n v="57.15"/>
    <n v="1847.85"/>
    <s v="February"/>
    <x v="246"/>
    <x v="0"/>
    <s v="Sampson-Porter"/>
  </r>
  <r>
    <s v="S11220"/>
    <x v="13"/>
    <s v="B1016"/>
    <s v="C1059"/>
    <n v="2"/>
    <s v="normal"/>
    <n v="427"/>
    <n v="0"/>
    <s v="full price"/>
    <n v="854"/>
    <n v="0"/>
    <n v="854"/>
    <s v="February"/>
    <x v="225"/>
    <x v="37"/>
    <s v="Weber PLC"/>
  </r>
  <r>
    <s v="S11221"/>
    <x v="20"/>
    <s v="B1024"/>
    <s v="C1233"/>
    <n v="6"/>
    <s v="Bulk"/>
    <n v="222"/>
    <n v="10"/>
    <s v="discounted"/>
    <n v="1332"/>
    <n v="22.2"/>
    <n v="1309.8"/>
    <s v="February"/>
    <x v="234"/>
    <x v="35"/>
    <s v="Lester and Sons"/>
  </r>
  <r>
    <s v="S11222"/>
    <x v="21"/>
    <s v="B1032"/>
    <s v="C1186"/>
    <n v="5"/>
    <s v="normal"/>
    <n v="423"/>
    <n v="10"/>
    <s v="discounted"/>
    <n v="2115"/>
    <n v="42.3"/>
    <n v="2072.6999999999998"/>
    <s v="February"/>
    <x v="47"/>
    <x v="43"/>
    <s v="Torres Ltd"/>
  </r>
  <r>
    <s v="S11223"/>
    <x v="18"/>
    <s v="B1019"/>
    <s v="C1011"/>
    <n v="2"/>
    <s v="normal"/>
    <n v="167"/>
    <n v="0"/>
    <s v="full price"/>
    <n v="334"/>
    <n v="0"/>
    <n v="334"/>
    <s v="February"/>
    <x v="148"/>
    <x v="12"/>
    <s v="Brown PLC"/>
  </r>
  <r>
    <s v="S11224"/>
    <x v="17"/>
    <s v="B1048"/>
    <s v="C1162"/>
    <n v="6"/>
    <s v="Bulk"/>
    <n v="465"/>
    <n v="10"/>
    <s v="discounted"/>
    <n v="2790"/>
    <n v="46.5"/>
    <n v="2743.5"/>
    <s v="February"/>
    <x v="28"/>
    <x v="6"/>
    <s v="Salazar, Maldonado and Thomas"/>
  </r>
  <r>
    <s v="S11225"/>
    <x v="8"/>
    <s v="B1048"/>
    <s v="C1113"/>
    <n v="10"/>
    <s v="Bulk"/>
    <n v="465"/>
    <n v="5"/>
    <s v="discounted"/>
    <n v="4650"/>
    <n v="23.25"/>
    <n v="4626.75"/>
    <s v="February"/>
    <x v="121"/>
    <x v="6"/>
    <s v="Guzman Ltd"/>
  </r>
  <r>
    <s v="S11226"/>
    <x v="0"/>
    <s v="B1016"/>
    <s v="C1155"/>
    <n v="7"/>
    <s v="Bulk"/>
    <n v="427"/>
    <n v="15"/>
    <s v="discounted"/>
    <n v="2989"/>
    <n v="64.05"/>
    <n v="2924.95"/>
    <s v="February"/>
    <x v="114"/>
    <x v="37"/>
    <s v="Larson and Sons"/>
  </r>
  <r>
    <s v="S11227"/>
    <x v="9"/>
    <s v="B1003"/>
    <s v="C1182"/>
    <n v="2"/>
    <s v="normal"/>
    <n v="354"/>
    <n v="0"/>
    <s v="full price"/>
    <n v="708"/>
    <n v="0"/>
    <n v="708"/>
    <s v="February"/>
    <x v="58"/>
    <x v="7"/>
    <s v="Anderson-Hogan"/>
  </r>
  <r>
    <s v="S11228"/>
    <x v="0"/>
    <s v="B1027"/>
    <s v="C1111"/>
    <n v="2"/>
    <s v="normal"/>
    <n v="336"/>
    <n v="0"/>
    <s v="full price"/>
    <n v="672"/>
    <n v="0"/>
    <n v="672"/>
    <s v="February"/>
    <x v="103"/>
    <x v="33"/>
    <s v="Nash, Rich and Hill"/>
  </r>
  <r>
    <s v="S11229"/>
    <x v="9"/>
    <s v="B1038"/>
    <s v="C1043"/>
    <n v="3"/>
    <s v="normal"/>
    <n v="481"/>
    <n v="10"/>
    <s v="discounted"/>
    <n v="1443"/>
    <n v="48.1"/>
    <n v="1394.9"/>
    <s v="February"/>
    <x v="49"/>
    <x v="18"/>
    <s v="Moore-Torres"/>
  </r>
  <r>
    <s v="S11230"/>
    <x v="26"/>
    <s v="B1045"/>
    <s v="C1235"/>
    <n v="6"/>
    <s v="Bulk"/>
    <n v="206"/>
    <n v="5"/>
    <s v="discounted"/>
    <n v="1236"/>
    <n v="10.3"/>
    <n v="1225.7"/>
    <s v="February"/>
    <x v="179"/>
    <x v="21"/>
    <s v="Mclaughlin-Ballard"/>
  </r>
  <r>
    <s v="S11231"/>
    <x v="2"/>
    <s v="B1000"/>
    <s v="C1159"/>
    <n v="6"/>
    <s v="Bulk"/>
    <n v="418"/>
    <n v="5"/>
    <s v="discounted"/>
    <n v="2508"/>
    <n v="20.9"/>
    <n v="2487.1"/>
    <s v="February"/>
    <x v="102"/>
    <x v="57"/>
    <s v="Jordan-Edwards"/>
  </r>
  <r>
    <s v="S11232"/>
    <x v="13"/>
    <s v="B1020"/>
    <s v="C1150"/>
    <n v="10"/>
    <s v="Bulk"/>
    <n v="386"/>
    <n v="15"/>
    <s v="discounted"/>
    <n v="3860"/>
    <n v="57.9"/>
    <n v="3802.1"/>
    <s v="February"/>
    <x v="72"/>
    <x v="39"/>
    <s v="Gonzalez-Tran"/>
  </r>
  <r>
    <s v="S11233"/>
    <x v="8"/>
    <s v="B1013"/>
    <s v="C1182"/>
    <n v="9"/>
    <s v="Bulk"/>
    <n v="284"/>
    <n v="0"/>
    <s v="full price"/>
    <n v="2556"/>
    <n v="0"/>
    <n v="2556"/>
    <s v="February"/>
    <x v="58"/>
    <x v="16"/>
    <s v="Anderson-Hogan"/>
  </r>
  <r>
    <s v="S11234"/>
    <x v="3"/>
    <s v="B1053"/>
    <s v="C1085"/>
    <n v="6"/>
    <s v="Bulk"/>
    <n v="315"/>
    <n v="10"/>
    <s v="discounted"/>
    <n v="1890"/>
    <n v="31.5"/>
    <n v="1858.5"/>
    <s v="February"/>
    <x v="52"/>
    <x v="4"/>
    <s v="Roberts, Silva and Gray"/>
  </r>
  <r>
    <s v="S11235"/>
    <x v="19"/>
    <s v="B1012"/>
    <s v="C1061"/>
    <n v="7"/>
    <s v="Bulk"/>
    <n v="186"/>
    <n v="5"/>
    <s v="discounted"/>
    <n v="1302"/>
    <n v="9.3000000000000007"/>
    <n v="1292.7"/>
    <s v="February"/>
    <x v="27"/>
    <x v="27"/>
    <s v="Stevenson-Phillips"/>
  </r>
  <r>
    <s v="S11236"/>
    <x v="11"/>
    <s v="B1013"/>
    <s v="C1109"/>
    <n v="8"/>
    <s v="Bulk"/>
    <n v="284"/>
    <n v="10"/>
    <s v="discounted"/>
    <n v="2272"/>
    <n v="28.4"/>
    <n v="2243.6"/>
    <s v="February"/>
    <x v="126"/>
    <x v="16"/>
    <s v="Gardner PLC"/>
  </r>
  <r>
    <s v="S11237"/>
    <x v="9"/>
    <s v="B1009"/>
    <s v="C1115"/>
    <n v="9"/>
    <s v="Bulk"/>
    <n v="210"/>
    <n v="5"/>
    <s v="discounted"/>
    <n v="1890"/>
    <n v="10.5"/>
    <n v="1879.5"/>
    <s v="February"/>
    <x v="123"/>
    <x v="2"/>
    <s v="Mann PLC"/>
  </r>
  <r>
    <s v="S11238"/>
    <x v="9"/>
    <s v="B1057"/>
    <s v="C1182"/>
    <n v="9"/>
    <s v="Bulk"/>
    <n v="326"/>
    <n v="10"/>
    <s v="discounted"/>
    <n v="2934"/>
    <n v="32.6"/>
    <n v="2901.4"/>
    <s v="February"/>
    <x v="58"/>
    <x v="48"/>
    <s v="Anderson-Hogan"/>
  </r>
  <r>
    <s v="S11239"/>
    <x v="27"/>
    <s v="B1020"/>
    <s v="C1199"/>
    <n v="4"/>
    <s v="normal"/>
    <n v="386"/>
    <n v="15"/>
    <s v="discounted"/>
    <n v="1544"/>
    <n v="57.9"/>
    <n v="1486.1"/>
    <s v="February"/>
    <x v="15"/>
    <x v="39"/>
    <s v="Bender Group"/>
  </r>
  <r>
    <s v="S11240"/>
    <x v="13"/>
    <s v="B1026"/>
    <s v="C1049"/>
    <n v="10"/>
    <s v="Bulk"/>
    <n v="459"/>
    <n v="15"/>
    <s v="discounted"/>
    <n v="4590"/>
    <n v="68.849999999999994"/>
    <n v="4521.1499999999996"/>
    <s v="February"/>
    <x v="51"/>
    <x v="59"/>
    <s v="Mcknight LLC"/>
  </r>
  <r>
    <s v="S11241"/>
    <x v="2"/>
    <s v="B1046"/>
    <s v="C1218"/>
    <n v="7"/>
    <s v="Bulk"/>
    <n v="334"/>
    <n v="5"/>
    <s v="discounted"/>
    <n v="2338"/>
    <n v="16.7"/>
    <n v="2321.3000000000002"/>
    <s v="February"/>
    <x v="26"/>
    <x v="20"/>
    <s v="Potter Group"/>
  </r>
  <r>
    <s v="S11242"/>
    <x v="21"/>
    <s v="B1052"/>
    <s v="C1000"/>
    <n v="5"/>
    <s v="normal"/>
    <n v="462"/>
    <n v="15"/>
    <s v="discounted"/>
    <n v="2310"/>
    <n v="69.3"/>
    <n v="2240.6999999999998"/>
    <s v="February"/>
    <x v="156"/>
    <x v="8"/>
    <s v="Harris, Wilkinson and Barber"/>
  </r>
  <r>
    <s v="S11243"/>
    <x v="11"/>
    <s v="B1050"/>
    <s v="C1145"/>
    <n v="1"/>
    <s v="normal"/>
    <n v="287"/>
    <n v="10"/>
    <s v="discounted"/>
    <n v="287"/>
    <n v="28.7"/>
    <n v="258.3"/>
    <s v="February"/>
    <x v="207"/>
    <x v="31"/>
    <s v="Dillon-Galloway"/>
  </r>
  <r>
    <s v="S11244"/>
    <x v="18"/>
    <s v="B1050"/>
    <s v="C1044"/>
    <n v="7"/>
    <s v="Bulk"/>
    <n v="287"/>
    <n v="15"/>
    <s v="discounted"/>
    <n v="2009"/>
    <n v="43.05"/>
    <n v="1965.95"/>
    <s v="February"/>
    <x v="224"/>
    <x v="31"/>
    <s v="Lewis-Hunter"/>
  </r>
  <r>
    <s v="S11245"/>
    <x v="19"/>
    <s v="B1024"/>
    <s v="C1198"/>
    <n v="5"/>
    <s v="normal"/>
    <n v="222"/>
    <n v="0"/>
    <s v="full price"/>
    <n v="1110"/>
    <n v="0"/>
    <n v="1110"/>
    <s v="February"/>
    <x v="191"/>
    <x v="35"/>
    <s v="Prince Group"/>
  </r>
  <r>
    <s v="S11246"/>
    <x v="0"/>
    <s v="B1045"/>
    <s v="C1050"/>
    <n v="9"/>
    <s v="Bulk"/>
    <n v="206"/>
    <n v="15"/>
    <s v="discounted"/>
    <n v="1854"/>
    <n v="30.9"/>
    <n v="1823.1"/>
    <s v="February"/>
    <x v="180"/>
    <x v="21"/>
    <s v="Alvarez, Le and Wilson"/>
  </r>
  <r>
    <s v="S11247"/>
    <x v="23"/>
    <s v="B1045"/>
    <s v="C1006"/>
    <n v="9"/>
    <s v="Bulk"/>
    <n v="206"/>
    <n v="0"/>
    <s v="full price"/>
    <n v="1854"/>
    <n v="0"/>
    <n v="1854"/>
    <s v="February"/>
    <x v="230"/>
    <x v="21"/>
    <s v="Callahan-Sullivan"/>
  </r>
  <r>
    <s v="S11248"/>
    <x v="20"/>
    <s v="B1032"/>
    <s v="C1152"/>
    <n v="7"/>
    <s v="Bulk"/>
    <n v="423"/>
    <n v="0"/>
    <s v="full price"/>
    <n v="2961"/>
    <n v="0"/>
    <n v="2961"/>
    <s v="February"/>
    <x v="160"/>
    <x v="43"/>
    <s v="Wolfe-Spencer"/>
  </r>
  <r>
    <s v="S11249"/>
    <x v="1"/>
    <s v="B1039"/>
    <s v="C1183"/>
    <n v="6"/>
    <s v="Bulk"/>
    <n v="356"/>
    <n v="15"/>
    <s v="discounted"/>
    <n v="2136"/>
    <n v="53.4"/>
    <n v="2082.6"/>
    <s v="February"/>
    <x v="145"/>
    <x v="46"/>
    <s v="Patterson Ltd"/>
  </r>
  <r>
    <s v="S11250"/>
    <x v="10"/>
    <s v="B1018"/>
    <s v="C1202"/>
    <n v="5"/>
    <s v="normal"/>
    <n v="295"/>
    <n v="0"/>
    <s v="full price"/>
    <n v="1475"/>
    <n v="0"/>
    <n v="1475"/>
    <s v="February"/>
    <x v="137"/>
    <x v="36"/>
    <s v="Savage, Boyle and Kennedy"/>
  </r>
  <r>
    <s v="S11251"/>
    <x v="22"/>
    <s v="B1033"/>
    <s v="C1209"/>
    <n v="6"/>
    <s v="Bulk"/>
    <n v="347"/>
    <n v="5"/>
    <s v="discounted"/>
    <n v="2082"/>
    <n v="17.350000000000001"/>
    <n v="2064.65"/>
    <s v="February"/>
    <x v="184"/>
    <x v="49"/>
    <s v="Lamb LLC"/>
  </r>
  <r>
    <s v="S11252"/>
    <x v="21"/>
    <s v="B1001"/>
    <s v="C1078"/>
    <n v="5"/>
    <s v="normal"/>
    <n v="341"/>
    <n v="10"/>
    <s v="discounted"/>
    <n v="1705"/>
    <n v="34.1"/>
    <n v="1670.9"/>
    <s v="February"/>
    <x v="194"/>
    <x v="50"/>
    <s v="Kaiser Group"/>
  </r>
  <r>
    <s v="S11253"/>
    <x v="24"/>
    <s v="B1030"/>
    <s v="C1113"/>
    <n v="7"/>
    <s v="Bulk"/>
    <n v="410"/>
    <n v="10"/>
    <s v="discounted"/>
    <n v="2870"/>
    <n v="41"/>
    <n v="2829"/>
    <s v="February"/>
    <x v="121"/>
    <x v="23"/>
    <s v="Guzman Ltd"/>
  </r>
  <r>
    <s v="S11254"/>
    <x v="13"/>
    <s v="B1051"/>
    <s v="C1003"/>
    <n v="6"/>
    <s v="Bulk"/>
    <n v="451"/>
    <n v="15"/>
    <s v="discounted"/>
    <n v="2706"/>
    <n v="67.650000000000006"/>
    <n v="2638.35"/>
    <s v="February"/>
    <x v="166"/>
    <x v="52"/>
    <s v="Clark and Sons"/>
  </r>
  <r>
    <s v="S11255"/>
    <x v="2"/>
    <s v="B1023"/>
    <s v="C1121"/>
    <n v="7"/>
    <s v="Bulk"/>
    <n v="421"/>
    <n v="5"/>
    <s v="discounted"/>
    <n v="2947"/>
    <n v="21.05"/>
    <n v="2925.95"/>
    <s v="February"/>
    <x v="233"/>
    <x v="30"/>
    <s v="Miller Ltd"/>
  </r>
  <r>
    <s v="S11256"/>
    <x v="18"/>
    <s v="B1041"/>
    <s v="C1179"/>
    <n v="5"/>
    <s v="normal"/>
    <n v="222"/>
    <n v="15"/>
    <s v="discounted"/>
    <n v="1110"/>
    <n v="33.299999999999997"/>
    <n v="1076.7"/>
    <s v="February"/>
    <x v="125"/>
    <x v="17"/>
    <s v="Murray, Mason and Taylor"/>
  </r>
  <r>
    <s v="S11257"/>
    <x v="10"/>
    <s v="B1037"/>
    <s v="C1096"/>
    <n v="1"/>
    <s v="normal"/>
    <n v="373"/>
    <n v="0"/>
    <s v="full price"/>
    <n v="373"/>
    <n v="0"/>
    <n v="373"/>
    <s v="February"/>
    <x v="9"/>
    <x v="41"/>
    <s v="Scott-Johnston"/>
  </r>
  <r>
    <s v="S11258"/>
    <x v="18"/>
    <s v="B1034"/>
    <s v="C1120"/>
    <n v="2"/>
    <s v="normal"/>
    <n v="305"/>
    <n v="15"/>
    <s v="discounted"/>
    <n v="610"/>
    <n v="45.75"/>
    <n v="564.25"/>
    <s v="February"/>
    <x v="86"/>
    <x v="22"/>
    <s v="Smith-Wolfe"/>
  </r>
  <r>
    <s v="S11259"/>
    <x v="7"/>
    <s v="B1004"/>
    <s v="C1183"/>
    <n v="6"/>
    <s v="Bulk"/>
    <n v="248"/>
    <n v="5"/>
    <s v="discounted"/>
    <n v="1488"/>
    <n v="12.4"/>
    <n v="1475.6"/>
    <s v="February"/>
    <x v="145"/>
    <x v="53"/>
    <s v="Patterson Ltd"/>
  </r>
  <r>
    <s v="S11260"/>
    <x v="25"/>
    <s v="B1030"/>
    <s v="C1126"/>
    <n v="2"/>
    <s v="normal"/>
    <n v="410"/>
    <n v="0"/>
    <s v="full price"/>
    <n v="820"/>
    <n v="0"/>
    <n v="820"/>
    <s v="February"/>
    <x v="143"/>
    <x v="23"/>
    <s v="Sullivan-Patterson"/>
  </r>
  <r>
    <s v="S11261"/>
    <x v="11"/>
    <s v="B1006"/>
    <s v="C1236"/>
    <n v="9"/>
    <s v="Bulk"/>
    <n v="213"/>
    <n v="10"/>
    <s v="discounted"/>
    <n v="1917"/>
    <n v="21.3"/>
    <n v="1895.7"/>
    <s v="February"/>
    <x v="80"/>
    <x v="40"/>
    <s v="Jackson Inc"/>
  </r>
  <r>
    <s v="S11262"/>
    <x v="21"/>
    <s v="B1045"/>
    <s v="C1098"/>
    <n v="3"/>
    <s v="normal"/>
    <n v="206"/>
    <n v="5"/>
    <s v="discounted"/>
    <n v="618"/>
    <n v="10.3"/>
    <n v="607.70000000000005"/>
    <s v="February"/>
    <x v="159"/>
    <x v="21"/>
    <s v="Tate-Massey"/>
  </r>
  <r>
    <s v="S11263"/>
    <x v="3"/>
    <s v="B1027"/>
    <s v="C1111"/>
    <n v="2"/>
    <s v="normal"/>
    <n v="336"/>
    <n v="0"/>
    <s v="full price"/>
    <n v="672"/>
    <n v="0"/>
    <n v="672"/>
    <s v="February"/>
    <x v="103"/>
    <x v="33"/>
    <s v="Nash, Rich and Hill"/>
  </r>
  <r>
    <s v="S11264"/>
    <x v="14"/>
    <s v="B1018"/>
    <s v="C1103"/>
    <n v="6"/>
    <s v="Bulk"/>
    <n v="295"/>
    <n v="10"/>
    <s v="discounted"/>
    <n v="1770"/>
    <n v="29.5"/>
    <n v="1740.5"/>
    <s v="February"/>
    <x v="107"/>
    <x v="36"/>
    <s v="Miller-Miller"/>
  </r>
  <r>
    <s v="S11265"/>
    <x v="13"/>
    <s v="B1042"/>
    <s v="C1147"/>
    <n v="7"/>
    <s v="Bulk"/>
    <n v="381"/>
    <n v="10"/>
    <s v="discounted"/>
    <n v="2667"/>
    <n v="38.1"/>
    <n v="2628.9"/>
    <s v="February"/>
    <x v="189"/>
    <x v="0"/>
    <s v="Daniels-Bond"/>
  </r>
  <r>
    <s v="S11266"/>
    <x v="14"/>
    <s v="B1028"/>
    <s v="C1208"/>
    <n v="10"/>
    <s v="Bulk"/>
    <n v="487"/>
    <n v="10"/>
    <s v="discounted"/>
    <n v="4870"/>
    <n v="48.7"/>
    <n v="4821.3"/>
    <s v="February"/>
    <x v="36"/>
    <x v="51"/>
    <s v="Hunter PLC"/>
  </r>
  <r>
    <s v="S11267"/>
    <x v="22"/>
    <s v="B1050"/>
    <s v="C1087"/>
    <n v="3"/>
    <s v="normal"/>
    <n v="287"/>
    <n v="15"/>
    <s v="discounted"/>
    <n v="861"/>
    <n v="43.05"/>
    <n v="817.95"/>
    <s v="February"/>
    <x v="6"/>
    <x v="31"/>
    <s v="Sanford-Bullock"/>
  </r>
  <r>
    <s v="S11268"/>
    <x v="15"/>
    <s v="B1031"/>
    <s v="C1178"/>
    <n v="4"/>
    <s v="normal"/>
    <n v="370"/>
    <n v="15"/>
    <s v="discounted"/>
    <n v="1480"/>
    <n v="55.5"/>
    <n v="1424.5"/>
    <s v="February"/>
    <x v="50"/>
    <x v="5"/>
    <s v="Edwards, Ayers and Lowe"/>
  </r>
  <r>
    <s v="S11269"/>
    <x v="25"/>
    <s v="B1037"/>
    <s v="C1179"/>
    <n v="3"/>
    <s v="normal"/>
    <n v="373"/>
    <n v="0"/>
    <s v="full price"/>
    <n v="1119"/>
    <n v="0"/>
    <n v="1119"/>
    <s v="February"/>
    <x v="125"/>
    <x v="41"/>
    <s v="Murray, Mason and Taylor"/>
  </r>
  <r>
    <s v="S11270"/>
    <x v="23"/>
    <s v="B1052"/>
    <s v="C1117"/>
    <n v="10"/>
    <s v="Bulk"/>
    <n v="462"/>
    <n v="0"/>
    <s v="full price"/>
    <n v="4620"/>
    <n v="0"/>
    <n v="4620"/>
    <s v="February"/>
    <x v="67"/>
    <x v="8"/>
    <s v="Anderson-Martinez"/>
  </r>
  <r>
    <s v="S11271"/>
    <x v="24"/>
    <s v="B1020"/>
    <s v="C1105"/>
    <n v="9"/>
    <s v="Bulk"/>
    <n v="386"/>
    <n v="10"/>
    <s v="discounted"/>
    <n v="3474"/>
    <n v="38.6"/>
    <n v="3435.4"/>
    <s v="February"/>
    <x v="39"/>
    <x v="39"/>
    <s v="Newman-Fitzgerald"/>
  </r>
  <r>
    <s v="S11272"/>
    <x v="27"/>
    <s v="B1057"/>
    <s v="C1066"/>
    <n v="7"/>
    <s v="Bulk"/>
    <n v="326"/>
    <n v="0"/>
    <s v="full price"/>
    <n v="2282"/>
    <n v="0"/>
    <n v="2282"/>
    <s v="February"/>
    <x v="106"/>
    <x v="48"/>
    <s v="Pennington-Knox"/>
  </r>
  <r>
    <s v="S11273"/>
    <x v="19"/>
    <s v="B1012"/>
    <s v="C1200"/>
    <n v="4"/>
    <s v="normal"/>
    <n v="186"/>
    <n v="0"/>
    <s v="full price"/>
    <n v="744"/>
    <n v="0"/>
    <n v="744"/>
    <s v="February"/>
    <x v="241"/>
    <x v="27"/>
    <s v="Gonzalez Inc"/>
  </r>
  <r>
    <s v="S11274"/>
    <x v="9"/>
    <s v="B1000"/>
    <s v="C1130"/>
    <n v="1"/>
    <s v="normal"/>
    <n v="418"/>
    <n v="10"/>
    <s v="discounted"/>
    <n v="418"/>
    <n v="41.8"/>
    <n v="376.2"/>
    <s v="February"/>
    <x v="211"/>
    <x v="57"/>
    <s v="Johnson, Gordon and Fuentes"/>
  </r>
  <r>
    <s v="S11275"/>
    <x v="9"/>
    <s v="B1048"/>
    <s v="C1122"/>
    <n v="8"/>
    <s v="Bulk"/>
    <n v="465"/>
    <n v="10"/>
    <s v="discounted"/>
    <n v="3720"/>
    <n v="46.5"/>
    <n v="3673.5"/>
    <s v="February"/>
    <x v="100"/>
    <x v="6"/>
    <s v="Aguirre Group"/>
  </r>
  <r>
    <s v="S11276"/>
    <x v="19"/>
    <s v="B1050"/>
    <s v="C1222"/>
    <n v="4"/>
    <s v="normal"/>
    <n v="287"/>
    <n v="5"/>
    <s v="discounted"/>
    <n v="1148"/>
    <n v="14.35"/>
    <n v="1133.6500000000001"/>
    <s v="February"/>
    <x v="44"/>
    <x v="31"/>
    <s v="Moody-Dunn"/>
  </r>
  <r>
    <s v="S11277"/>
    <x v="2"/>
    <s v="B1010"/>
    <s v="C1201"/>
    <n v="5"/>
    <s v="normal"/>
    <n v="342"/>
    <n v="5"/>
    <s v="discounted"/>
    <n v="1710"/>
    <n v="17.100000000000001"/>
    <n v="1692.9"/>
    <s v="February"/>
    <x v="96"/>
    <x v="45"/>
    <s v="Watts, Phillips and Vang"/>
  </r>
  <r>
    <s v="S11278"/>
    <x v="25"/>
    <s v="B1042"/>
    <s v="C1147"/>
    <n v="6"/>
    <s v="Bulk"/>
    <n v="381"/>
    <n v="0"/>
    <s v="full price"/>
    <n v="2286"/>
    <n v="0"/>
    <n v="2286"/>
    <s v="February"/>
    <x v="189"/>
    <x v="0"/>
    <s v="Daniels-Bond"/>
  </r>
  <r>
    <s v="S11279"/>
    <x v="21"/>
    <s v="B1005"/>
    <s v="C1205"/>
    <n v="1"/>
    <s v="normal"/>
    <n v="500"/>
    <n v="5"/>
    <s v="discounted"/>
    <n v="500"/>
    <n v="25"/>
    <n v="475"/>
    <s v="February"/>
    <x v="210"/>
    <x v="9"/>
    <s v="Lee Ltd"/>
  </r>
  <r>
    <s v="S11280"/>
    <x v="1"/>
    <s v="B1050"/>
    <s v="C1000"/>
    <n v="4"/>
    <s v="normal"/>
    <n v="287"/>
    <n v="10"/>
    <s v="discounted"/>
    <n v="1148"/>
    <n v="28.7"/>
    <n v="1119.3"/>
    <s v="February"/>
    <x v="156"/>
    <x v="31"/>
    <s v="Harris, Wilkinson and Barber"/>
  </r>
  <r>
    <s v="S11281"/>
    <x v="21"/>
    <s v="B1018"/>
    <s v="C1220"/>
    <n v="6"/>
    <s v="Bulk"/>
    <n v="295"/>
    <n v="15"/>
    <s v="discounted"/>
    <n v="1770"/>
    <n v="44.25"/>
    <n v="1725.75"/>
    <s v="February"/>
    <x v="115"/>
    <x v="36"/>
    <s v="Williams Group"/>
  </r>
  <r>
    <s v="S11282"/>
    <x v="0"/>
    <s v="B1024"/>
    <s v="C1103"/>
    <n v="2"/>
    <s v="normal"/>
    <n v="222"/>
    <n v="10"/>
    <s v="discounted"/>
    <n v="444"/>
    <n v="22.2"/>
    <n v="421.8"/>
    <s v="February"/>
    <x v="107"/>
    <x v="35"/>
    <s v="Miller-Miller"/>
  </r>
  <r>
    <s v="S11283"/>
    <x v="23"/>
    <s v="B1036"/>
    <s v="C1080"/>
    <n v="4"/>
    <s v="normal"/>
    <n v="164"/>
    <n v="15"/>
    <s v="discounted"/>
    <n v="656"/>
    <n v="24.6"/>
    <n v="631.4"/>
    <s v="February"/>
    <x v="140"/>
    <x v="19"/>
    <s v="Davis-Buckley"/>
  </r>
  <r>
    <s v="S11284"/>
    <x v="26"/>
    <s v="B1051"/>
    <s v="C1233"/>
    <n v="10"/>
    <s v="Bulk"/>
    <n v="451"/>
    <n v="0"/>
    <s v="full price"/>
    <n v="4510"/>
    <n v="0"/>
    <n v="4510"/>
    <s v="February"/>
    <x v="234"/>
    <x v="52"/>
    <s v="Lester and Sons"/>
  </r>
  <r>
    <s v="S11285"/>
    <x v="12"/>
    <s v="B1055"/>
    <s v="C1176"/>
    <n v="10"/>
    <s v="Bulk"/>
    <n v="192"/>
    <n v="10"/>
    <s v="discounted"/>
    <n v="1920"/>
    <n v="19.2"/>
    <n v="1900.8"/>
    <s v="February"/>
    <x v="173"/>
    <x v="3"/>
    <s v="Liu Group"/>
  </r>
  <r>
    <s v="S11286"/>
    <x v="14"/>
    <s v="B1059"/>
    <s v="C1149"/>
    <n v="10"/>
    <s v="Bulk"/>
    <n v="399"/>
    <n v="0"/>
    <s v="full price"/>
    <n v="3990"/>
    <n v="0"/>
    <n v="3990"/>
    <s v="February"/>
    <x v="76"/>
    <x v="34"/>
    <s v="Rodgers and Sons"/>
  </r>
  <r>
    <s v="S11287"/>
    <x v="22"/>
    <s v="B1057"/>
    <s v="C1024"/>
    <n v="3"/>
    <s v="normal"/>
    <n v="326"/>
    <n v="0"/>
    <s v="full price"/>
    <n v="978"/>
    <n v="0"/>
    <n v="978"/>
    <s v="February"/>
    <x v="57"/>
    <x v="48"/>
    <s v="Hernandez LLC"/>
  </r>
  <r>
    <s v="S11288"/>
    <x v="15"/>
    <s v="B1016"/>
    <s v="C1223"/>
    <n v="8"/>
    <s v="Bulk"/>
    <n v="427"/>
    <n v="15"/>
    <s v="discounted"/>
    <n v="3416"/>
    <n v="64.05"/>
    <n v="3351.95"/>
    <s v="February"/>
    <x v="24"/>
    <x v="37"/>
    <s v="Brown-Walter"/>
  </r>
  <r>
    <s v="S11289"/>
    <x v="3"/>
    <s v="B1032"/>
    <s v="C1205"/>
    <n v="10"/>
    <s v="Bulk"/>
    <n v="423"/>
    <n v="5"/>
    <s v="discounted"/>
    <n v="4230"/>
    <n v="21.15"/>
    <n v="4208.8500000000004"/>
    <s v="February"/>
    <x v="210"/>
    <x v="43"/>
    <s v="Lee Ltd"/>
  </r>
  <r>
    <s v="S11290"/>
    <x v="3"/>
    <s v="B1003"/>
    <s v="C1183"/>
    <n v="4"/>
    <s v="normal"/>
    <n v="354"/>
    <n v="10"/>
    <s v="discounted"/>
    <n v="1416"/>
    <n v="35.4"/>
    <n v="1380.6"/>
    <s v="February"/>
    <x v="145"/>
    <x v="7"/>
    <s v="Patterson Ltd"/>
  </r>
  <r>
    <s v="S11291"/>
    <x v="2"/>
    <s v="B1052"/>
    <s v="C1207"/>
    <n v="2"/>
    <s v="normal"/>
    <n v="462"/>
    <n v="10"/>
    <s v="discounted"/>
    <n v="924"/>
    <n v="46.2"/>
    <n v="877.8"/>
    <s v="February"/>
    <x v="243"/>
    <x v="8"/>
    <s v="Mendoza LLC"/>
  </r>
  <r>
    <s v="S11292"/>
    <x v="5"/>
    <s v="B1005"/>
    <s v="C1141"/>
    <n v="8"/>
    <s v="Bulk"/>
    <n v="500"/>
    <n v="0"/>
    <s v="full price"/>
    <n v="4000"/>
    <n v="0"/>
    <n v="4000"/>
    <s v="February"/>
    <x v="88"/>
    <x v="9"/>
    <s v="Ashley, Delgado and Hernandez"/>
  </r>
  <r>
    <s v="S11293"/>
    <x v="8"/>
    <s v="B1030"/>
    <s v="C1243"/>
    <n v="9"/>
    <s v="Bulk"/>
    <n v="410"/>
    <n v="10"/>
    <s v="discounted"/>
    <n v="3690"/>
    <n v="41"/>
    <n v="3649"/>
    <s v="February"/>
    <x v="163"/>
    <x v="23"/>
    <s v="Crane LLC"/>
  </r>
  <r>
    <s v="S11294"/>
    <x v="16"/>
    <s v="B1040"/>
    <s v="C1179"/>
    <n v="9"/>
    <s v="Bulk"/>
    <n v="456"/>
    <n v="0"/>
    <s v="full price"/>
    <n v="4104"/>
    <n v="0"/>
    <n v="4104"/>
    <s v="February"/>
    <x v="125"/>
    <x v="11"/>
    <s v="Murray, Mason and Taylor"/>
  </r>
  <r>
    <s v="S11295"/>
    <x v="15"/>
    <s v="B1048"/>
    <s v="C1074"/>
    <n v="1"/>
    <s v="normal"/>
    <n v="465"/>
    <n v="10"/>
    <s v="discounted"/>
    <n v="465"/>
    <n v="46.5"/>
    <n v="418.5"/>
    <s v="February"/>
    <x v="53"/>
    <x v="6"/>
    <s v="Mckenzie-Russell"/>
  </r>
  <r>
    <s v="S11296"/>
    <x v="14"/>
    <s v="B1030"/>
    <s v="C1012"/>
    <n v="5"/>
    <s v="normal"/>
    <n v="410"/>
    <n v="5"/>
    <s v="discounted"/>
    <n v="2050"/>
    <n v="20.5"/>
    <n v="2029.5"/>
    <s v="February"/>
    <x v="19"/>
    <x v="23"/>
    <s v="Brown and Sons"/>
  </r>
  <r>
    <s v="S11297"/>
    <x v="20"/>
    <s v="B1006"/>
    <s v="C1074"/>
    <n v="4"/>
    <s v="normal"/>
    <n v="213"/>
    <n v="0"/>
    <s v="full price"/>
    <n v="852"/>
    <n v="0"/>
    <n v="852"/>
    <s v="February"/>
    <x v="53"/>
    <x v="40"/>
    <s v="Mckenzie-Russell"/>
  </r>
  <r>
    <s v="S11298"/>
    <x v="6"/>
    <s v="B1001"/>
    <s v="C1034"/>
    <n v="5"/>
    <s v="normal"/>
    <n v="341"/>
    <n v="15"/>
    <s v="discounted"/>
    <n v="1705"/>
    <n v="51.15"/>
    <n v="1653.85"/>
    <s v="February"/>
    <x v="213"/>
    <x v="50"/>
    <s v="Finley and Sons"/>
  </r>
  <r>
    <s v="S11299"/>
    <x v="27"/>
    <s v="B1022"/>
    <s v="C1092"/>
    <n v="10"/>
    <s v="Bulk"/>
    <n v="441"/>
    <n v="15"/>
    <s v="discounted"/>
    <n v="4410"/>
    <n v="66.150000000000006"/>
    <n v="4343.8500000000004"/>
    <s v="February"/>
    <x v="169"/>
    <x v="47"/>
    <s v="Davis, Shepard and Clay"/>
  </r>
  <r>
    <s v="S11300"/>
    <x v="1"/>
    <s v="B1051"/>
    <s v="C1153"/>
    <n v="10"/>
    <s v="Bulk"/>
    <n v="451"/>
    <n v="0"/>
    <s v="full price"/>
    <n v="4510"/>
    <n v="0"/>
    <n v="4510"/>
    <s v="February"/>
    <x v="232"/>
    <x v="52"/>
    <s v="Lopez Ltd"/>
  </r>
  <r>
    <s v="S11301"/>
    <x v="24"/>
    <s v="B1025"/>
    <s v="C1133"/>
    <n v="8"/>
    <s v="Bulk"/>
    <n v="467"/>
    <n v="15"/>
    <s v="discounted"/>
    <n v="3736"/>
    <n v="70.05"/>
    <n v="3665.95"/>
    <s v="February"/>
    <x v="226"/>
    <x v="38"/>
    <s v="Clarke Group"/>
  </r>
  <r>
    <s v="S11302"/>
    <x v="16"/>
    <s v="B1001"/>
    <s v="C1091"/>
    <n v="4"/>
    <s v="normal"/>
    <n v="341"/>
    <n v="10"/>
    <s v="discounted"/>
    <n v="1364"/>
    <n v="34.1"/>
    <n v="1329.9"/>
    <s v="February"/>
    <x v="0"/>
    <x v="50"/>
    <s v="King LLC"/>
  </r>
  <r>
    <s v="S11303"/>
    <x v="16"/>
    <s v="B1023"/>
    <s v="C1026"/>
    <n v="7"/>
    <s v="Bulk"/>
    <n v="421"/>
    <n v="5"/>
    <s v="discounted"/>
    <n v="2947"/>
    <n v="21.05"/>
    <n v="2925.95"/>
    <s v="February"/>
    <x v="120"/>
    <x v="30"/>
    <s v="Williams-Edwards"/>
  </r>
  <r>
    <s v="S11304"/>
    <x v="3"/>
    <s v="B1055"/>
    <s v="C1212"/>
    <n v="8"/>
    <s v="Bulk"/>
    <n v="192"/>
    <n v="15"/>
    <s v="discounted"/>
    <n v="1536"/>
    <n v="28.8"/>
    <n v="1507.2"/>
    <s v="February"/>
    <x v="29"/>
    <x v="3"/>
    <s v="Maldonado-Cohen"/>
  </r>
  <r>
    <s v="S11305"/>
    <x v="8"/>
    <s v="B1040"/>
    <s v="C1072"/>
    <n v="8"/>
    <s v="Bulk"/>
    <n v="456"/>
    <n v="10"/>
    <s v="discounted"/>
    <n v="3648"/>
    <n v="45.6"/>
    <n v="3602.4"/>
    <s v="February"/>
    <x v="130"/>
    <x v="11"/>
    <s v="Reid, Chavez and Flowers"/>
  </r>
  <r>
    <s v="S11306"/>
    <x v="21"/>
    <s v="B1017"/>
    <s v="C1011"/>
    <n v="5"/>
    <s v="normal"/>
    <n v="303"/>
    <n v="10"/>
    <s v="discounted"/>
    <n v="1515"/>
    <n v="30.3"/>
    <n v="1484.7"/>
    <s v="February"/>
    <x v="148"/>
    <x v="55"/>
    <s v="Brown PLC"/>
  </r>
  <r>
    <s v="S11307"/>
    <x v="8"/>
    <s v="B1024"/>
    <s v="C1247"/>
    <n v="2"/>
    <s v="normal"/>
    <n v="222"/>
    <n v="15"/>
    <s v="discounted"/>
    <n v="444"/>
    <n v="33.299999999999997"/>
    <n v="410.7"/>
    <s v="February"/>
    <x v="172"/>
    <x v="35"/>
    <s v="Curtis Group"/>
  </r>
  <r>
    <s v="S11308"/>
    <x v="4"/>
    <s v="B1011"/>
    <s v="C1139"/>
    <n v="5"/>
    <s v="normal"/>
    <n v="281"/>
    <n v="5"/>
    <s v="discounted"/>
    <n v="1405"/>
    <n v="14.05"/>
    <n v="1390.95"/>
    <s v="February"/>
    <x v="138"/>
    <x v="13"/>
    <s v="Mitchell, Mason and Cross"/>
  </r>
  <r>
    <s v="S11309"/>
    <x v="9"/>
    <s v="B1052"/>
    <s v="C1007"/>
    <n v="3"/>
    <s v="normal"/>
    <n v="462"/>
    <n v="10"/>
    <s v="discounted"/>
    <n v="1386"/>
    <n v="46.2"/>
    <n v="1339.8"/>
    <s v="February"/>
    <x v="223"/>
    <x v="8"/>
    <s v="Webster LLC"/>
  </r>
  <r>
    <s v="S11310"/>
    <x v="23"/>
    <s v="B1017"/>
    <s v="C1203"/>
    <n v="9"/>
    <s v="Bulk"/>
    <n v="303"/>
    <n v="5"/>
    <s v="discounted"/>
    <n v="2727"/>
    <n v="15.15"/>
    <n v="2711.85"/>
    <s v="February"/>
    <x v="60"/>
    <x v="55"/>
    <s v="Patel-Thomas"/>
  </r>
  <r>
    <s v="S11311"/>
    <x v="8"/>
    <s v="B1000"/>
    <s v="C1178"/>
    <n v="2"/>
    <s v="normal"/>
    <n v="418"/>
    <n v="5"/>
    <s v="discounted"/>
    <n v="836"/>
    <n v="20.9"/>
    <n v="815.1"/>
    <s v="February"/>
    <x v="50"/>
    <x v="57"/>
    <s v="Edwards, Ayers and Lowe"/>
  </r>
  <r>
    <s v="S11312"/>
    <x v="27"/>
    <s v="B1007"/>
    <s v="C1159"/>
    <n v="1"/>
    <s v="normal"/>
    <n v="332"/>
    <n v="5"/>
    <s v="discounted"/>
    <n v="332"/>
    <n v="16.600000000000001"/>
    <n v="315.39999999999998"/>
    <s v="February"/>
    <x v="102"/>
    <x v="58"/>
    <s v="Jordan-Edwards"/>
  </r>
  <r>
    <s v="S11313"/>
    <x v="4"/>
    <s v="B1045"/>
    <s v="C1155"/>
    <n v="6"/>
    <s v="Bulk"/>
    <n v="206"/>
    <n v="15"/>
    <s v="discounted"/>
    <n v="1236"/>
    <n v="30.9"/>
    <n v="1205.0999999999999"/>
    <s v="February"/>
    <x v="114"/>
    <x v="21"/>
    <s v="Larson and Sons"/>
  </r>
  <r>
    <s v="S11314"/>
    <x v="12"/>
    <s v="B1048"/>
    <s v="C1096"/>
    <n v="10"/>
    <s v="Bulk"/>
    <n v="465"/>
    <n v="5"/>
    <s v="discounted"/>
    <n v="4650"/>
    <n v="23.25"/>
    <n v="4626.75"/>
    <s v="February"/>
    <x v="9"/>
    <x v="6"/>
    <s v="Scott-Johnston"/>
  </r>
  <r>
    <s v="S11315"/>
    <x v="27"/>
    <s v="B1011"/>
    <s v="C1046"/>
    <n v="4"/>
    <s v="normal"/>
    <n v="281"/>
    <n v="0"/>
    <s v="full price"/>
    <n v="1124"/>
    <n v="0"/>
    <n v="1124"/>
    <s v="February"/>
    <x v="35"/>
    <x v="13"/>
    <s v="Blackburn, Castillo and Diaz"/>
  </r>
  <r>
    <s v="S11316"/>
    <x v="8"/>
    <s v="B1007"/>
    <s v="C1100"/>
    <n v="4"/>
    <s v="normal"/>
    <n v="332"/>
    <n v="0"/>
    <s v="full price"/>
    <n v="1328"/>
    <n v="0"/>
    <n v="1328"/>
    <s v="February"/>
    <x v="79"/>
    <x v="58"/>
    <s v="Torres, Rodriguez and Edwards"/>
  </r>
  <r>
    <s v="S11317"/>
    <x v="18"/>
    <s v="B1016"/>
    <s v="C1230"/>
    <n v="1"/>
    <s v="normal"/>
    <n v="427"/>
    <n v="15"/>
    <s v="discounted"/>
    <n v="427"/>
    <n v="64.05"/>
    <n v="362.95"/>
    <s v="February"/>
    <x v="122"/>
    <x v="37"/>
    <s v="Bauer, Page and Archer"/>
  </r>
  <r>
    <s v="S11318"/>
    <x v="12"/>
    <s v="B1040"/>
    <s v="C1210"/>
    <n v="8"/>
    <s v="Bulk"/>
    <n v="456"/>
    <n v="0"/>
    <s v="full price"/>
    <n v="3648"/>
    <n v="0"/>
    <n v="3648"/>
    <s v="February"/>
    <x v="217"/>
    <x v="11"/>
    <s v="Casey-Orozco"/>
  </r>
  <r>
    <s v="S11319"/>
    <x v="22"/>
    <s v="B1053"/>
    <s v="C1018"/>
    <n v="5"/>
    <s v="normal"/>
    <n v="315"/>
    <n v="5"/>
    <s v="discounted"/>
    <n v="1575"/>
    <n v="15.75"/>
    <n v="1559.25"/>
    <s v="February"/>
    <x v="22"/>
    <x v="4"/>
    <s v="Taylor-Kane"/>
  </r>
  <r>
    <s v="S11320"/>
    <x v="6"/>
    <s v="B1027"/>
    <s v="C1150"/>
    <n v="9"/>
    <s v="Bulk"/>
    <n v="336"/>
    <n v="5"/>
    <s v="discounted"/>
    <n v="3024"/>
    <n v="16.8"/>
    <n v="3007.2"/>
    <s v="February"/>
    <x v="72"/>
    <x v="33"/>
    <s v="Gonzalez-Tran"/>
  </r>
  <r>
    <s v="S11321"/>
    <x v="19"/>
    <s v="B1013"/>
    <s v="C1219"/>
    <n v="9"/>
    <s v="Bulk"/>
    <n v="284"/>
    <n v="10"/>
    <s v="discounted"/>
    <n v="2556"/>
    <n v="28.4"/>
    <n v="2527.6"/>
    <s v="February"/>
    <x v="195"/>
    <x v="16"/>
    <s v="Hill Inc"/>
  </r>
  <r>
    <s v="S11322"/>
    <x v="15"/>
    <s v="B1058"/>
    <s v="C1154"/>
    <n v="5"/>
    <s v="normal"/>
    <n v="362"/>
    <n v="10"/>
    <s v="discounted"/>
    <n v="1810"/>
    <n v="36.200000000000003"/>
    <n v="1773.8"/>
    <s v="February"/>
    <x v="153"/>
    <x v="32"/>
    <s v="Terry-Simpson"/>
  </r>
  <r>
    <s v="S11323"/>
    <x v="26"/>
    <s v="B1015"/>
    <s v="C1229"/>
    <n v="6"/>
    <s v="Bulk"/>
    <n v="417"/>
    <n v="10"/>
    <s v="discounted"/>
    <n v="2502"/>
    <n v="41.7"/>
    <n v="2460.3000000000002"/>
    <s v="February"/>
    <x v="112"/>
    <x v="25"/>
    <s v="Martin, Davis and Arias"/>
  </r>
  <r>
    <s v="S11324"/>
    <x v="0"/>
    <s v="B1024"/>
    <s v="C1115"/>
    <n v="7"/>
    <s v="Bulk"/>
    <n v="222"/>
    <n v="0"/>
    <s v="full price"/>
    <n v="1554"/>
    <n v="0"/>
    <n v="1554"/>
    <s v="February"/>
    <x v="123"/>
    <x v="35"/>
    <s v="Mann PLC"/>
  </r>
  <r>
    <s v="S11325"/>
    <x v="4"/>
    <s v="B1058"/>
    <s v="C1154"/>
    <n v="2"/>
    <s v="normal"/>
    <n v="362"/>
    <n v="10"/>
    <s v="discounted"/>
    <n v="724"/>
    <n v="36.200000000000003"/>
    <n v="687.8"/>
    <s v="February"/>
    <x v="153"/>
    <x v="32"/>
    <s v="Terry-Simpson"/>
  </r>
  <r>
    <s v="S11326"/>
    <x v="26"/>
    <s v="B1035"/>
    <s v="C1036"/>
    <n v="7"/>
    <s v="Bulk"/>
    <n v="288"/>
    <n v="10"/>
    <s v="discounted"/>
    <n v="2016"/>
    <n v="28.8"/>
    <n v="1987.2"/>
    <s v="February"/>
    <x v="128"/>
    <x v="28"/>
    <s v="Sanchez-Jenkins"/>
  </r>
  <r>
    <s v="S11327"/>
    <x v="19"/>
    <s v="B1000"/>
    <s v="C1166"/>
    <n v="6"/>
    <s v="Bulk"/>
    <n v="418"/>
    <n v="5"/>
    <s v="discounted"/>
    <n v="2508"/>
    <n v="20.9"/>
    <n v="2487.1"/>
    <s v="February"/>
    <x v="91"/>
    <x v="57"/>
    <s v="Knight-Coleman"/>
  </r>
  <r>
    <s v="S11328"/>
    <x v="14"/>
    <s v="B1030"/>
    <s v="C1244"/>
    <n v="10"/>
    <s v="Bulk"/>
    <n v="410"/>
    <n v="10"/>
    <s v="discounted"/>
    <n v="4100"/>
    <n v="41"/>
    <n v="4059"/>
    <s v="February"/>
    <x v="242"/>
    <x v="23"/>
    <s v="Schmidt, Mccoy and Sanchez"/>
  </r>
  <r>
    <s v="S11329"/>
    <x v="8"/>
    <s v="B1018"/>
    <s v="C1037"/>
    <n v="2"/>
    <s v="normal"/>
    <n v="295"/>
    <n v="0"/>
    <s v="full price"/>
    <n v="590"/>
    <n v="0"/>
    <n v="590"/>
    <s v="February"/>
    <x v="70"/>
    <x v="36"/>
    <s v="Smith-Proctor"/>
  </r>
  <r>
    <s v="S11330"/>
    <x v="11"/>
    <s v="B1043"/>
    <s v="C1059"/>
    <n v="8"/>
    <s v="Bulk"/>
    <n v="262"/>
    <n v="10"/>
    <s v="discounted"/>
    <n v="2096"/>
    <n v="26.2"/>
    <n v="2069.8000000000002"/>
    <s v="February"/>
    <x v="225"/>
    <x v="56"/>
    <s v="Weber PLC"/>
  </r>
  <r>
    <s v="S11331"/>
    <x v="22"/>
    <s v="B1021"/>
    <s v="C1224"/>
    <n v="10"/>
    <s v="Bulk"/>
    <n v="269"/>
    <n v="15"/>
    <s v="discounted"/>
    <n v="2690"/>
    <n v="40.35"/>
    <n v="2649.65"/>
    <s v="February"/>
    <x v="150"/>
    <x v="44"/>
    <s v="Martin Inc"/>
  </r>
  <r>
    <s v="S11332"/>
    <x v="1"/>
    <s v="B1013"/>
    <s v="C1186"/>
    <n v="8"/>
    <s v="Bulk"/>
    <n v="284"/>
    <n v="15"/>
    <s v="discounted"/>
    <n v="2272"/>
    <n v="42.6"/>
    <n v="2229.4"/>
    <s v="February"/>
    <x v="47"/>
    <x v="16"/>
    <s v="Torres Ltd"/>
  </r>
  <r>
    <s v="S11333"/>
    <x v="13"/>
    <s v="B1013"/>
    <s v="C1009"/>
    <n v="9"/>
    <s v="Bulk"/>
    <n v="284"/>
    <n v="5"/>
    <s v="discounted"/>
    <n v="2556"/>
    <n v="14.2"/>
    <n v="2541.8000000000002"/>
    <s v="February"/>
    <x v="19"/>
    <x v="16"/>
    <s v="Brown and Sons"/>
  </r>
  <r>
    <s v="S11334"/>
    <x v="15"/>
    <s v="B1031"/>
    <s v="C1245"/>
    <n v="5"/>
    <s v="normal"/>
    <n v="370"/>
    <n v="0"/>
    <s v="full price"/>
    <n v="1850"/>
    <n v="0"/>
    <n v="1850"/>
    <s v="February"/>
    <x v="98"/>
    <x v="5"/>
    <s v="Williams, Mills and Schwartz"/>
  </r>
  <r>
    <s v="S11335"/>
    <x v="4"/>
    <s v="B1029"/>
    <s v="C1029"/>
    <n v="8"/>
    <s v="Bulk"/>
    <n v="271"/>
    <n v="10"/>
    <s v="discounted"/>
    <n v="2168"/>
    <n v="27.1"/>
    <n v="2140.9"/>
    <s v="February"/>
    <x v="192"/>
    <x v="42"/>
    <s v="Evans LLC"/>
  </r>
  <r>
    <s v="S11336"/>
    <x v="5"/>
    <s v="B1031"/>
    <s v="C1058"/>
    <n v="10"/>
    <s v="Bulk"/>
    <n v="370"/>
    <n v="0"/>
    <s v="full price"/>
    <n v="3700"/>
    <n v="0"/>
    <n v="3700"/>
    <s v="February"/>
    <x v="229"/>
    <x v="5"/>
    <s v="Contreras, Suarez and Rocha"/>
  </r>
  <r>
    <s v="S11337"/>
    <x v="7"/>
    <s v="B1049"/>
    <s v="C1027"/>
    <n v="3"/>
    <s v="normal"/>
    <n v="219"/>
    <n v="15"/>
    <s v="discounted"/>
    <n v="657"/>
    <n v="32.85"/>
    <n v="624.15"/>
    <s v="February"/>
    <x v="206"/>
    <x v="14"/>
    <s v="Moran-Joyce"/>
  </r>
  <r>
    <s v="S11338"/>
    <x v="11"/>
    <s v="B1031"/>
    <s v="C1079"/>
    <n v="9"/>
    <s v="Bulk"/>
    <n v="370"/>
    <n v="15"/>
    <s v="discounted"/>
    <n v="3330"/>
    <n v="55.5"/>
    <n v="3274.5"/>
    <s v="February"/>
    <x v="146"/>
    <x v="5"/>
    <s v="Murphy Group"/>
  </r>
  <r>
    <s v="S11339"/>
    <x v="6"/>
    <s v="B1051"/>
    <s v="C1023"/>
    <n v="7"/>
    <s v="Bulk"/>
    <n v="451"/>
    <n v="5"/>
    <s v="discounted"/>
    <n v="3157"/>
    <n v="22.55"/>
    <n v="3134.45"/>
    <s v="February"/>
    <x v="157"/>
    <x v="52"/>
    <s v="Harris-Chandler"/>
  </r>
  <r>
    <s v="S11340"/>
    <x v="19"/>
    <s v="B1055"/>
    <s v="C1132"/>
    <n v="5"/>
    <s v="normal"/>
    <n v="192"/>
    <n v="10"/>
    <s v="discounted"/>
    <n v="960"/>
    <n v="19.2"/>
    <n v="940.8"/>
    <s v="February"/>
    <x v="152"/>
    <x v="3"/>
    <s v="Moreno, Jenkins and Perez"/>
  </r>
  <r>
    <s v="S11341"/>
    <x v="18"/>
    <s v="B1030"/>
    <s v="C1061"/>
    <n v="10"/>
    <s v="Bulk"/>
    <n v="410"/>
    <n v="5"/>
    <s v="discounted"/>
    <n v="4100"/>
    <n v="20.5"/>
    <n v="4079.5"/>
    <s v="February"/>
    <x v="27"/>
    <x v="23"/>
    <s v="Stevenson-Phillips"/>
  </r>
  <r>
    <s v="S11342"/>
    <x v="10"/>
    <s v="B1000"/>
    <s v="C1151"/>
    <n v="6"/>
    <s v="Bulk"/>
    <n v="418"/>
    <n v="5"/>
    <s v="discounted"/>
    <n v="2508"/>
    <n v="20.9"/>
    <n v="2487.1"/>
    <s v="February"/>
    <x v="118"/>
    <x v="57"/>
    <s v="Brown-Rivers"/>
  </r>
  <r>
    <s v="S11343"/>
    <x v="19"/>
    <s v="B1032"/>
    <s v="C1061"/>
    <n v="1"/>
    <s v="normal"/>
    <n v="423"/>
    <n v="0"/>
    <s v="full price"/>
    <n v="423"/>
    <n v="0"/>
    <n v="423"/>
    <s v="February"/>
    <x v="27"/>
    <x v="43"/>
    <s v="Stevenson-Phillips"/>
  </r>
  <r>
    <s v="S11344"/>
    <x v="24"/>
    <s v="B1035"/>
    <s v="C1188"/>
    <n v="7"/>
    <s v="Bulk"/>
    <n v="288"/>
    <n v="0"/>
    <s v="full price"/>
    <n v="2016"/>
    <n v="0"/>
    <n v="2016"/>
    <s v="February"/>
    <x v="92"/>
    <x v="28"/>
    <s v="Matthews, Flores and Bradley"/>
  </r>
  <r>
    <s v="S11345"/>
    <x v="23"/>
    <s v="B1010"/>
    <s v="C1143"/>
    <n v="3"/>
    <s v="normal"/>
    <n v="342"/>
    <n v="0"/>
    <s v="full price"/>
    <n v="1026"/>
    <n v="0"/>
    <n v="1026"/>
    <s v="February"/>
    <x v="13"/>
    <x v="45"/>
    <s v="Malone-Riggs"/>
  </r>
  <r>
    <s v="S11346"/>
    <x v="26"/>
    <s v="B1046"/>
    <s v="C1010"/>
    <n v="3"/>
    <s v="normal"/>
    <n v="334"/>
    <n v="5"/>
    <s v="discounted"/>
    <n v="1002"/>
    <n v="16.7"/>
    <n v="985.3"/>
    <s v="February"/>
    <x v="144"/>
    <x v="20"/>
    <s v="Gibson Ltd"/>
  </r>
  <r>
    <s v="S11347"/>
    <x v="18"/>
    <s v="B1026"/>
    <s v="C1083"/>
    <n v="6"/>
    <s v="Bulk"/>
    <n v="459"/>
    <n v="10"/>
    <s v="discounted"/>
    <n v="2754"/>
    <n v="45.9"/>
    <n v="2708.1"/>
    <s v="February"/>
    <x v="186"/>
    <x v="59"/>
    <s v="Smith-Ramsey"/>
  </r>
  <r>
    <s v="S11348"/>
    <x v="18"/>
    <s v="B1004"/>
    <s v="C1230"/>
    <n v="9"/>
    <s v="Bulk"/>
    <n v="248"/>
    <n v="5"/>
    <s v="discounted"/>
    <n v="2232"/>
    <n v="12.4"/>
    <n v="2219.6"/>
    <s v="February"/>
    <x v="122"/>
    <x v="53"/>
    <s v="Bauer, Page and Archer"/>
  </r>
  <r>
    <s v="S11349"/>
    <x v="10"/>
    <s v="B1059"/>
    <s v="C1027"/>
    <n v="3"/>
    <s v="normal"/>
    <n v="399"/>
    <n v="0"/>
    <s v="full price"/>
    <n v="1197"/>
    <n v="0"/>
    <n v="1197"/>
    <s v="February"/>
    <x v="206"/>
    <x v="34"/>
    <s v="Moran-Joyce"/>
  </r>
  <r>
    <s v="S11350"/>
    <x v="26"/>
    <s v="B1049"/>
    <s v="C1160"/>
    <n v="5"/>
    <s v="normal"/>
    <n v="219"/>
    <n v="5"/>
    <s v="discounted"/>
    <n v="1095"/>
    <n v="10.95"/>
    <n v="1084.05"/>
    <s v="February"/>
    <x v="45"/>
    <x v="14"/>
    <s v="Martin Ltd"/>
  </r>
  <r>
    <s v="S11351"/>
    <x v="27"/>
    <s v="B1036"/>
    <s v="C1175"/>
    <n v="5"/>
    <s v="normal"/>
    <n v="164"/>
    <n v="5"/>
    <s v="discounted"/>
    <n v="820"/>
    <n v="8.1999999999999993"/>
    <n v="811.8"/>
    <s v="February"/>
    <x v="196"/>
    <x v="19"/>
    <s v="Hall-Morgan"/>
  </r>
  <r>
    <s v="S11352"/>
    <x v="21"/>
    <s v="B1038"/>
    <s v="C1125"/>
    <n v="8"/>
    <s v="Bulk"/>
    <n v="481"/>
    <n v="10"/>
    <s v="discounted"/>
    <n v="3848"/>
    <n v="48.1"/>
    <n v="3799.9"/>
    <s v="February"/>
    <x v="74"/>
    <x v="18"/>
    <s v="Mendoza-Burke"/>
  </r>
  <r>
    <s v="S11353"/>
    <x v="21"/>
    <s v="B1038"/>
    <s v="C1244"/>
    <n v="5"/>
    <s v="normal"/>
    <n v="481"/>
    <n v="5"/>
    <s v="discounted"/>
    <n v="2405"/>
    <n v="24.05"/>
    <n v="2380.9499999999998"/>
    <s v="February"/>
    <x v="242"/>
    <x v="18"/>
    <s v="Schmidt, Mccoy and Sanchez"/>
  </r>
  <r>
    <s v="S11354"/>
    <x v="26"/>
    <s v="B1002"/>
    <s v="C1078"/>
    <n v="9"/>
    <s v="Bulk"/>
    <n v="167"/>
    <n v="0"/>
    <s v="full price"/>
    <n v="1503"/>
    <n v="0"/>
    <n v="1503"/>
    <s v="February"/>
    <x v="194"/>
    <x v="29"/>
    <s v="Kaiser Group"/>
  </r>
  <r>
    <s v="S11355"/>
    <x v="14"/>
    <s v="B1014"/>
    <s v="C1205"/>
    <n v="5"/>
    <s v="normal"/>
    <n v="420"/>
    <n v="5"/>
    <s v="discounted"/>
    <n v="2100"/>
    <n v="21"/>
    <n v="2079"/>
    <s v="February"/>
    <x v="210"/>
    <x v="15"/>
    <s v="Lee Ltd"/>
  </r>
  <r>
    <s v="S11356"/>
    <x v="6"/>
    <s v="B1053"/>
    <s v="C1090"/>
    <n v="9"/>
    <s v="Bulk"/>
    <n v="315"/>
    <n v="15"/>
    <s v="discounted"/>
    <n v="2835"/>
    <n v="47.25"/>
    <n v="2787.75"/>
    <s v="February"/>
    <x v="4"/>
    <x v="4"/>
    <s v="Anderson LLC"/>
  </r>
  <r>
    <s v="S11357"/>
    <x v="1"/>
    <s v="B1033"/>
    <s v="C1012"/>
    <n v="10"/>
    <s v="Bulk"/>
    <n v="347"/>
    <n v="15"/>
    <s v="discounted"/>
    <n v="3470"/>
    <n v="52.05"/>
    <n v="3417.95"/>
    <s v="February"/>
    <x v="19"/>
    <x v="49"/>
    <s v="Brown and Sons"/>
  </r>
  <r>
    <s v="S11358"/>
    <x v="18"/>
    <s v="B1008"/>
    <s v="C1010"/>
    <n v="4"/>
    <s v="normal"/>
    <n v="492"/>
    <n v="15"/>
    <s v="discounted"/>
    <n v="1968"/>
    <n v="73.8"/>
    <n v="1894.2"/>
    <s v="February"/>
    <x v="144"/>
    <x v="54"/>
    <s v="Gibson Ltd"/>
  </r>
  <r>
    <s v="S11359"/>
    <x v="21"/>
    <s v="B1052"/>
    <s v="C1226"/>
    <n v="8"/>
    <s v="Bulk"/>
    <n v="462"/>
    <n v="5"/>
    <s v="discounted"/>
    <n v="3696"/>
    <n v="23.1"/>
    <n v="3672.9"/>
    <s v="February"/>
    <x v="183"/>
    <x v="8"/>
    <s v="Collins-Wang"/>
  </r>
  <r>
    <s v="S11360"/>
    <x v="22"/>
    <s v="B1059"/>
    <s v="C1198"/>
    <n v="7"/>
    <s v="Bulk"/>
    <n v="399"/>
    <n v="10"/>
    <s v="discounted"/>
    <n v="2793"/>
    <n v="39.9"/>
    <n v="2753.1"/>
    <s v="February"/>
    <x v="191"/>
    <x v="34"/>
    <s v="Prince Group"/>
  </r>
  <r>
    <s v="S11361"/>
    <x v="5"/>
    <s v="B1058"/>
    <s v="C1066"/>
    <n v="7"/>
    <s v="Bulk"/>
    <n v="362"/>
    <n v="0"/>
    <s v="full price"/>
    <n v="2534"/>
    <n v="0"/>
    <n v="2534"/>
    <s v="February"/>
    <x v="106"/>
    <x v="32"/>
    <s v="Pennington-Knox"/>
  </r>
  <r>
    <s v="S11362"/>
    <x v="24"/>
    <s v="B1003"/>
    <s v="C1076"/>
    <n v="5"/>
    <s v="normal"/>
    <n v="354"/>
    <n v="5"/>
    <s v="discounted"/>
    <n v="1770"/>
    <n v="17.7"/>
    <n v="1752.3"/>
    <s v="February"/>
    <x v="62"/>
    <x v="7"/>
    <s v="White-Cox"/>
  </r>
  <r>
    <s v="S11363"/>
    <x v="2"/>
    <s v="B1039"/>
    <s v="C1200"/>
    <n v="9"/>
    <s v="Bulk"/>
    <n v="356"/>
    <n v="0"/>
    <s v="full price"/>
    <n v="3204"/>
    <n v="0"/>
    <n v="3204"/>
    <s v="February"/>
    <x v="241"/>
    <x v="46"/>
    <s v="Gonzalez Inc"/>
  </r>
  <r>
    <s v="S11364"/>
    <x v="19"/>
    <s v="B1000"/>
    <s v="C1085"/>
    <n v="1"/>
    <s v="normal"/>
    <n v="418"/>
    <n v="0"/>
    <s v="full price"/>
    <n v="418"/>
    <n v="0"/>
    <n v="418"/>
    <s v="February"/>
    <x v="52"/>
    <x v="57"/>
    <s v="Roberts, Silva and Gray"/>
  </r>
  <r>
    <s v="S11365"/>
    <x v="22"/>
    <s v="B1031"/>
    <s v="C1082"/>
    <n v="5"/>
    <s v="normal"/>
    <n v="370"/>
    <n v="0"/>
    <s v="full price"/>
    <n v="1850"/>
    <n v="0"/>
    <n v="1850"/>
    <s v="February"/>
    <x v="61"/>
    <x v="5"/>
    <s v="Hayes, Hampton and Palmer"/>
  </r>
  <r>
    <s v="S11366"/>
    <x v="19"/>
    <s v="B1056"/>
    <s v="C1211"/>
    <n v="1"/>
    <s v="normal"/>
    <n v="204"/>
    <n v="5"/>
    <s v="discounted"/>
    <n v="204"/>
    <n v="10.199999999999999"/>
    <n v="193.8"/>
    <s v="February"/>
    <x v="37"/>
    <x v="24"/>
    <s v="Richards Ltd"/>
  </r>
  <r>
    <s v="S11367"/>
    <x v="5"/>
    <s v="B1012"/>
    <s v="C1062"/>
    <n v="3"/>
    <s v="normal"/>
    <n v="186"/>
    <n v="0"/>
    <s v="full price"/>
    <n v="558"/>
    <n v="0"/>
    <n v="558"/>
    <s v="February"/>
    <x v="81"/>
    <x v="27"/>
    <s v="Williams LLC"/>
  </r>
  <r>
    <s v="S11368"/>
    <x v="23"/>
    <s v="B1055"/>
    <s v="C1208"/>
    <n v="8"/>
    <s v="Bulk"/>
    <n v="192"/>
    <n v="15"/>
    <s v="discounted"/>
    <n v="1536"/>
    <n v="28.8"/>
    <n v="1507.2"/>
    <s v="February"/>
    <x v="36"/>
    <x v="3"/>
    <s v="Hunter PLC"/>
  </r>
  <r>
    <s v="S11369"/>
    <x v="18"/>
    <s v="B1018"/>
    <s v="C1086"/>
    <n v="8"/>
    <s v="Bulk"/>
    <n v="295"/>
    <n v="5"/>
    <s v="discounted"/>
    <n v="2360"/>
    <n v="14.75"/>
    <n v="2345.25"/>
    <s v="February"/>
    <x v="220"/>
    <x v="36"/>
    <s v="Brown-Smith"/>
  </r>
  <r>
    <s v="S11370"/>
    <x v="12"/>
    <s v="B1001"/>
    <s v="C1249"/>
    <n v="5"/>
    <s v="normal"/>
    <n v="341"/>
    <n v="0"/>
    <s v="full price"/>
    <n v="1705"/>
    <n v="0"/>
    <n v="1705"/>
    <s v="February"/>
    <x v="99"/>
    <x v="50"/>
    <s v="Jones-Hunter"/>
  </r>
  <r>
    <s v="S11371"/>
    <x v="11"/>
    <s v="B1051"/>
    <s v="C1210"/>
    <n v="10"/>
    <s v="Bulk"/>
    <n v="451"/>
    <n v="0"/>
    <s v="full price"/>
    <n v="4510"/>
    <n v="0"/>
    <n v="4510"/>
    <s v="February"/>
    <x v="217"/>
    <x v="52"/>
    <s v="Casey-Orozco"/>
  </r>
  <r>
    <s v="S11372"/>
    <x v="12"/>
    <s v="B1000"/>
    <s v="C1218"/>
    <n v="9"/>
    <s v="Bulk"/>
    <n v="418"/>
    <n v="0"/>
    <s v="full price"/>
    <n v="3762"/>
    <n v="0"/>
    <n v="3762"/>
    <s v="February"/>
    <x v="26"/>
    <x v="57"/>
    <s v="Potter Group"/>
  </r>
  <r>
    <s v="S11373"/>
    <x v="3"/>
    <s v="B1034"/>
    <s v="C1179"/>
    <n v="9"/>
    <s v="Bulk"/>
    <n v="305"/>
    <n v="15"/>
    <s v="discounted"/>
    <n v="2745"/>
    <n v="45.75"/>
    <n v="2699.25"/>
    <s v="February"/>
    <x v="125"/>
    <x v="22"/>
    <s v="Murray, Mason and Taylor"/>
  </r>
  <r>
    <s v="S11374"/>
    <x v="23"/>
    <s v="B1003"/>
    <s v="C1141"/>
    <n v="9"/>
    <s v="Bulk"/>
    <n v="354"/>
    <n v="5"/>
    <s v="discounted"/>
    <n v="3186"/>
    <n v="17.7"/>
    <n v="3168.3"/>
    <s v="February"/>
    <x v="88"/>
    <x v="7"/>
    <s v="Ashley, Delgado and Hernandez"/>
  </r>
  <r>
    <s v="S11375"/>
    <x v="2"/>
    <s v="B1009"/>
    <s v="C1077"/>
    <n v="1"/>
    <s v="normal"/>
    <n v="210"/>
    <n v="5"/>
    <s v="discounted"/>
    <n v="210"/>
    <n v="10.5"/>
    <n v="199.5"/>
    <s v="February"/>
    <x v="10"/>
    <x v="2"/>
    <s v="Martinez, Bruce and Brady"/>
  </r>
  <r>
    <s v="S11376"/>
    <x v="4"/>
    <s v="B1039"/>
    <s v="C1135"/>
    <n v="9"/>
    <s v="Bulk"/>
    <n v="356"/>
    <n v="15"/>
    <s v="discounted"/>
    <n v="3204"/>
    <n v="53.4"/>
    <n v="3150.6"/>
    <s v="February"/>
    <x v="111"/>
    <x v="46"/>
    <s v="Morales-Morris"/>
  </r>
  <r>
    <s v="S11377"/>
    <x v="9"/>
    <s v="B1017"/>
    <s v="C1092"/>
    <n v="8"/>
    <s v="Bulk"/>
    <n v="303"/>
    <n v="5"/>
    <s v="discounted"/>
    <n v="2424"/>
    <n v="15.15"/>
    <n v="2408.85"/>
    <s v="February"/>
    <x v="169"/>
    <x v="55"/>
    <s v="Davis, Shepard and Clay"/>
  </r>
  <r>
    <s v="S11378"/>
    <x v="23"/>
    <s v="B1009"/>
    <s v="C1095"/>
    <n v="4"/>
    <s v="normal"/>
    <n v="210"/>
    <n v="0"/>
    <s v="full price"/>
    <n v="840"/>
    <n v="0"/>
    <n v="840"/>
    <s v="February"/>
    <x v="40"/>
    <x v="2"/>
    <s v="Solomon-Smith"/>
  </r>
  <r>
    <s v="S11379"/>
    <x v="11"/>
    <s v="B1041"/>
    <s v="C1132"/>
    <n v="8"/>
    <s v="Bulk"/>
    <n v="222"/>
    <n v="0"/>
    <s v="full price"/>
    <n v="1776"/>
    <n v="0"/>
    <n v="1776"/>
    <s v="February"/>
    <x v="152"/>
    <x v="17"/>
    <s v="Moreno, Jenkins and Perez"/>
  </r>
  <r>
    <s v="S11380"/>
    <x v="27"/>
    <s v="B1022"/>
    <s v="C1068"/>
    <n v="6"/>
    <s v="Bulk"/>
    <n v="441"/>
    <n v="10"/>
    <s v="discounted"/>
    <n v="2646"/>
    <n v="44.1"/>
    <n v="2601.9"/>
    <s v="February"/>
    <x v="245"/>
    <x v="47"/>
    <s v="Martin Group"/>
  </r>
  <r>
    <s v="S11381"/>
    <x v="13"/>
    <s v="B1012"/>
    <s v="C1237"/>
    <n v="5"/>
    <s v="normal"/>
    <n v="186"/>
    <n v="0"/>
    <s v="full price"/>
    <n v="930"/>
    <n v="0"/>
    <n v="930"/>
    <s v="February"/>
    <x v="218"/>
    <x v="27"/>
    <s v="Taylor Group"/>
  </r>
  <r>
    <s v="S11382"/>
    <x v="0"/>
    <s v="B1055"/>
    <s v="C1191"/>
    <n v="6"/>
    <s v="Bulk"/>
    <n v="192"/>
    <n v="0"/>
    <s v="full price"/>
    <n v="1152"/>
    <n v="0"/>
    <n v="1152"/>
    <s v="February"/>
    <x v="11"/>
    <x v="3"/>
    <s v="Chen Inc"/>
  </r>
  <r>
    <s v="S11383"/>
    <x v="5"/>
    <s v="B1017"/>
    <s v="C1087"/>
    <n v="3"/>
    <s v="normal"/>
    <n v="303"/>
    <n v="15"/>
    <s v="discounted"/>
    <n v="909"/>
    <n v="45.45"/>
    <n v="863.55"/>
    <s v="February"/>
    <x v="6"/>
    <x v="55"/>
    <s v="Sanford-Bullock"/>
  </r>
  <r>
    <s v="S11384"/>
    <x v="22"/>
    <s v="B1022"/>
    <s v="C1156"/>
    <n v="8"/>
    <s v="Bulk"/>
    <n v="441"/>
    <n v="15"/>
    <s v="discounted"/>
    <n v="3528"/>
    <n v="66.150000000000006"/>
    <n v="3461.85"/>
    <s v="February"/>
    <x v="87"/>
    <x v="47"/>
    <s v="Trevino LLC"/>
  </r>
  <r>
    <s v="S11385"/>
    <x v="0"/>
    <s v="B1052"/>
    <s v="C1031"/>
    <n v="4"/>
    <s v="normal"/>
    <n v="462"/>
    <n v="5"/>
    <s v="discounted"/>
    <n v="1848"/>
    <n v="23.1"/>
    <n v="1824.9"/>
    <s v="February"/>
    <x v="231"/>
    <x v="8"/>
    <s v="Martinez-Monroe"/>
  </r>
  <r>
    <s v="S11386"/>
    <x v="1"/>
    <s v="B1027"/>
    <s v="C1042"/>
    <n v="10"/>
    <s v="Bulk"/>
    <n v="336"/>
    <n v="15"/>
    <s v="discounted"/>
    <n v="3360"/>
    <n v="50.4"/>
    <n v="3309.6"/>
    <s v="February"/>
    <x v="240"/>
    <x v="33"/>
    <s v="Fox-Williams"/>
  </r>
  <r>
    <s v="S11387"/>
    <x v="13"/>
    <s v="B1049"/>
    <s v="C1142"/>
    <n v="4"/>
    <s v="normal"/>
    <n v="219"/>
    <n v="10"/>
    <s v="discounted"/>
    <n v="876"/>
    <n v="21.9"/>
    <n v="854.1"/>
    <s v="February"/>
    <x v="188"/>
    <x v="14"/>
    <s v="Holloway, Lewis and Bryan"/>
  </r>
  <r>
    <s v="S11388"/>
    <x v="15"/>
    <s v="B1050"/>
    <s v="C1242"/>
    <n v="7"/>
    <s v="Bulk"/>
    <n v="287"/>
    <n v="5"/>
    <s v="discounted"/>
    <n v="2009"/>
    <n v="14.35"/>
    <n v="1994.65"/>
    <s v="February"/>
    <x v="246"/>
    <x v="31"/>
    <s v="Sampson-Porter"/>
  </r>
  <r>
    <s v="S11389"/>
    <x v="25"/>
    <s v="B1049"/>
    <s v="C1061"/>
    <n v="9"/>
    <s v="Bulk"/>
    <n v="219"/>
    <n v="15"/>
    <s v="discounted"/>
    <n v="1971"/>
    <n v="32.85"/>
    <n v="1938.15"/>
    <s v="February"/>
    <x v="27"/>
    <x v="14"/>
    <s v="Stevenson-Phillips"/>
  </r>
  <r>
    <s v="S11390"/>
    <x v="4"/>
    <s v="B1010"/>
    <s v="C1033"/>
    <n v="2"/>
    <s v="normal"/>
    <n v="342"/>
    <n v="0"/>
    <s v="full price"/>
    <n v="684"/>
    <n v="0"/>
    <n v="684"/>
    <s v="February"/>
    <x v="193"/>
    <x v="45"/>
    <s v="Baird, Johnson and Ellison"/>
  </r>
  <r>
    <s v="S11391"/>
    <x v="14"/>
    <s v="B1016"/>
    <s v="C1047"/>
    <n v="10"/>
    <s v="Bulk"/>
    <n v="427"/>
    <n v="0"/>
    <s v="full price"/>
    <n v="4270"/>
    <n v="0"/>
    <n v="4270"/>
    <s v="February"/>
    <x v="34"/>
    <x v="37"/>
    <s v="Gonzalez, Perry and Gonzalez"/>
  </r>
  <r>
    <s v="S11392"/>
    <x v="19"/>
    <s v="B1040"/>
    <s v="C1044"/>
    <n v="3"/>
    <s v="normal"/>
    <n v="456"/>
    <n v="10"/>
    <s v="discounted"/>
    <n v="1368"/>
    <n v="45.6"/>
    <n v="1322.4"/>
    <s v="February"/>
    <x v="224"/>
    <x v="11"/>
    <s v="Lewis-Hunter"/>
  </r>
  <r>
    <s v="S11393"/>
    <x v="0"/>
    <s v="B1019"/>
    <s v="C1073"/>
    <n v="8"/>
    <s v="Bulk"/>
    <n v="167"/>
    <n v="5"/>
    <s v="discounted"/>
    <n v="1336"/>
    <n v="8.35"/>
    <n v="1327.65"/>
    <s v="February"/>
    <x v="2"/>
    <x v="12"/>
    <s v="Bautista-Wright"/>
  </r>
  <r>
    <s v="S11394"/>
    <x v="8"/>
    <s v="B1023"/>
    <s v="C1178"/>
    <n v="7"/>
    <s v="Bulk"/>
    <n v="421"/>
    <n v="0"/>
    <s v="full price"/>
    <n v="2947"/>
    <n v="0"/>
    <n v="2947"/>
    <s v="February"/>
    <x v="50"/>
    <x v="30"/>
    <s v="Edwards, Ayers and Lowe"/>
  </r>
  <r>
    <s v="S11395"/>
    <x v="27"/>
    <s v="B1040"/>
    <s v="C1074"/>
    <n v="8"/>
    <s v="Bulk"/>
    <n v="456"/>
    <n v="15"/>
    <s v="discounted"/>
    <n v="3648"/>
    <n v="68.400000000000006"/>
    <n v="3579.6"/>
    <s v="February"/>
    <x v="53"/>
    <x v="11"/>
    <s v="Mckenzie-Russell"/>
  </r>
  <r>
    <s v="S11396"/>
    <x v="15"/>
    <s v="B1037"/>
    <s v="C1102"/>
    <n v="8"/>
    <s v="Bulk"/>
    <n v="373"/>
    <n v="15"/>
    <s v="discounted"/>
    <n v="2984"/>
    <n v="55.95"/>
    <n v="2928.05"/>
    <s v="February"/>
    <x v="199"/>
    <x v="41"/>
    <s v="Mahoney-Long"/>
  </r>
  <r>
    <s v="S11397"/>
    <x v="5"/>
    <s v="B1031"/>
    <s v="C1163"/>
    <n v="7"/>
    <s v="Bulk"/>
    <n v="370"/>
    <n v="5"/>
    <s v="discounted"/>
    <n v="2590"/>
    <n v="18.5"/>
    <n v="2571.5"/>
    <s v="February"/>
    <x v="139"/>
    <x v="5"/>
    <s v="Alvarez, Knight and Lopez"/>
  </r>
  <r>
    <s v="S11398"/>
    <x v="6"/>
    <s v="B1025"/>
    <s v="C1039"/>
    <n v="2"/>
    <s v="normal"/>
    <n v="467"/>
    <n v="10"/>
    <s v="discounted"/>
    <n v="934"/>
    <n v="46.7"/>
    <n v="887.3"/>
    <s v="February"/>
    <x v="16"/>
    <x v="38"/>
    <s v="Barrett-Bryant"/>
  </r>
  <r>
    <s v="S11399"/>
    <x v="21"/>
    <s v="B1029"/>
    <s v="C1217"/>
    <n v="1"/>
    <s v="normal"/>
    <n v="271"/>
    <n v="5"/>
    <s v="discounted"/>
    <n v="271"/>
    <n v="13.55"/>
    <n v="257.45"/>
    <s v="February"/>
    <x v="178"/>
    <x v="42"/>
    <s v="Smith PLC"/>
  </r>
  <r>
    <s v="S11400"/>
    <x v="19"/>
    <s v="B1014"/>
    <s v="C1059"/>
    <n v="10"/>
    <s v="Bulk"/>
    <n v="420"/>
    <n v="10"/>
    <s v="discounted"/>
    <n v="4200"/>
    <n v="42"/>
    <n v="4158"/>
    <s v="February"/>
    <x v="225"/>
    <x v="15"/>
    <s v="Weber PLC"/>
  </r>
  <r>
    <s v="S11401"/>
    <x v="17"/>
    <s v="B1055"/>
    <s v="C1092"/>
    <n v="8"/>
    <s v="Bulk"/>
    <n v="192"/>
    <n v="5"/>
    <s v="discounted"/>
    <n v="1536"/>
    <n v="9.6"/>
    <n v="1526.4"/>
    <s v="February"/>
    <x v="169"/>
    <x v="3"/>
    <s v="Davis, Shepard and Clay"/>
  </r>
  <r>
    <s v="S11402"/>
    <x v="21"/>
    <s v="B1051"/>
    <s v="C1244"/>
    <n v="9"/>
    <s v="Bulk"/>
    <n v="451"/>
    <n v="0"/>
    <s v="full price"/>
    <n v="4059"/>
    <n v="0"/>
    <n v="4059"/>
    <s v="February"/>
    <x v="242"/>
    <x v="52"/>
    <s v="Schmidt, Mccoy and Sanchez"/>
  </r>
  <r>
    <s v="S11403"/>
    <x v="1"/>
    <s v="B1058"/>
    <s v="C1248"/>
    <n v="2"/>
    <s v="normal"/>
    <n v="362"/>
    <n v="0"/>
    <s v="full price"/>
    <n v="724"/>
    <n v="0"/>
    <n v="724"/>
    <s v="February"/>
    <x v="108"/>
    <x v="32"/>
    <s v="Harding-Johns"/>
  </r>
  <r>
    <s v="S11404"/>
    <x v="7"/>
    <s v="B1022"/>
    <s v="C1243"/>
    <n v="2"/>
    <s v="normal"/>
    <n v="441"/>
    <n v="10"/>
    <s v="discounted"/>
    <n v="882"/>
    <n v="44.1"/>
    <n v="837.9"/>
    <s v="February"/>
    <x v="163"/>
    <x v="47"/>
    <s v="Crane LLC"/>
  </r>
  <r>
    <s v="S11405"/>
    <x v="11"/>
    <s v="B1036"/>
    <s v="C1079"/>
    <n v="3"/>
    <s v="normal"/>
    <n v="164"/>
    <n v="10"/>
    <s v="discounted"/>
    <n v="492"/>
    <n v="16.399999999999999"/>
    <n v="475.6"/>
    <s v="February"/>
    <x v="146"/>
    <x v="19"/>
    <s v="Murphy Group"/>
  </r>
  <r>
    <s v="S11406"/>
    <x v="26"/>
    <s v="B1048"/>
    <s v="C1092"/>
    <n v="1"/>
    <s v="normal"/>
    <n v="465"/>
    <n v="15"/>
    <s v="discounted"/>
    <n v="465"/>
    <n v="69.75"/>
    <n v="395.25"/>
    <s v="February"/>
    <x v="169"/>
    <x v="6"/>
    <s v="Davis, Shepard and Clay"/>
  </r>
  <r>
    <s v="S11407"/>
    <x v="8"/>
    <s v="B1030"/>
    <s v="C1206"/>
    <n v="2"/>
    <s v="normal"/>
    <n v="410"/>
    <n v="15"/>
    <s v="discounted"/>
    <n v="820"/>
    <n v="61.5"/>
    <n v="758.5"/>
    <s v="February"/>
    <x v="117"/>
    <x v="23"/>
    <s v="Sanford Group"/>
  </r>
  <r>
    <s v="S11408"/>
    <x v="1"/>
    <s v="B1018"/>
    <s v="C1190"/>
    <n v="2"/>
    <s v="normal"/>
    <n v="295"/>
    <n v="0"/>
    <s v="full price"/>
    <n v="590"/>
    <n v="0"/>
    <n v="590"/>
    <s v="February"/>
    <x v="101"/>
    <x v="36"/>
    <s v="Contreras Inc"/>
  </r>
  <r>
    <s v="S11409"/>
    <x v="20"/>
    <s v="B1024"/>
    <s v="C1158"/>
    <n v="10"/>
    <s v="Bulk"/>
    <n v="222"/>
    <n v="5"/>
    <s v="discounted"/>
    <n v="2220"/>
    <n v="11.1"/>
    <n v="2208.9"/>
    <s v="February"/>
    <x v="147"/>
    <x v="35"/>
    <s v="Garcia, Garcia and Rose"/>
  </r>
  <r>
    <s v="S11410"/>
    <x v="11"/>
    <s v="B1053"/>
    <s v="C1234"/>
    <n v="2"/>
    <s v="normal"/>
    <n v="315"/>
    <n v="0"/>
    <s v="full price"/>
    <n v="630"/>
    <n v="0"/>
    <n v="630"/>
    <s v="February"/>
    <x v="165"/>
    <x v="4"/>
    <s v="Spears, Matthews and Ellis"/>
  </r>
  <r>
    <s v="S11411"/>
    <x v="6"/>
    <s v="B1058"/>
    <s v="C1194"/>
    <n v="2"/>
    <s v="normal"/>
    <n v="362"/>
    <n v="5"/>
    <s v="discounted"/>
    <n v="724"/>
    <n v="18.100000000000001"/>
    <n v="705.9"/>
    <s v="February"/>
    <x v="73"/>
    <x v="32"/>
    <s v="Williams-Ross"/>
  </r>
  <r>
    <s v="S11412"/>
    <x v="20"/>
    <s v="B1052"/>
    <s v="C1072"/>
    <n v="10"/>
    <s v="Bulk"/>
    <n v="462"/>
    <n v="15"/>
    <s v="discounted"/>
    <n v="4620"/>
    <n v="69.3"/>
    <n v="4550.7"/>
    <s v="February"/>
    <x v="130"/>
    <x v="8"/>
    <s v="Reid, Chavez and Flowers"/>
  </r>
  <r>
    <s v="S11413"/>
    <x v="21"/>
    <s v="B1045"/>
    <s v="C1052"/>
    <n v="6"/>
    <s v="Bulk"/>
    <n v="206"/>
    <n v="0"/>
    <s v="full price"/>
    <n v="1236"/>
    <n v="0"/>
    <n v="1236"/>
    <s v="February"/>
    <x v="221"/>
    <x v="21"/>
    <s v="Roach-Gonzalez"/>
  </r>
  <r>
    <s v="S11414"/>
    <x v="21"/>
    <s v="B1057"/>
    <s v="C1176"/>
    <n v="5"/>
    <s v="normal"/>
    <n v="326"/>
    <n v="15"/>
    <s v="discounted"/>
    <n v="1630"/>
    <n v="48.9"/>
    <n v="1581.1"/>
    <s v="February"/>
    <x v="173"/>
    <x v="48"/>
    <s v="Liu Group"/>
  </r>
  <r>
    <s v="S11415"/>
    <x v="0"/>
    <s v="B1058"/>
    <s v="C1150"/>
    <n v="5"/>
    <s v="normal"/>
    <n v="362"/>
    <n v="10"/>
    <s v="discounted"/>
    <n v="1810"/>
    <n v="36.200000000000003"/>
    <n v="1773.8"/>
    <s v="February"/>
    <x v="72"/>
    <x v="32"/>
    <s v="Gonzalez-Tran"/>
  </r>
  <r>
    <s v="S11416"/>
    <x v="12"/>
    <s v="B1043"/>
    <s v="C1164"/>
    <n v="9"/>
    <s v="Bulk"/>
    <n v="262"/>
    <n v="0"/>
    <s v="full price"/>
    <n v="2358"/>
    <n v="0"/>
    <n v="2358"/>
    <s v="February"/>
    <x v="85"/>
    <x v="56"/>
    <s v="Harris Ltd"/>
  </r>
  <r>
    <s v="S11417"/>
    <x v="11"/>
    <s v="B1015"/>
    <s v="C1132"/>
    <n v="6"/>
    <s v="Bulk"/>
    <n v="417"/>
    <n v="15"/>
    <s v="discounted"/>
    <n v="2502"/>
    <n v="62.55"/>
    <n v="2439.4499999999998"/>
    <s v="February"/>
    <x v="152"/>
    <x v="25"/>
    <s v="Moreno, Jenkins and Perez"/>
  </r>
  <r>
    <s v="S11418"/>
    <x v="5"/>
    <s v="B1022"/>
    <s v="C1130"/>
    <n v="1"/>
    <s v="normal"/>
    <n v="441"/>
    <n v="10"/>
    <s v="discounted"/>
    <n v="441"/>
    <n v="44.1"/>
    <n v="396.9"/>
    <s v="February"/>
    <x v="211"/>
    <x v="47"/>
    <s v="Johnson, Gordon and Fuentes"/>
  </r>
  <r>
    <s v="S11419"/>
    <x v="25"/>
    <s v="B1038"/>
    <s v="C1022"/>
    <n v="10"/>
    <s v="Bulk"/>
    <n v="481"/>
    <n v="0"/>
    <s v="full price"/>
    <n v="4810"/>
    <n v="0"/>
    <n v="4810"/>
    <s v="February"/>
    <x v="124"/>
    <x v="18"/>
    <s v="Ross, Ballard and Clark"/>
  </r>
  <r>
    <s v="S11420"/>
    <x v="23"/>
    <s v="B1013"/>
    <s v="C1200"/>
    <n v="1"/>
    <s v="normal"/>
    <n v="284"/>
    <n v="5"/>
    <s v="discounted"/>
    <n v="284"/>
    <n v="14.2"/>
    <n v="269.8"/>
    <s v="February"/>
    <x v="241"/>
    <x v="16"/>
    <s v="Gonzalez Inc"/>
  </r>
  <r>
    <s v="S11421"/>
    <x v="23"/>
    <s v="B1021"/>
    <s v="C1128"/>
    <n v="5"/>
    <s v="normal"/>
    <n v="269"/>
    <n v="0"/>
    <s v="full price"/>
    <n v="1345"/>
    <n v="0"/>
    <n v="1345"/>
    <s v="February"/>
    <x v="175"/>
    <x v="44"/>
    <s v="Rodriguez, Brown and Daniels"/>
  </r>
  <r>
    <s v="S11422"/>
    <x v="4"/>
    <s v="B1008"/>
    <s v="C1109"/>
    <n v="5"/>
    <s v="normal"/>
    <n v="492"/>
    <n v="15"/>
    <s v="discounted"/>
    <n v="2460"/>
    <n v="73.8"/>
    <n v="2386.1999999999998"/>
    <s v="February"/>
    <x v="126"/>
    <x v="54"/>
    <s v="Gardner PLC"/>
  </r>
  <r>
    <s v="S11423"/>
    <x v="2"/>
    <s v="B1026"/>
    <s v="C1149"/>
    <n v="6"/>
    <s v="Bulk"/>
    <n v="459"/>
    <n v="5"/>
    <s v="discounted"/>
    <n v="2754"/>
    <n v="22.95"/>
    <n v="2731.05"/>
    <s v="February"/>
    <x v="76"/>
    <x v="59"/>
    <s v="Rodgers and Sons"/>
  </r>
  <r>
    <s v="S11424"/>
    <x v="3"/>
    <s v="B1024"/>
    <s v="C1129"/>
    <n v="7"/>
    <s v="Bulk"/>
    <n v="222"/>
    <n v="5"/>
    <s v="discounted"/>
    <n v="1554"/>
    <n v="11.1"/>
    <n v="1542.9"/>
    <s v="February"/>
    <x v="158"/>
    <x v="35"/>
    <s v="Bruce-Jacobs"/>
  </r>
  <r>
    <s v="S11425"/>
    <x v="0"/>
    <s v="B1044"/>
    <s v="C1141"/>
    <n v="2"/>
    <s v="normal"/>
    <n v="396"/>
    <n v="0"/>
    <s v="full price"/>
    <n v="792"/>
    <n v="0"/>
    <n v="792"/>
    <s v="February"/>
    <x v="88"/>
    <x v="1"/>
    <s v="Ashley, Delgado and Hernandez"/>
  </r>
  <r>
    <s v="S11426"/>
    <x v="3"/>
    <s v="B1034"/>
    <s v="C1228"/>
    <n v="8"/>
    <s v="Bulk"/>
    <n v="305"/>
    <n v="5"/>
    <s v="discounted"/>
    <n v="2440"/>
    <n v="15.25"/>
    <n v="2424.75"/>
    <s v="February"/>
    <x v="129"/>
    <x v="22"/>
    <s v="Mills, Robles and Smith"/>
  </r>
  <r>
    <s v="S11427"/>
    <x v="10"/>
    <s v="B1013"/>
    <s v="C1098"/>
    <n v="10"/>
    <s v="Bulk"/>
    <n v="284"/>
    <n v="0"/>
    <s v="full price"/>
    <n v="2840"/>
    <n v="0"/>
    <n v="2840"/>
    <s v="February"/>
    <x v="159"/>
    <x v="16"/>
    <s v="Tate-Massey"/>
  </r>
  <r>
    <s v="S11428"/>
    <x v="5"/>
    <s v="B1052"/>
    <s v="C1074"/>
    <n v="10"/>
    <s v="Bulk"/>
    <n v="462"/>
    <n v="10"/>
    <s v="discounted"/>
    <n v="4620"/>
    <n v="46.2"/>
    <n v="4573.8"/>
    <s v="February"/>
    <x v="53"/>
    <x v="8"/>
    <s v="Mckenzie-Russell"/>
  </r>
  <r>
    <s v="S11429"/>
    <x v="13"/>
    <s v="B1002"/>
    <s v="C1207"/>
    <n v="5"/>
    <s v="normal"/>
    <n v="167"/>
    <n v="0"/>
    <s v="full price"/>
    <n v="835"/>
    <n v="0"/>
    <n v="835"/>
    <s v="February"/>
    <x v="243"/>
    <x v="29"/>
    <s v="Mendoza LLC"/>
  </r>
  <r>
    <s v="S11430"/>
    <x v="2"/>
    <s v="B1030"/>
    <s v="C1100"/>
    <n v="10"/>
    <s v="Bulk"/>
    <n v="410"/>
    <n v="10"/>
    <s v="discounted"/>
    <n v="4100"/>
    <n v="41"/>
    <n v="4059"/>
    <s v="February"/>
    <x v="79"/>
    <x v="23"/>
    <s v="Torres, Rodriguez and Edwards"/>
  </r>
  <r>
    <s v="S11431"/>
    <x v="0"/>
    <s v="B1011"/>
    <s v="C1160"/>
    <n v="3"/>
    <s v="normal"/>
    <n v="281"/>
    <n v="5"/>
    <s v="discounted"/>
    <n v="843"/>
    <n v="14.05"/>
    <n v="828.95"/>
    <s v="February"/>
    <x v="45"/>
    <x v="13"/>
    <s v="Martin Ltd"/>
  </r>
  <r>
    <s v="S11432"/>
    <x v="15"/>
    <s v="B1038"/>
    <s v="C1237"/>
    <n v="2"/>
    <s v="normal"/>
    <n v="481"/>
    <n v="15"/>
    <s v="discounted"/>
    <n v="962"/>
    <n v="72.150000000000006"/>
    <n v="889.85"/>
    <s v="February"/>
    <x v="218"/>
    <x v="18"/>
    <s v="Taylor Group"/>
  </r>
  <r>
    <s v="S11433"/>
    <x v="0"/>
    <s v="B1050"/>
    <s v="C1167"/>
    <n v="1"/>
    <s v="normal"/>
    <n v="287"/>
    <n v="10"/>
    <s v="discounted"/>
    <n v="287"/>
    <n v="28.7"/>
    <n v="258.3"/>
    <s v="February"/>
    <x v="104"/>
    <x v="31"/>
    <s v="Barnes PLC"/>
  </r>
  <r>
    <s v="S11434"/>
    <x v="10"/>
    <s v="B1011"/>
    <s v="C1122"/>
    <n v="7"/>
    <s v="Bulk"/>
    <n v="281"/>
    <n v="0"/>
    <s v="full price"/>
    <n v="1967"/>
    <n v="0"/>
    <n v="1967"/>
    <s v="February"/>
    <x v="100"/>
    <x v="13"/>
    <s v="Aguirre Group"/>
  </r>
  <r>
    <s v="S11435"/>
    <x v="26"/>
    <s v="B1019"/>
    <s v="C1082"/>
    <n v="6"/>
    <s v="Bulk"/>
    <n v="167"/>
    <n v="5"/>
    <s v="discounted"/>
    <n v="1002"/>
    <n v="8.35"/>
    <n v="993.65"/>
    <s v="February"/>
    <x v="61"/>
    <x v="12"/>
    <s v="Hayes, Hampton and Palmer"/>
  </r>
  <r>
    <s v="S11436"/>
    <x v="3"/>
    <s v="B1041"/>
    <s v="C1135"/>
    <n v="7"/>
    <s v="Bulk"/>
    <n v="222"/>
    <n v="15"/>
    <s v="discounted"/>
    <n v="1554"/>
    <n v="33.299999999999997"/>
    <n v="1520.7"/>
    <s v="February"/>
    <x v="111"/>
    <x v="17"/>
    <s v="Morales-Morris"/>
  </r>
  <r>
    <s v="S11437"/>
    <x v="6"/>
    <s v="B1025"/>
    <s v="C1225"/>
    <n v="8"/>
    <s v="Bulk"/>
    <n v="467"/>
    <n v="5"/>
    <s v="discounted"/>
    <n v="3736"/>
    <n v="23.35"/>
    <n v="3712.65"/>
    <s v="February"/>
    <x v="43"/>
    <x v="38"/>
    <s v="Bailey Inc"/>
  </r>
  <r>
    <s v="S11438"/>
    <x v="17"/>
    <s v="B1031"/>
    <s v="C1169"/>
    <n v="10"/>
    <s v="Bulk"/>
    <n v="370"/>
    <n v="5"/>
    <s v="discounted"/>
    <n v="3700"/>
    <n v="18.5"/>
    <n v="3681.5"/>
    <s v="February"/>
    <x v="5"/>
    <x v="5"/>
    <s v="Smith-Lester"/>
  </r>
  <r>
    <s v="S11439"/>
    <x v="13"/>
    <s v="B1017"/>
    <s v="C1058"/>
    <n v="1"/>
    <s v="normal"/>
    <n v="303"/>
    <n v="15"/>
    <s v="discounted"/>
    <n v="303"/>
    <n v="45.45"/>
    <n v="257.55"/>
    <s v="February"/>
    <x v="229"/>
    <x v="55"/>
    <s v="Contreras, Suarez and Rocha"/>
  </r>
  <r>
    <s v="S11440"/>
    <x v="19"/>
    <s v="B1029"/>
    <s v="C1055"/>
    <n v="6"/>
    <s v="Bulk"/>
    <n v="271"/>
    <n v="5"/>
    <s v="discounted"/>
    <n v="1626"/>
    <n v="13.55"/>
    <n v="1612.45"/>
    <s v="February"/>
    <x v="59"/>
    <x v="42"/>
    <s v="Byrd, Dixon and Kennedy"/>
  </r>
  <r>
    <s v="S11441"/>
    <x v="14"/>
    <s v="B1020"/>
    <s v="C1209"/>
    <n v="5"/>
    <s v="normal"/>
    <n v="386"/>
    <n v="0"/>
    <s v="full price"/>
    <n v="1930"/>
    <n v="0"/>
    <n v="1930"/>
    <s v="February"/>
    <x v="184"/>
    <x v="39"/>
    <s v="Lamb LLC"/>
  </r>
  <r>
    <s v="S11442"/>
    <x v="6"/>
    <s v="B1042"/>
    <s v="C1196"/>
    <n v="3"/>
    <s v="normal"/>
    <n v="381"/>
    <n v="15"/>
    <s v="discounted"/>
    <n v="1143"/>
    <n v="57.15"/>
    <n v="1085.8499999999999"/>
    <s v="February"/>
    <x v="127"/>
    <x v="0"/>
    <s v="Holden, Austin and Robinson"/>
  </r>
  <r>
    <s v="S11443"/>
    <x v="19"/>
    <s v="B1016"/>
    <s v="C1200"/>
    <n v="7"/>
    <s v="Bulk"/>
    <n v="427"/>
    <n v="10"/>
    <s v="discounted"/>
    <n v="2989"/>
    <n v="42.7"/>
    <n v="2946.3"/>
    <s v="February"/>
    <x v="241"/>
    <x v="37"/>
    <s v="Gonzalez Inc"/>
  </r>
  <r>
    <s v="S11444"/>
    <x v="25"/>
    <s v="B1001"/>
    <s v="C1208"/>
    <n v="6"/>
    <s v="Bulk"/>
    <n v="341"/>
    <n v="15"/>
    <s v="discounted"/>
    <n v="2046"/>
    <n v="51.15"/>
    <n v="1994.85"/>
    <s v="February"/>
    <x v="36"/>
    <x v="50"/>
    <s v="Hunter PLC"/>
  </r>
  <r>
    <s v="S11445"/>
    <x v="7"/>
    <s v="B1019"/>
    <s v="C1229"/>
    <n v="6"/>
    <s v="Bulk"/>
    <n v="167"/>
    <n v="10"/>
    <s v="discounted"/>
    <n v="1002"/>
    <n v="16.7"/>
    <n v="985.3"/>
    <s v="February"/>
    <x v="112"/>
    <x v="12"/>
    <s v="Martin, Davis and Arias"/>
  </r>
  <r>
    <s v="S11446"/>
    <x v="20"/>
    <s v="B1004"/>
    <s v="C1045"/>
    <n v="10"/>
    <s v="Bulk"/>
    <n v="248"/>
    <n v="10"/>
    <s v="discounted"/>
    <n v="2480"/>
    <n v="24.8"/>
    <n v="2455.1999999999998"/>
    <s v="February"/>
    <x v="227"/>
    <x v="53"/>
    <s v="Williams Ltd"/>
  </r>
  <r>
    <s v="S11447"/>
    <x v="18"/>
    <s v="B1020"/>
    <s v="C1152"/>
    <n v="2"/>
    <s v="normal"/>
    <n v="386"/>
    <n v="10"/>
    <s v="discounted"/>
    <n v="772"/>
    <n v="38.6"/>
    <n v="733.4"/>
    <s v="February"/>
    <x v="160"/>
    <x v="39"/>
    <s v="Wolfe-Spencer"/>
  </r>
  <r>
    <s v="S11448"/>
    <x v="9"/>
    <s v="B1023"/>
    <s v="C1007"/>
    <n v="10"/>
    <s v="Bulk"/>
    <n v="421"/>
    <n v="5"/>
    <s v="discounted"/>
    <n v="4210"/>
    <n v="21.05"/>
    <n v="4188.95"/>
    <s v="February"/>
    <x v="223"/>
    <x v="30"/>
    <s v="Webster LLC"/>
  </r>
  <r>
    <s v="S11449"/>
    <x v="8"/>
    <s v="B1027"/>
    <s v="C1145"/>
    <n v="7"/>
    <s v="Bulk"/>
    <n v="336"/>
    <n v="5"/>
    <s v="discounted"/>
    <n v="2352"/>
    <n v="16.8"/>
    <n v="2335.1999999999998"/>
    <s v="February"/>
    <x v="207"/>
    <x v="33"/>
    <s v="Dillon-Galloway"/>
  </r>
  <r>
    <s v="S11450"/>
    <x v="13"/>
    <s v="B1053"/>
    <s v="C1071"/>
    <n v="9"/>
    <s v="Bulk"/>
    <n v="315"/>
    <n v="10"/>
    <s v="discounted"/>
    <n v="2835"/>
    <n v="31.5"/>
    <n v="2803.5"/>
    <s v="February"/>
    <x v="71"/>
    <x v="4"/>
    <s v="Johnston and Sons"/>
  </r>
  <r>
    <s v="S11451"/>
    <x v="16"/>
    <s v="B1025"/>
    <s v="C1018"/>
    <n v="4"/>
    <s v="normal"/>
    <n v="467"/>
    <n v="5"/>
    <s v="discounted"/>
    <n v="1868"/>
    <n v="23.35"/>
    <n v="1844.65"/>
    <s v="February"/>
    <x v="22"/>
    <x v="38"/>
    <s v="Taylor-Kane"/>
  </r>
  <r>
    <s v="S11452"/>
    <x v="1"/>
    <s v="B1039"/>
    <s v="C1195"/>
    <n v="5"/>
    <s v="normal"/>
    <n v="356"/>
    <n v="0"/>
    <s v="full price"/>
    <n v="1780"/>
    <n v="0"/>
    <n v="1780"/>
    <s v="February"/>
    <x v="12"/>
    <x v="46"/>
    <s v="Golden Inc"/>
  </r>
  <r>
    <s v="S11453"/>
    <x v="22"/>
    <s v="B1044"/>
    <s v="C1080"/>
    <n v="2"/>
    <s v="normal"/>
    <n v="396"/>
    <n v="0"/>
    <s v="full price"/>
    <n v="792"/>
    <n v="0"/>
    <n v="792"/>
    <s v="February"/>
    <x v="140"/>
    <x v="1"/>
    <s v="Davis-Buckley"/>
  </r>
  <r>
    <s v="S11454"/>
    <x v="18"/>
    <s v="B1004"/>
    <s v="C1168"/>
    <n v="3"/>
    <s v="normal"/>
    <n v="248"/>
    <n v="0"/>
    <s v="full price"/>
    <n v="744"/>
    <n v="0"/>
    <n v="744"/>
    <s v="February"/>
    <x v="237"/>
    <x v="53"/>
    <s v="Hill-Rojas"/>
  </r>
  <r>
    <s v="S11455"/>
    <x v="17"/>
    <s v="B1032"/>
    <s v="C1187"/>
    <n v="8"/>
    <s v="Bulk"/>
    <n v="423"/>
    <n v="15"/>
    <s v="discounted"/>
    <n v="3384"/>
    <n v="63.45"/>
    <n v="3320.55"/>
    <s v="February"/>
    <x v="1"/>
    <x v="43"/>
    <s v="George, Howard and Mcdaniel"/>
  </r>
  <r>
    <s v="S11456"/>
    <x v="23"/>
    <s v="B1009"/>
    <s v="C1135"/>
    <n v="9"/>
    <s v="Bulk"/>
    <n v="210"/>
    <n v="5"/>
    <s v="discounted"/>
    <n v="1890"/>
    <n v="10.5"/>
    <n v="1879.5"/>
    <s v="February"/>
    <x v="111"/>
    <x v="2"/>
    <s v="Morales-Morris"/>
  </r>
  <r>
    <s v="S11457"/>
    <x v="5"/>
    <s v="B1059"/>
    <s v="C1082"/>
    <n v="6"/>
    <s v="Bulk"/>
    <n v="399"/>
    <n v="10"/>
    <s v="discounted"/>
    <n v="2394"/>
    <n v="39.9"/>
    <n v="2354.1"/>
    <s v="February"/>
    <x v="61"/>
    <x v="34"/>
    <s v="Hayes, Hampton and Palmer"/>
  </r>
  <r>
    <s v="S11458"/>
    <x v="20"/>
    <s v="B1011"/>
    <s v="C1028"/>
    <n v="5"/>
    <s v="normal"/>
    <n v="281"/>
    <n v="10"/>
    <s v="discounted"/>
    <n v="1405"/>
    <n v="28.1"/>
    <n v="1376.9"/>
    <s v="February"/>
    <x v="141"/>
    <x v="13"/>
    <s v="Rowland-Morgan"/>
  </r>
  <r>
    <s v="S11459"/>
    <x v="5"/>
    <s v="B1059"/>
    <s v="C1055"/>
    <n v="3"/>
    <s v="normal"/>
    <n v="399"/>
    <n v="15"/>
    <s v="discounted"/>
    <n v="1197"/>
    <n v="59.85"/>
    <n v="1137.1500000000001"/>
    <s v="February"/>
    <x v="59"/>
    <x v="34"/>
    <s v="Byrd, Dixon and Kennedy"/>
  </r>
  <r>
    <s v="S11460"/>
    <x v="18"/>
    <s v="B1057"/>
    <s v="C1110"/>
    <n v="1"/>
    <s v="normal"/>
    <n v="326"/>
    <n v="0"/>
    <s v="full price"/>
    <n v="326"/>
    <n v="0"/>
    <n v="326"/>
    <s v="February"/>
    <x v="248"/>
    <x v="48"/>
    <s v="Davis, Harmon and Morgan"/>
  </r>
  <r>
    <s v="S11461"/>
    <x v="9"/>
    <s v="B1026"/>
    <s v="C1132"/>
    <n v="2"/>
    <s v="normal"/>
    <n v="459"/>
    <n v="5"/>
    <s v="discounted"/>
    <n v="918"/>
    <n v="22.95"/>
    <n v="895.05"/>
    <s v="February"/>
    <x v="152"/>
    <x v="59"/>
    <s v="Moreno, Jenkins and Perez"/>
  </r>
  <r>
    <s v="S11462"/>
    <x v="16"/>
    <s v="B1056"/>
    <s v="C1116"/>
    <n v="4"/>
    <s v="normal"/>
    <n v="204"/>
    <n v="15"/>
    <s v="discounted"/>
    <n v="816"/>
    <n v="30.6"/>
    <n v="785.4"/>
    <s v="February"/>
    <x v="23"/>
    <x v="24"/>
    <s v="Carr Ltd"/>
  </r>
  <r>
    <s v="S11463"/>
    <x v="19"/>
    <s v="B1029"/>
    <s v="C1003"/>
    <n v="4"/>
    <s v="normal"/>
    <n v="271"/>
    <n v="10"/>
    <s v="discounted"/>
    <n v="1084"/>
    <n v="27.1"/>
    <n v="1056.9000000000001"/>
    <s v="February"/>
    <x v="166"/>
    <x v="42"/>
    <s v="Clark and Sons"/>
  </r>
  <r>
    <s v="S11464"/>
    <x v="2"/>
    <s v="B1008"/>
    <s v="C1130"/>
    <n v="4"/>
    <s v="normal"/>
    <n v="492"/>
    <n v="0"/>
    <s v="full price"/>
    <n v="1968"/>
    <n v="0"/>
    <n v="1968"/>
    <s v="February"/>
    <x v="211"/>
    <x v="54"/>
    <s v="Johnson, Gordon and Fuentes"/>
  </r>
  <r>
    <s v="S11465"/>
    <x v="19"/>
    <s v="B1010"/>
    <s v="C1205"/>
    <n v="7"/>
    <s v="Bulk"/>
    <n v="342"/>
    <n v="0"/>
    <s v="full price"/>
    <n v="2394"/>
    <n v="0"/>
    <n v="2394"/>
    <s v="February"/>
    <x v="210"/>
    <x v="45"/>
    <s v="Lee Ltd"/>
  </r>
  <r>
    <s v="S11466"/>
    <x v="7"/>
    <s v="B1042"/>
    <s v="C1095"/>
    <n v="3"/>
    <s v="normal"/>
    <n v="381"/>
    <n v="5"/>
    <s v="discounted"/>
    <n v="1143"/>
    <n v="19.05"/>
    <n v="1123.95"/>
    <s v="February"/>
    <x v="40"/>
    <x v="0"/>
    <s v="Solomon-Smith"/>
  </r>
  <r>
    <s v="S11467"/>
    <x v="14"/>
    <s v="B1010"/>
    <s v="C1232"/>
    <n v="9"/>
    <s v="Bulk"/>
    <n v="342"/>
    <n v="5"/>
    <s v="discounted"/>
    <n v="3078"/>
    <n v="17.100000000000001"/>
    <n v="3060.9"/>
    <s v="February"/>
    <x v="174"/>
    <x v="45"/>
    <s v="Clark LLC"/>
  </r>
  <r>
    <s v="S11468"/>
    <x v="27"/>
    <s v="B1030"/>
    <s v="C1214"/>
    <n v="7"/>
    <s v="Bulk"/>
    <n v="410"/>
    <n v="5"/>
    <s v="discounted"/>
    <n v="2870"/>
    <n v="20.5"/>
    <n v="2849.5"/>
    <s v="February"/>
    <x v="203"/>
    <x v="23"/>
    <s v="Nelson, Martinez and Malone"/>
  </r>
  <r>
    <s v="S11469"/>
    <x v="15"/>
    <s v="B1011"/>
    <s v="C1129"/>
    <n v="10"/>
    <s v="Bulk"/>
    <n v="281"/>
    <n v="0"/>
    <s v="full price"/>
    <n v="2810"/>
    <n v="0"/>
    <n v="2810"/>
    <s v="February"/>
    <x v="158"/>
    <x v="13"/>
    <s v="Bruce-Jacobs"/>
  </r>
  <r>
    <s v="S11470"/>
    <x v="20"/>
    <s v="B1028"/>
    <s v="C1109"/>
    <n v="7"/>
    <s v="Bulk"/>
    <n v="487"/>
    <n v="0"/>
    <s v="full price"/>
    <n v="3409"/>
    <n v="0"/>
    <n v="3409"/>
    <s v="February"/>
    <x v="126"/>
    <x v="51"/>
    <s v="Gardner PLC"/>
  </r>
  <r>
    <s v="S11471"/>
    <x v="17"/>
    <s v="B1017"/>
    <s v="C1074"/>
    <n v="6"/>
    <s v="Bulk"/>
    <n v="303"/>
    <n v="0"/>
    <s v="full price"/>
    <n v="1818"/>
    <n v="0"/>
    <n v="1818"/>
    <s v="February"/>
    <x v="53"/>
    <x v="55"/>
    <s v="Mckenzie-Russell"/>
  </r>
  <r>
    <s v="S11472"/>
    <x v="4"/>
    <s v="B1038"/>
    <s v="C1087"/>
    <n v="9"/>
    <s v="Bulk"/>
    <n v="481"/>
    <n v="15"/>
    <s v="discounted"/>
    <n v="4329"/>
    <n v="72.150000000000006"/>
    <n v="4256.8500000000004"/>
    <s v="February"/>
    <x v="6"/>
    <x v="18"/>
    <s v="Sanford-Bullock"/>
  </r>
  <r>
    <s v="S11473"/>
    <x v="7"/>
    <s v="B1055"/>
    <s v="C1163"/>
    <n v="5"/>
    <s v="normal"/>
    <n v="192"/>
    <n v="0"/>
    <s v="full price"/>
    <n v="960"/>
    <n v="0"/>
    <n v="960"/>
    <s v="February"/>
    <x v="139"/>
    <x v="3"/>
    <s v="Alvarez, Knight and Lopez"/>
  </r>
  <r>
    <s v="S11474"/>
    <x v="19"/>
    <s v="B1052"/>
    <s v="C1215"/>
    <n v="8"/>
    <s v="Bulk"/>
    <n v="462"/>
    <n v="15"/>
    <s v="discounted"/>
    <n v="3696"/>
    <n v="69.3"/>
    <n v="3626.7"/>
    <s v="February"/>
    <x v="182"/>
    <x v="8"/>
    <s v="Hernandez, Castaneda and Khan"/>
  </r>
  <r>
    <s v="S11475"/>
    <x v="20"/>
    <s v="B1000"/>
    <s v="C1013"/>
    <n v="5"/>
    <s v="normal"/>
    <n v="418"/>
    <n v="0"/>
    <s v="full price"/>
    <n v="2090"/>
    <n v="0"/>
    <n v="2090"/>
    <s v="February"/>
    <x v="219"/>
    <x v="57"/>
    <s v="Wu Group"/>
  </r>
  <r>
    <s v="S11476"/>
    <x v="0"/>
    <s v="B1034"/>
    <s v="C1019"/>
    <n v="4"/>
    <s v="normal"/>
    <n v="305"/>
    <n v="10"/>
    <s v="discounted"/>
    <n v="1220"/>
    <n v="30.5"/>
    <n v="1189.5"/>
    <s v="February"/>
    <x v="155"/>
    <x v="22"/>
    <s v="Bolton, Jones and Rich"/>
  </r>
  <r>
    <s v="S11477"/>
    <x v="25"/>
    <s v="B1016"/>
    <s v="C1098"/>
    <n v="4"/>
    <s v="normal"/>
    <n v="427"/>
    <n v="0"/>
    <s v="full price"/>
    <n v="1708"/>
    <n v="0"/>
    <n v="1708"/>
    <s v="February"/>
    <x v="159"/>
    <x v="37"/>
    <s v="Tate-Massey"/>
  </r>
  <r>
    <s v="S11478"/>
    <x v="9"/>
    <s v="B1027"/>
    <s v="C1036"/>
    <n v="2"/>
    <s v="normal"/>
    <n v="336"/>
    <n v="15"/>
    <s v="discounted"/>
    <n v="672"/>
    <n v="50.4"/>
    <n v="621.6"/>
    <s v="February"/>
    <x v="128"/>
    <x v="33"/>
    <s v="Sanchez-Jenkins"/>
  </r>
  <r>
    <s v="S11479"/>
    <x v="26"/>
    <s v="B1002"/>
    <s v="C1233"/>
    <n v="5"/>
    <s v="normal"/>
    <n v="167"/>
    <n v="15"/>
    <s v="discounted"/>
    <n v="835"/>
    <n v="25.05"/>
    <n v="809.95"/>
    <s v="February"/>
    <x v="234"/>
    <x v="29"/>
    <s v="Lester and Sons"/>
  </r>
  <r>
    <s v="S11480"/>
    <x v="21"/>
    <s v="B1056"/>
    <s v="C1117"/>
    <n v="6"/>
    <s v="Bulk"/>
    <n v="204"/>
    <n v="5"/>
    <s v="discounted"/>
    <n v="1224"/>
    <n v="10.199999999999999"/>
    <n v="1213.8"/>
    <s v="February"/>
    <x v="67"/>
    <x v="24"/>
    <s v="Anderson-Martinez"/>
  </r>
  <r>
    <s v="S11481"/>
    <x v="15"/>
    <s v="B1005"/>
    <s v="C1220"/>
    <n v="2"/>
    <s v="normal"/>
    <n v="500"/>
    <n v="10"/>
    <s v="discounted"/>
    <n v="1000"/>
    <n v="50"/>
    <n v="950"/>
    <s v="February"/>
    <x v="115"/>
    <x v="9"/>
    <s v="Williams Group"/>
  </r>
  <r>
    <s v="S11482"/>
    <x v="20"/>
    <s v="B1001"/>
    <s v="C1220"/>
    <n v="10"/>
    <s v="Bulk"/>
    <n v="341"/>
    <n v="10"/>
    <s v="discounted"/>
    <n v="3410"/>
    <n v="34.1"/>
    <n v="3375.9"/>
    <s v="February"/>
    <x v="115"/>
    <x v="50"/>
    <s v="Williams Group"/>
  </r>
  <r>
    <s v="S11483"/>
    <x v="7"/>
    <s v="B1046"/>
    <s v="C1034"/>
    <n v="2"/>
    <s v="normal"/>
    <n v="334"/>
    <n v="0"/>
    <s v="full price"/>
    <n v="668"/>
    <n v="0"/>
    <n v="668"/>
    <s v="February"/>
    <x v="213"/>
    <x v="20"/>
    <s v="Finley and Sons"/>
  </r>
  <r>
    <s v="S11484"/>
    <x v="6"/>
    <s v="B1037"/>
    <s v="C1092"/>
    <n v="3"/>
    <s v="normal"/>
    <n v="373"/>
    <n v="0"/>
    <s v="full price"/>
    <n v="1119"/>
    <n v="0"/>
    <n v="1119"/>
    <s v="February"/>
    <x v="169"/>
    <x v="41"/>
    <s v="Davis, Shepard and Clay"/>
  </r>
  <r>
    <s v="S11485"/>
    <x v="27"/>
    <s v="B1057"/>
    <s v="C1209"/>
    <n v="1"/>
    <s v="normal"/>
    <n v="326"/>
    <n v="0"/>
    <s v="full price"/>
    <n v="326"/>
    <n v="0"/>
    <n v="326"/>
    <s v="February"/>
    <x v="184"/>
    <x v="48"/>
    <s v="Lamb LLC"/>
  </r>
  <r>
    <s v="S11486"/>
    <x v="11"/>
    <s v="B1020"/>
    <s v="C1126"/>
    <n v="5"/>
    <s v="normal"/>
    <n v="386"/>
    <n v="5"/>
    <s v="discounted"/>
    <n v="1930"/>
    <n v="19.3"/>
    <n v="1910.7"/>
    <s v="February"/>
    <x v="143"/>
    <x v="39"/>
    <s v="Sullivan-Patterson"/>
  </r>
  <r>
    <s v="S11487"/>
    <x v="19"/>
    <s v="B1038"/>
    <s v="C1133"/>
    <n v="3"/>
    <s v="normal"/>
    <n v="481"/>
    <n v="5"/>
    <s v="discounted"/>
    <n v="1443"/>
    <n v="24.05"/>
    <n v="1418.95"/>
    <s v="February"/>
    <x v="226"/>
    <x v="18"/>
    <s v="Clarke Group"/>
  </r>
  <r>
    <s v="S11488"/>
    <x v="22"/>
    <s v="B1044"/>
    <s v="C1071"/>
    <n v="1"/>
    <s v="normal"/>
    <n v="396"/>
    <n v="0"/>
    <s v="full price"/>
    <n v="396"/>
    <n v="0"/>
    <n v="396"/>
    <s v="February"/>
    <x v="71"/>
    <x v="1"/>
    <s v="Johnston and Sons"/>
  </r>
  <r>
    <s v="S11489"/>
    <x v="5"/>
    <s v="B1024"/>
    <s v="C1024"/>
    <n v="2"/>
    <s v="normal"/>
    <n v="222"/>
    <n v="15"/>
    <s v="discounted"/>
    <n v="444"/>
    <n v="33.299999999999997"/>
    <n v="410.7"/>
    <s v="February"/>
    <x v="57"/>
    <x v="35"/>
    <s v="Hernandez LLC"/>
  </r>
  <r>
    <s v="S11490"/>
    <x v="25"/>
    <s v="B1035"/>
    <s v="C1179"/>
    <n v="6"/>
    <s v="Bulk"/>
    <n v="288"/>
    <n v="10"/>
    <s v="discounted"/>
    <n v="1728"/>
    <n v="28.8"/>
    <n v="1699.2"/>
    <s v="February"/>
    <x v="125"/>
    <x v="28"/>
    <s v="Murray, Mason and Taylor"/>
  </r>
  <r>
    <s v="S11491"/>
    <x v="15"/>
    <s v="B1057"/>
    <s v="C1215"/>
    <n v="1"/>
    <s v="normal"/>
    <n v="326"/>
    <n v="15"/>
    <s v="discounted"/>
    <n v="326"/>
    <n v="48.9"/>
    <n v="277.10000000000002"/>
    <s v="February"/>
    <x v="182"/>
    <x v="48"/>
    <s v="Hernandez, Castaneda and Khan"/>
  </r>
  <r>
    <s v="S11492"/>
    <x v="23"/>
    <s v="B1035"/>
    <s v="C1177"/>
    <n v="2"/>
    <s v="normal"/>
    <n v="288"/>
    <n v="15"/>
    <s v="discounted"/>
    <n v="576"/>
    <n v="43.2"/>
    <n v="532.79999999999995"/>
    <s v="February"/>
    <x v="84"/>
    <x v="28"/>
    <s v="Young, Reed and Goodwin"/>
  </r>
  <r>
    <s v="S11493"/>
    <x v="14"/>
    <s v="B1037"/>
    <s v="C1235"/>
    <n v="8"/>
    <s v="Bulk"/>
    <n v="373"/>
    <n v="10"/>
    <s v="discounted"/>
    <n v="2984"/>
    <n v="37.299999999999997"/>
    <n v="2946.7"/>
    <s v="February"/>
    <x v="179"/>
    <x v="41"/>
    <s v="Mclaughlin-Ballard"/>
  </r>
  <r>
    <s v="S11494"/>
    <x v="24"/>
    <s v="B1002"/>
    <s v="C1050"/>
    <n v="5"/>
    <s v="normal"/>
    <n v="167"/>
    <n v="5"/>
    <s v="discounted"/>
    <n v="835"/>
    <n v="8.35"/>
    <n v="826.65"/>
    <s v="February"/>
    <x v="180"/>
    <x v="29"/>
    <s v="Alvarez, Le and Wilson"/>
  </r>
  <r>
    <s v="S11495"/>
    <x v="11"/>
    <s v="B1049"/>
    <s v="C1194"/>
    <n v="6"/>
    <s v="Bulk"/>
    <n v="219"/>
    <n v="10"/>
    <s v="discounted"/>
    <n v="1314"/>
    <n v="21.9"/>
    <n v="1292.0999999999999"/>
    <s v="February"/>
    <x v="73"/>
    <x v="14"/>
    <s v="Williams-Ross"/>
  </r>
  <r>
    <s v="S11496"/>
    <x v="21"/>
    <s v="B1047"/>
    <s v="C1107"/>
    <n v="8"/>
    <s v="Bulk"/>
    <n v="162"/>
    <n v="10"/>
    <s v="discounted"/>
    <n v="1296"/>
    <n v="16.2"/>
    <n v="1279.8"/>
    <s v="February"/>
    <x v="21"/>
    <x v="26"/>
    <s v="Wade Group"/>
  </r>
  <r>
    <s v="S11497"/>
    <x v="16"/>
    <s v="B1053"/>
    <s v="C1088"/>
    <n v="1"/>
    <s v="normal"/>
    <n v="315"/>
    <n v="10"/>
    <s v="discounted"/>
    <n v="315"/>
    <n v="31.5"/>
    <n v="283.5"/>
    <s v="February"/>
    <x v="244"/>
    <x v="4"/>
    <s v="Jackson-Hays"/>
  </r>
  <r>
    <s v="S11498"/>
    <x v="15"/>
    <s v="B1016"/>
    <s v="C1165"/>
    <n v="3"/>
    <s v="normal"/>
    <n v="427"/>
    <n v="10"/>
    <s v="discounted"/>
    <n v="1281"/>
    <n v="42.7"/>
    <n v="1238.3"/>
    <s v="February"/>
    <x v="216"/>
    <x v="37"/>
    <s v="Vargas, Ali and Vasquez"/>
  </r>
  <r>
    <s v="S11499"/>
    <x v="6"/>
    <s v="B1047"/>
    <s v="C1098"/>
    <n v="8"/>
    <s v="Bulk"/>
    <n v="162"/>
    <n v="10"/>
    <s v="discounted"/>
    <n v="1296"/>
    <n v="16.2"/>
    <n v="1279.8"/>
    <s v="February"/>
    <x v="159"/>
    <x v="26"/>
    <s v="Tate-Massey"/>
  </r>
  <r>
    <s v="S11500"/>
    <x v="12"/>
    <s v="B1000"/>
    <s v="C1177"/>
    <n v="1"/>
    <s v="normal"/>
    <n v="418"/>
    <n v="5"/>
    <s v="discounted"/>
    <n v="418"/>
    <n v="20.9"/>
    <n v="397.1"/>
    <s v="February"/>
    <x v="84"/>
    <x v="57"/>
    <s v="Young, Reed and Goodwin"/>
  </r>
  <r>
    <s v="S11501"/>
    <x v="4"/>
    <s v="B1002"/>
    <s v="C1163"/>
    <n v="6"/>
    <s v="Bulk"/>
    <n v="167"/>
    <n v="5"/>
    <s v="discounted"/>
    <n v="1002"/>
    <n v="8.35"/>
    <n v="993.65"/>
    <s v="February"/>
    <x v="139"/>
    <x v="29"/>
    <s v="Alvarez, Knight and Lopez"/>
  </r>
  <r>
    <s v="S11502"/>
    <x v="0"/>
    <s v="B1045"/>
    <s v="C1137"/>
    <n v="9"/>
    <s v="Bulk"/>
    <n v="206"/>
    <n v="15"/>
    <s v="discounted"/>
    <n v="1854"/>
    <n v="30.9"/>
    <n v="1823.1"/>
    <s v="February"/>
    <x v="239"/>
    <x v="21"/>
    <s v="Miranda-Jimenez"/>
  </r>
  <r>
    <s v="S11503"/>
    <x v="8"/>
    <s v="B1039"/>
    <s v="C1014"/>
    <n v="2"/>
    <s v="normal"/>
    <n v="356"/>
    <n v="5"/>
    <s v="discounted"/>
    <n v="712"/>
    <n v="17.8"/>
    <n v="694.2"/>
    <s v="February"/>
    <x v="3"/>
    <x v="46"/>
    <s v="Trevino PLC"/>
  </r>
  <r>
    <s v="S11504"/>
    <x v="10"/>
    <s v="B1045"/>
    <s v="C1082"/>
    <n v="6"/>
    <s v="Bulk"/>
    <n v="206"/>
    <n v="5"/>
    <s v="discounted"/>
    <n v="1236"/>
    <n v="10.3"/>
    <n v="1225.7"/>
    <s v="February"/>
    <x v="61"/>
    <x v="21"/>
    <s v="Hayes, Hampton and Palmer"/>
  </r>
  <r>
    <s v="S11505"/>
    <x v="14"/>
    <s v="B1016"/>
    <s v="C1202"/>
    <n v="9"/>
    <s v="Bulk"/>
    <n v="427"/>
    <n v="15"/>
    <s v="discounted"/>
    <n v="3843"/>
    <n v="64.05"/>
    <n v="3778.95"/>
    <s v="February"/>
    <x v="137"/>
    <x v="37"/>
    <s v="Savage, Boyle and Kennedy"/>
  </r>
  <r>
    <s v="S11506"/>
    <x v="20"/>
    <s v="B1017"/>
    <s v="C1138"/>
    <n v="4"/>
    <s v="normal"/>
    <n v="303"/>
    <n v="5"/>
    <s v="discounted"/>
    <n v="1212"/>
    <n v="15.15"/>
    <n v="1196.8499999999999"/>
    <s v="February"/>
    <x v="109"/>
    <x v="55"/>
    <s v="Norris Group"/>
  </r>
  <r>
    <s v="S11507"/>
    <x v="23"/>
    <s v="B1021"/>
    <s v="C1069"/>
    <n v="8"/>
    <s v="Bulk"/>
    <n v="269"/>
    <n v="0"/>
    <s v="full price"/>
    <n v="2152"/>
    <n v="0"/>
    <n v="2152"/>
    <s v="February"/>
    <x v="181"/>
    <x v="44"/>
    <s v="Garcia, Scott and Beltran"/>
  </r>
  <r>
    <s v="S11508"/>
    <x v="21"/>
    <s v="B1006"/>
    <s v="C1222"/>
    <n v="2"/>
    <s v="normal"/>
    <n v="213"/>
    <n v="0"/>
    <s v="full price"/>
    <n v="426"/>
    <n v="0"/>
    <n v="426"/>
    <s v="February"/>
    <x v="44"/>
    <x v="40"/>
    <s v="Moody-Dunn"/>
  </r>
  <r>
    <s v="S11509"/>
    <x v="11"/>
    <s v="B1048"/>
    <s v="C1061"/>
    <n v="8"/>
    <s v="Bulk"/>
    <n v="465"/>
    <n v="10"/>
    <s v="discounted"/>
    <n v="3720"/>
    <n v="46.5"/>
    <n v="3673.5"/>
    <s v="February"/>
    <x v="27"/>
    <x v="6"/>
    <s v="Stevenson-Phillips"/>
  </r>
  <r>
    <s v="S11510"/>
    <x v="26"/>
    <s v="B1035"/>
    <s v="C1039"/>
    <n v="7"/>
    <s v="Bulk"/>
    <n v="288"/>
    <n v="5"/>
    <s v="discounted"/>
    <n v="2016"/>
    <n v="14.4"/>
    <n v="2001.6"/>
    <s v="February"/>
    <x v="16"/>
    <x v="28"/>
    <s v="Barrett-Bryant"/>
  </r>
  <r>
    <s v="S11511"/>
    <x v="6"/>
    <s v="B1049"/>
    <s v="C1126"/>
    <n v="9"/>
    <s v="Bulk"/>
    <n v="219"/>
    <n v="5"/>
    <s v="discounted"/>
    <n v="1971"/>
    <n v="10.95"/>
    <n v="1960.05"/>
    <s v="February"/>
    <x v="143"/>
    <x v="14"/>
    <s v="Sullivan-Patterson"/>
  </r>
  <r>
    <s v="S11512"/>
    <x v="7"/>
    <s v="B1034"/>
    <s v="C1111"/>
    <n v="9"/>
    <s v="Bulk"/>
    <n v="305"/>
    <n v="5"/>
    <s v="discounted"/>
    <n v="2745"/>
    <n v="15.25"/>
    <n v="2729.75"/>
    <s v="February"/>
    <x v="103"/>
    <x v="22"/>
    <s v="Nash, Rich and Hill"/>
  </r>
  <r>
    <s v="S11513"/>
    <x v="27"/>
    <s v="B1007"/>
    <s v="C1034"/>
    <n v="8"/>
    <s v="Bulk"/>
    <n v="332"/>
    <n v="0"/>
    <s v="full price"/>
    <n v="2656"/>
    <n v="0"/>
    <n v="2656"/>
    <s v="February"/>
    <x v="213"/>
    <x v="58"/>
    <s v="Finley and Sons"/>
  </r>
  <r>
    <s v="S11514"/>
    <x v="18"/>
    <s v="B1002"/>
    <s v="C1131"/>
    <n v="6"/>
    <s v="Bulk"/>
    <n v="167"/>
    <n v="15"/>
    <s v="discounted"/>
    <n v="1002"/>
    <n v="25.05"/>
    <n v="976.95"/>
    <s v="February"/>
    <x v="55"/>
    <x v="29"/>
    <s v="Holt-Brown"/>
  </r>
  <r>
    <s v="S11515"/>
    <x v="16"/>
    <s v="B1012"/>
    <s v="C1200"/>
    <n v="2"/>
    <s v="normal"/>
    <n v="186"/>
    <n v="0"/>
    <s v="full price"/>
    <n v="372"/>
    <n v="0"/>
    <n v="372"/>
    <s v="February"/>
    <x v="241"/>
    <x v="27"/>
    <s v="Gonzalez Inc"/>
  </r>
  <r>
    <s v="S11516"/>
    <x v="21"/>
    <s v="B1044"/>
    <s v="C1101"/>
    <n v="2"/>
    <s v="normal"/>
    <n v="396"/>
    <n v="5"/>
    <s v="discounted"/>
    <n v="792"/>
    <n v="19.8"/>
    <n v="772.2"/>
    <s v="February"/>
    <x v="236"/>
    <x v="1"/>
    <s v="Kelley, Pena and Zimmerman"/>
  </r>
  <r>
    <s v="S11517"/>
    <x v="25"/>
    <s v="B1037"/>
    <s v="C1240"/>
    <n v="2"/>
    <s v="normal"/>
    <n v="373"/>
    <n v="5"/>
    <s v="discounted"/>
    <n v="746"/>
    <n v="18.649999999999999"/>
    <n v="727.35"/>
    <s v="February"/>
    <x v="68"/>
    <x v="41"/>
    <s v="Morgan PLC"/>
  </r>
  <r>
    <s v="S11518"/>
    <x v="7"/>
    <s v="B1009"/>
    <s v="C1179"/>
    <n v="10"/>
    <s v="Bulk"/>
    <n v="210"/>
    <n v="15"/>
    <s v="discounted"/>
    <n v="2100"/>
    <n v="31.5"/>
    <n v="2068.5"/>
    <s v="February"/>
    <x v="125"/>
    <x v="2"/>
    <s v="Murray, Mason and Taylor"/>
  </r>
  <r>
    <s v="S11519"/>
    <x v="27"/>
    <s v="B1017"/>
    <s v="C1116"/>
    <n v="7"/>
    <s v="Bulk"/>
    <n v="303"/>
    <n v="15"/>
    <s v="discounted"/>
    <n v="2121"/>
    <n v="45.45"/>
    <n v="2075.5500000000002"/>
    <s v="February"/>
    <x v="23"/>
    <x v="55"/>
    <s v="Carr Ltd"/>
  </r>
  <r>
    <s v="S11520"/>
    <x v="2"/>
    <s v="B1003"/>
    <s v="C1026"/>
    <n v="9"/>
    <s v="Bulk"/>
    <n v="354"/>
    <n v="10"/>
    <s v="discounted"/>
    <n v="3186"/>
    <n v="35.4"/>
    <n v="3150.6"/>
    <s v="February"/>
    <x v="120"/>
    <x v="7"/>
    <s v="Williams-Edwards"/>
  </r>
  <r>
    <s v="S11521"/>
    <x v="11"/>
    <s v="B1007"/>
    <s v="C1132"/>
    <n v="5"/>
    <s v="normal"/>
    <n v="332"/>
    <n v="0"/>
    <s v="full price"/>
    <n v="1660"/>
    <n v="0"/>
    <n v="1660"/>
    <s v="February"/>
    <x v="152"/>
    <x v="58"/>
    <s v="Moreno, Jenkins and Perez"/>
  </r>
  <r>
    <s v="S11522"/>
    <x v="22"/>
    <s v="B1008"/>
    <s v="C1114"/>
    <n v="2"/>
    <s v="normal"/>
    <n v="492"/>
    <n v="15"/>
    <s v="discounted"/>
    <n v="984"/>
    <n v="73.8"/>
    <n v="910.2"/>
    <s v="February"/>
    <x v="164"/>
    <x v="54"/>
    <s v="Moss, Lewis and Rosales"/>
  </r>
  <r>
    <s v="S11523"/>
    <x v="14"/>
    <s v="B1043"/>
    <s v="C1144"/>
    <n v="1"/>
    <s v="normal"/>
    <n v="262"/>
    <n v="15"/>
    <s v="discounted"/>
    <n v="262"/>
    <n v="39.299999999999997"/>
    <n v="222.7"/>
    <s v="February"/>
    <x v="119"/>
    <x v="56"/>
    <s v="Butler-Carter"/>
  </r>
  <r>
    <s v="S11524"/>
    <x v="11"/>
    <s v="B1016"/>
    <s v="C1034"/>
    <n v="10"/>
    <s v="Bulk"/>
    <n v="427"/>
    <n v="5"/>
    <s v="discounted"/>
    <n v="4270"/>
    <n v="21.35"/>
    <n v="4248.6499999999996"/>
    <s v="February"/>
    <x v="213"/>
    <x v="37"/>
    <s v="Finley and Sons"/>
  </r>
  <r>
    <s v="S11525"/>
    <x v="1"/>
    <s v="B1003"/>
    <s v="C1042"/>
    <n v="2"/>
    <s v="normal"/>
    <n v="354"/>
    <n v="10"/>
    <s v="discounted"/>
    <n v="708"/>
    <n v="35.4"/>
    <n v="672.6"/>
    <s v="February"/>
    <x v="240"/>
    <x v="7"/>
    <s v="Fox-Williams"/>
  </r>
  <r>
    <s v="S11526"/>
    <x v="13"/>
    <s v="B1018"/>
    <s v="C1028"/>
    <n v="10"/>
    <s v="Bulk"/>
    <n v="295"/>
    <n v="5"/>
    <s v="discounted"/>
    <n v="2950"/>
    <n v="14.75"/>
    <n v="2935.25"/>
    <s v="February"/>
    <x v="141"/>
    <x v="36"/>
    <s v="Rowland-Morgan"/>
  </r>
  <r>
    <s v="S11527"/>
    <x v="19"/>
    <s v="B1051"/>
    <s v="C1238"/>
    <n v="7"/>
    <s v="Bulk"/>
    <n v="451"/>
    <n v="0"/>
    <s v="full price"/>
    <n v="3157"/>
    <n v="0"/>
    <n v="3157"/>
    <s v="February"/>
    <x v="56"/>
    <x v="52"/>
    <s v="Ross Ltd"/>
  </r>
  <r>
    <s v="S11528"/>
    <x v="24"/>
    <s v="B1006"/>
    <s v="C1142"/>
    <n v="3"/>
    <s v="normal"/>
    <n v="213"/>
    <n v="5"/>
    <s v="discounted"/>
    <n v="639"/>
    <n v="10.65"/>
    <n v="628.35"/>
    <s v="February"/>
    <x v="188"/>
    <x v="40"/>
    <s v="Holloway, Lewis and Bryan"/>
  </r>
  <r>
    <s v="S11529"/>
    <x v="26"/>
    <s v="B1000"/>
    <s v="C1016"/>
    <n v="10"/>
    <s v="Bulk"/>
    <n v="418"/>
    <n v="5"/>
    <s v="discounted"/>
    <n v="4180"/>
    <n v="20.9"/>
    <n v="4159.1000000000004"/>
    <s v="February"/>
    <x v="214"/>
    <x v="57"/>
    <s v="Mendez-Taylor"/>
  </r>
  <r>
    <s v="S11530"/>
    <x v="9"/>
    <s v="B1017"/>
    <s v="C1159"/>
    <n v="8"/>
    <s v="Bulk"/>
    <n v="303"/>
    <n v="5"/>
    <s v="discounted"/>
    <n v="2424"/>
    <n v="15.15"/>
    <n v="2408.85"/>
    <s v="February"/>
    <x v="102"/>
    <x v="55"/>
    <s v="Jordan-Edwards"/>
  </r>
  <r>
    <s v="S11531"/>
    <x v="1"/>
    <s v="B1009"/>
    <s v="C1171"/>
    <n v="9"/>
    <s v="Bulk"/>
    <n v="210"/>
    <n v="15"/>
    <s v="discounted"/>
    <n v="1890"/>
    <n v="31.5"/>
    <n v="1858.5"/>
    <s v="February"/>
    <x v="31"/>
    <x v="2"/>
    <s v="Warren, Crane and Jones"/>
  </r>
  <r>
    <s v="S11532"/>
    <x v="1"/>
    <s v="B1010"/>
    <s v="C1217"/>
    <n v="10"/>
    <s v="Bulk"/>
    <n v="342"/>
    <n v="0"/>
    <s v="full price"/>
    <n v="3420"/>
    <n v="0"/>
    <n v="3420"/>
    <s v="February"/>
    <x v="178"/>
    <x v="45"/>
    <s v="Smith PLC"/>
  </r>
  <r>
    <s v="S11533"/>
    <x v="10"/>
    <s v="B1004"/>
    <s v="C1213"/>
    <n v="2"/>
    <s v="normal"/>
    <n v="248"/>
    <n v="0"/>
    <s v="full price"/>
    <n v="496"/>
    <n v="0"/>
    <n v="496"/>
    <s v="February"/>
    <x v="110"/>
    <x v="53"/>
    <s v="Ryan-Flynn"/>
  </r>
  <r>
    <s v="S11534"/>
    <x v="9"/>
    <s v="B1028"/>
    <s v="C1242"/>
    <n v="8"/>
    <s v="Bulk"/>
    <n v="487"/>
    <n v="10"/>
    <s v="discounted"/>
    <n v="3896"/>
    <n v="48.7"/>
    <n v="3847.3"/>
    <s v="February"/>
    <x v="246"/>
    <x v="51"/>
    <s v="Sampson-Porter"/>
  </r>
  <r>
    <s v="S11535"/>
    <x v="12"/>
    <s v="B1043"/>
    <s v="C1008"/>
    <n v="7"/>
    <s v="Bulk"/>
    <n v="262"/>
    <n v="5"/>
    <s v="discounted"/>
    <n v="1834"/>
    <n v="13.1"/>
    <n v="1820.9"/>
    <s v="February"/>
    <x v="14"/>
    <x v="56"/>
    <s v="Walter, Richard and Powell"/>
  </r>
  <r>
    <s v="S11536"/>
    <x v="1"/>
    <s v="B1018"/>
    <s v="C1223"/>
    <n v="4"/>
    <s v="normal"/>
    <n v="295"/>
    <n v="15"/>
    <s v="discounted"/>
    <n v="1180"/>
    <n v="44.25"/>
    <n v="1135.75"/>
    <s v="February"/>
    <x v="24"/>
    <x v="36"/>
    <s v="Brown-Walter"/>
  </r>
  <r>
    <s v="S11537"/>
    <x v="19"/>
    <s v="B1050"/>
    <s v="C1003"/>
    <n v="8"/>
    <s v="Bulk"/>
    <n v="287"/>
    <n v="5"/>
    <s v="discounted"/>
    <n v="2296"/>
    <n v="14.35"/>
    <n v="2281.65"/>
    <s v="February"/>
    <x v="166"/>
    <x v="31"/>
    <s v="Clark and Sons"/>
  </r>
  <r>
    <s v="S11538"/>
    <x v="20"/>
    <s v="B1043"/>
    <s v="C1006"/>
    <n v="8"/>
    <s v="Bulk"/>
    <n v="262"/>
    <n v="5"/>
    <s v="discounted"/>
    <n v="2096"/>
    <n v="13.1"/>
    <n v="2082.9"/>
    <s v="February"/>
    <x v="230"/>
    <x v="56"/>
    <s v="Callahan-Sullivan"/>
  </r>
  <r>
    <s v="S11539"/>
    <x v="24"/>
    <s v="B1010"/>
    <s v="C1216"/>
    <n v="8"/>
    <s v="Bulk"/>
    <n v="342"/>
    <n v="0"/>
    <s v="full price"/>
    <n v="2736"/>
    <n v="0"/>
    <n v="2736"/>
    <s v="February"/>
    <x v="132"/>
    <x v="45"/>
    <s v="Benson, Cervantes and Johnson"/>
  </r>
  <r>
    <s v="S11540"/>
    <x v="21"/>
    <s v="B1046"/>
    <s v="C1095"/>
    <n v="3"/>
    <s v="normal"/>
    <n v="334"/>
    <n v="15"/>
    <s v="discounted"/>
    <n v="1002"/>
    <n v="50.1"/>
    <n v="951.9"/>
    <s v="February"/>
    <x v="40"/>
    <x v="20"/>
    <s v="Solomon-Smith"/>
  </r>
  <r>
    <s v="S11541"/>
    <x v="25"/>
    <s v="B1056"/>
    <s v="C1135"/>
    <n v="10"/>
    <s v="Bulk"/>
    <n v="204"/>
    <n v="15"/>
    <s v="discounted"/>
    <n v="2040"/>
    <n v="30.6"/>
    <n v="2009.4"/>
    <s v="February"/>
    <x v="111"/>
    <x v="24"/>
    <s v="Morales-Morris"/>
  </r>
  <r>
    <s v="S11542"/>
    <x v="15"/>
    <s v="B1033"/>
    <s v="C1024"/>
    <n v="8"/>
    <s v="Bulk"/>
    <n v="347"/>
    <n v="10"/>
    <s v="discounted"/>
    <n v="2776"/>
    <n v="34.700000000000003"/>
    <n v="2741.3"/>
    <s v="February"/>
    <x v="57"/>
    <x v="49"/>
    <s v="Hernandez LLC"/>
  </r>
  <r>
    <s v="S11543"/>
    <x v="7"/>
    <s v="B1030"/>
    <s v="C1187"/>
    <n v="10"/>
    <s v="Bulk"/>
    <n v="410"/>
    <n v="15"/>
    <s v="discounted"/>
    <n v="4100"/>
    <n v="61.5"/>
    <n v="4038.5"/>
    <s v="February"/>
    <x v="1"/>
    <x v="23"/>
    <s v="George, Howard and Mcdaniel"/>
  </r>
  <r>
    <s v="S11544"/>
    <x v="0"/>
    <s v="B1055"/>
    <s v="C1111"/>
    <n v="1"/>
    <s v="normal"/>
    <n v="192"/>
    <n v="0"/>
    <s v="full price"/>
    <n v="192"/>
    <n v="0"/>
    <n v="192"/>
    <s v="February"/>
    <x v="103"/>
    <x v="3"/>
    <s v="Nash, Rich and Hill"/>
  </r>
  <r>
    <s v="S11545"/>
    <x v="10"/>
    <s v="B1017"/>
    <s v="C1022"/>
    <n v="2"/>
    <s v="normal"/>
    <n v="303"/>
    <n v="0"/>
    <s v="full price"/>
    <n v="606"/>
    <n v="0"/>
    <n v="606"/>
    <s v="February"/>
    <x v="124"/>
    <x v="55"/>
    <s v="Ross, Ballard and Clark"/>
  </r>
  <r>
    <s v="S11546"/>
    <x v="26"/>
    <s v="B1015"/>
    <s v="C1147"/>
    <n v="6"/>
    <s v="Bulk"/>
    <n v="417"/>
    <n v="10"/>
    <s v="discounted"/>
    <n v="2502"/>
    <n v="41.7"/>
    <n v="2460.3000000000002"/>
    <s v="February"/>
    <x v="189"/>
    <x v="25"/>
    <s v="Daniels-Bond"/>
  </r>
  <r>
    <s v="S11547"/>
    <x v="14"/>
    <s v="B1057"/>
    <s v="C1113"/>
    <n v="8"/>
    <s v="Bulk"/>
    <n v="326"/>
    <n v="10"/>
    <s v="discounted"/>
    <n v="2608"/>
    <n v="32.6"/>
    <n v="2575.4"/>
    <s v="February"/>
    <x v="121"/>
    <x v="48"/>
    <s v="Guzman Ltd"/>
  </r>
  <r>
    <s v="S11548"/>
    <x v="0"/>
    <s v="B1014"/>
    <s v="C1005"/>
    <n v="7"/>
    <s v="Bulk"/>
    <n v="420"/>
    <n v="15"/>
    <s v="discounted"/>
    <n v="2940"/>
    <n v="63"/>
    <n v="2877"/>
    <s v="February"/>
    <x v="20"/>
    <x v="15"/>
    <s v="Curtis-Hatfield"/>
  </r>
  <r>
    <s v="S11549"/>
    <x v="23"/>
    <s v="B1053"/>
    <s v="C1042"/>
    <n v="10"/>
    <s v="Bulk"/>
    <n v="315"/>
    <n v="0"/>
    <s v="full price"/>
    <n v="3150"/>
    <n v="0"/>
    <n v="3150"/>
    <s v="February"/>
    <x v="240"/>
    <x v="4"/>
    <s v="Fox-Williams"/>
  </r>
  <r>
    <s v="S11550"/>
    <x v="20"/>
    <s v="B1025"/>
    <s v="C1177"/>
    <n v="2"/>
    <s v="normal"/>
    <n v="467"/>
    <n v="10"/>
    <s v="discounted"/>
    <n v="934"/>
    <n v="46.7"/>
    <n v="887.3"/>
    <s v="February"/>
    <x v="84"/>
    <x v="38"/>
    <s v="Young, Reed and Goodwin"/>
  </r>
  <r>
    <s v="S11551"/>
    <x v="26"/>
    <s v="B1027"/>
    <s v="C1183"/>
    <n v="5"/>
    <s v="normal"/>
    <n v="336"/>
    <n v="5"/>
    <s v="discounted"/>
    <n v="1680"/>
    <n v="16.8"/>
    <n v="1663.2"/>
    <s v="February"/>
    <x v="145"/>
    <x v="33"/>
    <s v="Patterson Ltd"/>
  </r>
  <r>
    <s v="S11552"/>
    <x v="16"/>
    <s v="B1037"/>
    <s v="C1110"/>
    <n v="1"/>
    <s v="normal"/>
    <n v="373"/>
    <n v="15"/>
    <s v="discounted"/>
    <n v="373"/>
    <n v="55.95"/>
    <n v="317.05"/>
    <s v="February"/>
    <x v="248"/>
    <x v="41"/>
    <s v="Davis, Harmon and Morgan"/>
  </r>
  <r>
    <s v="S11553"/>
    <x v="12"/>
    <s v="B1026"/>
    <s v="C1215"/>
    <n v="8"/>
    <s v="Bulk"/>
    <n v="459"/>
    <n v="0"/>
    <s v="full price"/>
    <n v="3672"/>
    <n v="0"/>
    <n v="3672"/>
    <s v="February"/>
    <x v="182"/>
    <x v="59"/>
    <s v="Hernandez, Castaneda and Khan"/>
  </r>
  <r>
    <s v="S11554"/>
    <x v="20"/>
    <s v="B1012"/>
    <s v="C1079"/>
    <n v="2"/>
    <s v="normal"/>
    <n v="186"/>
    <n v="0"/>
    <s v="full price"/>
    <n v="372"/>
    <n v="0"/>
    <n v="372"/>
    <s v="February"/>
    <x v="146"/>
    <x v="27"/>
    <s v="Murphy Group"/>
  </r>
  <r>
    <s v="S11555"/>
    <x v="8"/>
    <s v="B1010"/>
    <s v="C1221"/>
    <n v="6"/>
    <s v="Bulk"/>
    <n v="342"/>
    <n v="10"/>
    <s v="discounted"/>
    <n v="2052"/>
    <n v="34.200000000000003"/>
    <n v="2017.8"/>
    <s v="February"/>
    <x v="133"/>
    <x v="45"/>
    <s v="Griffin Group"/>
  </r>
  <r>
    <s v="S11556"/>
    <x v="6"/>
    <s v="B1012"/>
    <s v="C1104"/>
    <n v="2"/>
    <s v="normal"/>
    <n v="186"/>
    <n v="10"/>
    <s v="discounted"/>
    <n v="372"/>
    <n v="18.600000000000001"/>
    <n v="353.4"/>
    <s v="February"/>
    <x v="134"/>
    <x v="27"/>
    <s v="Cooper-Bennett"/>
  </r>
  <r>
    <s v="S11557"/>
    <x v="17"/>
    <s v="B1054"/>
    <s v="C1181"/>
    <n v="8"/>
    <s v="Bulk"/>
    <n v="209"/>
    <n v="0"/>
    <s v="full price"/>
    <n v="1672"/>
    <n v="0"/>
    <n v="1672"/>
    <s v="February"/>
    <x v="209"/>
    <x v="10"/>
    <s v="Morales, Allen and Wells"/>
  </r>
  <r>
    <s v="S11558"/>
    <x v="24"/>
    <s v="B1009"/>
    <s v="C1239"/>
    <n v="8"/>
    <s v="Bulk"/>
    <n v="210"/>
    <n v="10"/>
    <s v="discounted"/>
    <n v="1680"/>
    <n v="21"/>
    <n v="1659"/>
    <s v="February"/>
    <x v="167"/>
    <x v="2"/>
    <s v="Washington, Golden and Roberts"/>
  </r>
  <r>
    <s v="S11559"/>
    <x v="1"/>
    <s v="B1034"/>
    <s v="C1037"/>
    <n v="9"/>
    <s v="Bulk"/>
    <n v="305"/>
    <n v="10"/>
    <s v="discounted"/>
    <n v="2745"/>
    <n v="30.5"/>
    <n v="2714.5"/>
    <s v="February"/>
    <x v="70"/>
    <x v="22"/>
    <s v="Smith-Proctor"/>
  </r>
  <r>
    <s v="S11560"/>
    <x v="27"/>
    <s v="B1051"/>
    <s v="C1244"/>
    <n v="4"/>
    <s v="normal"/>
    <n v="451"/>
    <n v="15"/>
    <s v="discounted"/>
    <n v="1804"/>
    <n v="67.650000000000006"/>
    <n v="1736.35"/>
    <s v="February"/>
    <x v="242"/>
    <x v="52"/>
    <s v="Schmidt, Mccoy and Sanchez"/>
  </r>
  <r>
    <s v="S11561"/>
    <x v="27"/>
    <s v="B1013"/>
    <s v="C1015"/>
    <n v="9"/>
    <s v="Bulk"/>
    <n v="284"/>
    <n v="0"/>
    <s v="full price"/>
    <n v="2556"/>
    <n v="0"/>
    <n v="2556"/>
    <s v="February"/>
    <x v="201"/>
    <x v="16"/>
    <s v="Munoz, Black and Wilson"/>
  </r>
  <r>
    <s v="S11562"/>
    <x v="0"/>
    <s v="B1023"/>
    <s v="C1019"/>
    <n v="1"/>
    <s v="normal"/>
    <n v="421"/>
    <n v="10"/>
    <s v="discounted"/>
    <n v="421"/>
    <n v="42.1"/>
    <n v="378.9"/>
    <s v="February"/>
    <x v="155"/>
    <x v="30"/>
    <s v="Bolton, Jones and Rich"/>
  </r>
  <r>
    <s v="S11563"/>
    <x v="7"/>
    <s v="B1038"/>
    <s v="C1032"/>
    <n v="2"/>
    <s v="normal"/>
    <n v="481"/>
    <n v="5"/>
    <s v="discounted"/>
    <n v="962"/>
    <n v="24.05"/>
    <n v="937.95"/>
    <s v="February"/>
    <x v="205"/>
    <x v="18"/>
    <s v="Harris-Mills"/>
  </r>
  <r>
    <s v="S11564"/>
    <x v="21"/>
    <s v="B1040"/>
    <s v="C1194"/>
    <n v="7"/>
    <s v="Bulk"/>
    <n v="456"/>
    <n v="5"/>
    <s v="discounted"/>
    <n v="3192"/>
    <n v="22.8"/>
    <n v="3169.2"/>
    <s v="February"/>
    <x v="73"/>
    <x v="11"/>
    <s v="Williams-Ross"/>
  </r>
  <r>
    <s v="S11565"/>
    <x v="21"/>
    <s v="B1053"/>
    <s v="C1125"/>
    <n v="9"/>
    <s v="Bulk"/>
    <n v="315"/>
    <n v="5"/>
    <s v="discounted"/>
    <n v="2835"/>
    <n v="15.75"/>
    <n v="2819.25"/>
    <s v="February"/>
    <x v="74"/>
    <x v="4"/>
    <s v="Mendoza-Burke"/>
  </r>
  <r>
    <s v="S11566"/>
    <x v="5"/>
    <s v="B1025"/>
    <s v="C1050"/>
    <n v="4"/>
    <s v="normal"/>
    <n v="467"/>
    <n v="15"/>
    <s v="discounted"/>
    <n v="1868"/>
    <n v="70.05"/>
    <n v="1797.95"/>
    <s v="February"/>
    <x v="180"/>
    <x v="38"/>
    <s v="Alvarez, Le and Wilson"/>
  </r>
  <r>
    <s v="S11567"/>
    <x v="27"/>
    <s v="B1002"/>
    <s v="C1090"/>
    <n v="5"/>
    <s v="normal"/>
    <n v="167"/>
    <n v="15"/>
    <s v="discounted"/>
    <n v="835"/>
    <n v="25.05"/>
    <n v="809.95"/>
    <s v="February"/>
    <x v="4"/>
    <x v="29"/>
    <s v="Anderson LLC"/>
  </r>
  <r>
    <s v="S11568"/>
    <x v="9"/>
    <s v="B1018"/>
    <s v="C1182"/>
    <n v="3"/>
    <s v="normal"/>
    <n v="295"/>
    <n v="15"/>
    <s v="discounted"/>
    <n v="885"/>
    <n v="44.25"/>
    <n v="840.75"/>
    <s v="February"/>
    <x v="58"/>
    <x v="36"/>
    <s v="Anderson-Hogan"/>
  </r>
  <r>
    <s v="S11569"/>
    <x v="18"/>
    <s v="B1026"/>
    <s v="C1182"/>
    <n v="5"/>
    <s v="normal"/>
    <n v="459"/>
    <n v="0"/>
    <s v="full price"/>
    <n v="2295"/>
    <n v="0"/>
    <n v="2295"/>
    <s v="February"/>
    <x v="58"/>
    <x v="59"/>
    <s v="Anderson-Hogan"/>
  </r>
  <r>
    <s v="S11570"/>
    <x v="17"/>
    <s v="B1057"/>
    <s v="C1072"/>
    <n v="1"/>
    <s v="normal"/>
    <n v="326"/>
    <n v="10"/>
    <s v="discounted"/>
    <n v="326"/>
    <n v="32.6"/>
    <n v="293.39999999999998"/>
    <s v="February"/>
    <x v="130"/>
    <x v="48"/>
    <s v="Reid, Chavez and Flowers"/>
  </r>
  <r>
    <s v="S11571"/>
    <x v="9"/>
    <s v="B1033"/>
    <s v="C1111"/>
    <n v="3"/>
    <s v="normal"/>
    <n v="347"/>
    <n v="10"/>
    <s v="discounted"/>
    <n v="1041"/>
    <n v="34.700000000000003"/>
    <n v="1006.3"/>
    <s v="February"/>
    <x v="103"/>
    <x v="49"/>
    <s v="Nash, Rich and Hill"/>
  </r>
  <r>
    <s v="S11572"/>
    <x v="19"/>
    <s v="B1052"/>
    <s v="C1069"/>
    <n v="4"/>
    <s v="normal"/>
    <n v="462"/>
    <n v="5"/>
    <s v="discounted"/>
    <n v="1848"/>
    <n v="23.1"/>
    <n v="1824.9"/>
    <s v="February"/>
    <x v="181"/>
    <x v="8"/>
    <s v="Garcia, Scott and Beltran"/>
  </r>
  <r>
    <s v="S11573"/>
    <x v="4"/>
    <s v="B1019"/>
    <s v="C1225"/>
    <n v="5"/>
    <s v="normal"/>
    <n v="167"/>
    <n v="5"/>
    <s v="discounted"/>
    <n v="835"/>
    <n v="8.35"/>
    <n v="826.65"/>
    <s v="February"/>
    <x v="43"/>
    <x v="12"/>
    <s v="Bailey Inc"/>
  </r>
  <r>
    <s v="S11574"/>
    <x v="15"/>
    <s v="B1038"/>
    <s v="C1185"/>
    <n v="3"/>
    <s v="normal"/>
    <n v="481"/>
    <n v="15"/>
    <s v="discounted"/>
    <n v="1443"/>
    <n v="72.150000000000006"/>
    <n v="1370.85"/>
    <s v="February"/>
    <x v="135"/>
    <x v="18"/>
    <s v="Jones, Rodriguez and Alexander"/>
  </r>
  <r>
    <s v="S11575"/>
    <x v="3"/>
    <s v="B1040"/>
    <s v="C1159"/>
    <n v="1"/>
    <s v="normal"/>
    <n v="456"/>
    <n v="15"/>
    <s v="discounted"/>
    <n v="456"/>
    <n v="68.400000000000006"/>
    <n v="387.6"/>
    <s v="February"/>
    <x v="102"/>
    <x v="11"/>
    <s v="Jordan-Edwards"/>
  </r>
  <r>
    <s v="S11576"/>
    <x v="10"/>
    <s v="B1044"/>
    <s v="C1053"/>
    <n v="10"/>
    <s v="Bulk"/>
    <n v="396"/>
    <n v="15"/>
    <s v="discounted"/>
    <n v="3960"/>
    <n v="59.4"/>
    <n v="3900.6"/>
    <s v="February"/>
    <x v="176"/>
    <x v="1"/>
    <s v="Hayes-Logan"/>
  </r>
  <r>
    <s v="S11577"/>
    <x v="3"/>
    <s v="B1033"/>
    <s v="C1117"/>
    <n v="10"/>
    <s v="Bulk"/>
    <n v="347"/>
    <n v="10"/>
    <s v="discounted"/>
    <n v="3470"/>
    <n v="34.700000000000003"/>
    <n v="3435.3"/>
    <s v="February"/>
    <x v="67"/>
    <x v="49"/>
    <s v="Anderson-Martinez"/>
  </r>
  <r>
    <s v="S11578"/>
    <x v="9"/>
    <s v="B1009"/>
    <s v="C1096"/>
    <n v="4"/>
    <s v="normal"/>
    <n v="210"/>
    <n v="0"/>
    <s v="full price"/>
    <n v="840"/>
    <n v="0"/>
    <n v="840"/>
    <s v="February"/>
    <x v="9"/>
    <x v="2"/>
    <s v="Scott-Johnston"/>
  </r>
  <r>
    <s v="S11579"/>
    <x v="9"/>
    <s v="B1012"/>
    <s v="C1233"/>
    <n v="4"/>
    <s v="normal"/>
    <n v="186"/>
    <n v="0"/>
    <s v="full price"/>
    <n v="744"/>
    <n v="0"/>
    <n v="744"/>
    <s v="February"/>
    <x v="234"/>
    <x v="27"/>
    <s v="Lester and Sons"/>
  </r>
  <r>
    <s v="S11580"/>
    <x v="24"/>
    <s v="B1040"/>
    <s v="C1198"/>
    <n v="4"/>
    <s v="normal"/>
    <n v="456"/>
    <n v="5"/>
    <s v="discounted"/>
    <n v="1824"/>
    <n v="22.8"/>
    <n v="1801.2"/>
    <s v="February"/>
    <x v="191"/>
    <x v="11"/>
    <s v="Prince Group"/>
  </r>
  <r>
    <s v="S11581"/>
    <x v="14"/>
    <s v="B1021"/>
    <s v="C1004"/>
    <n v="9"/>
    <s v="Bulk"/>
    <n v="269"/>
    <n v="0"/>
    <s v="full price"/>
    <n v="2421"/>
    <n v="0"/>
    <n v="2421"/>
    <s v="February"/>
    <x v="185"/>
    <x v="44"/>
    <s v="Scott Ltd"/>
  </r>
  <r>
    <s v="S11582"/>
    <x v="5"/>
    <s v="B1049"/>
    <s v="C1241"/>
    <n v="2"/>
    <s v="normal"/>
    <n v="219"/>
    <n v="5"/>
    <s v="discounted"/>
    <n v="438"/>
    <n v="10.95"/>
    <n v="427.05"/>
    <s v="February"/>
    <x v="54"/>
    <x v="14"/>
    <s v="Parker-Turner"/>
  </r>
  <r>
    <s v="S11583"/>
    <x v="12"/>
    <s v="B1007"/>
    <s v="C1043"/>
    <n v="1"/>
    <s v="normal"/>
    <n v="332"/>
    <n v="10"/>
    <s v="discounted"/>
    <n v="332"/>
    <n v="33.200000000000003"/>
    <n v="298.8"/>
    <s v="February"/>
    <x v="49"/>
    <x v="58"/>
    <s v="Moore-Torres"/>
  </r>
  <r>
    <s v="S11584"/>
    <x v="9"/>
    <s v="B1025"/>
    <s v="C1043"/>
    <n v="4"/>
    <s v="normal"/>
    <n v="467"/>
    <n v="15"/>
    <s v="discounted"/>
    <n v="1868"/>
    <n v="70.05"/>
    <n v="1797.95"/>
    <s v="February"/>
    <x v="49"/>
    <x v="38"/>
    <s v="Moore-Torres"/>
  </r>
  <r>
    <s v="S11585"/>
    <x v="24"/>
    <s v="B1029"/>
    <s v="C1104"/>
    <n v="6"/>
    <s v="Bulk"/>
    <n v="271"/>
    <n v="5"/>
    <s v="discounted"/>
    <n v="1626"/>
    <n v="13.55"/>
    <n v="1612.45"/>
    <s v="February"/>
    <x v="134"/>
    <x v="42"/>
    <s v="Cooper-Bennett"/>
  </r>
  <r>
    <s v="S11586"/>
    <x v="11"/>
    <s v="B1032"/>
    <s v="C1017"/>
    <n v="2"/>
    <s v="normal"/>
    <n v="423"/>
    <n v="10"/>
    <s v="discounted"/>
    <n v="846"/>
    <n v="42.3"/>
    <n v="803.7"/>
    <s v="February"/>
    <x v="93"/>
    <x v="43"/>
    <s v="Maldonado, Miller and Thomas"/>
  </r>
  <r>
    <s v="S11587"/>
    <x v="4"/>
    <s v="B1052"/>
    <s v="C1196"/>
    <n v="1"/>
    <s v="normal"/>
    <n v="462"/>
    <n v="15"/>
    <s v="discounted"/>
    <n v="462"/>
    <n v="69.3"/>
    <n v="392.7"/>
    <s v="February"/>
    <x v="127"/>
    <x v="8"/>
    <s v="Holden, Austin and Robinson"/>
  </r>
  <r>
    <s v="S11588"/>
    <x v="20"/>
    <s v="B1017"/>
    <s v="C1132"/>
    <n v="7"/>
    <s v="Bulk"/>
    <n v="303"/>
    <n v="5"/>
    <s v="discounted"/>
    <n v="2121"/>
    <n v="15.15"/>
    <n v="2105.85"/>
    <s v="February"/>
    <x v="152"/>
    <x v="55"/>
    <s v="Moreno, Jenkins and Perez"/>
  </r>
  <r>
    <s v="S11589"/>
    <x v="26"/>
    <s v="B1022"/>
    <s v="C1152"/>
    <n v="6"/>
    <s v="Bulk"/>
    <n v="441"/>
    <n v="15"/>
    <s v="discounted"/>
    <n v="2646"/>
    <n v="66.150000000000006"/>
    <n v="2579.85"/>
    <s v="February"/>
    <x v="160"/>
    <x v="47"/>
    <s v="Wolfe-Spencer"/>
  </r>
  <r>
    <s v="S11590"/>
    <x v="6"/>
    <s v="B1046"/>
    <s v="C1165"/>
    <n v="9"/>
    <s v="Bulk"/>
    <n v="334"/>
    <n v="5"/>
    <s v="discounted"/>
    <n v="3006"/>
    <n v="16.7"/>
    <n v="2989.3"/>
    <s v="February"/>
    <x v="216"/>
    <x v="20"/>
    <s v="Vargas, Ali and Vasquez"/>
  </r>
  <r>
    <s v="S11591"/>
    <x v="6"/>
    <s v="B1031"/>
    <s v="C1110"/>
    <n v="10"/>
    <s v="Bulk"/>
    <n v="370"/>
    <n v="5"/>
    <s v="discounted"/>
    <n v="3700"/>
    <n v="18.5"/>
    <n v="3681.5"/>
    <s v="February"/>
    <x v="248"/>
    <x v="5"/>
    <s v="Davis, Harmon and Morgan"/>
  </r>
  <r>
    <s v="S11592"/>
    <x v="12"/>
    <s v="B1012"/>
    <s v="C1185"/>
    <n v="8"/>
    <s v="Bulk"/>
    <n v="186"/>
    <n v="0"/>
    <s v="full price"/>
    <n v="1488"/>
    <n v="0"/>
    <n v="1488"/>
    <s v="February"/>
    <x v="135"/>
    <x v="27"/>
    <s v="Jones, Rodriguez and Alexander"/>
  </r>
  <r>
    <s v="S11593"/>
    <x v="25"/>
    <s v="B1055"/>
    <s v="C1041"/>
    <n v="8"/>
    <s v="Bulk"/>
    <n v="192"/>
    <n v="10"/>
    <s v="discounted"/>
    <n v="1536"/>
    <n v="19.2"/>
    <n v="1516.8"/>
    <s v="February"/>
    <x v="235"/>
    <x v="3"/>
    <s v="Evans PLC"/>
  </r>
  <r>
    <s v="S11594"/>
    <x v="1"/>
    <s v="B1028"/>
    <s v="C1241"/>
    <n v="4"/>
    <s v="normal"/>
    <n v="487"/>
    <n v="15"/>
    <s v="discounted"/>
    <n v="1948"/>
    <n v="73.05"/>
    <n v="1874.95"/>
    <s v="February"/>
    <x v="54"/>
    <x v="51"/>
    <s v="Parker-Turner"/>
  </r>
  <r>
    <s v="S11595"/>
    <x v="6"/>
    <s v="B1023"/>
    <s v="C1211"/>
    <n v="2"/>
    <s v="normal"/>
    <n v="421"/>
    <n v="10"/>
    <s v="discounted"/>
    <n v="842"/>
    <n v="42.1"/>
    <n v="799.9"/>
    <s v="February"/>
    <x v="37"/>
    <x v="30"/>
    <s v="Richards Ltd"/>
  </r>
  <r>
    <s v="S11596"/>
    <x v="20"/>
    <s v="B1011"/>
    <s v="C1208"/>
    <n v="5"/>
    <s v="normal"/>
    <n v="281"/>
    <n v="5"/>
    <s v="discounted"/>
    <n v="1405"/>
    <n v="14.05"/>
    <n v="1390.95"/>
    <s v="February"/>
    <x v="36"/>
    <x v="13"/>
    <s v="Hunter PLC"/>
  </r>
  <r>
    <s v="S11597"/>
    <x v="19"/>
    <s v="B1024"/>
    <s v="C1222"/>
    <n v="10"/>
    <s v="Bulk"/>
    <n v="222"/>
    <n v="10"/>
    <s v="discounted"/>
    <n v="2220"/>
    <n v="22.2"/>
    <n v="2197.8000000000002"/>
    <s v="February"/>
    <x v="44"/>
    <x v="35"/>
    <s v="Moody-Dunn"/>
  </r>
  <r>
    <s v="S11598"/>
    <x v="19"/>
    <s v="B1011"/>
    <s v="C1111"/>
    <n v="1"/>
    <s v="normal"/>
    <n v="281"/>
    <n v="5"/>
    <s v="discounted"/>
    <n v="281"/>
    <n v="14.05"/>
    <n v="266.95"/>
    <s v="February"/>
    <x v="103"/>
    <x v="13"/>
    <s v="Nash, Rich and Hill"/>
  </r>
  <r>
    <s v="S11599"/>
    <x v="0"/>
    <s v="B1051"/>
    <s v="C1005"/>
    <n v="4"/>
    <s v="normal"/>
    <n v="451"/>
    <n v="15"/>
    <s v="discounted"/>
    <n v="1804"/>
    <n v="67.650000000000006"/>
    <n v="1736.35"/>
    <s v="February"/>
    <x v="20"/>
    <x v="52"/>
    <s v="Curtis-Hatfield"/>
  </r>
  <r>
    <s v="S11600"/>
    <x v="1"/>
    <s v="B1043"/>
    <s v="C1095"/>
    <n v="2"/>
    <s v="normal"/>
    <n v="262"/>
    <n v="0"/>
    <s v="full price"/>
    <n v="524"/>
    <n v="0"/>
    <n v="524"/>
    <s v="February"/>
    <x v="40"/>
    <x v="56"/>
    <s v="Solomon-Smith"/>
  </r>
  <r>
    <s v="S11601"/>
    <x v="12"/>
    <s v="B1052"/>
    <s v="C1171"/>
    <n v="7"/>
    <s v="Bulk"/>
    <n v="462"/>
    <n v="5"/>
    <s v="discounted"/>
    <n v="3234"/>
    <n v="23.1"/>
    <n v="3210.9"/>
    <s v="February"/>
    <x v="31"/>
    <x v="8"/>
    <s v="Warren, Crane and Jones"/>
  </r>
  <r>
    <s v="S11602"/>
    <x v="14"/>
    <s v="B1011"/>
    <s v="C1049"/>
    <n v="4"/>
    <s v="normal"/>
    <n v="281"/>
    <n v="5"/>
    <s v="discounted"/>
    <n v="1124"/>
    <n v="14.05"/>
    <n v="1109.95"/>
    <s v="February"/>
    <x v="51"/>
    <x v="13"/>
    <s v="Mcknight LLC"/>
  </r>
  <r>
    <s v="S11603"/>
    <x v="1"/>
    <s v="B1025"/>
    <s v="C1025"/>
    <n v="5"/>
    <s v="normal"/>
    <n v="467"/>
    <n v="10"/>
    <s v="discounted"/>
    <n v="2335"/>
    <n v="46.7"/>
    <n v="2288.3000000000002"/>
    <s v="February"/>
    <x v="89"/>
    <x v="38"/>
    <s v="Wells, Jones and Rogers"/>
  </r>
  <r>
    <s v="S11604"/>
    <x v="23"/>
    <s v="B1022"/>
    <s v="C1095"/>
    <n v="6"/>
    <s v="Bulk"/>
    <n v="441"/>
    <n v="5"/>
    <s v="discounted"/>
    <n v="2646"/>
    <n v="22.05"/>
    <n v="2623.95"/>
    <s v="February"/>
    <x v="40"/>
    <x v="47"/>
    <s v="Solomon-Smith"/>
  </r>
  <r>
    <s v="S11605"/>
    <x v="25"/>
    <s v="B1059"/>
    <s v="C1004"/>
    <n v="5"/>
    <s v="normal"/>
    <n v="399"/>
    <n v="0"/>
    <s v="full price"/>
    <n v="1995"/>
    <n v="0"/>
    <n v="1995"/>
    <s v="February"/>
    <x v="185"/>
    <x v="34"/>
    <s v="Scott Ltd"/>
  </r>
  <r>
    <s v="S11606"/>
    <x v="5"/>
    <s v="B1002"/>
    <s v="C1227"/>
    <n v="7"/>
    <s v="Bulk"/>
    <n v="167"/>
    <n v="10"/>
    <s v="discounted"/>
    <n v="1169"/>
    <n v="16.7"/>
    <n v="1152.3"/>
    <s v="February"/>
    <x v="116"/>
    <x v="29"/>
    <s v="Wilkinson, Bell and Stevens"/>
  </r>
  <r>
    <s v="S11607"/>
    <x v="25"/>
    <s v="B1058"/>
    <s v="C1152"/>
    <n v="4"/>
    <s v="normal"/>
    <n v="362"/>
    <n v="10"/>
    <s v="discounted"/>
    <n v="1448"/>
    <n v="36.200000000000003"/>
    <n v="1411.8"/>
    <s v="February"/>
    <x v="160"/>
    <x v="32"/>
    <s v="Wolfe-Spencer"/>
  </r>
  <r>
    <s v="S11608"/>
    <x v="14"/>
    <s v="B1020"/>
    <s v="C1080"/>
    <n v="6"/>
    <s v="Bulk"/>
    <n v="386"/>
    <n v="0"/>
    <s v="full price"/>
    <n v="2316"/>
    <n v="0"/>
    <n v="2316"/>
    <s v="February"/>
    <x v="140"/>
    <x v="39"/>
    <s v="Davis-Buckley"/>
  </r>
  <r>
    <s v="S11609"/>
    <x v="24"/>
    <s v="B1007"/>
    <s v="C1102"/>
    <n v="9"/>
    <s v="Bulk"/>
    <n v="332"/>
    <n v="0"/>
    <s v="full price"/>
    <n v="2988"/>
    <n v="0"/>
    <n v="2988"/>
    <s v="February"/>
    <x v="199"/>
    <x v="58"/>
    <s v="Mahoney-Long"/>
  </r>
  <r>
    <s v="S11610"/>
    <x v="6"/>
    <s v="B1037"/>
    <s v="C1102"/>
    <n v="6"/>
    <s v="Bulk"/>
    <n v="373"/>
    <n v="15"/>
    <s v="discounted"/>
    <n v="2238"/>
    <n v="55.95"/>
    <n v="2182.0500000000002"/>
    <s v="February"/>
    <x v="199"/>
    <x v="41"/>
    <s v="Mahoney-Long"/>
  </r>
  <r>
    <s v="S11611"/>
    <x v="25"/>
    <s v="B1009"/>
    <s v="C1005"/>
    <n v="6"/>
    <s v="Bulk"/>
    <n v="210"/>
    <n v="10"/>
    <s v="discounted"/>
    <n v="1260"/>
    <n v="21"/>
    <n v="1239"/>
    <s v="February"/>
    <x v="20"/>
    <x v="2"/>
    <s v="Curtis-Hatfield"/>
  </r>
  <r>
    <s v="S11612"/>
    <x v="22"/>
    <s v="B1011"/>
    <s v="C1007"/>
    <n v="4"/>
    <s v="normal"/>
    <n v="281"/>
    <n v="5"/>
    <s v="discounted"/>
    <n v="1124"/>
    <n v="14.05"/>
    <n v="1109.95"/>
    <s v="February"/>
    <x v="223"/>
    <x v="13"/>
    <s v="Webster LLC"/>
  </r>
  <r>
    <s v="S11613"/>
    <x v="12"/>
    <s v="B1021"/>
    <s v="C1236"/>
    <n v="1"/>
    <s v="normal"/>
    <n v="269"/>
    <n v="10"/>
    <s v="discounted"/>
    <n v="269"/>
    <n v="26.9"/>
    <n v="242.1"/>
    <s v="February"/>
    <x v="80"/>
    <x v="44"/>
    <s v="Jackson Inc"/>
  </r>
  <r>
    <s v="S11614"/>
    <x v="20"/>
    <s v="B1031"/>
    <s v="C1183"/>
    <n v="3"/>
    <s v="normal"/>
    <n v="370"/>
    <n v="0"/>
    <s v="full price"/>
    <n v="1110"/>
    <n v="0"/>
    <n v="1110"/>
    <s v="February"/>
    <x v="145"/>
    <x v="5"/>
    <s v="Patterson Ltd"/>
  </r>
  <r>
    <s v="S11615"/>
    <x v="1"/>
    <s v="B1058"/>
    <s v="C1010"/>
    <n v="2"/>
    <s v="normal"/>
    <n v="362"/>
    <n v="5"/>
    <s v="discounted"/>
    <n v="724"/>
    <n v="18.100000000000001"/>
    <n v="705.9"/>
    <s v="February"/>
    <x v="144"/>
    <x v="32"/>
    <s v="Gibson Ltd"/>
  </r>
  <r>
    <s v="S11616"/>
    <x v="19"/>
    <s v="B1007"/>
    <s v="C1228"/>
    <n v="1"/>
    <s v="normal"/>
    <n v="332"/>
    <n v="10"/>
    <s v="discounted"/>
    <n v="332"/>
    <n v="33.200000000000003"/>
    <n v="298.8"/>
    <s v="February"/>
    <x v="129"/>
    <x v="58"/>
    <s v="Mills, Robles and Smith"/>
  </r>
  <r>
    <s v="S11617"/>
    <x v="22"/>
    <s v="B1024"/>
    <s v="C1152"/>
    <n v="2"/>
    <s v="normal"/>
    <n v="222"/>
    <n v="5"/>
    <s v="discounted"/>
    <n v="444"/>
    <n v="11.1"/>
    <n v="432.9"/>
    <s v="February"/>
    <x v="160"/>
    <x v="35"/>
    <s v="Wolfe-Spencer"/>
  </r>
  <r>
    <s v="S11618"/>
    <x v="13"/>
    <s v="B1024"/>
    <s v="C1047"/>
    <n v="1"/>
    <s v="normal"/>
    <n v="222"/>
    <n v="5"/>
    <s v="discounted"/>
    <n v="222"/>
    <n v="11.1"/>
    <n v="210.9"/>
    <s v="February"/>
    <x v="34"/>
    <x v="35"/>
    <s v="Gonzalez, Perry and Gonzalez"/>
  </r>
  <r>
    <s v="S11619"/>
    <x v="25"/>
    <s v="B1029"/>
    <s v="C1210"/>
    <n v="1"/>
    <s v="normal"/>
    <n v="271"/>
    <n v="10"/>
    <s v="discounted"/>
    <n v="271"/>
    <n v="27.1"/>
    <n v="243.9"/>
    <s v="February"/>
    <x v="217"/>
    <x v="42"/>
    <s v="Casey-Orozco"/>
  </r>
  <r>
    <s v="S11620"/>
    <x v="4"/>
    <s v="B1006"/>
    <s v="C1038"/>
    <n v="9"/>
    <s v="Bulk"/>
    <n v="213"/>
    <n v="15"/>
    <s v="discounted"/>
    <n v="1917"/>
    <n v="31.95"/>
    <n v="1885.05"/>
    <s v="February"/>
    <x v="90"/>
    <x v="40"/>
    <s v="Green-Everett"/>
  </r>
  <r>
    <s v="S11621"/>
    <x v="4"/>
    <s v="B1023"/>
    <s v="C1199"/>
    <n v="2"/>
    <s v="normal"/>
    <n v="421"/>
    <n v="15"/>
    <s v="discounted"/>
    <n v="842"/>
    <n v="63.15"/>
    <n v="778.85"/>
    <s v="February"/>
    <x v="15"/>
    <x v="30"/>
    <s v="Bender Group"/>
  </r>
  <r>
    <s v="S11622"/>
    <x v="17"/>
    <s v="B1040"/>
    <s v="C1029"/>
    <n v="6"/>
    <s v="Bulk"/>
    <n v="456"/>
    <n v="15"/>
    <s v="discounted"/>
    <n v="2736"/>
    <n v="68.400000000000006"/>
    <n v="2667.6"/>
    <s v="February"/>
    <x v="192"/>
    <x v="11"/>
    <s v="Evans LLC"/>
  </r>
  <r>
    <s v="S11623"/>
    <x v="18"/>
    <s v="B1023"/>
    <s v="C1101"/>
    <n v="2"/>
    <s v="normal"/>
    <n v="421"/>
    <n v="5"/>
    <s v="discounted"/>
    <n v="842"/>
    <n v="21.05"/>
    <n v="820.95"/>
    <s v="February"/>
    <x v="236"/>
    <x v="30"/>
    <s v="Kelley, Pena and Zimmerman"/>
  </r>
  <r>
    <s v="S11624"/>
    <x v="22"/>
    <s v="B1005"/>
    <s v="C1025"/>
    <n v="7"/>
    <s v="Bulk"/>
    <n v="500"/>
    <n v="5"/>
    <s v="discounted"/>
    <n v="3500"/>
    <n v="25"/>
    <n v="3475"/>
    <s v="February"/>
    <x v="89"/>
    <x v="9"/>
    <s v="Wells, Jones and Rogers"/>
  </r>
  <r>
    <s v="S11625"/>
    <x v="2"/>
    <s v="B1044"/>
    <s v="C1015"/>
    <n v="4"/>
    <s v="normal"/>
    <n v="396"/>
    <n v="10"/>
    <s v="discounted"/>
    <n v="1584"/>
    <n v="39.6"/>
    <n v="1544.4"/>
    <s v="February"/>
    <x v="201"/>
    <x v="1"/>
    <s v="Munoz, Black and Wilson"/>
  </r>
  <r>
    <s v="S11626"/>
    <x v="4"/>
    <s v="B1046"/>
    <s v="C1087"/>
    <n v="4"/>
    <s v="normal"/>
    <n v="334"/>
    <n v="5"/>
    <s v="discounted"/>
    <n v="1336"/>
    <n v="16.7"/>
    <n v="1319.3"/>
    <s v="February"/>
    <x v="6"/>
    <x v="20"/>
    <s v="Sanford-Bullock"/>
  </r>
  <r>
    <s v="S11627"/>
    <x v="12"/>
    <s v="B1052"/>
    <s v="C1030"/>
    <n v="5"/>
    <s v="normal"/>
    <n v="462"/>
    <n v="15"/>
    <s v="discounted"/>
    <n v="2310"/>
    <n v="69.3"/>
    <n v="2240.6999999999998"/>
    <s v="February"/>
    <x v="162"/>
    <x v="8"/>
    <s v="Cook-Rocha"/>
  </r>
  <r>
    <s v="S11628"/>
    <x v="24"/>
    <s v="B1057"/>
    <s v="C1012"/>
    <n v="2"/>
    <s v="normal"/>
    <n v="326"/>
    <n v="10"/>
    <s v="discounted"/>
    <n v="652"/>
    <n v="32.6"/>
    <n v="619.4"/>
    <s v="February"/>
    <x v="19"/>
    <x v="48"/>
    <s v="Brown and Sons"/>
  </r>
  <r>
    <s v="S11629"/>
    <x v="26"/>
    <s v="B1058"/>
    <s v="C1231"/>
    <n v="5"/>
    <s v="normal"/>
    <n v="362"/>
    <n v="5"/>
    <s v="discounted"/>
    <n v="1810"/>
    <n v="18.100000000000001"/>
    <n v="1791.9"/>
    <s v="February"/>
    <x v="77"/>
    <x v="32"/>
    <s v="Adams-Aguilar"/>
  </r>
  <r>
    <s v="S11630"/>
    <x v="14"/>
    <s v="B1056"/>
    <s v="C1006"/>
    <n v="5"/>
    <s v="normal"/>
    <n v="204"/>
    <n v="0"/>
    <s v="full price"/>
    <n v="1020"/>
    <n v="0"/>
    <n v="1020"/>
    <s v="February"/>
    <x v="230"/>
    <x v="24"/>
    <s v="Callahan-Sullivan"/>
  </r>
  <r>
    <s v="S11631"/>
    <x v="12"/>
    <s v="B1021"/>
    <s v="C1155"/>
    <n v="3"/>
    <s v="normal"/>
    <n v="269"/>
    <n v="10"/>
    <s v="discounted"/>
    <n v="807"/>
    <n v="26.9"/>
    <n v="780.1"/>
    <s v="February"/>
    <x v="114"/>
    <x v="44"/>
    <s v="Larson and Sons"/>
  </r>
  <r>
    <s v="S11632"/>
    <x v="17"/>
    <s v="B1003"/>
    <s v="C1025"/>
    <n v="9"/>
    <s v="Bulk"/>
    <n v="354"/>
    <n v="0"/>
    <s v="full price"/>
    <n v="3186"/>
    <n v="0"/>
    <n v="3186"/>
    <s v="February"/>
    <x v="89"/>
    <x v="7"/>
    <s v="Wells, Jones and Rogers"/>
  </r>
  <r>
    <s v="S11633"/>
    <x v="16"/>
    <s v="B1006"/>
    <s v="C1091"/>
    <n v="10"/>
    <s v="Bulk"/>
    <n v="213"/>
    <n v="0"/>
    <s v="full price"/>
    <n v="2130"/>
    <n v="0"/>
    <n v="2130"/>
    <s v="February"/>
    <x v="0"/>
    <x v="40"/>
    <s v="King LLC"/>
  </r>
  <r>
    <s v="S11634"/>
    <x v="0"/>
    <s v="B1046"/>
    <s v="C1234"/>
    <n v="3"/>
    <s v="normal"/>
    <n v="334"/>
    <n v="10"/>
    <s v="discounted"/>
    <n v="1002"/>
    <n v="33.4"/>
    <n v="968.6"/>
    <s v="February"/>
    <x v="165"/>
    <x v="20"/>
    <s v="Spears, Matthews and Ellis"/>
  </r>
  <r>
    <s v="S11635"/>
    <x v="22"/>
    <s v="B1037"/>
    <s v="C1131"/>
    <n v="10"/>
    <s v="Bulk"/>
    <n v="373"/>
    <n v="0"/>
    <s v="full price"/>
    <n v="3730"/>
    <n v="0"/>
    <n v="3730"/>
    <s v="February"/>
    <x v="55"/>
    <x v="41"/>
    <s v="Holt-Brown"/>
  </r>
  <r>
    <s v="S11636"/>
    <x v="24"/>
    <s v="B1003"/>
    <s v="C1195"/>
    <n v="6"/>
    <s v="Bulk"/>
    <n v="354"/>
    <n v="10"/>
    <s v="discounted"/>
    <n v="2124"/>
    <n v="35.4"/>
    <n v="2088.6"/>
    <s v="February"/>
    <x v="12"/>
    <x v="7"/>
    <s v="Golden Inc"/>
  </r>
  <r>
    <s v="S11637"/>
    <x v="13"/>
    <s v="B1035"/>
    <s v="C1128"/>
    <n v="9"/>
    <s v="Bulk"/>
    <n v="288"/>
    <n v="5"/>
    <s v="discounted"/>
    <n v="2592"/>
    <n v="14.4"/>
    <n v="2577.6"/>
    <s v="February"/>
    <x v="175"/>
    <x v="28"/>
    <s v="Rodriguez, Brown and Daniels"/>
  </r>
  <r>
    <s v="S11638"/>
    <x v="13"/>
    <s v="B1050"/>
    <s v="C1242"/>
    <n v="8"/>
    <s v="Bulk"/>
    <n v="287"/>
    <n v="10"/>
    <s v="discounted"/>
    <n v="2296"/>
    <n v="28.7"/>
    <n v="2267.3000000000002"/>
    <s v="February"/>
    <x v="246"/>
    <x v="31"/>
    <s v="Sampson-Porter"/>
  </r>
  <r>
    <s v="S11639"/>
    <x v="17"/>
    <s v="B1007"/>
    <s v="C1096"/>
    <n v="10"/>
    <s v="Bulk"/>
    <n v="332"/>
    <n v="15"/>
    <s v="discounted"/>
    <n v="3320"/>
    <n v="49.8"/>
    <n v="3270.2"/>
    <s v="February"/>
    <x v="9"/>
    <x v="58"/>
    <s v="Scott-Johnston"/>
  </r>
  <r>
    <s v="S11640"/>
    <x v="26"/>
    <s v="B1000"/>
    <s v="C1134"/>
    <n v="5"/>
    <s v="normal"/>
    <n v="418"/>
    <n v="0"/>
    <s v="full price"/>
    <n v="2090"/>
    <n v="0"/>
    <n v="2090"/>
    <s v="February"/>
    <x v="25"/>
    <x v="57"/>
    <s v="Caldwell PLC"/>
  </r>
  <r>
    <s v="S11641"/>
    <x v="2"/>
    <s v="B1041"/>
    <s v="C1068"/>
    <n v="5"/>
    <s v="normal"/>
    <n v="222"/>
    <n v="5"/>
    <s v="discounted"/>
    <n v="1110"/>
    <n v="11.1"/>
    <n v="1098.9000000000001"/>
    <s v="February"/>
    <x v="245"/>
    <x v="17"/>
    <s v="Martin Group"/>
  </r>
  <r>
    <s v="S11642"/>
    <x v="26"/>
    <s v="B1049"/>
    <s v="C1189"/>
    <n v="5"/>
    <s v="normal"/>
    <n v="219"/>
    <n v="0"/>
    <s v="full price"/>
    <n v="1095"/>
    <n v="0"/>
    <n v="1095"/>
    <s v="February"/>
    <x v="238"/>
    <x v="14"/>
    <s v="Melton Ltd"/>
  </r>
  <r>
    <s v="S11643"/>
    <x v="5"/>
    <s v="B1059"/>
    <s v="C1166"/>
    <n v="2"/>
    <s v="normal"/>
    <n v="399"/>
    <n v="10"/>
    <s v="discounted"/>
    <n v="798"/>
    <n v="39.9"/>
    <n v="758.1"/>
    <s v="February"/>
    <x v="91"/>
    <x v="34"/>
    <s v="Knight-Coleman"/>
  </r>
  <r>
    <s v="S11644"/>
    <x v="7"/>
    <s v="B1005"/>
    <s v="C1050"/>
    <n v="1"/>
    <s v="normal"/>
    <n v="500"/>
    <n v="10"/>
    <s v="discounted"/>
    <n v="500"/>
    <n v="50"/>
    <n v="450"/>
    <s v="February"/>
    <x v="180"/>
    <x v="9"/>
    <s v="Alvarez, Le and Wilson"/>
  </r>
  <r>
    <s v="S11645"/>
    <x v="26"/>
    <s v="B1020"/>
    <s v="C1199"/>
    <n v="6"/>
    <s v="Bulk"/>
    <n v="386"/>
    <n v="15"/>
    <s v="discounted"/>
    <n v="2316"/>
    <n v="57.9"/>
    <n v="2258.1"/>
    <s v="February"/>
    <x v="15"/>
    <x v="39"/>
    <s v="Bender Group"/>
  </r>
  <r>
    <s v="S11646"/>
    <x v="17"/>
    <s v="B1038"/>
    <s v="C1129"/>
    <n v="7"/>
    <s v="Bulk"/>
    <n v="481"/>
    <n v="10"/>
    <s v="discounted"/>
    <n v="3367"/>
    <n v="48.1"/>
    <n v="3318.9"/>
    <s v="February"/>
    <x v="158"/>
    <x v="18"/>
    <s v="Bruce-Jacobs"/>
  </r>
  <r>
    <s v="S11647"/>
    <x v="24"/>
    <s v="B1029"/>
    <s v="C1119"/>
    <n v="1"/>
    <s v="normal"/>
    <n v="271"/>
    <n v="10"/>
    <s v="discounted"/>
    <n v="271"/>
    <n v="27.1"/>
    <n v="243.9"/>
    <s v="February"/>
    <x v="200"/>
    <x v="42"/>
    <s v="Lambert, Valdez and Garcia"/>
  </r>
  <r>
    <s v="S11648"/>
    <x v="18"/>
    <s v="B1044"/>
    <s v="C1011"/>
    <n v="7"/>
    <s v="Bulk"/>
    <n v="396"/>
    <n v="15"/>
    <s v="discounted"/>
    <n v="2772"/>
    <n v="59.4"/>
    <n v="2712.6"/>
    <s v="February"/>
    <x v="148"/>
    <x v="1"/>
    <s v="Brown PLC"/>
  </r>
  <r>
    <s v="S11649"/>
    <x v="21"/>
    <s v="B1040"/>
    <s v="C1137"/>
    <n v="9"/>
    <s v="Bulk"/>
    <n v="456"/>
    <n v="10"/>
    <s v="discounted"/>
    <n v="4104"/>
    <n v="45.6"/>
    <n v="4058.4"/>
    <s v="February"/>
    <x v="239"/>
    <x v="11"/>
    <s v="Miranda-Jimenez"/>
  </r>
  <r>
    <s v="S11650"/>
    <x v="15"/>
    <s v="B1042"/>
    <s v="C1014"/>
    <n v="10"/>
    <s v="Bulk"/>
    <n v="381"/>
    <n v="5"/>
    <s v="discounted"/>
    <n v="3810"/>
    <n v="19.05"/>
    <n v="3790.95"/>
    <s v="February"/>
    <x v="3"/>
    <x v="0"/>
    <s v="Trevino PLC"/>
  </r>
  <r>
    <s v="S11651"/>
    <x v="10"/>
    <s v="B1015"/>
    <s v="C1209"/>
    <n v="5"/>
    <s v="normal"/>
    <n v="417"/>
    <n v="5"/>
    <s v="discounted"/>
    <n v="2085"/>
    <n v="20.85"/>
    <n v="2064.15"/>
    <s v="February"/>
    <x v="184"/>
    <x v="25"/>
    <s v="Lamb LLC"/>
  </r>
  <r>
    <s v="S11652"/>
    <x v="8"/>
    <s v="B1024"/>
    <s v="C1204"/>
    <n v="9"/>
    <s v="Bulk"/>
    <n v="222"/>
    <n v="15"/>
    <s v="discounted"/>
    <n v="1998"/>
    <n v="33.299999999999997"/>
    <n v="1964.7"/>
    <s v="February"/>
    <x v="198"/>
    <x v="35"/>
    <s v="Rodriguez, Hammond and Mason"/>
  </r>
  <r>
    <s v="S11653"/>
    <x v="27"/>
    <s v="B1025"/>
    <s v="C1063"/>
    <n v="1"/>
    <s v="normal"/>
    <n v="467"/>
    <n v="5"/>
    <s v="discounted"/>
    <n v="467"/>
    <n v="23.35"/>
    <n v="443.65"/>
    <s v="February"/>
    <x v="48"/>
    <x v="38"/>
    <s v="Thomas-Melendez"/>
  </r>
  <r>
    <s v="S11654"/>
    <x v="11"/>
    <s v="B1038"/>
    <s v="C1205"/>
    <n v="6"/>
    <s v="Bulk"/>
    <n v="481"/>
    <n v="0"/>
    <s v="full price"/>
    <n v="2886"/>
    <n v="0"/>
    <n v="2886"/>
    <s v="February"/>
    <x v="210"/>
    <x v="18"/>
    <s v="Lee Ltd"/>
  </r>
  <r>
    <s v="S11655"/>
    <x v="12"/>
    <s v="B1014"/>
    <s v="C1205"/>
    <n v="5"/>
    <s v="normal"/>
    <n v="420"/>
    <n v="15"/>
    <s v="discounted"/>
    <n v="2100"/>
    <n v="63"/>
    <n v="2037"/>
    <s v="February"/>
    <x v="210"/>
    <x v="15"/>
    <s v="Lee Ltd"/>
  </r>
  <r>
    <s v="S11656"/>
    <x v="14"/>
    <s v="B1004"/>
    <s v="C1115"/>
    <n v="9"/>
    <s v="Bulk"/>
    <n v="248"/>
    <n v="0"/>
    <s v="full price"/>
    <n v="2232"/>
    <n v="0"/>
    <n v="2232"/>
    <s v="February"/>
    <x v="123"/>
    <x v="53"/>
    <s v="Mann PLC"/>
  </r>
  <r>
    <s v="S11657"/>
    <x v="14"/>
    <s v="B1036"/>
    <s v="C1030"/>
    <n v="3"/>
    <s v="normal"/>
    <n v="164"/>
    <n v="15"/>
    <s v="discounted"/>
    <n v="492"/>
    <n v="24.6"/>
    <n v="467.4"/>
    <s v="February"/>
    <x v="162"/>
    <x v="19"/>
    <s v="Cook-Rocha"/>
  </r>
  <r>
    <s v="S11658"/>
    <x v="24"/>
    <s v="B1049"/>
    <s v="C1023"/>
    <n v="6"/>
    <s v="Bulk"/>
    <n v="219"/>
    <n v="5"/>
    <s v="discounted"/>
    <n v="1314"/>
    <n v="10.95"/>
    <n v="1303.05"/>
    <s v="February"/>
    <x v="157"/>
    <x v="14"/>
    <s v="Harris-Chandler"/>
  </r>
  <r>
    <s v="S11659"/>
    <x v="21"/>
    <s v="B1006"/>
    <s v="C1234"/>
    <n v="10"/>
    <s v="Bulk"/>
    <n v="213"/>
    <n v="10"/>
    <s v="discounted"/>
    <n v="2130"/>
    <n v="21.3"/>
    <n v="2108.6999999999998"/>
    <s v="February"/>
    <x v="165"/>
    <x v="40"/>
    <s v="Spears, Matthews and Ellis"/>
  </r>
  <r>
    <s v="S11660"/>
    <x v="8"/>
    <s v="B1057"/>
    <s v="C1050"/>
    <n v="8"/>
    <s v="Bulk"/>
    <n v="326"/>
    <n v="15"/>
    <s v="discounted"/>
    <n v="2608"/>
    <n v="48.9"/>
    <n v="2559.1"/>
    <s v="February"/>
    <x v="180"/>
    <x v="48"/>
    <s v="Alvarez, Le and Wilson"/>
  </r>
  <r>
    <s v="S11661"/>
    <x v="0"/>
    <s v="B1017"/>
    <s v="C1011"/>
    <n v="7"/>
    <s v="Bulk"/>
    <n v="303"/>
    <n v="15"/>
    <s v="discounted"/>
    <n v="2121"/>
    <n v="45.45"/>
    <n v="2075.5500000000002"/>
    <s v="February"/>
    <x v="148"/>
    <x v="55"/>
    <s v="Brown PLC"/>
  </r>
  <r>
    <s v="S11662"/>
    <x v="22"/>
    <s v="B1033"/>
    <s v="C1209"/>
    <n v="1"/>
    <s v="normal"/>
    <n v="347"/>
    <n v="15"/>
    <s v="discounted"/>
    <n v="347"/>
    <n v="52.05"/>
    <n v="294.95"/>
    <s v="February"/>
    <x v="184"/>
    <x v="49"/>
    <s v="Lamb LLC"/>
  </r>
  <r>
    <s v="S11663"/>
    <x v="11"/>
    <s v="B1039"/>
    <s v="C1205"/>
    <n v="6"/>
    <s v="Bulk"/>
    <n v="356"/>
    <n v="10"/>
    <s v="discounted"/>
    <n v="2136"/>
    <n v="35.6"/>
    <n v="2100.4"/>
    <s v="February"/>
    <x v="210"/>
    <x v="46"/>
    <s v="Lee Ltd"/>
  </r>
  <r>
    <s v="S11664"/>
    <x v="26"/>
    <s v="B1035"/>
    <s v="C1246"/>
    <n v="6"/>
    <s v="Bulk"/>
    <n v="288"/>
    <n v="5"/>
    <s v="discounted"/>
    <n v="1728"/>
    <n v="14.4"/>
    <n v="1713.6"/>
    <s v="February"/>
    <x v="95"/>
    <x v="28"/>
    <s v="Young Ltd"/>
  </r>
  <r>
    <s v="S11665"/>
    <x v="27"/>
    <s v="B1033"/>
    <s v="C1153"/>
    <n v="2"/>
    <s v="normal"/>
    <n v="347"/>
    <n v="15"/>
    <s v="discounted"/>
    <n v="694"/>
    <n v="52.05"/>
    <n v="641.95000000000005"/>
    <s v="February"/>
    <x v="232"/>
    <x v="49"/>
    <s v="Lopez Ltd"/>
  </r>
  <r>
    <s v="S11666"/>
    <x v="13"/>
    <s v="B1039"/>
    <s v="C1230"/>
    <n v="9"/>
    <s v="Bulk"/>
    <n v="356"/>
    <n v="15"/>
    <s v="discounted"/>
    <n v="3204"/>
    <n v="53.4"/>
    <n v="3150.6"/>
    <s v="February"/>
    <x v="122"/>
    <x v="46"/>
    <s v="Bauer, Page and Archer"/>
  </r>
  <r>
    <s v="S11667"/>
    <x v="25"/>
    <s v="B1051"/>
    <s v="C1239"/>
    <n v="5"/>
    <s v="normal"/>
    <n v="451"/>
    <n v="10"/>
    <s v="discounted"/>
    <n v="2255"/>
    <n v="45.1"/>
    <n v="2209.9"/>
    <s v="February"/>
    <x v="167"/>
    <x v="52"/>
    <s v="Washington, Golden and Roberts"/>
  </r>
  <r>
    <s v="S11668"/>
    <x v="17"/>
    <s v="B1051"/>
    <s v="C1022"/>
    <n v="6"/>
    <s v="Bulk"/>
    <n v="451"/>
    <n v="0"/>
    <s v="full price"/>
    <n v="2706"/>
    <n v="0"/>
    <n v="2706"/>
    <s v="February"/>
    <x v="124"/>
    <x v="52"/>
    <s v="Ross, Ballard and Clark"/>
  </r>
  <r>
    <s v="S11669"/>
    <x v="14"/>
    <s v="B1004"/>
    <s v="C1157"/>
    <n v="6"/>
    <s v="Bulk"/>
    <n v="248"/>
    <n v="10"/>
    <s v="discounted"/>
    <n v="1488"/>
    <n v="24.8"/>
    <n v="1463.2"/>
    <s v="February"/>
    <x v="142"/>
    <x v="53"/>
    <s v="Blair, Gibson and Patel"/>
  </r>
  <r>
    <s v="S11670"/>
    <x v="7"/>
    <s v="B1053"/>
    <s v="C1065"/>
    <n v="9"/>
    <s v="Bulk"/>
    <n v="315"/>
    <n v="0"/>
    <s v="full price"/>
    <n v="2835"/>
    <n v="0"/>
    <n v="2835"/>
    <s v="February"/>
    <x v="105"/>
    <x v="4"/>
    <s v="Price Ltd"/>
  </r>
  <r>
    <s v="S11671"/>
    <x v="27"/>
    <s v="B1004"/>
    <s v="C1212"/>
    <n v="6"/>
    <s v="Bulk"/>
    <n v="248"/>
    <n v="5"/>
    <s v="discounted"/>
    <n v="1488"/>
    <n v="12.4"/>
    <n v="1475.6"/>
    <s v="February"/>
    <x v="29"/>
    <x v="53"/>
    <s v="Maldonado-Cohen"/>
  </r>
  <r>
    <s v="S11672"/>
    <x v="12"/>
    <s v="B1010"/>
    <s v="C1007"/>
    <n v="4"/>
    <s v="normal"/>
    <n v="342"/>
    <n v="5"/>
    <s v="discounted"/>
    <n v="1368"/>
    <n v="17.100000000000001"/>
    <n v="1350.9"/>
    <s v="February"/>
    <x v="223"/>
    <x v="45"/>
    <s v="Webster LLC"/>
  </r>
  <r>
    <s v="S11673"/>
    <x v="4"/>
    <s v="B1059"/>
    <s v="C1038"/>
    <n v="2"/>
    <s v="normal"/>
    <n v="399"/>
    <n v="10"/>
    <s v="discounted"/>
    <n v="798"/>
    <n v="39.9"/>
    <n v="758.1"/>
    <s v="February"/>
    <x v="90"/>
    <x v="34"/>
    <s v="Green-Everett"/>
  </r>
  <r>
    <s v="S11674"/>
    <x v="23"/>
    <s v="B1025"/>
    <s v="C1217"/>
    <n v="9"/>
    <s v="Bulk"/>
    <n v="467"/>
    <n v="15"/>
    <s v="discounted"/>
    <n v="4203"/>
    <n v="70.05"/>
    <n v="4132.95"/>
    <s v="February"/>
    <x v="178"/>
    <x v="38"/>
    <s v="Smith PLC"/>
  </r>
  <r>
    <s v="S11675"/>
    <x v="13"/>
    <s v="B1055"/>
    <s v="C1246"/>
    <n v="9"/>
    <s v="Bulk"/>
    <n v="192"/>
    <n v="0"/>
    <s v="full price"/>
    <n v="1728"/>
    <n v="0"/>
    <n v="1728"/>
    <s v="February"/>
    <x v="95"/>
    <x v="3"/>
    <s v="Young Ltd"/>
  </r>
  <r>
    <s v="S11676"/>
    <x v="10"/>
    <s v="B1026"/>
    <s v="C1182"/>
    <n v="3"/>
    <s v="normal"/>
    <n v="459"/>
    <n v="10"/>
    <s v="discounted"/>
    <n v="1377"/>
    <n v="45.9"/>
    <n v="1331.1"/>
    <s v="February"/>
    <x v="58"/>
    <x v="59"/>
    <s v="Anderson-Hogan"/>
  </r>
  <r>
    <s v="S11677"/>
    <x v="1"/>
    <s v="B1029"/>
    <s v="C1094"/>
    <n v="8"/>
    <s v="Bulk"/>
    <n v="271"/>
    <n v="0"/>
    <s v="full price"/>
    <n v="2168"/>
    <n v="0"/>
    <n v="2168"/>
    <s v="February"/>
    <x v="204"/>
    <x v="42"/>
    <s v="Henderson, Daniels and Kelly"/>
  </r>
  <r>
    <s v="S11678"/>
    <x v="12"/>
    <s v="B1019"/>
    <s v="C1009"/>
    <n v="7"/>
    <s v="Bulk"/>
    <n v="167"/>
    <n v="0"/>
    <s v="full price"/>
    <n v="1169"/>
    <n v="0"/>
    <n v="1169"/>
    <s v="February"/>
    <x v="19"/>
    <x v="12"/>
    <s v="Brown and Sons"/>
  </r>
  <r>
    <s v="S11679"/>
    <x v="1"/>
    <s v="B1002"/>
    <s v="C1067"/>
    <n v="9"/>
    <s v="Bulk"/>
    <n v="167"/>
    <n v="0"/>
    <s v="full price"/>
    <n v="1503"/>
    <n v="0"/>
    <n v="1503"/>
    <s v="February"/>
    <x v="131"/>
    <x v="29"/>
    <s v="Williams-Hart"/>
  </r>
  <r>
    <s v="S11680"/>
    <x v="1"/>
    <s v="B1048"/>
    <s v="C1063"/>
    <n v="6"/>
    <s v="Bulk"/>
    <n v="465"/>
    <n v="5"/>
    <s v="discounted"/>
    <n v="2790"/>
    <n v="23.25"/>
    <n v="2766.75"/>
    <s v="February"/>
    <x v="48"/>
    <x v="6"/>
    <s v="Thomas-Melendez"/>
  </r>
  <r>
    <s v="S11681"/>
    <x v="9"/>
    <s v="B1007"/>
    <s v="C1010"/>
    <n v="1"/>
    <s v="normal"/>
    <n v="332"/>
    <n v="5"/>
    <s v="discounted"/>
    <n v="332"/>
    <n v="16.600000000000001"/>
    <n v="315.39999999999998"/>
    <s v="February"/>
    <x v="144"/>
    <x v="58"/>
    <s v="Gibson Ltd"/>
  </r>
  <r>
    <s v="S11682"/>
    <x v="2"/>
    <s v="B1015"/>
    <s v="C1078"/>
    <n v="6"/>
    <s v="Bulk"/>
    <n v="417"/>
    <n v="5"/>
    <s v="discounted"/>
    <n v="2502"/>
    <n v="20.85"/>
    <n v="2481.15"/>
    <s v="February"/>
    <x v="194"/>
    <x v="25"/>
    <s v="Kaiser Group"/>
  </r>
  <r>
    <s v="S11683"/>
    <x v="21"/>
    <s v="B1012"/>
    <s v="C1006"/>
    <n v="7"/>
    <s v="Bulk"/>
    <n v="186"/>
    <n v="10"/>
    <s v="discounted"/>
    <n v="1302"/>
    <n v="18.600000000000001"/>
    <n v="1283.4000000000001"/>
    <s v="February"/>
    <x v="230"/>
    <x v="27"/>
    <s v="Callahan-Sullivan"/>
  </r>
  <r>
    <s v="S11684"/>
    <x v="4"/>
    <s v="B1027"/>
    <s v="C1037"/>
    <n v="6"/>
    <s v="Bulk"/>
    <n v="336"/>
    <n v="10"/>
    <s v="discounted"/>
    <n v="2016"/>
    <n v="33.6"/>
    <n v="1982.4"/>
    <s v="February"/>
    <x v="70"/>
    <x v="33"/>
    <s v="Smith-Proctor"/>
  </r>
  <r>
    <s v="S11685"/>
    <x v="25"/>
    <s v="B1001"/>
    <s v="C1172"/>
    <n v="8"/>
    <s v="Bulk"/>
    <n v="341"/>
    <n v="15"/>
    <s v="discounted"/>
    <n v="2728"/>
    <n v="51.15"/>
    <n v="2676.85"/>
    <s v="February"/>
    <x v="69"/>
    <x v="50"/>
    <s v="Moran LLC"/>
  </r>
  <r>
    <s v="S11686"/>
    <x v="21"/>
    <s v="B1004"/>
    <s v="C1214"/>
    <n v="1"/>
    <s v="normal"/>
    <n v="248"/>
    <n v="10"/>
    <s v="discounted"/>
    <n v="248"/>
    <n v="24.8"/>
    <n v="223.2"/>
    <s v="February"/>
    <x v="203"/>
    <x v="53"/>
    <s v="Nelson, Martinez and Malone"/>
  </r>
  <r>
    <s v="S11687"/>
    <x v="10"/>
    <s v="B1025"/>
    <s v="C1219"/>
    <n v="3"/>
    <s v="normal"/>
    <n v="467"/>
    <n v="5"/>
    <s v="discounted"/>
    <n v="1401"/>
    <n v="23.35"/>
    <n v="1377.65"/>
    <s v="February"/>
    <x v="195"/>
    <x v="38"/>
    <s v="Hill Inc"/>
  </r>
  <r>
    <s v="S11688"/>
    <x v="25"/>
    <s v="B1039"/>
    <s v="C1026"/>
    <n v="8"/>
    <s v="Bulk"/>
    <n v="356"/>
    <n v="10"/>
    <s v="discounted"/>
    <n v="2848"/>
    <n v="35.6"/>
    <n v="2812.4"/>
    <s v="February"/>
    <x v="120"/>
    <x v="46"/>
    <s v="Williams-Edwards"/>
  </r>
  <r>
    <s v="S11689"/>
    <x v="11"/>
    <s v="B1041"/>
    <s v="C1079"/>
    <n v="9"/>
    <s v="Bulk"/>
    <n v="222"/>
    <n v="10"/>
    <s v="discounted"/>
    <n v="1998"/>
    <n v="22.2"/>
    <n v="1975.8"/>
    <s v="February"/>
    <x v="146"/>
    <x v="17"/>
    <s v="Murphy Group"/>
  </r>
  <r>
    <s v="S11690"/>
    <x v="8"/>
    <s v="B1054"/>
    <s v="C1201"/>
    <n v="10"/>
    <s v="Bulk"/>
    <n v="209"/>
    <n v="5"/>
    <s v="discounted"/>
    <n v="2090"/>
    <n v="10.45"/>
    <n v="2079.5500000000002"/>
    <s v="February"/>
    <x v="96"/>
    <x v="10"/>
    <s v="Watts, Phillips and Vang"/>
  </r>
  <r>
    <s v="S11691"/>
    <x v="4"/>
    <s v="B1046"/>
    <s v="C1090"/>
    <n v="10"/>
    <s v="Bulk"/>
    <n v="334"/>
    <n v="0"/>
    <s v="full price"/>
    <n v="3340"/>
    <n v="0"/>
    <n v="3340"/>
    <s v="February"/>
    <x v="4"/>
    <x v="20"/>
    <s v="Anderson LLC"/>
  </r>
  <r>
    <s v="S11692"/>
    <x v="21"/>
    <s v="B1052"/>
    <s v="C1007"/>
    <n v="6"/>
    <s v="Bulk"/>
    <n v="462"/>
    <n v="15"/>
    <s v="discounted"/>
    <n v="2772"/>
    <n v="69.3"/>
    <n v="2702.7"/>
    <s v="February"/>
    <x v="223"/>
    <x v="8"/>
    <s v="Webster LLC"/>
  </r>
  <r>
    <s v="S11693"/>
    <x v="2"/>
    <s v="B1038"/>
    <s v="C1206"/>
    <n v="4"/>
    <s v="normal"/>
    <n v="481"/>
    <n v="5"/>
    <s v="discounted"/>
    <n v="1924"/>
    <n v="24.05"/>
    <n v="1899.95"/>
    <s v="February"/>
    <x v="117"/>
    <x v="18"/>
    <s v="Sanford Group"/>
  </r>
  <r>
    <s v="S11694"/>
    <x v="21"/>
    <s v="B1057"/>
    <s v="C1196"/>
    <n v="2"/>
    <s v="normal"/>
    <n v="326"/>
    <n v="5"/>
    <s v="discounted"/>
    <n v="652"/>
    <n v="16.3"/>
    <n v="635.70000000000005"/>
    <s v="February"/>
    <x v="127"/>
    <x v="48"/>
    <s v="Holden, Austin and Robinson"/>
  </r>
  <r>
    <s v="S11695"/>
    <x v="24"/>
    <s v="B1003"/>
    <s v="C1232"/>
    <n v="10"/>
    <s v="Bulk"/>
    <n v="354"/>
    <n v="15"/>
    <s v="discounted"/>
    <n v="3540"/>
    <n v="53.1"/>
    <n v="3486.9"/>
    <s v="February"/>
    <x v="174"/>
    <x v="7"/>
    <s v="Clark LLC"/>
  </r>
  <r>
    <s v="S11696"/>
    <x v="19"/>
    <s v="B1031"/>
    <s v="C1001"/>
    <n v="7"/>
    <s v="Bulk"/>
    <n v="370"/>
    <n v="10"/>
    <s v="discounted"/>
    <n v="2590"/>
    <n v="37"/>
    <n v="2553"/>
    <s v="February"/>
    <x v="208"/>
    <x v="5"/>
    <s v="Bowman Group"/>
  </r>
  <r>
    <s v="S11697"/>
    <x v="21"/>
    <s v="B1039"/>
    <s v="C1157"/>
    <n v="1"/>
    <s v="normal"/>
    <n v="356"/>
    <n v="10"/>
    <s v="discounted"/>
    <n v="356"/>
    <n v="35.6"/>
    <n v="320.39999999999998"/>
    <s v="February"/>
    <x v="142"/>
    <x v="46"/>
    <s v="Blair, Gibson and Patel"/>
  </r>
  <r>
    <s v="S11698"/>
    <x v="20"/>
    <s v="B1010"/>
    <s v="C1163"/>
    <n v="2"/>
    <s v="normal"/>
    <n v="342"/>
    <n v="10"/>
    <s v="discounted"/>
    <n v="684"/>
    <n v="34.200000000000003"/>
    <n v="649.79999999999995"/>
    <s v="February"/>
    <x v="139"/>
    <x v="45"/>
    <s v="Alvarez, Knight and Lopez"/>
  </r>
  <r>
    <s v="S11699"/>
    <x v="8"/>
    <s v="B1009"/>
    <s v="C1041"/>
    <n v="5"/>
    <s v="normal"/>
    <n v="210"/>
    <n v="15"/>
    <s v="discounted"/>
    <n v="1050"/>
    <n v="31.5"/>
    <n v="1018.5"/>
    <s v="February"/>
    <x v="235"/>
    <x v="2"/>
    <s v="Evans PLC"/>
  </r>
  <r>
    <s v="S11700"/>
    <x v="26"/>
    <s v="B1047"/>
    <s v="C1107"/>
    <n v="4"/>
    <s v="normal"/>
    <n v="162"/>
    <n v="5"/>
    <s v="discounted"/>
    <n v="648"/>
    <n v="8.1"/>
    <n v="639.9"/>
    <s v="February"/>
    <x v="21"/>
    <x v="26"/>
    <s v="Wade Group"/>
  </r>
  <r>
    <s v="S11701"/>
    <x v="19"/>
    <s v="B1045"/>
    <s v="C1137"/>
    <n v="4"/>
    <s v="normal"/>
    <n v="206"/>
    <n v="0"/>
    <s v="full price"/>
    <n v="824"/>
    <n v="0"/>
    <n v="824"/>
    <s v="February"/>
    <x v="239"/>
    <x v="21"/>
    <s v="Miranda-Jimenez"/>
  </r>
  <r>
    <s v="S11702"/>
    <x v="18"/>
    <s v="B1011"/>
    <s v="C1168"/>
    <n v="7"/>
    <s v="Bulk"/>
    <n v="281"/>
    <n v="15"/>
    <s v="discounted"/>
    <n v="1967"/>
    <n v="42.15"/>
    <n v="1924.85"/>
    <s v="February"/>
    <x v="237"/>
    <x v="13"/>
    <s v="Hill-Rojas"/>
  </r>
  <r>
    <s v="S11703"/>
    <x v="12"/>
    <s v="B1011"/>
    <s v="C1031"/>
    <n v="6"/>
    <s v="Bulk"/>
    <n v="281"/>
    <n v="15"/>
    <s v="discounted"/>
    <n v="1686"/>
    <n v="42.15"/>
    <n v="1643.85"/>
    <s v="February"/>
    <x v="231"/>
    <x v="13"/>
    <s v="Martinez-Monroe"/>
  </r>
  <r>
    <s v="S11704"/>
    <x v="23"/>
    <s v="B1020"/>
    <s v="C1045"/>
    <n v="9"/>
    <s v="Bulk"/>
    <n v="386"/>
    <n v="5"/>
    <s v="discounted"/>
    <n v="3474"/>
    <n v="19.3"/>
    <n v="3454.7"/>
    <s v="February"/>
    <x v="227"/>
    <x v="39"/>
    <s v="Williams Ltd"/>
  </r>
  <r>
    <s v="S11705"/>
    <x v="22"/>
    <s v="B1051"/>
    <s v="C1051"/>
    <n v="6"/>
    <s v="Bulk"/>
    <n v="451"/>
    <n v="15"/>
    <s v="discounted"/>
    <n v="2706"/>
    <n v="67.650000000000006"/>
    <n v="2638.35"/>
    <s v="February"/>
    <x v="33"/>
    <x v="52"/>
    <s v="Davis, Franklin and Pollard"/>
  </r>
  <r>
    <s v="S11706"/>
    <x v="27"/>
    <s v="B1041"/>
    <s v="C1154"/>
    <n v="5"/>
    <s v="normal"/>
    <n v="222"/>
    <n v="0"/>
    <s v="full price"/>
    <n v="1110"/>
    <n v="0"/>
    <n v="1110"/>
    <s v="February"/>
    <x v="153"/>
    <x v="17"/>
    <s v="Terry-Simpson"/>
  </r>
  <r>
    <s v="S11707"/>
    <x v="4"/>
    <s v="B1046"/>
    <s v="C1186"/>
    <n v="2"/>
    <s v="normal"/>
    <n v="334"/>
    <n v="5"/>
    <s v="discounted"/>
    <n v="668"/>
    <n v="16.7"/>
    <n v="651.29999999999995"/>
    <s v="February"/>
    <x v="47"/>
    <x v="20"/>
    <s v="Torres Ltd"/>
  </r>
  <r>
    <s v="S11708"/>
    <x v="8"/>
    <s v="B1043"/>
    <s v="C1219"/>
    <n v="7"/>
    <s v="Bulk"/>
    <n v="262"/>
    <n v="15"/>
    <s v="discounted"/>
    <n v="1834"/>
    <n v="39.299999999999997"/>
    <n v="1794.7"/>
    <s v="February"/>
    <x v="195"/>
    <x v="56"/>
    <s v="Hill Inc"/>
  </r>
  <r>
    <s v="S11709"/>
    <x v="8"/>
    <s v="B1038"/>
    <s v="C1056"/>
    <n v="10"/>
    <s v="Bulk"/>
    <n v="481"/>
    <n v="15"/>
    <s v="discounted"/>
    <n v="4810"/>
    <n v="72.150000000000006"/>
    <n v="4737.8500000000004"/>
    <s v="February"/>
    <x v="42"/>
    <x v="18"/>
    <s v="Murphy LLC"/>
  </r>
  <r>
    <s v="S11710"/>
    <x v="15"/>
    <s v="B1021"/>
    <s v="C1189"/>
    <n v="1"/>
    <s v="normal"/>
    <n v="269"/>
    <n v="15"/>
    <s v="discounted"/>
    <n v="269"/>
    <n v="40.35"/>
    <n v="228.65"/>
    <s v="February"/>
    <x v="238"/>
    <x v="44"/>
    <s v="Melton Ltd"/>
  </r>
  <r>
    <s v="S11711"/>
    <x v="1"/>
    <s v="B1010"/>
    <s v="C1124"/>
    <n v="6"/>
    <s v="Bulk"/>
    <n v="342"/>
    <n v="15"/>
    <s v="discounted"/>
    <n v="2052"/>
    <n v="51.3"/>
    <n v="2000.7"/>
    <s v="February"/>
    <x v="113"/>
    <x v="45"/>
    <s v="Williams and Sons"/>
  </r>
  <r>
    <s v="S11712"/>
    <x v="22"/>
    <s v="B1017"/>
    <s v="C1077"/>
    <n v="7"/>
    <s v="Bulk"/>
    <n v="303"/>
    <n v="10"/>
    <s v="discounted"/>
    <n v="2121"/>
    <n v="30.3"/>
    <n v="2090.6999999999998"/>
    <s v="February"/>
    <x v="10"/>
    <x v="55"/>
    <s v="Martinez, Bruce and Brady"/>
  </r>
  <r>
    <s v="S11713"/>
    <x v="18"/>
    <s v="B1047"/>
    <s v="C1173"/>
    <n v="9"/>
    <s v="Bulk"/>
    <n v="162"/>
    <n v="10"/>
    <s v="discounted"/>
    <n v="1458"/>
    <n v="16.2"/>
    <n v="1441.8"/>
    <s v="February"/>
    <x v="136"/>
    <x v="26"/>
    <s v="Jordan, Parker and Adams"/>
  </r>
  <r>
    <s v="S11714"/>
    <x v="3"/>
    <s v="B1002"/>
    <s v="C1131"/>
    <n v="7"/>
    <s v="Bulk"/>
    <n v="167"/>
    <n v="5"/>
    <s v="discounted"/>
    <n v="1169"/>
    <n v="8.35"/>
    <n v="1160.6500000000001"/>
    <s v="February"/>
    <x v="55"/>
    <x v="29"/>
    <s v="Holt-Brown"/>
  </r>
  <r>
    <s v="S11715"/>
    <x v="10"/>
    <s v="B1013"/>
    <s v="C1014"/>
    <n v="9"/>
    <s v="Bulk"/>
    <n v="284"/>
    <n v="0"/>
    <s v="full price"/>
    <n v="2556"/>
    <n v="0"/>
    <n v="2556"/>
    <s v="February"/>
    <x v="3"/>
    <x v="16"/>
    <s v="Trevino PLC"/>
  </r>
  <r>
    <s v="S11716"/>
    <x v="25"/>
    <s v="B1000"/>
    <s v="C1187"/>
    <n v="2"/>
    <s v="normal"/>
    <n v="418"/>
    <n v="0"/>
    <s v="full price"/>
    <n v="836"/>
    <n v="0"/>
    <n v="836"/>
    <s v="February"/>
    <x v="1"/>
    <x v="57"/>
    <s v="George, Howard and Mcdaniel"/>
  </r>
  <r>
    <s v="S11717"/>
    <x v="5"/>
    <s v="B1024"/>
    <s v="C1063"/>
    <n v="5"/>
    <s v="normal"/>
    <n v="222"/>
    <n v="5"/>
    <s v="discounted"/>
    <n v="1110"/>
    <n v="11.1"/>
    <n v="1098.9000000000001"/>
    <s v="February"/>
    <x v="48"/>
    <x v="35"/>
    <s v="Thomas-Melendez"/>
  </r>
  <r>
    <s v="S11718"/>
    <x v="11"/>
    <s v="B1009"/>
    <s v="C1051"/>
    <n v="7"/>
    <s v="Bulk"/>
    <n v="210"/>
    <n v="15"/>
    <s v="discounted"/>
    <n v="1470"/>
    <n v="31.5"/>
    <n v="1438.5"/>
    <s v="February"/>
    <x v="33"/>
    <x v="2"/>
    <s v="Davis, Franklin and Pollard"/>
  </r>
  <r>
    <s v="S11719"/>
    <x v="2"/>
    <s v="B1051"/>
    <s v="C1046"/>
    <n v="4"/>
    <s v="normal"/>
    <n v="451"/>
    <n v="15"/>
    <s v="discounted"/>
    <n v="1804"/>
    <n v="67.650000000000006"/>
    <n v="1736.35"/>
    <s v="February"/>
    <x v="35"/>
    <x v="52"/>
    <s v="Blackburn, Castillo and Diaz"/>
  </r>
  <r>
    <s v="S11720"/>
    <x v="16"/>
    <s v="B1053"/>
    <s v="C1032"/>
    <n v="6"/>
    <s v="Bulk"/>
    <n v="315"/>
    <n v="5"/>
    <s v="discounted"/>
    <n v="1890"/>
    <n v="15.75"/>
    <n v="1874.25"/>
    <s v="February"/>
    <x v="205"/>
    <x v="4"/>
    <s v="Harris-Mills"/>
  </r>
  <r>
    <s v="S11721"/>
    <x v="6"/>
    <s v="B1005"/>
    <s v="C1238"/>
    <n v="10"/>
    <s v="Bulk"/>
    <n v="500"/>
    <n v="15"/>
    <s v="discounted"/>
    <n v="5000"/>
    <n v="75"/>
    <n v="4925"/>
    <s v="February"/>
    <x v="56"/>
    <x v="9"/>
    <s v="Ross Ltd"/>
  </r>
  <r>
    <s v="S11722"/>
    <x v="10"/>
    <s v="B1051"/>
    <s v="C1142"/>
    <n v="7"/>
    <s v="Bulk"/>
    <n v="451"/>
    <n v="10"/>
    <s v="discounted"/>
    <n v="3157"/>
    <n v="45.1"/>
    <n v="3111.9"/>
    <s v="February"/>
    <x v="188"/>
    <x v="52"/>
    <s v="Holloway, Lewis and Bryan"/>
  </r>
  <r>
    <s v="S11723"/>
    <x v="18"/>
    <s v="B1008"/>
    <s v="C1178"/>
    <n v="10"/>
    <s v="Bulk"/>
    <n v="492"/>
    <n v="15"/>
    <s v="discounted"/>
    <n v="4920"/>
    <n v="73.8"/>
    <n v="4846.2"/>
    <s v="February"/>
    <x v="50"/>
    <x v="54"/>
    <s v="Edwards, Ayers and Lowe"/>
  </r>
  <r>
    <s v="S11724"/>
    <x v="24"/>
    <s v="B1002"/>
    <s v="C1042"/>
    <n v="3"/>
    <s v="normal"/>
    <n v="167"/>
    <n v="0"/>
    <s v="full price"/>
    <n v="501"/>
    <n v="0"/>
    <n v="501"/>
    <s v="February"/>
    <x v="240"/>
    <x v="29"/>
    <s v="Fox-Williams"/>
  </r>
  <r>
    <s v="S11725"/>
    <x v="23"/>
    <s v="B1049"/>
    <s v="C1100"/>
    <n v="6"/>
    <s v="Bulk"/>
    <n v="219"/>
    <n v="15"/>
    <s v="discounted"/>
    <n v="1314"/>
    <n v="32.85"/>
    <n v="1281.1500000000001"/>
    <s v="February"/>
    <x v="79"/>
    <x v="14"/>
    <s v="Torres, Rodriguez and Edwards"/>
  </r>
  <r>
    <s v="S11726"/>
    <x v="17"/>
    <s v="B1048"/>
    <s v="C1236"/>
    <n v="4"/>
    <s v="normal"/>
    <n v="465"/>
    <n v="15"/>
    <s v="discounted"/>
    <n v="1860"/>
    <n v="69.75"/>
    <n v="1790.25"/>
    <s v="February"/>
    <x v="80"/>
    <x v="6"/>
    <s v="Jackson Inc"/>
  </r>
  <r>
    <s v="S11727"/>
    <x v="20"/>
    <s v="B1008"/>
    <s v="C1228"/>
    <n v="1"/>
    <s v="normal"/>
    <n v="492"/>
    <n v="5"/>
    <s v="discounted"/>
    <n v="492"/>
    <n v="24.6"/>
    <n v="467.4"/>
    <s v="February"/>
    <x v="129"/>
    <x v="54"/>
    <s v="Mills, Robles and Smith"/>
  </r>
  <r>
    <s v="S11728"/>
    <x v="23"/>
    <s v="B1007"/>
    <s v="C1074"/>
    <n v="4"/>
    <s v="normal"/>
    <n v="332"/>
    <n v="5"/>
    <s v="discounted"/>
    <n v="1328"/>
    <n v="16.600000000000001"/>
    <n v="1311.4"/>
    <s v="February"/>
    <x v="53"/>
    <x v="58"/>
    <s v="Mckenzie-Russell"/>
  </r>
  <r>
    <s v="S11729"/>
    <x v="22"/>
    <s v="B1050"/>
    <s v="C1090"/>
    <n v="6"/>
    <s v="Bulk"/>
    <n v="287"/>
    <n v="5"/>
    <s v="discounted"/>
    <n v="1722"/>
    <n v="14.35"/>
    <n v="1707.65"/>
    <s v="February"/>
    <x v="4"/>
    <x v="31"/>
    <s v="Anderson LLC"/>
  </r>
  <r>
    <s v="S11730"/>
    <x v="15"/>
    <s v="B1048"/>
    <s v="C1013"/>
    <n v="6"/>
    <s v="Bulk"/>
    <n v="465"/>
    <n v="0"/>
    <s v="full price"/>
    <n v="2790"/>
    <n v="0"/>
    <n v="2790"/>
    <s v="February"/>
    <x v="219"/>
    <x v="6"/>
    <s v="Wu Group"/>
  </r>
  <r>
    <s v="S11731"/>
    <x v="25"/>
    <s v="B1055"/>
    <s v="C1102"/>
    <n v="2"/>
    <s v="normal"/>
    <n v="192"/>
    <n v="10"/>
    <s v="discounted"/>
    <n v="384"/>
    <n v="19.2"/>
    <n v="364.8"/>
    <s v="February"/>
    <x v="199"/>
    <x v="3"/>
    <s v="Mahoney-Long"/>
  </r>
  <r>
    <s v="S11732"/>
    <x v="9"/>
    <s v="B1036"/>
    <s v="C1006"/>
    <n v="3"/>
    <s v="normal"/>
    <n v="164"/>
    <n v="5"/>
    <s v="discounted"/>
    <n v="492"/>
    <n v="8.1999999999999993"/>
    <n v="483.8"/>
    <s v="February"/>
    <x v="230"/>
    <x v="19"/>
    <s v="Callahan-Sullivan"/>
  </r>
  <r>
    <s v="S11733"/>
    <x v="9"/>
    <s v="B1008"/>
    <s v="C1110"/>
    <n v="5"/>
    <s v="normal"/>
    <n v="492"/>
    <n v="15"/>
    <s v="discounted"/>
    <n v="2460"/>
    <n v="73.8"/>
    <n v="2386.1999999999998"/>
    <s v="February"/>
    <x v="248"/>
    <x v="54"/>
    <s v="Davis, Harmon and Morgan"/>
  </r>
  <r>
    <s v="S11734"/>
    <x v="16"/>
    <s v="B1036"/>
    <s v="C1153"/>
    <n v="4"/>
    <s v="normal"/>
    <n v="164"/>
    <n v="10"/>
    <s v="discounted"/>
    <n v="656"/>
    <n v="16.399999999999999"/>
    <n v="639.6"/>
    <s v="February"/>
    <x v="232"/>
    <x v="19"/>
    <s v="Lopez Ltd"/>
  </r>
  <r>
    <s v="S11735"/>
    <x v="0"/>
    <s v="B1055"/>
    <s v="C1066"/>
    <n v="3"/>
    <s v="normal"/>
    <n v="192"/>
    <n v="15"/>
    <s v="discounted"/>
    <n v="576"/>
    <n v="28.8"/>
    <n v="547.20000000000005"/>
    <s v="February"/>
    <x v="106"/>
    <x v="3"/>
    <s v="Pennington-Knox"/>
  </r>
  <r>
    <s v="S11736"/>
    <x v="8"/>
    <s v="B1019"/>
    <s v="C1219"/>
    <n v="4"/>
    <s v="normal"/>
    <n v="167"/>
    <n v="5"/>
    <s v="discounted"/>
    <n v="668"/>
    <n v="8.35"/>
    <n v="659.65"/>
    <s v="February"/>
    <x v="195"/>
    <x v="12"/>
    <s v="Hill Inc"/>
  </r>
  <r>
    <s v="S11737"/>
    <x v="13"/>
    <s v="B1010"/>
    <s v="C1206"/>
    <n v="6"/>
    <s v="Bulk"/>
    <n v="342"/>
    <n v="0"/>
    <s v="full price"/>
    <n v="2052"/>
    <n v="0"/>
    <n v="2052"/>
    <s v="February"/>
    <x v="117"/>
    <x v="45"/>
    <s v="Sanford Group"/>
  </r>
  <r>
    <s v="S11738"/>
    <x v="22"/>
    <s v="B1008"/>
    <s v="C1114"/>
    <n v="3"/>
    <s v="normal"/>
    <n v="492"/>
    <n v="15"/>
    <s v="discounted"/>
    <n v="1476"/>
    <n v="73.8"/>
    <n v="1402.2"/>
    <s v="February"/>
    <x v="164"/>
    <x v="54"/>
    <s v="Moss, Lewis and Rosales"/>
  </r>
  <r>
    <s v="S11739"/>
    <x v="16"/>
    <s v="B1024"/>
    <s v="C1189"/>
    <n v="8"/>
    <s v="Bulk"/>
    <n v="222"/>
    <n v="15"/>
    <s v="discounted"/>
    <n v="1776"/>
    <n v="33.299999999999997"/>
    <n v="1742.7"/>
    <s v="February"/>
    <x v="238"/>
    <x v="35"/>
    <s v="Melton Ltd"/>
  </r>
  <r>
    <s v="S11740"/>
    <x v="9"/>
    <s v="B1000"/>
    <s v="C1225"/>
    <n v="1"/>
    <s v="normal"/>
    <n v="418"/>
    <n v="10"/>
    <s v="discounted"/>
    <n v="418"/>
    <n v="41.8"/>
    <n v="376.2"/>
    <s v="February"/>
    <x v="43"/>
    <x v="57"/>
    <s v="Bailey Inc"/>
  </r>
  <r>
    <s v="S11741"/>
    <x v="10"/>
    <s v="B1036"/>
    <s v="C1109"/>
    <n v="8"/>
    <s v="Bulk"/>
    <n v="164"/>
    <n v="15"/>
    <s v="discounted"/>
    <n v="1312"/>
    <n v="24.6"/>
    <n v="1287.4000000000001"/>
    <s v="February"/>
    <x v="126"/>
    <x v="19"/>
    <s v="Gardner PLC"/>
  </r>
  <r>
    <s v="S11742"/>
    <x v="22"/>
    <s v="B1036"/>
    <s v="C1163"/>
    <n v="2"/>
    <s v="normal"/>
    <n v="164"/>
    <n v="5"/>
    <s v="discounted"/>
    <n v="328"/>
    <n v="8.1999999999999993"/>
    <n v="319.8"/>
    <s v="February"/>
    <x v="139"/>
    <x v="19"/>
    <s v="Alvarez, Knight and Lopez"/>
  </r>
  <r>
    <s v="S11743"/>
    <x v="25"/>
    <s v="B1001"/>
    <s v="C1007"/>
    <n v="2"/>
    <s v="normal"/>
    <n v="341"/>
    <n v="15"/>
    <s v="discounted"/>
    <n v="682"/>
    <n v="51.15"/>
    <n v="630.85"/>
    <s v="February"/>
    <x v="223"/>
    <x v="50"/>
    <s v="Webster LLC"/>
  </r>
  <r>
    <s v="S11744"/>
    <x v="24"/>
    <s v="B1040"/>
    <s v="C1040"/>
    <n v="5"/>
    <s v="normal"/>
    <n v="456"/>
    <n v="10"/>
    <s v="discounted"/>
    <n v="2280"/>
    <n v="45.6"/>
    <n v="2234.4"/>
    <s v="February"/>
    <x v="228"/>
    <x v="11"/>
    <s v="Cummings, Taylor and Pearson"/>
  </r>
  <r>
    <s v="S11745"/>
    <x v="1"/>
    <s v="B1016"/>
    <s v="C1102"/>
    <n v="10"/>
    <s v="Bulk"/>
    <n v="427"/>
    <n v="5"/>
    <s v="discounted"/>
    <n v="4270"/>
    <n v="21.35"/>
    <n v="4248.6499999999996"/>
    <s v="February"/>
    <x v="199"/>
    <x v="37"/>
    <s v="Mahoney-Long"/>
  </r>
  <r>
    <s v="S11746"/>
    <x v="2"/>
    <s v="B1000"/>
    <s v="C1104"/>
    <n v="1"/>
    <s v="normal"/>
    <n v="418"/>
    <n v="0"/>
    <s v="full price"/>
    <n v="418"/>
    <n v="0"/>
    <n v="418"/>
    <s v="February"/>
    <x v="134"/>
    <x v="57"/>
    <s v="Cooper-Bennett"/>
  </r>
  <r>
    <s v="S11747"/>
    <x v="18"/>
    <s v="B1029"/>
    <s v="C1200"/>
    <n v="5"/>
    <s v="normal"/>
    <n v="271"/>
    <n v="5"/>
    <s v="discounted"/>
    <n v="1355"/>
    <n v="13.55"/>
    <n v="1341.45"/>
    <s v="February"/>
    <x v="241"/>
    <x v="42"/>
    <s v="Gonzalez Inc"/>
  </r>
  <r>
    <s v="S11748"/>
    <x v="14"/>
    <s v="B1001"/>
    <s v="C1175"/>
    <n v="8"/>
    <s v="Bulk"/>
    <n v="341"/>
    <n v="0"/>
    <s v="full price"/>
    <n v="2728"/>
    <n v="0"/>
    <n v="2728"/>
    <s v="February"/>
    <x v="196"/>
    <x v="50"/>
    <s v="Hall-Morgan"/>
  </r>
  <r>
    <s v="S11749"/>
    <x v="11"/>
    <s v="B1046"/>
    <s v="C1238"/>
    <n v="5"/>
    <s v="normal"/>
    <n v="334"/>
    <n v="10"/>
    <s v="discounted"/>
    <n v="1670"/>
    <n v="33.4"/>
    <n v="1636.6"/>
    <s v="February"/>
    <x v="56"/>
    <x v="20"/>
    <s v="Ross Ltd"/>
  </r>
  <r>
    <s v="S11750"/>
    <x v="18"/>
    <s v="B1053"/>
    <s v="C1129"/>
    <n v="3"/>
    <s v="normal"/>
    <n v="315"/>
    <n v="15"/>
    <s v="discounted"/>
    <n v="945"/>
    <n v="47.25"/>
    <n v="897.75"/>
    <s v="February"/>
    <x v="158"/>
    <x v="4"/>
    <s v="Bruce-Jacobs"/>
  </r>
  <r>
    <s v="S11751"/>
    <x v="9"/>
    <s v="B1045"/>
    <s v="C1050"/>
    <n v="9"/>
    <s v="Bulk"/>
    <n v="206"/>
    <n v="0"/>
    <s v="full price"/>
    <n v="1854"/>
    <n v="0"/>
    <n v="1854"/>
    <s v="February"/>
    <x v="180"/>
    <x v="21"/>
    <s v="Alvarez, Le and Wilson"/>
  </r>
  <r>
    <s v="S11752"/>
    <x v="14"/>
    <s v="B1015"/>
    <s v="C1103"/>
    <n v="2"/>
    <s v="normal"/>
    <n v="417"/>
    <n v="15"/>
    <s v="discounted"/>
    <n v="834"/>
    <n v="62.55"/>
    <n v="771.45"/>
    <s v="February"/>
    <x v="107"/>
    <x v="25"/>
    <s v="Miller-Miller"/>
  </r>
  <r>
    <s v="S11753"/>
    <x v="25"/>
    <s v="B1050"/>
    <s v="C1141"/>
    <n v="10"/>
    <s v="Bulk"/>
    <n v="287"/>
    <n v="10"/>
    <s v="discounted"/>
    <n v="2870"/>
    <n v="28.7"/>
    <n v="2841.3"/>
    <s v="February"/>
    <x v="88"/>
    <x v="31"/>
    <s v="Ashley, Delgado and Hernandez"/>
  </r>
  <r>
    <s v="S11754"/>
    <x v="25"/>
    <s v="B1053"/>
    <s v="C1165"/>
    <n v="7"/>
    <s v="Bulk"/>
    <n v="315"/>
    <n v="5"/>
    <s v="discounted"/>
    <n v="2205"/>
    <n v="15.75"/>
    <n v="2189.25"/>
    <s v="February"/>
    <x v="216"/>
    <x v="4"/>
    <s v="Vargas, Ali and Vasquez"/>
  </r>
  <r>
    <s v="S11755"/>
    <x v="22"/>
    <s v="B1054"/>
    <s v="C1122"/>
    <n v="9"/>
    <s v="Bulk"/>
    <n v="209"/>
    <n v="10"/>
    <s v="discounted"/>
    <n v="1881"/>
    <n v="20.9"/>
    <n v="1860.1"/>
    <s v="February"/>
    <x v="100"/>
    <x v="10"/>
    <s v="Aguirre Group"/>
  </r>
  <r>
    <s v="S11756"/>
    <x v="11"/>
    <s v="B1054"/>
    <s v="C1222"/>
    <n v="3"/>
    <s v="normal"/>
    <n v="209"/>
    <n v="5"/>
    <s v="discounted"/>
    <n v="627"/>
    <n v="10.45"/>
    <n v="616.54999999999995"/>
    <s v="February"/>
    <x v="44"/>
    <x v="10"/>
    <s v="Moody-Dunn"/>
  </r>
  <r>
    <s v="S11757"/>
    <x v="4"/>
    <s v="B1020"/>
    <s v="C1090"/>
    <n v="4"/>
    <s v="normal"/>
    <n v="386"/>
    <n v="15"/>
    <s v="discounted"/>
    <n v="1544"/>
    <n v="57.9"/>
    <n v="1486.1"/>
    <s v="February"/>
    <x v="4"/>
    <x v="39"/>
    <s v="Anderson LLC"/>
  </r>
  <r>
    <s v="S11758"/>
    <x v="18"/>
    <s v="B1004"/>
    <s v="C1200"/>
    <n v="5"/>
    <s v="normal"/>
    <n v="248"/>
    <n v="0"/>
    <s v="full price"/>
    <n v="1240"/>
    <n v="0"/>
    <n v="1240"/>
    <s v="February"/>
    <x v="241"/>
    <x v="53"/>
    <s v="Gonzalez Inc"/>
  </r>
  <r>
    <s v="S11759"/>
    <x v="8"/>
    <s v="B1004"/>
    <s v="C1023"/>
    <n v="2"/>
    <s v="normal"/>
    <n v="248"/>
    <n v="0"/>
    <s v="full price"/>
    <n v="496"/>
    <n v="0"/>
    <n v="496"/>
    <s v="February"/>
    <x v="157"/>
    <x v="53"/>
    <s v="Harris-Chandler"/>
  </r>
  <r>
    <s v="S11760"/>
    <x v="24"/>
    <s v="B1045"/>
    <s v="C1145"/>
    <n v="5"/>
    <s v="normal"/>
    <n v="206"/>
    <n v="10"/>
    <s v="discounted"/>
    <n v="1030"/>
    <n v="20.6"/>
    <n v="1009.4"/>
    <s v="February"/>
    <x v="207"/>
    <x v="21"/>
    <s v="Dillon-Galloway"/>
  </r>
  <r>
    <s v="S11761"/>
    <x v="16"/>
    <s v="B1009"/>
    <s v="C1247"/>
    <n v="7"/>
    <s v="Bulk"/>
    <n v="210"/>
    <n v="5"/>
    <s v="discounted"/>
    <n v="1470"/>
    <n v="10.5"/>
    <n v="1459.5"/>
    <s v="February"/>
    <x v="172"/>
    <x v="2"/>
    <s v="Curtis Group"/>
  </r>
  <r>
    <s v="S11762"/>
    <x v="5"/>
    <s v="B1055"/>
    <s v="C1106"/>
    <n v="4"/>
    <s v="normal"/>
    <n v="192"/>
    <n v="5"/>
    <s v="discounted"/>
    <n v="768"/>
    <n v="9.6"/>
    <n v="758.4"/>
    <s v="February"/>
    <x v="75"/>
    <x v="3"/>
    <s v="Palmer Inc"/>
  </r>
  <r>
    <s v="S11763"/>
    <x v="1"/>
    <s v="B1024"/>
    <s v="C1126"/>
    <n v="10"/>
    <s v="Bulk"/>
    <n v="222"/>
    <n v="15"/>
    <s v="discounted"/>
    <n v="2220"/>
    <n v="33.299999999999997"/>
    <n v="2186.6999999999998"/>
    <s v="February"/>
    <x v="143"/>
    <x v="35"/>
    <s v="Sullivan-Patterson"/>
  </r>
  <r>
    <s v="S11764"/>
    <x v="5"/>
    <s v="B1002"/>
    <s v="C1183"/>
    <n v="10"/>
    <s v="Bulk"/>
    <n v="167"/>
    <n v="10"/>
    <s v="discounted"/>
    <n v="1670"/>
    <n v="16.7"/>
    <n v="1653.3"/>
    <s v="February"/>
    <x v="145"/>
    <x v="29"/>
    <s v="Patterson Ltd"/>
  </r>
  <r>
    <s v="S11765"/>
    <x v="11"/>
    <s v="B1055"/>
    <s v="C1139"/>
    <n v="8"/>
    <s v="Bulk"/>
    <n v="192"/>
    <n v="5"/>
    <s v="discounted"/>
    <n v="1536"/>
    <n v="9.6"/>
    <n v="1526.4"/>
    <s v="February"/>
    <x v="138"/>
    <x v="3"/>
    <s v="Mitchell, Mason and Cross"/>
  </r>
  <r>
    <s v="S11766"/>
    <x v="14"/>
    <s v="B1057"/>
    <s v="C1039"/>
    <n v="3"/>
    <s v="normal"/>
    <n v="326"/>
    <n v="15"/>
    <s v="discounted"/>
    <n v="978"/>
    <n v="48.9"/>
    <n v="929.1"/>
    <s v="February"/>
    <x v="16"/>
    <x v="48"/>
    <s v="Barrett-Bryant"/>
  </r>
  <r>
    <s v="S11767"/>
    <x v="25"/>
    <s v="B1009"/>
    <s v="C1034"/>
    <n v="5"/>
    <s v="normal"/>
    <n v="210"/>
    <n v="15"/>
    <s v="discounted"/>
    <n v="1050"/>
    <n v="31.5"/>
    <n v="1018.5"/>
    <s v="February"/>
    <x v="213"/>
    <x v="2"/>
    <s v="Finley and Sons"/>
  </r>
  <r>
    <s v="S11768"/>
    <x v="14"/>
    <s v="B1014"/>
    <s v="C1167"/>
    <n v="10"/>
    <s v="Bulk"/>
    <n v="420"/>
    <n v="15"/>
    <s v="discounted"/>
    <n v="4200"/>
    <n v="63"/>
    <n v="4137"/>
    <s v="February"/>
    <x v="104"/>
    <x v="15"/>
    <s v="Barnes PLC"/>
  </r>
  <r>
    <s v="S11769"/>
    <x v="21"/>
    <s v="B1059"/>
    <s v="C1173"/>
    <n v="6"/>
    <s v="Bulk"/>
    <n v="399"/>
    <n v="15"/>
    <s v="discounted"/>
    <n v="2394"/>
    <n v="59.85"/>
    <n v="2334.15"/>
    <s v="February"/>
    <x v="136"/>
    <x v="34"/>
    <s v="Jordan, Parker and Adams"/>
  </r>
  <r>
    <s v="S11770"/>
    <x v="8"/>
    <s v="B1030"/>
    <s v="C1136"/>
    <n v="8"/>
    <s v="Bulk"/>
    <n v="410"/>
    <n v="5"/>
    <s v="discounted"/>
    <n v="3280"/>
    <n v="20.5"/>
    <n v="3259.5"/>
    <s v="February"/>
    <x v="82"/>
    <x v="23"/>
    <s v="Hernandez PLC"/>
  </r>
  <r>
    <s v="S11771"/>
    <x v="12"/>
    <s v="B1024"/>
    <s v="C1046"/>
    <n v="6"/>
    <s v="Bulk"/>
    <n v="222"/>
    <n v="10"/>
    <s v="discounted"/>
    <n v="1332"/>
    <n v="22.2"/>
    <n v="1309.8"/>
    <s v="February"/>
    <x v="35"/>
    <x v="35"/>
    <s v="Blackburn, Castillo and Diaz"/>
  </r>
  <r>
    <s v="S11772"/>
    <x v="21"/>
    <s v="B1049"/>
    <s v="C1085"/>
    <n v="8"/>
    <s v="Bulk"/>
    <n v="219"/>
    <n v="0"/>
    <s v="full price"/>
    <n v="1752"/>
    <n v="0"/>
    <n v="1752"/>
    <s v="February"/>
    <x v="52"/>
    <x v="14"/>
    <s v="Roberts, Silva and Gray"/>
  </r>
  <r>
    <s v="S11773"/>
    <x v="25"/>
    <s v="B1044"/>
    <s v="C1130"/>
    <n v="10"/>
    <s v="Bulk"/>
    <n v="396"/>
    <n v="15"/>
    <s v="discounted"/>
    <n v="3960"/>
    <n v="59.4"/>
    <n v="3900.6"/>
    <s v="February"/>
    <x v="211"/>
    <x v="1"/>
    <s v="Johnson, Gordon and Fuentes"/>
  </r>
  <r>
    <s v="S11774"/>
    <x v="23"/>
    <s v="B1022"/>
    <s v="C1042"/>
    <n v="1"/>
    <s v="normal"/>
    <n v="441"/>
    <n v="15"/>
    <s v="discounted"/>
    <n v="441"/>
    <n v="66.150000000000006"/>
    <n v="374.85"/>
    <s v="February"/>
    <x v="240"/>
    <x v="47"/>
    <s v="Fox-Williams"/>
  </r>
  <r>
    <s v="S11775"/>
    <x v="26"/>
    <s v="B1037"/>
    <s v="C1236"/>
    <n v="7"/>
    <s v="Bulk"/>
    <n v="373"/>
    <n v="10"/>
    <s v="discounted"/>
    <n v="2611"/>
    <n v="37.299999999999997"/>
    <n v="2573.6999999999998"/>
    <s v="February"/>
    <x v="80"/>
    <x v="41"/>
    <s v="Jackson Inc"/>
  </r>
  <r>
    <s v="S11776"/>
    <x v="18"/>
    <s v="B1041"/>
    <s v="C1240"/>
    <n v="7"/>
    <s v="Bulk"/>
    <n v="222"/>
    <n v="10"/>
    <s v="discounted"/>
    <n v="1554"/>
    <n v="22.2"/>
    <n v="1531.8"/>
    <s v="February"/>
    <x v="68"/>
    <x v="17"/>
    <s v="Morgan PLC"/>
  </r>
  <r>
    <s v="S11777"/>
    <x v="16"/>
    <s v="B1001"/>
    <s v="C1071"/>
    <n v="1"/>
    <s v="normal"/>
    <n v="341"/>
    <n v="10"/>
    <s v="discounted"/>
    <n v="341"/>
    <n v="34.1"/>
    <n v="306.89999999999998"/>
    <s v="February"/>
    <x v="71"/>
    <x v="50"/>
    <s v="Johnston and Sons"/>
  </r>
  <r>
    <s v="S11778"/>
    <x v="8"/>
    <s v="B1044"/>
    <s v="C1059"/>
    <n v="7"/>
    <s v="Bulk"/>
    <n v="396"/>
    <n v="10"/>
    <s v="discounted"/>
    <n v="2772"/>
    <n v="39.6"/>
    <n v="2732.4"/>
    <s v="February"/>
    <x v="225"/>
    <x v="1"/>
    <s v="Weber PLC"/>
  </r>
  <r>
    <s v="S11779"/>
    <x v="5"/>
    <s v="B1058"/>
    <s v="C1093"/>
    <n v="2"/>
    <s v="normal"/>
    <n v="362"/>
    <n v="10"/>
    <s v="discounted"/>
    <n v="724"/>
    <n v="36.200000000000003"/>
    <n v="687.8"/>
    <s v="February"/>
    <x v="171"/>
    <x v="32"/>
    <s v="Warner, Willis and Ray"/>
  </r>
  <r>
    <s v="S11780"/>
    <x v="10"/>
    <s v="B1055"/>
    <s v="C1103"/>
    <n v="1"/>
    <s v="normal"/>
    <n v="192"/>
    <n v="15"/>
    <s v="discounted"/>
    <n v="192"/>
    <n v="28.8"/>
    <n v="163.19999999999999"/>
    <s v="February"/>
    <x v="107"/>
    <x v="3"/>
    <s v="Miller-Miller"/>
  </r>
  <r>
    <s v="S11781"/>
    <x v="3"/>
    <s v="B1015"/>
    <s v="C1157"/>
    <n v="9"/>
    <s v="Bulk"/>
    <n v="417"/>
    <n v="10"/>
    <s v="discounted"/>
    <n v="3753"/>
    <n v="41.7"/>
    <n v="3711.3"/>
    <s v="February"/>
    <x v="142"/>
    <x v="25"/>
    <s v="Blair, Gibson and Patel"/>
  </r>
  <r>
    <s v="S11782"/>
    <x v="21"/>
    <s v="B1059"/>
    <s v="C1138"/>
    <n v="4"/>
    <s v="normal"/>
    <n v="399"/>
    <n v="10"/>
    <s v="discounted"/>
    <n v="1596"/>
    <n v="39.9"/>
    <n v="1556.1"/>
    <s v="February"/>
    <x v="109"/>
    <x v="34"/>
    <s v="Norris Group"/>
  </r>
  <r>
    <s v="S11783"/>
    <x v="3"/>
    <s v="B1015"/>
    <s v="C1166"/>
    <n v="4"/>
    <s v="normal"/>
    <n v="417"/>
    <n v="5"/>
    <s v="discounted"/>
    <n v="1668"/>
    <n v="20.85"/>
    <n v="1647.15"/>
    <s v="February"/>
    <x v="91"/>
    <x v="25"/>
    <s v="Knight-Coleman"/>
  </r>
  <r>
    <s v="S11784"/>
    <x v="26"/>
    <s v="B1024"/>
    <s v="C1141"/>
    <n v="1"/>
    <s v="normal"/>
    <n v="222"/>
    <n v="10"/>
    <s v="discounted"/>
    <n v="222"/>
    <n v="22.2"/>
    <n v="199.8"/>
    <s v="February"/>
    <x v="88"/>
    <x v="35"/>
    <s v="Ashley, Delgado and Hernandez"/>
  </r>
  <r>
    <s v="S11785"/>
    <x v="13"/>
    <s v="B1008"/>
    <s v="C1198"/>
    <n v="5"/>
    <s v="normal"/>
    <n v="492"/>
    <n v="0"/>
    <s v="full price"/>
    <n v="2460"/>
    <n v="0"/>
    <n v="2460"/>
    <s v="February"/>
    <x v="191"/>
    <x v="54"/>
    <s v="Prince Group"/>
  </r>
  <r>
    <s v="S11786"/>
    <x v="21"/>
    <s v="B1032"/>
    <s v="C1115"/>
    <n v="1"/>
    <s v="normal"/>
    <n v="423"/>
    <n v="0"/>
    <s v="full price"/>
    <n v="423"/>
    <n v="0"/>
    <n v="423"/>
    <s v="February"/>
    <x v="123"/>
    <x v="43"/>
    <s v="Mann PLC"/>
  </r>
  <r>
    <s v="S11787"/>
    <x v="5"/>
    <s v="B1000"/>
    <s v="C1152"/>
    <n v="8"/>
    <s v="Bulk"/>
    <n v="418"/>
    <n v="0"/>
    <s v="full price"/>
    <n v="3344"/>
    <n v="0"/>
    <n v="3344"/>
    <s v="February"/>
    <x v="160"/>
    <x v="57"/>
    <s v="Wolfe-Spencer"/>
  </r>
  <r>
    <s v="S11788"/>
    <x v="7"/>
    <s v="B1036"/>
    <s v="C1033"/>
    <n v="7"/>
    <s v="Bulk"/>
    <n v="164"/>
    <n v="10"/>
    <s v="discounted"/>
    <n v="1148"/>
    <n v="16.399999999999999"/>
    <n v="1131.5999999999999"/>
    <s v="February"/>
    <x v="193"/>
    <x v="19"/>
    <s v="Baird, Johnson and Ellison"/>
  </r>
  <r>
    <s v="S11789"/>
    <x v="18"/>
    <s v="B1015"/>
    <s v="C1222"/>
    <n v="9"/>
    <s v="Bulk"/>
    <n v="417"/>
    <n v="10"/>
    <s v="discounted"/>
    <n v="3753"/>
    <n v="41.7"/>
    <n v="3711.3"/>
    <s v="February"/>
    <x v="44"/>
    <x v="25"/>
    <s v="Moody-Dunn"/>
  </r>
  <r>
    <s v="S11790"/>
    <x v="0"/>
    <s v="B1043"/>
    <s v="C1127"/>
    <n v="2"/>
    <s v="normal"/>
    <n v="262"/>
    <n v="15"/>
    <s v="discounted"/>
    <n v="524"/>
    <n v="39.299999999999997"/>
    <n v="484.7"/>
    <s v="February"/>
    <x v="197"/>
    <x v="56"/>
    <s v="Lloyd-Williams"/>
  </r>
  <r>
    <s v="S11791"/>
    <x v="12"/>
    <s v="B1054"/>
    <s v="C1001"/>
    <n v="5"/>
    <s v="normal"/>
    <n v="209"/>
    <n v="5"/>
    <s v="discounted"/>
    <n v="1045"/>
    <n v="10.45"/>
    <n v="1034.55"/>
    <s v="February"/>
    <x v="208"/>
    <x v="10"/>
    <s v="Bowman Group"/>
  </r>
  <r>
    <s v="S11792"/>
    <x v="4"/>
    <s v="B1035"/>
    <s v="C1065"/>
    <n v="5"/>
    <s v="normal"/>
    <n v="288"/>
    <n v="10"/>
    <s v="discounted"/>
    <n v="1440"/>
    <n v="28.8"/>
    <n v="1411.2"/>
    <s v="February"/>
    <x v="105"/>
    <x v="28"/>
    <s v="Price Ltd"/>
  </r>
  <r>
    <s v="S11793"/>
    <x v="6"/>
    <s v="B1010"/>
    <s v="C1087"/>
    <n v="6"/>
    <s v="Bulk"/>
    <n v="342"/>
    <n v="15"/>
    <s v="discounted"/>
    <n v="2052"/>
    <n v="51.3"/>
    <n v="2000.7"/>
    <s v="February"/>
    <x v="6"/>
    <x v="45"/>
    <s v="Sanford-Bullock"/>
  </r>
  <r>
    <s v="S11794"/>
    <x v="26"/>
    <s v="B1031"/>
    <s v="C1134"/>
    <n v="1"/>
    <s v="normal"/>
    <n v="370"/>
    <n v="0"/>
    <s v="full price"/>
    <n v="370"/>
    <n v="0"/>
    <n v="370"/>
    <s v="February"/>
    <x v="25"/>
    <x v="5"/>
    <s v="Caldwell PLC"/>
  </r>
  <r>
    <s v="S11795"/>
    <x v="23"/>
    <s v="B1034"/>
    <s v="C1182"/>
    <n v="7"/>
    <s v="Bulk"/>
    <n v="305"/>
    <n v="0"/>
    <s v="full price"/>
    <n v="2135"/>
    <n v="0"/>
    <n v="2135"/>
    <s v="February"/>
    <x v="58"/>
    <x v="22"/>
    <s v="Anderson-Hogan"/>
  </r>
  <r>
    <s v="S11796"/>
    <x v="4"/>
    <s v="B1037"/>
    <s v="C1215"/>
    <n v="1"/>
    <s v="normal"/>
    <n v="373"/>
    <n v="0"/>
    <s v="full price"/>
    <n v="373"/>
    <n v="0"/>
    <n v="373"/>
    <s v="February"/>
    <x v="182"/>
    <x v="41"/>
    <s v="Hernandez, Castaneda and Khan"/>
  </r>
  <r>
    <s v="S11797"/>
    <x v="6"/>
    <s v="B1014"/>
    <s v="C1172"/>
    <n v="2"/>
    <s v="normal"/>
    <n v="420"/>
    <n v="0"/>
    <s v="full price"/>
    <n v="840"/>
    <n v="0"/>
    <n v="840"/>
    <s v="February"/>
    <x v="69"/>
    <x v="15"/>
    <s v="Moran LLC"/>
  </r>
  <r>
    <s v="S11798"/>
    <x v="7"/>
    <s v="B1042"/>
    <s v="C1213"/>
    <n v="3"/>
    <s v="normal"/>
    <n v="381"/>
    <n v="15"/>
    <s v="discounted"/>
    <n v="1143"/>
    <n v="57.15"/>
    <n v="1085.8499999999999"/>
    <s v="February"/>
    <x v="110"/>
    <x v="0"/>
    <s v="Ryan-Flynn"/>
  </r>
  <r>
    <s v="S11799"/>
    <x v="16"/>
    <s v="B1040"/>
    <s v="C1001"/>
    <n v="10"/>
    <s v="Bulk"/>
    <n v="456"/>
    <n v="15"/>
    <s v="discounted"/>
    <n v="4560"/>
    <n v="68.400000000000006"/>
    <n v="4491.6000000000004"/>
    <s v="February"/>
    <x v="208"/>
    <x v="11"/>
    <s v="Bowman Group"/>
  </r>
  <r>
    <s v="S11800"/>
    <x v="3"/>
    <s v="B1059"/>
    <s v="C1007"/>
    <n v="9"/>
    <s v="Bulk"/>
    <n v="399"/>
    <n v="10"/>
    <s v="discounted"/>
    <n v="3591"/>
    <n v="39.9"/>
    <n v="3551.1"/>
    <s v="February"/>
    <x v="223"/>
    <x v="34"/>
    <s v="Webster LLC"/>
  </r>
  <r>
    <s v="S11801"/>
    <x v="11"/>
    <s v="B1045"/>
    <s v="C1083"/>
    <n v="4"/>
    <s v="normal"/>
    <n v="206"/>
    <n v="10"/>
    <s v="discounted"/>
    <n v="824"/>
    <n v="20.6"/>
    <n v="803.4"/>
    <s v="February"/>
    <x v="186"/>
    <x v="21"/>
    <s v="Smith-Ramsey"/>
  </r>
  <r>
    <s v="S11802"/>
    <x v="8"/>
    <s v="B1055"/>
    <s v="C1132"/>
    <n v="2"/>
    <s v="normal"/>
    <n v="192"/>
    <n v="5"/>
    <s v="discounted"/>
    <n v="384"/>
    <n v="9.6"/>
    <n v="374.4"/>
    <s v="February"/>
    <x v="152"/>
    <x v="3"/>
    <s v="Moreno, Jenkins and Perez"/>
  </r>
  <r>
    <s v="S11803"/>
    <x v="19"/>
    <s v="B1022"/>
    <s v="C1045"/>
    <n v="6"/>
    <s v="Bulk"/>
    <n v="441"/>
    <n v="0"/>
    <s v="full price"/>
    <n v="2646"/>
    <n v="0"/>
    <n v="2646"/>
    <s v="February"/>
    <x v="227"/>
    <x v="47"/>
    <s v="Williams Ltd"/>
  </r>
  <r>
    <s v="S11804"/>
    <x v="17"/>
    <s v="B1051"/>
    <s v="C1036"/>
    <n v="7"/>
    <s v="Bulk"/>
    <n v="451"/>
    <n v="15"/>
    <s v="discounted"/>
    <n v="3157"/>
    <n v="67.650000000000006"/>
    <n v="3089.35"/>
    <s v="February"/>
    <x v="128"/>
    <x v="52"/>
    <s v="Sanchez-Jenkins"/>
  </r>
  <r>
    <s v="S11805"/>
    <x v="19"/>
    <s v="B1036"/>
    <s v="C1031"/>
    <n v="10"/>
    <s v="Bulk"/>
    <n v="164"/>
    <n v="5"/>
    <s v="discounted"/>
    <n v="1640"/>
    <n v="8.1999999999999993"/>
    <n v="1631.8"/>
    <s v="February"/>
    <x v="231"/>
    <x v="19"/>
    <s v="Martinez-Monroe"/>
  </r>
  <r>
    <s v="S11806"/>
    <x v="22"/>
    <s v="B1016"/>
    <s v="C1152"/>
    <n v="5"/>
    <s v="normal"/>
    <n v="427"/>
    <n v="10"/>
    <s v="discounted"/>
    <n v="2135"/>
    <n v="42.7"/>
    <n v="2092.3000000000002"/>
    <s v="February"/>
    <x v="160"/>
    <x v="37"/>
    <s v="Wolfe-Spencer"/>
  </r>
  <r>
    <s v="S11807"/>
    <x v="7"/>
    <s v="B1000"/>
    <s v="C1237"/>
    <n v="7"/>
    <s v="Bulk"/>
    <n v="418"/>
    <n v="10"/>
    <s v="discounted"/>
    <n v="2926"/>
    <n v="41.8"/>
    <n v="2884.2"/>
    <s v="February"/>
    <x v="218"/>
    <x v="57"/>
    <s v="Taylor Group"/>
  </r>
  <r>
    <s v="S11808"/>
    <x v="17"/>
    <s v="B1026"/>
    <s v="C1010"/>
    <n v="4"/>
    <s v="normal"/>
    <n v="459"/>
    <n v="0"/>
    <s v="full price"/>
    <n v="1836"/>
    <n v="0"/>
    <n v="1836"/>
    <s v="February"/>
    <x v="144"/>
    <x v="59"/>
    <s v="Gibson Ltd"/>
  </r>
  <r>
    <s v="S11809"/>
    <x v="13"/>
    <s v="B1001"/>
    <s v="C1058"/>
    <n v="7"/>
    <s v="Bulk"/>
    <n v="341"/>
    <n v="5"/>
    <s v="discounted"/>
    <n v="2387"/>
    <n v="17.05"/>
    <n v="2369.9499999999998"/>
    <s v="February"/>
    <x v="229"/>
    <x v="50"/>
    <s v="Contreras, Suarez and Rocha"/>
  </r>
  <r>
    <s v="S11810"/>
    <x v="3"/>
    <s v="B1009"/>
    <s v="C1104"/>
    <n v="9"/>
    <s v="Bulk"/>
    <n v="210"/>
    <n v="0"/>
    <s v="full price"/>
    <n v="1890"/>
    <n v="0"/>
    <n v="1890"/>
    <s v="February"/>
    <x v="134"/>
    <x v="2"/>
    <s v="Cooper-Bennett"/>
  </r>
  <r>
    <s v="S11811"/>
    <x v="12"/>
    <s v="B1015"/>
    <s v="C1073"/>
    <n v="9"/>
    <s v="Bulk"/>
    <n v="417"/>
    <n v="10"/>
    <s v="discounted"/>
    <n v="3753"/>
    <n v="41.7"/>
    <n v="3711.3"/>
    <s v="February"/>
    <x v="2"/>
    <x v="25"/>
    <s v="Bautista-Wright"/>
  </r>
  <r>
    <s v="S11812"/>
    <x v="3"/>
    <s v="B1049"/>
    <s v="C1078"/>
    <n v="5"/>
    <s v="normal"/>
    <n v="219"/>
    <n v="10"/>
    <s v="discounted"/>
    <n v="1095"/>
    <n v="21.9"/>
    <n v="1073.0999999999999"/>
    <s v="February"/>
    <x v="194"/>
    <x v="14"/>
    <s v="Kaiser Group"/>
  </r>
  <r>
    <s v="S11813"/>
    <x v="21"/>
    <s v="B1043"/>
    <s v="C1236"/>
    <n v="7"/>
    <s v="Bulk"/>
    <n v="262"/>
    <n v="15"/>
    <s v="discounted"/>
    <n v="1834"/>
    <n v="39.299999999999997"/>
    <n v="1794.7"/>
    <s v="February"/>
    <x v="80"/>
    <x v="56"/>
    <s v="Jackson Inc"/>
  </r>
  <r>
    <s v="S11814"/>
    <x v="20"/>
    <s v="B1053"/>
    <s v="C1218"/>
    <n v="3"/>
    <s v="normal"/>
    <n v="315"/>
    <n v="0"/>
    <s v="full price"/>
    <n v="945"/>
    <n v="0"/>
    <n v="945"/>
    <s v="February"/>
    <x v="26"/>
    <x v="4"/>
    <s v="Potter Group"/>
  </r>
  <r>
    <s v="S11815"/>
    <x v="19"/>
    <s v="B1000"/>
    <s v="C1105"/>
    <n v="5"/>
    <s v="normal"/>
    <n v="418"/>
    <n v="5"/>
    <s v="discounted"/>
    <n v="2090"/>
    <n v="20.9"/>
    <n v="2069.1"/>
    <s v="February"/>
    <x v="39"/>
    <x v="57"/>
    <s v="Newman-Fitzgerald"/>
  </r>
  <r>
    <s v="S11816"/>
    <x v="7"/>
    <s v="B1013"/>
    <s v="C1223"/>
    <n v="6"/>
    <s v="Bulk"/>
    <n v="284"/>
    <n v="0"/>
    <s v="full price"/>
    <n v="1704"/>
    <n v="0"/>
    <n v="1704"/>
    <s v="February"/>
    <x v="24"/>
    <x v="16"/>
    <s v="Brown-Walter"/>
  </r>
  <r>
    <s v="S11817"/>
    <x v="8"/>
    <s v="B1035"/>
    <s v="C1155"/>
    <n v="4"/>
    <s v="normal"/>
    <n v="288"/>
    <n v="5"/>
    <s v="discounted"/>
    <n v="1152"/>
    <n v="14.4"/>
    <n v="1137.5999999999999"/>
    <s v="February"/>
    <x v="114"/>
    <x v="28"/>
    <s v="Larson and Sons"/>
  </r>
  <r>
    <s v="S11818"/>
    <x v="27"/>
    <s v="B1004"/>
    <s v="C1015"/>
    <n v="7"/>
    <s v="Bulk"/>
    <n v="248"/>
    <n v="15"/>
    <s v="discounted"/>
    <n v="1736"/>
    <n v="37.200000000000003"/>
    <n v="1698.8"/>
    <s v="February"/>
    <x v="201"/>
    <x v="53"/>
    <s v="Munoz, Black and Wilson"/>
  </r>
  <r>
    <s v="S11819"/>
    <x v="10"/>
    <s v="B1020"/>
    <s v="C1128"/>
    <n v="4"/>
    <s v="normal"/>
    <n v="386"/>
    <n v="5"/>
    <s v="discounted"/>
    <n v="1544"/>
    <n v="19.3"/>
    <n v="1524.7"/>
    <s v="February"/>
    <x v="175"/>
    <x v="39"/>
    <s v="Rodriguez, Brown and Daniels"/>
  </r>
  <r>
    <s v="S11820"/>
    <x v="5"/>
    <s v="B1006"/>
    <s v="C1044"/>
    <n v="3"/>
    <s v="normal"/>
    <n v="213"/>
    <n v="5"/>
    <s v="discounted"/>
    <n v="639"/>
    <n v="10.65"/>
    <n v="628.35"/>
    <s v="February"/>
    <x v="224"/>
    <x v="40"/>
    <s v="Lewis-Hunter"/>
  </r>
  <r>
    <s v="S11821"/>
    <x v="10"/>
    <s v="B1009"/>
    <s v="C1084"/>
    <n v="3"/>
    <s v="normal"/>
    <n v="210"/>
    <n v="0"/>
    <s v="full price"/>
    <n v="630"/>
    <n v="0"/>
    <n v="630"/>
    <s v="February"/>
    <x v="64"/>
    <x v="2"/>
    <s v="Miles Ltd"/>
  </r>
  <r>
    <s v="S11822"/>
    <x v="10"/>
    <s v="B1032"/>
    <s v="C1067"/>
    <n v="6"/>
    <s v="Bulk"/>
    <n v="423"/>
    <n v="0"/>
    <s v="full price"/>
    <n v="2538"/>
    <n v="0"/>
    <n v="2538"/>
    <s v="February"/>
    <x v="131"/>
    <x v="43"/>
    <s v="Williams-Hart"/>
  </r>
  <r>
    <s v="S11823"/>
    <x v="24"/>
    <s v="B1057"/>
    <s v="C1041"/>
    <n v="7"/>
    <s v="Bulk"/>
    <n v="326"/>
    <n v="5"/>
    <s v="discounted"/>
    <n v="2282"/>
    <n v="16.3"/>
    <n v="2265.6999999999998"/>
    <s v="February"/>
    <x v="235"/>
    <x v="48"/>
    <s v="Evans PLC"/>
  </r>
  <r>
    <s v="S11824"/>
    <x v="12"/>
    <s v="B1005"/>
    <s v="C1001"/>
    <n v="10"/>
    <s v="Bulk"/>
    <n v="500"/>
    <n v="10"/>
    <s v="discounted"/>
    <n v="5000"/>
    <n v="50"/>
    <n v="4950"/>
    <s v="February"/>
    <x v="208"/>
    <x v="9"/>
    <s v="Bowman Group"/>
  </r>
  <r>
    <s v="S11825"/>
    <x v="5"/>
    <s v="B1033"/>
    <s v="C1059"/>
    <n v="5"/>
    <s v="normal"/>
    <n v="347"/>
    <n v="0"/>
    <s v="full price"/>
    <n v="1735"/>
    <n v="0"/>
    <n v="1735"/>
    <s v="February"/>
    <x v="225"/>
    <x v="49"/>
    <s v="Weber PLC"/>
  </r>
  <r>
    <s v="S11826"/>
    <x v="8"/>
    <s v="B1058"/>
    <s v="C1116"/>
    <n v="2"/>
    <s v="normal"/>
    <n v="362"/>
    <n v="5"/>
    <s v="discounted"/>
    <n v="724"/>
    <n v="18.100000000000001"/>
    <n v="705.9"/>
    <s v="February"/>
    <x v="23"/>
    <x v="32"/>
    <s v="Carr Ltd"/>
  </r>
  <r>
    <s v="S11827"/>
    <x v="3"/>
    <s v="B1004"/>
    <s v="C1220"/>
    <n v="10"/>
    <s v="Bulk"/>
    <n v="248"/>
    <n v="0"/>
    <s v="full price"/>
    <n v="2480"/>
    <n v="0"/>
    <n v="2480"/>
    <s v="February"/>
    <x v="115"/>
    <x v="53"/>
    <s v="Williams Group"/>
  </r>
  <r>
    <s v="S11828"/>
    <x v="21"/>
    <s v="B1046"/>
    <s v="C1027"/>
    <n v="3"/>
    <s v="normal"/>
    <n v="334"/>
    <n v="10"/>
    <s v="discounted"/>
    <n v="1002"/>
    <n v="33.4"/>
    <n v="968.6"/>
    <s v="February"/>
    <x v="206"/>
    <x v="20"/>
    <s v="Moran-Joyce"/>
  </r>
  <r>
    <s v="S11829"/>
    <x v="10"/>
    <s v="B1039"/>
    <s v="C1067"/>
    <n v="2"/>
    <s v="normal"/>
    <n v="356"/>
    <n v="5"/>
    <s v="discounted"/>
    <n v="712"/>
    <n v="17.8"/>
    <n v="694.2"/>
    <s v="February"/>
    <x v="131"/>
    <x v="46"/>
    <s v="Williams-Hart"/>
  </r>
  <r>
    <s v="S11830"/>
    <x v="23"/>
    <s v="B1032"/>
    <s v="C1188"/>
    <n v="6"/>
    <s v="Bulk"/>
    <n v="423"/>
    <n v="0"/>
    <s v="full price"/>
    <n v="2538"/>
    <n v="0"/>
    <n v="2538"/>
    <s v="February"/>
    <x v="92"/>
    <x v="43"/>
    <s v="Matthews, Flores and Bradley"/>
  </r>
  <r>
    <s v="S11831"/>
    <x v="22"/>
    <s v="B1044"/>
    <s v="C1060"/>
    <n v="8"/>
    <s v="Bulk"/>
    <n v="396"/>
    <n v="5"/>
    <s v="discounted"/>
    <n v="3168"/>
    <n v="19.8"/>
    <n v="3148.2"/>
    <s v="February"/>
    <x v="17"/>
    <x v="1"/>
    <s v="Nielsen, Chandler and Erickson"/>
  </r>
  <r>
    <s v="S11832"/>
    <x v="13"/>
    <s v="B1011"/>
    <s v="C1035"/>
    <n v="4"/>
    <s v="normal"/>
    <n v="281"/>
    <n v="15"/>
    <s v="discounted"/>
    <n v="1124"/>
    <n v="42.15"/>
    <n v="1081.8499999999999"/>
    <s v="February"/>
    <x v="212"/>
    <x v="13"/>
    <s v="Garcia, Buchanan and Clark"/>
  </r>
  <r>
    <s v="S11833"/>
    <x v="1"/>
    <s v="B1034"/>
    <s v="C1213"/>
    <n v="6"/>
    <s v="Bulk"/>
    <n v="305"/>
    <n v="15"/>
    <s v="discounted"/>
    <n v="1830"/>
    <n v="45.75"/>
    <n v="1784.25"/>
    <s v="February"/>
    <x v="110"/>
    <x v="22"/>
    <s v="Ryan-Flynn"/>
  </r>
  <r>
    <s v="S11834"/>
    <x v="10"/>
    <s v="B1006"/>
    <s v="C1118"/>
    <n v="2"/>
    <s v="normal"/>
    <n v="213"/>
    <n v="15"/>
    <s v="discounted"/>
    <n v="426"/>
    <n v="31.95"/>
    <n v="394.05"/>
    <s v="February"/>
    <x v="30"/>
    <x v="40"/>
    <s v="Nielsen Ltd"/>
  </r>
  <r>
    <s v="S11835"/>
    <x v="4"/>
    <s v="B1021"/>
    <s v="C1240"/>
    <n v="2"/>
    <s v="normal"/>
    <n v="269"/>
    <n v="5"/>
    <s v="discounted"/>
    <n v="538"/>
    <n v="13.45"/>
    <n v="524.54999999999995"/>
    <s v="February"/>
    <x v="68"/>
    <x v="44"/>
    <s v="Morgan PLC"/>
  </r>
  <r>
    <s v="S11836"/>
    <x v="11"/>
    <s v="B1026"/>
    <s v="C1050"/>
    <n v="6"/>
    <s v="Bulk"/>
    <n v="459"/>
    <n v="0"/>
    <s v="full price"/>
    <n v="2754"/>
    <n v="0"/>
    <n v="2754"/>
    <s v="February"/>
    <x v="180"/>
    <x v="59"/>
    <s v="Alvarez, Le and Wilson"/>
  </r>
  <r>
    <s v="S11837"/>
    <x v="18"/>
    <s v="B1055"/>
    <s v="C1083"/>
    <n v="10"/>
    <s v="Bulk"/>
    <n v="192"/>
    <n v="0"/>
    <s v="full price"/>
    <n v="1920"/>
    <n v="0"/>
    <n v="1920"/>
    <s v="February"/>
    <x v="186"/>
    <x v="3"/>
    <s v="Smith-Ramsey"/>
  </r>
  <r>
    <s v="S11838"/>
    <x v="27"/>
    <s v="B1018"/>
    <s v="C1006"/>
    <n v="10"/>
    <s v="Bulk"/>
    <n v="295"/>
    <n v="15"/>
    <s v="discounted"/>
    <n v="2950"/>
    <n v="44.25"/>
    <n v="2905.75"/>
    <s v="February"/>
    <x v="230"/>
    <x v="36"/>
    <s v="Callahan-Sullivan"/>
  </r>
  <r>
    <s v="S11839"/>
    <x v="18"/>
    <s v="B1018"/>
    <s v="C1244"/>
    <n v="6"/>
    <s v="Bulk"/>
    <n v="295"/>
    <n v="0"/>
    <s v="full price"/>
    <n v="1770"/>
    <n v="0"/>
    <n v="1770"/>
    <s v="February"/>
    <x v="242"/>
    <x v="36"/>
    <s v="Schmidt, Mccoy and Sanchez"/>
  </r>
  <r>
    <s v="S11840"/>
    <x v="12"/>
    <s v="B1040"/>
    <s v="C1089"/>
    <n v="7"/>
    <s v="Bulk"/>
    <n v="456"/>
    <n v="5"/>
    <s v="discounted"/>
    <n v="3192"/>
    <n v="22.8"/>
    <n v="3169.2"/>
    <s v="February"/>
    <x v="7"/>
    <x v="11"/>
    <s v="White and Sons"/>
  </r>
  <r>
    <s v="S11841"/>
    <x v="13"/>
    <s v="B1053"/>
    <s v="C1027"/>
    <n v="9"/>
    <s v="Bulk"/>
    <n v="315"/>
    <n v="5"/>
    <s v="discounted"/>
    <n v="2835"/>
    <n v="15.75"/>
    <n v="2819.25"/>
    <s v="February"/>
    <x v="206"/>
    <x v="4"/>
    <s v="Moran-Joyce"/>
  </r>
  <r>
    <s v="S11842"/>
    <x v="4"/>
    <s v="B1007"/>
    <s v="C1177"/>
    <n v="10"/>
    <s v="Bulk"/>
    <n v="332"/>
    <n v="10"/>
    <s v="discounted"/>
    <n v="3320"/>
    <n v="33.200000000000003"/>
    <n v="3286.8"/>
    <s v="February"/>
    <x v="84"/>
    <x v="58"/>
    <s v="Young, Reed and Goodwin"/>
  </r>
  <r>
    <s v="S11843"/>
    <x v="6"/>
    <s v="B1054"/>
    <s v="C1233"/>
    <n v="2"/>
    <s v="normal"/>
    <n v="209"/>
    <n v="10"/>
    <s v="discounted"/>
    <n v="418"/>
    <n v="20.9"/>
    <n v="397.1"/>
    <s v="February"/>
    <x v="234"/>
    <x v="10"/>
    <s v="Lester and Sons"/>
  </r>
  <r>
    <s v="S11844"/>
    <x v="22"/>
    <s v="B1026"/>
    <s v="C1225"/>
    <n v="2"/>
    <s v="normal"/>
    <n v="459"/>
    <n v="0"/>
    <s v="full price"/>
    <n v="918"/>
    <n v="0"/>
    <n v="918"/>
    <s v="February"/>
    <x v="43"/>
    <x v="59"/>
    <s v="Bailey Inc"/>
  </r>
  <r>
    <s v="S11845"/>
    <x v="8"/>
    <s v="B1012"/>
    <s v="C1044"/>
    <n v="8"/>
    <s v="Bulk"/>
    <n v="186"/>
    <n v="10"/>
    <s v="discounted"/>
    <n v="1488"/>
    <n v="18.600000000000001"/>
    <n v="1469.4"/>
    <s v="February"/>
    <x v="224"/>
    <x v="27"/>
    <s v="Lewis-Hunter"/>
  </r>
  <r>
    <s v="S11846"/>
    <x v="26"/>
    <s v="B1022"/>
    <s v="C1058"/>
    <n v="5"/>
    <s v="normal"/>
    <n v="441"/>
    <n v="5"/>
    <s v="discounted"/>
    <n v="2205"/>
    <n v="22.05"/>
    <n v="2182.9499999999998"/>
    <s v="February"/>
    <x v="229"/>
    <x v="47"/>
    <s v="Contreras, Suarez and Rocha"/>
  </r>
  <r>
    <s v="S11847"/>
    <x v="5"/>
    <s v="B1034"/>
    <s v="C1179"/>
    <n v="5"/>
    <s v="normal"/>
    <n v="305"/>
    <n v="10"/>
    <s v="discounted"/>
    <n v="1525"/>
    <n v="30.5"/>
    <n v="1494.5"/>
    <s v="February"/>
    <x v="125"/>
    <x v="22"/>
    <s v="Murray, Mason and Taylor"/>
  </r>
  <r>
    <s v="S11848"/>
    <x v="9"/>
    <s v="B1057"/>
    <s v="C1112"/>
    <n v="7"/>
    <s v="Bulk"/>
    <n v="326"/>
    <n v="0"/>
    <s v="full price"/>
    <n v="2282"/>
    <n v="0"/>
    <n v="2282"/>
    <s v="February"/>
    <x v="8"/>
    <x v="48"/>
    <s v="Hood-Pena"/>
  </r>
  <r>
    <s v="S11849"/>
    <x v="16"/>
    <s v="B1035"/>
    <s v="C1015"/>
    <n v="7"/>
    <s v="Bulk"/>
    <n v="288"/>
    <n v="0"/>
    <s v="full price"/>
    <n v="2016"/>
    <n v="0"/>
    <n v="2016"/>
    <s v="February"/>
    <x v="201"/>
    <x v="28"/>
    <s v="Munoz, Black and Wilson"/>
  </r>
  <r>
    <s v="S11850"/>
    <x v="27"/>
    <s v="B1039"/>
    <s v="C1185"/>
    <n v="8"/>
    <s v="Bulk"/>
    <n v="356"/>
    <n v="0"/>
    <s v="full price"/>
    <n v="2848"/>
    <n v="0"/>
    <n v="2848"/>
    <s v="February"/>
    <x v="135"/>
    <x v="46"/>
    <s v="Jones, Rodriguez and Alexander"/>
  </r>
  <r>
    <s v="S11851"/>
    <x v="26"/>
    <s v="B1055"/>
    <s v="C1106"/>
    <n v="8"/>
    <s v="Bulk"/>
    <n v="192"/>
    <n v="0"/>
    <s v="full price"/>
    <n v="1536"/>
    <n v="0"/>
    <n v="1536"/>
    <s v="February"/>
    <x v="75"/>
    <x v="3"/>
    <s v="Palmer Inc"/>
  </r>
  <r>
    <s v="S11852"/>
    <x v="13"/>
    <s v="B1012"/>
    <s v="C1215"/>
    <n v="6"/>
    <s v="Bulk"/>
    <n v="186"/>
    <n v="0"/>
    <s v="full price"/>
    <n v="1116"/>
    <n v="0"/>
    <n v="1116"/>
    <s v="February"/>
    <x v="182"/>
    <x v="27"/>
    <s v="Hernandez, Castaneda and Khan"/>
  </r>
  <r>
    <s v="S11853"/>
    <x v="26"/>
    <s v="B1023"/>
    <s v="C1018"/>
    <n v="10"/>
    <s v="Bulk"/>
    <n v="421"/>
    <n v="10"/>
    <s v="discounted"/>
    <n v="4210"/>
    <n v="42.1"/>
    <n v="4167.8999999999996"/>
    <s v="February"/>
    <x v="22"/>
    <x v="30"/>
    <s v="Taylor-Kane"/>
  </r>
  <r>
    <s v="S11854"/>
    <x v="20"/>
    <s v="B1055"/>
    <s v="C1140"/>
    <n v="9"/>
    <s v="Bulk"/>
    <n v="192"/>
    <n v="10"/>
    <s v="discounted"/>
    <n v="1728"/>
    <n v="19.2"/>
    <n v="1708.8"/>
    <s v="February"/>
    <x v="247"/>
    <x v="3"/>
    <s v="Brown, Hunt and Anderson"/>
  </r>
  <r>
    <s v="S11855"/>
    <x v="8"/>
    <s v="B1049"/>
    <s v="C1167"/>
    <n v="4"/>
    <s v="normal"/>
    <n v="219"/>
    <n v="10"/>
    <s v="discounted"/>
    <n v="876"/>
    <n v="21.9"/>
    <n v="854.1"/>
    <s v="February"/>
    <x v="104"/>
    <x v="14"/>
    <s v="Barnes PLC"/>
  </r>
  <r>
    <s v="S11856"/>
    <x v="13"/>
    <s v="B1051"/>
    <s v="C1042"/>
    <n v="9"/>
    <s v="Bulk"/>
    <n v="451"/>
    <n v="10"/>
    <s v="discounted"/>
    <n v="4059"/>
    <n v="45.1"/>
    <n v="4013.9"/>
    <s v="February"/>
    <x v="240"/>
    <x v="52"/>
    <s v="Fox-Williams"/>
  </r>
  <r>
    <s v="S11857"/>
    <x v="0"/>
    <s v="B1021"/>
    <s v="C1222"/>
    <n v="8"/>
    <s v="Bulk"/>
    <n v="269"/>
    <n v="5"/>
    <s v="discounted"/>
    <n v="2152"/>
    <n v="13.45"/>
    <n v="2138.5500000000002"/>
    <s v="February"/>
    <x v="44"/>
    <x v="44"/>
    <s v="Moody-Dunn"/>
  </r>
  <r>
    <s v="S11858"/>
    <x v="8"/>
    <s v="B1023"/>
    <s v="C1035"/>
    <n v="6"/>
    <s v="Bulk"/>
    <n v="421"/>
    <n v="15"/>
    <s v="discounted"/>
    <n v="2526"/>
    <n v="63.15"/>
    <n v="2462.85"/>
    <s v="February"/>
    <x v="212"/>
    <x v="30"/>
    <s v="Garcia, Buchanan and Clark"/>
  </r>
  <r>
    <s v="S11859"/>
    <x v="9"/>
    <s v="B1034"/>
    <s v="C1069"/>
    <n v="8"/>
    <s v="Bulk"/>
    <n v="305"/>
    <n v="5"/>
    <s v="discounted"/>
    <n v="2440"/>
    <n v="15.25"/>
    <n v="2424.75"/>
    <s v="February"/>
    <x v="181"/>
    <x v="22"/>
    <s v="Garcia, Scott and Beltran"/>
  </r>
  <r>
    <s v="S11860"/>
    <x v="10"/>
    <s v="B1018"/>
    <s v="C1021"/>
    <n v="8"/>
    <s v="Bulk"/>
    <n v="295"/>
    <n v="5"/>
    <s v="discounted"/>
    <n v="2360"/>
    <n v="14.75"/>
    <n v="2345.25"/>
    <s v="February"/>
    <x v="32"/>
    <x v="36"/>
    <s v="Pierce, Cross and Solomon"/>
  </r>
  <r>
    <s v="S11861"/>
    <x v="0"/>
    <s v="B1006"/>
    <s v="C1225"/>
    <n v="2"/>
    <s v="normal"/>
    <n v="213"/>
    <n v="5"/>
    <s v="discounted"/>
    <n v="426"/>
    <n v="10.65"/>
    <n v="415.35"/>
    <s v="February"/>
    <x v="43"/>
    <x v="40"/>
    <s v="Bailey Inc"/>
  </r>
  <r>
    <s v="S11862"/>
    <x v="8"/>
    <s v="B1030"/>
    <s v="C1122"/>
    <n v="10"/>
    <s v="Bulk"/>
    <n v="410"/>
    <n v="15"/>
    <s v="discounted"/>
    <n v="4100"/>
    <n v="61.5"/>
    <n v="4038.5"/>
    <s v="February"/>
    <x v="100"/>
    <x v="23"/>
    <s v="Aguirre Group"/>
  </r>
  <r>
    <s v="S11863"/>
    <x v="13"/>
    <s v="B1040"/>
    <s v="C1082"/>
    <n v="10"/>
    <s v="Bulk"/>
    <n v="456"/>
    <n v="15"/>
    <s v="discounted"/>
    <n v="4560"/>
    <n v="68.400000000000006"/>
    <n v="4491.6000000000004"/>
    <s v="February"/>
    <x v="61"/>
    <x v="11"/>
    <s v="Hayes, Hampton and Palmer"/>
  </r>
  <r>
    <s v="S11864"/>
    <x v="10"/>
    <s v="B1038"/>
    <s v="C1187"/>
    <n v="10"/>
    <s v="Bulk"/>
    <n v="481"/>
    <n v="0"/>
    <s v="full price"/>
    <n v="4810"/>
    <n v="0"/>
    <n v="4810"/>
    <s v="February"/>
    <x v="1"/>
    <x v="18"/>
    <s v="George, Howard and Mcdaniel"/>
  </r>
  <r>
    <s v="S11865"/>
    <x v="9"/>
    <s v="B1030"/>
    <s v="C1178"/>
    <n v="6"/>
    <s v="Bulk"/>
    <n v="410"/>
    <n v="10"/>
    <s v="discounted"/>
    <n v="2460"/>
    <n v="41"/>
    <n v="2419"/>
    <s v="February"/>
    <x v="50"/>
    <x v="23"/>
    <s v="Edwards, Ayers and Lowe"/>
  </r>
  <r>
    <s v="S11866"/>
    <x v="22"/>
    <s v="B1027"/>
    <s v="C1079"/>
    <n v="3"/>
    <s v="normal"/>
    <n v="336"/>
    <n v="5"/>
    <s v="discounted"/>
    <n v="1008"/>
    <n v="16.8"/>
    <n v="991.2"/>
    <s v="February"/>
    <x v="146"/>
    <x v="33"/>
    <s v="Murphy Group"/>
  </r>
  <r>
    <s v="S11867"/>
    <x v="8"/>
    <s v="B1004"/>
    <s v="C1012"/>
    <n v="5"/>
    <s v="normal"/>
    <n v="248"/>
    <n v="0"/>
    <s v="full price"/>
    <n v="1240"/>
    <n v="0"/>
    <n v="1240"/>
    <s v="February"/>
    <x v="19"/>
    <x v="53"/>
    <s v="Brown and Sons"/>
  </r>
  <r>
    <s v="S11868"/>
    <x v="24"/>
    <s v="B1006"/>
    <s v="C1070"/>
    <n v="1"/>
    <s v="normal"/>
    <n v="213"/>
    <n v="5"/>
    <s v="discounted"/>
    <n v="213"/>
    <n v="10.65"/>
    <n v="202.35"/>
    <s v="February"/>
    <x v="151"/>
    <x v="40"/>
    <s v="Green, Wilson and Flynn"/>
  </r>
  <r>
    <s v="S11869"/>
    <x v="13"/>
    <s v="B1043"/>
    <s v="C1162"/>
    <n v="8"/>
    <s v="Bulk"/>
    <n v="262"/>
    <n v="15"/>
    <s v="discounted"/>
    <n v="2096"/>
    <n v="39.299999999999997"/>
    <n v="2056.6999999999998"/>
    <s v="February"/>
    <x v="28"/>
    <x v="56"/>
    <s v="Salazar, Maldonado and Thomas"/>
  </r>
  <r>
    <s v="S11870"/>
    <x v="21"/>
    <s v="B1002"/>
    <s v="C1040"/>
    <n v="10"/>
    <s v="Bulk"/>
    <n v="167"/>
    <n v="0"/>
    <s v="full price"/>
    <n v="1670"/>
    <n v="0"/>
    <n v="1670"/>
    <s v="February"/>
    <x v="228"/>
    <x v="29"/>
    <s v="Cummings, Taylor and Pearson"/>
  </r>
  <r>
    <s v="S11871"/>
    <x v="19"/>
    <s v="B1055"/>
    <s v="C1022"/>
    <n v="6"/>
    <s v="Bulk"/>
    <n v="192"/>
    <n v="15"/>
    <s v="discounted"/>
    <n v="1152"/>
    <n v="28.8"/>
    <n v="1123.2"/>
    <s v="February"/>
    <x v="124"/>
    <x v="3"/>
    <s v="Ross, Ballard and Clark"/>
  </r>
  <r>
    <s v="S11872"/>
    <x v="26"/>
    <s v="B1021"/>
    <s v="C1225"/>
    <n v="2"/>
    <s v="normal"/>
    <n v="269"/>
    <n v="0"/>
    <s v="full price"/>
    <n v="538"/>
    <n v="0"/>
    <n v="538"/>
    <s v="February"/>
    <x v="43"/>
    <x v="44"/>
    <s v="Bailey Inc"/>
  </r>
  <r>
    <s v="S11873"/>
    <x v="4"/>
    <s v="B1017"/>
    <s v="C1118"/>
    <n v="1"/>
    <s v="normal"/>
    <n v="303"/>
    <n v="15"/>
    <s v="discounted"/>
    <n v="303"/>
    <n v="45.45"/>
    <n v="257.55"/>
    <s v="February"/>
    <x v="30"/>
    <x v="55"/>
    <s v="Nielsen Ltd"/>
  </r>
  <r>
    <s v="S11874"/>
    <x v="10"/>
    <s v="B1017"/>
    <s v="C1191"/>
    <n v="9"/>
    <s v="Bulk"/>
    <n v="303"/>
    <n v="0"/>
    <s v="full price"/>
    <n v="2727"/>
    <n v="0"/>
    <n v="2727"/>
    <s v="February"/>
    <x v="11"/>
    <x v="55"/>
    <s v="Chen Inc"/>
  </r>
  <r>
    <s v="S11875"/>
    <x v="2"/>
    <s v="B1053"/>
    <s v="C1065"/>
    <n v="9"/>
    <s v="Bulk"/>
    <n v="315"/>
    <n v="10"/>
    <s v="discounted"/>
    <n v="2835"/>
    <n v="31.5"/>
    <n v="2803.5"/>
    <s v="February"/>
    <x v="105"/>
    <x v="4"/>
    <s v="Price Ltd"/>
  </r>
  <r>
    <s v="S11876"/>
    <x v="11"/>
    <s v="B1009"/>
    <s v="C1142"/>
    <n v="6"/>
    <s v="Bulk"/>
    <n v="210"/>
    <n v="5"/>
    <s v="discounted"/>
    <n v="1260"/>
    <n v="10.5"/>
    <n v="1249.5"/>
    <s v="February"/>
    <x v="188"/>
    <x v="2"/>
    <s v="Holloway, Lewis and Bryan"/>
  </r>
  <r>
    <s v="S11877"/>
    <x v="17"/>
    <s v="B1017"/>
    <s v="C1083"/>
    <n v="6"/>
    <s v="Bulk"/>
    <n v="303"/>
    <n v="15"/>
    <s v="discounted"/>
    <n v="1818"/>
    <n v="45.45"/>
    <n v="1772.55"/>
    <s v="February"/>
    <x v="186"/>
    <x v="55"/>
    <s v="Smith-Ramsey"/>
  </r>
  <r>
    <s v="S11878"/>
    <x v="24"/>
    <s v="B1019"/>
    <s v="C1013"/>
    <n v="1"/>
    <s v="normal"/>
    <n v="167"/>
    <n v="10"/>
    <s v="discounted"/>
    <n v="167"/>
    <n v="16.7"/>
    <n v="150.30000000000001"/>
    <s v="February"/>
    <x v="219"/>
    <x v="12"/>
    <s v="Wu Group"/>
  </r>
  <r>
    <s v="S11879"/>
    <x v="8"/>
    <s v="B1050"/>
    <s v="C1240"/>
    <n v="5"/>
    <s v="normal"/>
    <n v="287"/>
    <n v="15"/>
    <s v="discounted"/>
    <n v="1435"/>
    <n v="43.05"/>
    <n v="1391.95"/>
    <s v="February"/>
    <x v="68"/>
    <x v="31"/>
    <s v="Morgan PLC"/>
  </r>
  <r>
    <s v="S11880"/>
    <x v="13"/>
    <s v="B1059"/>
    <s v="C1106"/>
    <n v="1"/>
    <s v="normal"/>
    <n v="399"/>
    <n v="15"/>
    <s v="discounted"/>
    <n v="399"/>
    <n v="59.85"/>
    <n v="339.15"/>
    <s v="February"/>
    <x v="75"/>
    <x v="34"/>
    <s v="Palmer Inc"/>
  </r>
  <r>
    <s v="S11881"/>
    <x v="1"/>
    <s v="B1023"/>
    <s v="C1113"/>
    <n v="2"/>
    <s v="normal"/>
    <n v="421"/>
    <n v="5"/>
    <s v="discounted"/>
    <n v="842"/>
    <n v="21.05"/>
    <n v="820.95"/>
    <s v="February"/>
    <x v="121"/>
    <x v="30"/>
    <s v="Guzman Ltd"/>
  </r>
  <r>
    <s v="S11882"/>
    <x v="0"/>
    <s v="B1033"/>
    <s v="C1111"/>
    <n v="3"/>
    <s v="normal"/>
    <n v="347"/>
    <n v="15"/>
    <s v="discounted"/>
    <n v="1041"/>
    <n v="52.05"/>
    <n v="988.95"/>
    <s v="February"/>
    <x v="103"/>
    <x v="49"/>
    <s v="Nash, Rich and Hill"/>
  </r>
  <r>
    <s v="S11883"/>
    <x v="11"/>
    <s v="B1008"/>
    <s v="C1049"/>
    <n v="4"/>
    <s v="normal"/>
    <n v="492"/>
    <n v="15"/>
    <s v="discounted"/>
    <n v="1968"/>
    <n v="73.8"/>
    <n v="1894.2"/>
    <s v="February"/>
    <x v="51"/>
    <x v="54"/>
    <s v="Mcknight LLC"/>
  </r>
  <r>
    <s v="S11884"/>
    <x v="27"/>
    <s v="B1016"/>
    <s v="C1117"/>
    <n v="5"/>
    <s v="normal"/>
    <n v="427"/>
    <n v="0"/>
    <s v="full price"/>
    <n v="2135"/>
    <n v="0"/>
    <n v="2135"/>
    <s v="February"/>
    <x v="67"/>
    <x v="37"/>
    <s v="Anderson-Martinez"/>
  </r>
  <r>
    <s v="S11885"/>
    <x v="6"/>
    <s v="B1047"/>
    <s v="C1236"/>
    <n v="2"/>
    <s v="normal"/>
    <n v="162"/>
    <n v="5"/>
    <s v="discounted"/>
    <n v="324"/>
    <n v="8.1"/>
    <n v="315.89999999999998"/>
    <s v="February"/>
    <x v="80"/>
    <x v="26"/>
    <s v="Jackson Inc"/>
  </r>
  <r>
    <s v="S11886"/>
    <x v="16"/>
    <s v="B1008"/>
    <s v="C1062"/>
    <n v="2"/>
    <s v="normal"/>
    <n v="492"/>
    <n v="15"/>
    <s v="discounted"/>
    <n v="984"/>
    <n v="73.8"/>
    <n v="910.2"/>
    <s v="February"/>
    <x v="81"/>
    <x v="54"/>
    <s v="Williams LLC"/>
  </r>
  <r>
    <s v="S11887"/>
    <x v="23"/>
    <s v="B1020"/>
    <s v="C1192"/>
    <n v="4"/>
    <s v="normal"/>
    <n v="386"/>
    <n v="15"/>
    <s v="discounted"/>
    <n v="1544"/>
    <n v="57.9"/>
    <n v="1486.1"/>
    <s v="February"/>
    <x v="187"/>
    <x v="39"/>
    <s v="Koch, Tran and Garner"/>
  </r>
  <r>
    <s v="S11888"/>
    <x v="21"/>
    <s v="B1039"/>
    <s v="C1199"/>
    <n v="10"/>
    <s v="Bulk"/>
    <n v="356"/>
    <n v="10"/>
    <s v="discounted"/>
    <n v="3560"/>
    <n v="35.6"/>
    <n v="3524.4"/>
    <s v="February"/>
    <x v="15"/>
    <x v="46"/>
    <s v="Bender Group"/>
  </r>
  <r>
    <s v="S11889"/>
    <x v="5"/>
    <s v="B1006"/>
    <s v="C1145"/>
    <n v="9"/>
    <s v="Bulk"/>
    <n v="213"/>
    <n v="10"/>
    <s v="discounted"/>
    <n v="1917"/>
    <n v="21.3"/>
    <n v="1895.7"/>
    <s v="February"/>
    <x v="207"/>
    <x v="40"/>
    <s v="Dillon-Galloway"/>
  </r>
  <r>
    <s v="S11890"/>
    <x v="10"/>
    <s v="B1051"/>
    <s v="C1189"/>
    <n v="6"/>
    <s v="Bulk"/>
    <n v="451"/>
    <n v="15"/>
    <s v="discounted"/>
    <n v="2706"/>
    <n v="67.650000000000006"/>
    <n v="2638.35"/>
    <s v="February"/>
    <x v="238"/>
    <x v="52"/>
    <s v="Melton Ltd"/>
  </r>
  <r>
    <s v="S11891"/>
    <x v="27"/>
    <s v="B1049"/>
    <s v="C1107"/>
    <n v="3"/>
    <s v="normal"/>
    <n v="219"/>
    <n v="15"/>
    <s v="discounted"/>
    <n v="657"/>
    <n v="32.85"/>
    <n v="624.15"/>
    <s v="February"/>
    <x v="21"/>
    <x v="14"/>
    <s v="Wade Group"/>
  </r>
  <r>
    <s v="S11892"/>
    <x v="12"/>
    <s v="B1037"/>
    <s v="C1110"/>
    <n v="5"/>
    <s v="normal"/>
    <n v="373"/>
    <n v="5"/>
    <s v="discounted"/>
    <n v="1865"/>
    <n v="18.649999999999999"/>
    <n v="1846.35"/>
    <s v="February"/>
    <x v="248"/>
    <x v="41"/>
    <s v="Davis, Harmon and Morgan"/>
  </r>
  <r>
    <s v="S11893"/>
    <x v="24"/>
    <s v="B1027"/>
    <s v="C1058"/>
    <n v="7"/>
    <s v="Bulk"/>
    <n v="336"/>
    <n v="15"/>
    <s v="discounted"/>
    <n v="2352"/>
    <n v="50.4"/>
    <n v="2301.6"/>
    <s v="February"/>
    <x v="229"/>
    <x v="33"/>
    <s v="Contreras, Suarez and Rocha"/>
  </r>
  <r>
    <s v="S11894"/>
    <x v="20"/>
    <s v="B1025"/>
    <s v="C1171"/>
    <n v="8"/>
    <s v="Bulk"/>
    <n v="467"/>
    <n v="15"/>
    <s v="discounted"/>
    <n v="3736"/>
    <n v="70.05"/>
    <n v="3665.95"/>
    <s v="February"/>
    <x v="31"/>
    <x v="38"/>
    <s v="Warren, Crane and Jones"/>
  </r>
  <r>
    <s v="S11895"/>
    <x v="26"/>
    <s v="B1053"/>
    <s v="C1139"/>
    <n v="9"/>
    <s v="Bulk"/>
    <n v="315"/>
    <n v="5"/>
    <s v="discounted"/>
    <n v="2835"/>
    <n v="15.75"/>
    <n v="2819.25"/>
    <s v="February"/>
    <x v="138"/>
    <x v="4"/>
    <s v="Mitchell, Mason and Cross"/>
  </r>
  <r>
    <s v="S11896"/>
    <x v="6"/>
    <s v="B1057"/>
    <s v="C1208"/>
    <n v="7"/>
    <s v="Bulk"/>
    <n v="326"/>
    <n v="5"/>
    <s v="discounted"/>
    <n v="2282"/>
    <n v="16.3"/>
    <n v="2265.6999999999998"/>
    <s v="February"/>
    <x v="36"/>
    <x v="48"/>
    <s v="Hunter PLC"/>
  </r>
  <r>
    <s v="S11897"/>
    <x v="17"/>
    <s v="B1005"/>
    <s v="C1145"/>
    <n v="1"/>
    <s v="normal"/>
    <n v="500"/>
    <n v="5"/>
    <s v="discounted"/>
    <n v="500"/>
    <n v="25"/>
    <n v="475"/>
    <s v="February"/>
    <x v="207"/>
    <x v="9"/>
    <s v="Dillon-Galloway"/>
  </r>
  <r>
    <s v="S11898"/>
    <x v="10"/>
    <s v="B1006"/>
    <s v="C1047"/>
    <n v="1"/>
    <s v="normal"/>
    <n v="213"/>
    <n v="5"/>
    <s v="discounted"/>
    <n v="213"/>
    <n v="10.65"/>
    <n v="202.35"/>
    <s v="February"/>
    <x v="34"/>
    <x v="40"/>
    <s v="Gonzalez, Perry and Gonzalez"/>
  </r>
  <r>
    <s v="S11899"/>
    <x v="10"/>
    <s v="B1039"/>
    <s v="C1103"/>
    <n v="1"/>
    <s v="normal"/>
    <n v="356"/>
    <n v="0"/>
    <s v="full price"/>
    <n v="356"/>
    <n v="0"/>
    <n v="356"/>
    <s v="February"/>
    <x v="107"/>
    <x v="46"/>
    <s v="Miller-Miller"/>
  </r>
  <r>
    <s v="S11900"/>
    <x v="6"/>
    <s v="B1059"/>
    <s v="C1016"/>
    <n v="10"/>
    <s v="Bulk"/>
    <n v="399"/>
    <n v="15"/>
    <s v="discounted"/>
    <n v="3990"/>
    <n v="59.85"/>
    <n v="3930.15"/>
    <s v="February"/>
    <x v="214"/>
    <x v="34"/>
    <s v="Mendez-Taylor"/>
  </r>
  <r>
    <s v="S11901"/>
    <x v="17"/>
    <s v="B1013"/>
    <s v="C1249"/>
    <n v="6"/>
    <s v="Bulk"/>
    <n v="284"/>
    <n v="5"/>
    <s v="discounted"/>
    <n v="1704"/>
    <n v="14.2"/>
    <n v="1689.8"/>
    <s v="February"/>
    <x v="99"/>
    <x v="16"/>
    <s v="Jones-Hunter"/>
  </r>
  <r>
    <s v="S11902"/>
    <x v="15"/>
    <s v="B1051"/>
    <s v="C1247"/>
    <n v="8"/>
    <s v="Bulk"/>
    <n v="451"/>
    <n v="5"/>
    <s v="discounted"/>
    <n v="3608"/>
    <n v="22.55"/>
    <n v="3585.45"/>
    <s v="February"/>
    <x v="172"/>
    <x v="52"/>
    <s v="Curtis Group"/>
  </r>
  <r>
    <s v="S11903"/>
    <x v="17"/>
    <s v="B1017"/>
    <s v="C1179"/>
    <n v="9"/>
    <s v="Bulk"/>
    <n v="303"/>
    <n v="5"/>
    <s v="discounted"/>
    <n v="2727"/>
    <n v="15.15"/>
    <n v="2711.85"/>
    <s v="February"/>
    <x v="125"/>
    <x v="55"/>
    <s v="Murray, Mason and Taylor"/>
  </r>
  <r>
    <s v="S11904"/>
    <x v="3"/>
    <s v="B1023"/>
    <s v="C1198"/>
    <n v="5"/>
    <s v="normal"/>
    <n v="421"/>
    <n v="5"/>
    <s v="discounted"/>
    <n v="2105"/>
    <n v="21.05"/>
    <n v="2083.9499999999998"/>
    <s v="February"/>
    <x v="191"/>
    <x v="30"/>
    <s v="Prince Group"/>
  </r>
  <r>
    <s v="S11905"/>
    <x v="14"/>
    <s v="B1032"/>
    <s v="C1191"/>
    <n v="5"/>
    <s v="normal"/>
    <n v="423"/>
    <n v="15"/>
    <s v="discounted"/>
    <n v="2115"/>
    <n v="63.45"/>
    <n v="2051.5500000000002"/>
    <s v="February"/>
    <x v="11"/>
    <x v="43"/>
    <s v="Chen Inc"/>
  </r>
  <r>
    <s v="S11906"/>
    <x v="1"/>
    <s v="B1009"/>
    <s v="C1176"/>
    <n v="5"/>
    <s v="normal"/>
    <n v="210"/>
    <n v="15"/>
    <s v="discounted"/>
    <n v="1050"/>
    <n v="31.5"/>
    <n v="1018.5"/>
    <s v="February"/>
    <x v="173"/>
    <x v="2"/>
    <s v="Liu Group"/>
  </r>
  <r>
    <s v="S11907"/>
    <x v="18"/>
    <s v="B1025"/>
    <s v="C1063"/>
    <n v="8"/>
    <s v="Bulk"/>
    <n v="467"/>
    <n v="10"/>
    <s v="discounted"/>
    <n v="3736"/>
    <n v="46.7"/>
    <n v="3689.3"/>
    <s v="February"/>
    <x v="48"/>
    <x v="38"/>
    <s v="Thomas-Melendez"/>
  </r>
  <r>
    <s v="S11908"/>
    <x v="11"/>
    <s v="B1012"/>
    <s v="C1202"/>
    <n v="3"/>
    <s v="normal"/>
    <n v="186"/>
    <n v="5"/>
    <s v="discounted"/>
    <n v="558"/>
    <n v="9.3000000000000007"/>
    <n v="548.70000000000005"/>
    <s v="February"/>
    <x v="137"/>
    <x v="27"/>
    <s v="Savage, Boyle and Kennedy"/>
  </r>
  <r>
    <s v="S11909"/>
    <x v="15"/>
    <s v="B1026"/>
    <s v="C1228"/>
    <n v="1"/>
    <s v="normal"/>
    <n v="459"/>
    <n v="15"/>
    <s v="discounted"/>
    <n v="459"/>
    <n v="68.849999999999994"/>
    <n v="390.15"/>
    <s v="February"/>
    <x v="129"/>
    <x v="59"/>
    <s v="Mills, Robles and Smith"/>
  </r>
  <r>
    <s v="S11910"/>
    <x v="27"/>
    <s v="B1021"/>
    <s v="C1198"/>
    <n v="1"/>
    <s v="normal"/>
    <n v="269"/>
    <n v="15"/>
    <s v="discounted"/>
    <n v="269"/>
    <n v="40.35"/>
    <n v="228.65"/>
    <s v="February"/>
    <x v="191"/>
    <x v="44"/>
    <s v="Prince Group"/>
  </r>
  <r>
    <s v="S11911"/>
    <x v="5"/>
    <s v="B1044"/>
    <s v="C1017"/>
    <n v="3"/>
    <s v="normal"/>
    <n v="396"/>
    <n v="10"/>
    <s v="discounted"/>
    <n v="1188"/>
    <n v="39.6"/>
    <n v="1148.4000000000001"/>
    <s v="February"/>
    <x v="93"/>
    <x v="1"/>
    <s v="Maldonado, Miller and Thomas"/>
  </r>
  <r>
    <s v="S11912"/>
    <x v="15"/>
    <s v="B1046"/>
    <s v="C1038"/>
    <n v="8"/>
    <s v="Bulk"/>
    <n v="334"/>
    <n v="10"/>
    <s v="discounted"/>
    <n v="2672"/>
    <n v="33.4"/>
    <n v="2638.6"/>
    <s v="February"/>
    <x v="90"/>
    <x v="20"/>
    <s v="Green-Everett"/>
  </r>
  <r>
    <s v="S11913"/>
    <x v="27"/>
    <s v="B1039"/>
    <s v="C1099"/>
    <n v="7"/>
    <s v="Bulk"/>
    <n v="356"/>
    <n v="0"/>
    <s v="full price"/>
    <n v="2492"/>
    <n v="0"/>
    <n v="2492"/>
    <s v="February"/>
    <x v="63"/>
    <x v="46"/>
    <s v="Powell-Cox"/>
  </r>
  <r>
    <s v="S11914"/>
    <x v="12"/>
    <s v="B1017"/>
    <s v="C1208"/>
    <n v="7"/>
    <s v="Bulk"/>
    <n v="303"/>
    <n v="10"/>
    <s v="discounted"/>
    <n v="2121"/>
    <n v="30.3"/>
    <n v="2090.6999999999998"/>
    <s v="February"/>
    <x v="36"/>
    <x v="55"/>
    <s v="Hunter PLC"/>
  </r>
  <r>
    <s v="S11915"/>
    <x v="22"/>
    <s v="B1054"/>
    <s v="C1205"/>
    <n v="3"/>
    <s v="normal"/>
    <n v="209"/>
    <n v="15"/>
    <s v="discounted"/>
    <n v="627"/>
    <n v="31.35"/>
    <n v="595.65"/>
    <s v="February"/>
    <x v="210"/>
    <x v="10"/>
    <s v="Lee Ltd"/>
  </r>
  <r>
    <s v="S11916"/>
    <x v="22"/>
    <s v="B1043"/>
    <s v="C1085"/>
    <n v="8"/>
    <s v="Bulk"/>
    <n v="262"/>
    <n v="0"/>
    <s v="full price"/>
    <n v="2096"/>
    <n v="0"/>
    <n v="2096"/>
    <s v="February"/>
    <x v="52"/>
    <x v="56"/>
    <s v="Roberts, Silva and Gray"/>
  </r>
  <r>
    <s v="S11917"/>
    <x v="17"/>
    <s v="B1024"/>
    <s v="C1233"/>
    <n v="9"/>
    <s v="Bulk"/>
    <n v="222"/>
    <n v="0"/>
    <s v="full price"/>
    <n v="1998"/>
    <n v="0"/>
    <n v="1998"/>
    <s v="February"/>
    <x v="234"/>
    <x v="35"/>
    <s v="Lester and Sons"/>
  </r>
  <r>
    <s v="S11918"/>
    <x v="26"/>
    <s v="B1025"/>
    <s v="C1091"/>
    <n v="5"/>
    <s v="normal"/>
    <n v="467"/>
    <n v="5"/>
    <s v="discounted"/>
    <n v="2335"/>
    <n v="23.35"/>
    <n v="2311.65"/>
    <s v="February"/>
    <x v="0"/>
    <x v="38"/>
    <s v="King LLC"/>
  </r>
  <r>
    <s v="S11919"/>
    <x v="16"/>
    <s v="B1024"/>
    <s v="C1088"/>
    <n v="4"/>
    <s v="normal"/>
    <n v="222"/>
    <n v="5"/>
    <s v="discounted"/>
    <n v="888"/>
    <n v="11.1"/>
    <n v="876.9"/>
    <s v="February"/>
    <x v="244"/>
    <x v="35"/>
    <s v="Jackson-Hays"/>
  </r>
  <r>
    <s v="S11920"/>
    <x v="6"/>
    <s v="B1012"/>
    <s v="C1102"/>
    <n v="6"/>
    <s v="Bulk"/>
    <n v="186"/>
    <n v="5"/>
    <s v="discounted"/>
    <n v="1116"/>
    <n v="9.3000000000000007"/>
    <n v="1106.7"/>
    <s v="February"/>
    <x v="199"/>
    <x v="27"/>
    <s v="Mahoney-Long"/>
  </r>
  <r>
    <s v="S11921"/>
    <x v="20"/>
    <s v="B1055"/>
    <s v="C1098"/>
    <n v="4"/>
    <s v="normal"/>
    <n v="192"/>
    <n v="0"/>
    <s v="full price"/>
    <n v="768"/>
    <n v="0"/>
    <n v="768"/>
    <s v="February"/>
    <x v="159"/>
    <x v="3"/>
    <s v="Tate-Massey"/>
  </r>
  <r>
    <s v="S11922"/>
    <x v="4"/>
    <s v="B1050"/>
    <s v="C1099"/>
    <n v="8"/>
    <s v="Bulk"/>
    <n v="287"/>
    <n v="15"/>
    <s v="discounted"/>
    <n v="2296"/>
    <n v="43.05"/>
    <n v="2252.9499999999998"/>
    <s v="February"/>
    <x v="63"/>
    <x v="31"/>
    <s v="Powell-Cox"/>
  </r>
  <r>
    <s v="S11923"/>
    <x v="23"/>
    <s v="B1057"/>
    <s v="C1095"/>
    <n v="5"/>
    <s v="normal"/>
    <n v="326"/>
    <n v="10"/>
    <s v="discounted"/>
    <n v="1630"/>
    <n v="32.6"/>
    <n v="1597.4"/>
    <s v="February"/>
    <x v="40"/>
    <x v="48"/>
    <s v="Solomon-Smith"/>
  </r>
  <r>
    <s v="S11924"/>
    <x v="20"/>
    <s v="B1042"/>
    <s v="C1136"/>
    <n v="10"/>
    <s v="Bulk"/>
    <n v="381"/>
    <n v="10"/>
    <s v="discounted"/>
    <n v="3810"/>
    <n v="38.1"/>
    <n v="3771.9"/>
    <s v="February"/>
    <x v="82"/>
    <x v="0"/>
    <s v="Hernandez PLC"/>
  </r>
  <r>
    <s v="S11925"/>
    <x v="4"/>
    <s v="B1017"/>
    <s v="C1079"/>
    <n v="8"/>
    <s v="Bulk"/>
    <n v="303"/>
    <n v="0"/>
    <s v="full price"/>
    <n v="2424"/>
    <n v="0"/>
    <n v="2424"/>
    <s v="February"/>
    <x v="146"/>
    <x v="55"/>
    <s v="Murphy Group"/>
  </r>
  <r>
    <s v="S11926"/>
    <x v="4"/>
    <s v="B1023"/>
    <s v="C1071"/>
    <n v="6"/>
    <s v="Bulk"/>
    <n v="421"/>
    <n v="10"/>
    <s v="discounted"/>
    <n v="2526"/>
    <n v="42.1"/>
    <n v="2483.9"/>
    <s v="February"/>
    <x v="71"/>
    <x v="30"/>
    <s v="Johnston and Sons"/>
  </r>
  <r>
    <s v="S11927"/>
    <x v="26"/>
    <s v="B1022"/>
    <s v="C1157"/>
    <n v="8"/>
    <s v="Bulk"/>
    <n v="441"/>
    <n v="0"/>
    <s v="full price"/>
    <n v="3528"/>
    <n v="0"/>
    <n v="3528"/>
    <s v="February"/>
    <x v="142"/>
    <x v="47"/>
    <s v="Blair, Gibson and Patel"/>
  </r>
  <r>
    <s v="S11928"/>
    <x v="7"/>
    <s v="B1043"/>
    <s v="C1193"/>
    <n v="10"/>
    <s v="Bulk"/>
    <n v="262"/>
    <n v="0"/>
    <s v="full price"/>
    <n v="2620"/>
    <n v="0"/>
    <n v="2620"/>
    <s v="February"/>
    <x v="46"/>
    <x v="56"/>
    <s v="Lucero and Sons"/>
  </r>
  <r>
    <s v="S11929"/>
    <x v="21"/>
    <s v="B1047"/>
    <s v="C1187"/>
    <n v="10"/>
    <s v="Bulk"/>
    <n v="162"/>
    <n v="0"/>
    <s v="full price"/>
    <n v="1620"/>
    <n v="0"/>
    <n v="1620"/>
    <s v="February"/>
    <x v="1"/>
    <x v="26"/>
    <s v="George, Howard and Mcdaniel"/>
  </r>
  <r>
    <s v="S11930"/>
    <x v="3"/>
    <s v="B1029"/>
    <s v="C1131"/>
    <n v="8"/>
    <s v="Bulk"/>
    <n v="271"/>
    <n v="10"/>
    <s v="discounted"/>
    <n v="2168"/>
    <n v="27.1"/>
    <n v="2140.9"/>
    <s v="February"/>
    <x v="55"/>
    <x v="42"/>
    <s v="Holt-Brown"/>
  </r>
  <r>
    <s v="S11931"/>
    <x v="25"/>
    <s v="B1000"/>
    <s v="C1026"/>
    <n v="3"/>
    <s v="normal"/>
    <n v="418"/>
    <n v="15"/>
    <s v="discounted"/>
    <n v="1254"/>
    <n v="62.7"/>
    <n v="1191.3"/>
    <s v="February"/>
    <x v="120"/>
    <x v="57"/>
    <s v="Williams-Edwards"/>
  </r>
  <r>
    <s v="S11932"/>
    <x v="22"/>
    <s v="B1055"/>
    <s v="C1139"/>
    <n v="2"/>
    <s v="normal"/>
    <n v="192"/>
    <n v="5"/>
    <s v="discounted"/>
    <n v="384"/>
    <n v="9.6"/>
    <n v="374.4"/>
    <s v="February"/>
    <x v="138"/>
    <x v="3"/>
    <s v="Mitchell, Mason and Cross"/>
  </r>
  <r>
    <s v="S11933"/>
    <x v="14"/>
    <s v="B1047"/>
    <s v="C1137"/>
    <n v="4"/>
    <s v="normal"/>
    <n v="162"/>
    <n v="15"/>
    <s v="discounted"/>
    <n v="648"/>
    <n v="24.3"/>
    <n v="623.70000000000005"/>
    <s v="February"/>
    <x v="239"/>
    <x v="26"/>
    <s v="Miranda-Jimenez"/>
  </r>
  <r>
    <s v="S11934"/>
    <x v="9"/>
    <s v="B1036"/>
    <s v="C1200"/>
    <n v="6"/>
    <s v="Bulk"/>
    <n v="164"/>
    <n v="15"/>
    <s v="discounted"/>
    <n v="984"/>
    <n v="24.6"/>
    <n v="959.4"/>
    <s v="February"/>
    <x v="241"/>
    <x v="19"/>
    <s v="Gonzalez Inc"/>
  </r>
  <r>
    <s v="S11935"/>
    <x v="1"/>
    <s v="B1016"/>
    <s v="C1097"/>
    <n v="3"/>
    <s v="normal"/>
    <n v="427"/>
    <n v="0"/>
    <s v="full price"/>
    <n v="1281"/>
    <n v="0"/>
    <n v="1281"/>
    <s v="February"/>
    <x v="168"/>
    <x v="37"/>
    <s v="Callahan, Edwards and Hudson"/>
  </r>
  <r>
    <s v="S11936"/>
    <x v="6"/>
    <s v="B1053"/>
    <s v="C1024"/>
    <n v="6"/>
    <s v="Bulk"/>
    <n v="315"/>
    <n v="0"/>
    <s v="full price"/>
    <n v="1890"/>
    <n v="0"/>
    <n v="1890"/>
    <s v="February"/>
    <x v="57"/>
    <x v="4"/>
    <s v="Hernandez LLC"/>
  </r>
  <r>
    <s v="S11937"/>
    <x v="6"/>
    <s v="B1024"/>
    <s v="C1229"/>
    <n v="8"/>
    <s v="Bulk"/>
    <n v="222"/>
    <n v="10"/>
    <s v="discounted"/>
    <n v="1776"/>
    <n v="22.2"/>
    <n v="1753.8"/>
    <s v="February"/>
    <x v="112"/>
    <x v="35"/>
    <s v="Martin, Davis and Arias"/>
  </r>
  <r>
    <s v="S11938"/>
    <x v="14"/>
    <s v="B1009"/>
    <s v="C1234"/>
    <n v="2"/>
    <s v="normal"/>
    <n v="210"/>
    <n v="10"/>
    <s v="discounted"/>
    <n v="420"/>
    <n v="21"/>
    <n v="399"/>
    <s v="February"/>
    <x v="165"/>
    <x v="2"/>
    <s v="Spears, Matthews and Ellis"/>
  </r>
  <r>
    <s v="S11939"/>
    <x v="15"/>
    <s v="B1034"/>
    <s v="C1011"/>
    <n v="7"/>
    <s v="Bulk"/>
    <n v="305"/>
    <n v="15"/>
    <s v="discounted"/>
    <n v="2135"/>
    <n v="45.75"/>
    <n v="2089.25"/>
    <s v="February"/>
    <x v="148"/>
    <x v="22"/>
    <s v="Brown PLC"/>
  </r>
  <r>
    <s v="S11940"/>
    <x v="7"/>
    <s v="B1017"/>
    <s v="C1191"/>
    <n v="3"/>
    <s v="normal"/>
    <n v="303"/>
    <n v="0"/>
    <s v="full price"/>
    <n v="909"/>
    <n v="0"/>
    <n v="909"/>
    <s v="February"/>
    <x v="11"/>
    <x v="55"/>
    <s v="Chen Inc"/>
  </r>
  <r>
    <s v="S11941"/>
    <x v="11"/>
    <s v="B1032"/>
    <s v="C1027"/>
    <n v="9"/>
    <s v="Bulk"/>
    <n v="423"/>
    <n v="0"/>
    <s v="full price"/>
    <n v="3807"/>
    <n v="0"/>
    <n v="3807"/>
    <s v="February"/>
    <x v="206"/>
    <x v="43"/>
    <s v="Moran-Joyce"/>
  </r>
  <r>
    <s v="S11942"/>
    <x v="14"/>
    <s v="B1058"/>
    <s v="C1062"/>
    <n v="7"/>
    <s v="Bulk"/>
    <n v="362"/>
    <n v="10"/>
    <s v="discounted"/>
    <n v="2534"/>
    <n v="36.200000000000003"/>
    <n v="2497.8000000000002"/>
    <s v="February"/>
    <x v="81"/>
    <x v="32"/>
    <s v="Williams LLC"/>
  </r>
  <r>
    <s v="S11943"/>
    <x v="25"/>
    <s v="B1002"/>
    <s v="C1198"/>
    <n v="6"/>
    <s v="Bulk"/>
    <n v="167"/>
    <n v="10"/>
    <s v="discounted"/>
    <n v="1002"/>
    <n v="16.7"/>
    <n v="985.3"/>
    <s v="February"/>
    <x v="191"/>
    <x v="29"/>
    <s v="Prince Group"/>
  </r>
  <r>
    <s v="S11944"/>
    <x v="13"/>
    <s v="B1009"/>
    <s v="C1183"/>
    <n v="1"/>
    <s v="normal"/>
    <n v="210"/>
    <n v="0"/>
    <s v="full price"/>
    <n v="210"/>
    <n v="0"/>
    <n v="210"/>
    <s v="February"/>
    <x v="145"/>
    <x v="2"/>
    <s v="Patterson Ltd"/>
  </r>
  <r>
    <s v="S11945"/>
    <x v="2"/>
    <s v="B1057"/>
    <s v="C1060"/>
    <n v="7"/>
    <s v="Bulk"/>
    <n v="326"/>
    <n v="5"/>
    <s v="discounted"/>
    <n v="2282"/>
    <n v="16.3"/>
    <n v="2265.6999999999998"/>
    <s v="February"/>
    <x v="17"/>
    <x v="48"/>
    <s v="Nielsen, Chandler and Erickson"/>
  </r>
  <r>
    <s v="S11946"/>
    <x v="6"/>
    <s v="B1056"/>
    <s v="C1168"/>
    <n v="10"/>
    <s v="Bulk"/>
    <n v="204"/>
    <n v="10"/>
    <s v="discounted"/>
    <n v="2040"/>
    <n v="20.399999999999999"/>
    <n v="2019.6"/>
    <s v="February"/>
    <x v="237"/>
    <x v="24"/>
    <s v="Hill-Rojas"/>
  </r>
  <r>
    <s v="S11947"/>
    <x v="12"/>
    <s v="B1030"/>
    <s v="C1081"/>
    <n v="2"/>
    <s v="normal"/>
    <n v="410"/>
    <n v="15"/>
    <s v="discounted"/>
    <n v="820"/>
    <n v="61.5"/>
    <n v="758.5"/>
    <s v="February"/>
    <x v="177"/>
    <x v="23"/>
    <s v="Lee, Mullen and Hall"/>
  </r>
  <r>
    <s v="S11948"/>
    <x v="23"/>
    <s v="B1057"/>
    <s v="C1203"/>
    <n v="9"/>
    <s v="Bulk"/>
    <n v="326"/>
    <n v="15"/>
    <s v="discounted"/>
    <n v="2934"/>
    <n v="48.9"/>
    <n v="2885.1"/>
    <s v="February"/>
    <x v="60"/>
    <x v="48"/>
    <s v="Patel-Thomas"/>
  </r>
  <r>
    <s v="S11949"/>
    <x v="27"/>
    <s v="B1000"/>
    <s v="C1226"/>
    <n v="2"/>
    <s v="normal"/>
    <n v="418"/>
    <n v="5"/>
    <s v="discounted"/>
    <n v="836"/>
    <n v="20.9"/>
    <n v="815.1"/>
    <s v="February"/>
    <x v="183"/>
    <x v="57"/>
    <s v="Collins-Wang"/>
  </r>
  <r>
    <s v="S11950"/>
    <x v="6"/>
    <s v="B1014"/>
    <s v="C1037"/>
    <n v="3"/>
    <s v="normal"/>
    <n v="420"/>
    <n v="0"/>
    <s v="full price"/>
    <n v="1260"/>
    <n v="0"/>
    <n v="1260"/>
    <s v="February"/>
    <x v="70"/>
    <x v="15"/>
    <s v="Smith-Proctor"/>
  </r>
  <r>
    <s v="S11951"/>
    <x v="20"/>
    <s v="B1037"/>
    <s v="C1104"/>
    <n v="7"/>
    <s v="Bulk"/>
    <n v="373"/>
    <n v="15"/>
    <s v="discounted"/>
    <n v="2611"/>
    <n v="55.95"/>
    <n v="2555.0500000000002"/>
    <s v="February"/>
    <x v="134"/>
    <x v="41"/>
    <s v="Cooper-Bennett"/>
  </r>
  <r>
    <s v="S11952"/>
    <x v="27"/>
    <s v="B1002"/>
    <s v="C1215"/>
    <n v="1"/>
    <s v="normal"/>
    <n v="167"/>
    <n v="0"/>
    <s v="full price"/>
    <n v="167"/>
    <n v="0"/>
    <n v="167"/>
    <s v="February"/>
    <x v="182"/>
    <x v="29"/>
    <s v="Hernandez, Castaneda and Khan"/>
  </r>
  <r>
    <s v="S11953"/>
    <x v="9"/>
    <s v="B1058"/>
    <s v="C1175"/>
    <n v="1"/>
    <s v="normal"/>
    <n v="362"/>
    <n v="15"/>
    <s v="discounted"/>
    <n v="362"/>
    <n v="54.3"/>
    <n v="307.7"/>
    <s v="February"/>
    <x v="196"/>
    <x v="32"/>
    <s v="Hall-Morgan"/>
  </r>
  <r>
    <s v="S11954"/>
    <x v="22"/>
    <s v="B1015"/>
    <s v="C1102"/>
    <n v="2"/>
    <s v="normal"/>
    <n v="417"/>
    <n v="0"/>
    <s v="full price"/>
    <n v="834"/>
    <n v="0"/>
    <n v="834"/>
    <s v="February"/>
    <x v="199"/>
    <x v="25"/>
    <s v="Mahoney-Long"/>
  </r>
  <r>
    <s v="S11955"/>
    <x v="27"/>
    <s v="B1019"/>
    <s v="C1075"/>
    <n v="10"/>
    <s v="Bulk"/>
    <n v="167"/>
    <n v="0"/>
    <s v="full price"/>
    <n v="1670"/>
    <n v="0"/>
    <n v="1670"/>
    <s v="February"/>
    <x v="170"/>
    <x v="12"/>
    <s v="Rodriguez, Evans and Valdez"/>
  </r>
  <r>
    <s v="S11956"/>
    <x v="9"/>
    <s v="B1040"/>
    <s v="C1222"/>
    <n v="1"/>
    <s v="normal"/>
    <n v="456"/>
    <n v="15"/>
    <s v="discounted"/>
    <n v="456"/>
    <n v="68.400000000000006"/>
    <n v="387.6"/>
    <s v="February"/>
    <x v="44"/>
    <x v="11"/>
    <s v="Moody-Dunn"/>
  </r>
  <r>
    <s v="S11957"/>
    <x v="16"/>
    <s v="B1025"/>
    <s v="C1071"/>
    <n v="9"/>
    <s v="Bulk"/>
    <n v="467"/>
    <n v="10"/>
    <s v="discounted"/>
    <n v="4203"/>
    <n v="46.7"/>
    <n v="4156.3"/>
    <s v="February"/>
    <x v="71"/>
    <x v="38"/>
    <s v="Johnston and Sons"/>
  </r>
  <r>
    <s v="S11958"/>
    <x v="24"/>
    <s v="B1028"/>
    <s v="C1110"/>
    <n v="6"/>
    <s v="Bulk"/>
    <n v="487"/>
    <n v="15"/>
    <s v="discounted"/>
    <n v="2922"/>
    <n v="73.05"/>
    <n v="2848.95"/>
    <s v="February"/>
    <x v="248"/>
    <x v="51"/>
    <s v="Davis, Harmon and Morgan"/>
  </r>
  <r>
    <s v="S11959"/>
    <x v="2"/>
    <s v="B1023"/>
    <s v="C1121"/>
    <n v="3"/>
    <s v="normal"/>
    <n v="421"/>
    <n v="15"/>
    <s v="discounted"/>
    <n v="1263"/>
    <n v="63.15"/>
    <n v="1199.8499999999999"/>
    <s v="February"/>
    <x v="233"/>
    <x v="30"/>
    <s v="Miller Ltd"/>
  </r>
  <r>
    <s v="S11960"/>
    <x v="20"/>
    <s v="B1046"/>
    <s v="C1071"/>
    <n v="5"/>
    <s v="normal"/>
    <n v="334"/>
    <n v="15"/>
    <s v="discounted"/>
    <n v="1670"/>
    <n v="50.1"/>
    <n v="1619.9"/>
    <s v="February"/>
    <x v="71"/>
    <x v="20"/>
    <s v="Johnston and Sons"/>
  </r>
  <r>
    <s v="S11961"/>
    <x v="6"/>
    <s v="B1023"/>
    <s v="C1147"/>
    <n v="6"/>
    <s v="Bulk"/>
    <n v="421"/>
    <n v="5"/>
    <s v="discounted"/>
    <n v="2526"/>
    <n v="21.05"/>
    <n v="2504.9499999999998"/>
    <s v="February"/>
    <x v="189"/>
    <x v="30"/>
    <s v="Daniels-Bond"/>
  </r>
  <r>
    <s v="S11962"/>
    <x v="22"/>
    <s v="B1053"/>
    <s v="C1093"/>
    <n v="10"/>
    <s v="Bulk"/>
    <n v="315"/>
    <n v="5"/>
    <s v="discounted"/>
    <n v="3150"/>
    <n v="15.75"/>
    <n v="3134.25"/>
    <s v="February"/>
    <x v="171"/>
    <x v="4"/>
    <s v="Warner, Willis and Ray"/>
  </r>
  <r>
    <s v="S11963"/>
    <x v="12"/>
    <s v="B1048"/>
    <s v="C1124"/>
    <n v="10"/>
    <s v="Bulk"/>
    <n v="465"/>
    <n v="15"/>
    <s v="discounted"/>
    <n v="4650"/>
    <n v="69.75"/>
    <n v="4580.25"/>
    <s v="February"/>
    <x v="113"/>
    <x v="6"/>
    <s v="Williams and Sons"/>
  </r>
  <r>
    <s v="S11964"/>
    <x v="11"/>
    <s v="B1024"/>
    <s v="C1232"/>
    <n v="9"/>
    <s v="Bulk"/>
    <n v="222"/>
    <n v="0"/>
    <s v="full price"/>
    <n v="1998"/>
    <n v="0"/>
    <n v="1998"/>
    <s v="February"/>
    <x v="174"/>
    <x v="35"/>
    <s v="Clark LLC"/>
  </r>
  <r>
    <s v="S11965"/>
    <x v="1"/>
    <s v="B1021"/>
    <s v="C1176"/>
    <n v="10"/>
    <s v="Bulk"/>
    <n v="269"/>
    <n v="0"/>
    <s v="full price"/>
    <n v="2690"/>
    <n v="0"/>
    <n v="2690"/>
    <s v="February"/>
    <x v="173"/>
    <x v="44"/>
    <s v="Liu Group"/>
  </r>
  <r>
    <s v="S11966"/>
    <x v="9"/>
    <s v="B1023"/>
    <s v="C1007"/>
    <n v="10"/>
    <s v="Bulk"/>
    <n v="421"/>
    <n v="0"/>
    <s v="full price"/>
    <n v="4210"/>
    <n v="0"/>
    <n v="4210"/>
    <s v="February"/>
    <x v="223"/>
    <x v="30"/>
    <s v="Webster LLC"/>
  </r>
  <r>
    <s v="S11967"/>
    <x v="27"/>
    <s v="B1021"/>
    <s v="C1205"/>
    <n v="4"/>
    <s v="normal"/>
    <n v="269"/>
    <n v="5"/>
    <s v="discounted"/>
    <n v="1076"/>
    <n v="13.45"/>
    <n v="1062.55"/>
    <s v="February"/>
    <x v="210"/>
    <x v="44"/>
    <s v="Lee Ltd"/>
  </r>
  <r>
    <s v="S11968"/>
    <x v="2"/>
    <s v="B1016"/>
    <s v="C1168"/>
    <n v="10"/>
    <s v="Bulk"/>
    <n v="427"/>
    <n v="15"/>
    <s v="discounted"/>
    <n v="4270"/>
    <n v="64.05"/>
    <n v="4205.95"/>
    <s v="February"/>
    <x v="237"/>
    <x v="37"/>
    <s v="Hill-Rojas"/>
  </r>
  <r>
    <s v="S11969"/>
    <x v="20"/>
    <s v="B1008"/>
    <s v="C1030"/>
    <n v="3"/>
    <s v="normal"/>
    <n v="492"/>
    <n v="0"/>
    <s v="full price"/>
    <n v="1476"/>
    <n v="0"/>
    <n v="1476"/>
    <s v="February"/>
    <x v="162"/>
    <x v="54"/>
    <s v="Cook-Rocha"/>
  </r>
  <r>
    <s v="S11970"/>
    <x v="9"/>
    <s v="B1043"/>
    <s v="C1068"/>
    <n v="8"/>
    <s v="Bulk"/>
    <n v="262"/>
    <n v="10"/>
    <s v="discounted"/>
    <n v="2096"/>
    <n v="26.2"/>
    <n v="2069.8000000000002"/>
    <s v="February"/>
    <x v="245"/>
    <x v="56"/>
    <s v="Martin Group"/>
  </r>
  <r>
    <s v="S11971"/>
    <x v="1"/>
    <s v="B1033"/>
    <s v="C1151"/>
    <n v="3"/>
    <s v="normal"/>
    <n v="347"/>
    <n v="0"/>
    <s v="full price"/>
    <n v="1041"/>
    <n v="0"/>
    <n v="1041"/>
    <s v="February"/>
    <x v="118"/>
    <x v="49"/>
    <s v="Brown-Rivers"/>
  </r>
  <r>
    <s v="S11972"/>
    <x v="6"/>
    <s v="B1032"/>
    <s v="C1210"/>
    <n v="3"/>
    <s v="normal"/>
    <n v="423"/>
    <n v="10"/>
    <s v="discounted"/>
    <n v="1269"/>
    <n v="42.3"/>
    <n v="1226.7"/>
    <s v="February"/>
    <x v="217"/>
    <x v="43"/>
    <s v="Casey-Orozco"/>
  </r>
  <r>
    <s v="S11973"/>
    <x v="24"/>
    <s v="B1038"/>
    <s v="C1049"/>
    <n v="8"/>
    <s v="Bulk"/>
    <n v="481"/>
    <n v="0"/>
    <s v="full price"/>
    <n v="3848"/>
    <n v="0"/>
    <n v="3848"/>
    <s v="February"/>
    <x v="51"/>
    <x v="18"/>
    <s v="Mcknight LLC"/>
  </r>
  <r>
    <s v="S11974"/>
    <x v="6"/>
    <s v="B1049"/>
    <s v="C1196"/>
    <n v="4"/>
    <s v="normal"/>
    <n v="219"/>
    <n v="15"/>
    <s v="discounted"/>
    <n v="876"/>
    <n v="32.85"/>
    <n v="843.15"/>
    <s v="February"/>
    <x v="127"/>
    <x v="14"/>
    <s v="Holden, Austin and Robinson"/>
  </r>
  <r>
    <s v="S11975"/>
    <x v="13"/>
    <s v="B1031"/>
    <s v="C1128"/>
    <n v="2"/>
    <s v="normal"/>
    <n v="370"/>
    <n v="15"/>
    <s v="discounted"/>
    <n v="740"/>
    <n v="55.5"/>
    <n v="684.5"/>
    <s v="February"/>
    <x v="175"/>
    <x v="5"/>
    <s v="Rodriguez, Brown and Daniels"/>
  </r>
  <r>
    <s v="S11976"/>
    <x v="13"/>
    <s v="B1059"/>
    <s v="C1177"/>
    <n v="10"/>
    <s v="Bulk"/>
    <n v="399"/>
    <n v="5"/>
    <s v="discounted"/>
    <n v="3990"/>
    <n v="19.95"/>
    <n v="3970.05"/>
    <s v="February"/>
    <x v="84"/>
    <x v="34"/>
    <s v="Young, Reed and Goodwin"/>
  </r>
  <r>
    <s v="S11977"/>
    <x v="17"/>
    <s v="B1058"/>
    <s v="C1200"/>
    <n v="3"/>
    <s v="normal"/>
    <n v="362"/>
    <n v="15"/>
    <s v="discounted"/>
    <n v="1086"/>
    <n v="54.3"/>
    <n v="1031.7"/>
    <s v="February"/>
    <x v="241"/>
    <x v="32"/>
    <s v="Gonzalez Inc"/>
  </r>
  <r>
    <s v="S11978"/>
    <x v="24"/>
    <s v="B1037"/>
    <s v="C1140"/>
    <n v="6"/>
    <s v="Bulk"/>
    <n v="373"/>
    <n v="0"/>
    <s v="full price"/>
    <n v="2238"/>
    <n v="0"/>
    <n v="2238"/>
    <s v="February"/>
    <x v="247"/>
    <x v="41"/>
    <s v="Brown, Hunt and Anderson"/>
  </r>
  <r>
    <s v="S11979"/>
    <x v="23"/>
    <s v="B1010"/>
    <s v="C1051"/>
    <n v="2"/>
    <s v="normal"/>
    <n v="342"/>
    <n v="5"/>
    <s v="discounted"/>
    <n v="684"/>
    <n v="17.100000000000001"/>
    <n v="666.9"/>
    <s v="February"/>
    <x v="33"/>
    <x v="45"/>
    <s v="Davis, Franklin and Pollard"/>
  </r>
  <r>
    <s v="S11980"/>
    <x v="14"/>
    <s v="B1051"/>
    <s v="C1155"/>
    <n v="8"/>
    <s v="Bulk"/>
    <n v="451"/>
    <n v="5"/>
    <s v="discounted"/>
    <n v="3608"/>
    <n v="22.55"/>
    <n v="3585.45"/>
    <s v="February"/>
    <x v="114"/>
    <x v="52"/>
    <s v="Larson and Sons"/>
  </r>
  <r>
    <s v="S11981"/>
    <x v="16"/>
    <s v="B1025"/>
    <s v="C1054"/>
    <n v="1"/>
    <s v="normal"/>
    <n v="467"/>
    <n v="10"/>
    <s v="discounted"/>
    <n v="467"/>
    <n v="46.7"/>
    <n v="420.3"/>
    <s v="February"/>
    <x v="215"/>
    <x v="38"/>
    <s v="Porter Ltd"/>
  </r>
  <r>
    <s v="S11982"/>
    <x v="1"/>
    <s v="B1009"/>
    <s v="C1099"/>
    <n v="2"/>
    <s v="normal"/>
    <n v="210"/>
    <n v="0"/>
    <s v="full price"/>
    <n v="420"/>
    <n v="0"/>
    <n v="420"/>
    <s v="February"/>
    <x v="63"/>
    <x v="2"/>
    <s v="Powell-Cox"/>
  </r>
  <r>
    <s v="S11983"/>
    <x v="9"/>
    <s v="B1031"/>
    <s v="C1202"/>
    <n v="1"/>
    <s v="normal"/>
    <n v="370"/>
    <n v="5"/>
    <s v="discounted"/>
    <n v="370"/>
    <n v="18.5"/>
    <n v="351.5"/>
    <s v="February"/>
    <x v="137"/>
    <x v="5"/>
    <s v="Savage, Boyle and Kennedy"/>
  </r>
  <r>
    <s v="S11984"/>
    <x v="2"/>
    <s v="B1043"/>
    <s v="C1043"/>
    <n v="1"/>
    <s v="normal"/>
    <n v="262"/>
    <n v="10"/>
    <s v="discounted"/>
    <n v="262"/>
    <n v="26.2"/>
    <n v="235.8"/>
    <s v="February"/>
    <x v="49"/>
    <x v="56"/>
    <s v="Moore-Torres"/>
  </r>
  <r>
    <s v="S11985"/>
    <x v="18"/>
    <s v="B1042"/>
    <s v="C1243"/>
    <n v="10"/>
    <s v="Bulk"/>
    <n v="381"/>
    <n v="5"/>
    <s v="discounted"/>
    <n v="3810"/>
    <n v="19.05"/>
    <n v="3790.95"/>
    <s v="February"/>
    <x v="163"/>
    <x v="0"/>
    <s v="Crane LLC"/>
  </r>
  <r>
    <s v="S11986"/>
    <x v="14"/>
    <s v="B1013"/>
    <s v="C1041"/>
    <n v="2"/>
    <s v="normal"/>
    <n v="284"/>
    <n v="15"/>
    <s v="discounted"/>
    <n v="568"/>
    <n v="42.6"/>
    <n v="525.4"/>
    <s v="February"/>
    <x v="235"/>
    <x v="16"/>
    <s v="Evans PLC"/>
  </r>
  <r>
    <s v="S11987"/>
    <x v="4"/>
    <s v="B1034"/>
    <s v="C1030"/>
    <n v="8"/>
    <s v="Bulk"/>
    <n v="305"/>
    <n v="10"/>
    <s v="discounted"/>
    <n v="2440"/>
    <n v="30.5"/>
    <n v="2409.5"/>
    <s v="February"/>
    <x v="162"/>
    <x v="22"/>
    <s v="Cook-Rocha"/>
  </r>
  <r>
    <s v="S11988"/>
    <x v="7"/>
    <s v="B1021"/>
    <s v="C1135"/>
    <n v="8"/>
    <s v="Bulk"/>
    <n v="269"/>
    <n v="15"/>
    <s v="discounted"/>
    <n v="2152"/>
    <n v="40.35"/>
    <n v="2111.65"/>
    <s v="February"/>
    <x v="111"/>
    <x v="44"/>
    <s v="Morales-Morris"/>
  </r>
  <r>
    <s v="S11989"/>
    <x v="26"/>
    <s v="B1023"/>
    <s v="C1035"/>
    <n v="3"/>
    <s v="normal"/>
    <n v="421"/>
    <n v="10"/>
    <s v="discounted"/>
    <n v="1263"/>
    <n v="42.1"/>
    <n v="1220.9000000000001"/>
    <s v="February"/>
    <x v="212"/>
    <x v="30"/>
    <s v="Garcia, Buchanan and Clark"/>
  </r>
  <r>
    <s v="S11990"/>
    <x v="3"/>
    <s v="B1005"/>
    <s v="C1209"/>
    <n v="5"/>
    <s v="normal"/>
    <n v="500"/>
    <n v="5"/>
    <s v="discounted"/>
    <n v="2500"/>
    <n v="25"/>
    <n v="2475"/>
    <s v="February"/>
    <x v="184"/>
    <x v="9"/>
    <s v="Lamb LLC"/>
  </r>
  <r>
    <s v="S11991"/>
    <x v="13"/>
    <s v="B1042"/>
    <s v="C1226"/>
    <n v="10"/>
    <s v="Bulk"/>
    <n v="381"/>
    <n v="5"/>
    <s v="discounted"/>
    <n v="3810"/>
    <n v="19.05"/>
    <n v="3790.95"/>
    <s v="February"/>
    <x v="183"/>
    <x v="0"/>
    <s v="Collins-Wang"/>
  </r>
  <r>
    <s v="S11992"/>
    <x v="5"/>
    <s v="B1006"/>
    <s v="C1054"/>
    <n v="7"/>
    <s v="Bulk"/>
    <n v="213"/>
    <n v="10"/>
    <s v="discounted"/>
    <n v="1491"/>
    <n v="21.3"/>
    <n v="1469.7"/>
    <s v="February"/>
    <x v="215"/>
    <x v="40"/>
    <s v="Porter Ltd"/>
  </r>
  <r>
    <s v="S11993"/>
    <x v="15"/>
    <s v="B1000"/>
    <s v="C1207"/>
    <n v="1"/>
    <s v="normal"/>
    <n v="418"/>
    <n v="0"/>
    <s v="full price"/>
    <n v="418"/>
    <n v="0"/>
    <n v="418"/>
    <s v="February"/>
    <x v="243"/>
    <x v="57"/>
    <s v="Mendoza LLC"/>
  </r>
  <r>
    <s v="S11994"/>
    <x v="25"/>
    <s v="B1017"/>
    <s v="C1090"/>
    <n v="4"/>
    <s v="normal"/>
    <n v="303"/>
    <n v="15"/>
    <s v="discounted"/>
    <n v="1212"/>
    <n v="45.45"/>
    <n v="1166.55"/>
    <s v="February"/>
    <x v="4"/>
    <x v="55"/>
    <s v="Anderson LLC"/>
  </r>
  <r>
    <s v="S11995"/>
    <x v="22"/>
    <s v="B1053"/>
    <s v="C1236"/>
    <n v="1"/>
    <s v="normal"/>
    <n v="315"/>
    <n v="15"/>
    <s v="discounted"/>
    <n v="315"/>
    <n v="47.25"/>
    <n v="267.75"/>
    <s v="February"/>
    <x v="80"/>
    <x v="4"/>
    <s v="Jackson Inc"/>
  </r>
  <r>
    <s v="S11996"/>
    <x v="26"/>
    <s v="B1016"/>
    <s v="C1101"/>
    <n v="10"/>
    <s v="Bulk"/>
    <n v="427"/>
    <n v="0"/>
    <s v="full price"/>
    <n v="4270"/>
    <n v="0"/>
    <n v="4270"/>
    <s v="February"/>
    <x v="236"/>
    <x v="37"/>
    <s v="Kelley, Pena and Zimmerman"/>
  </r>
  <r>
    <s v="S11997"/>
    <x v="10"/>
    <s v="B1024"/>
    <s v="C1074"/>
    <n v="10"/>
    <s v="Bulk"/>
    <n v="222"/>
    <n v="0"/>
    <s v="full price"/>
    <n v="2220"/>
    <n v="0"/>
    <n v="2220"/>
    <s v="February"/>
    <x v="53"/>
    <x v="35"/>
    <s v="Mckenzie-Russell"/>
  </r>
  <r>
    <s v="S11998"/>
    <x v="24"/>
    <s v="B1030"/>
    <s v="C1013"/>
    <n v="8"/>
    <s v="Bulk"/>
    <n v="410"/>
    <n v="5"/>
    <s v="discounted"/>
    <n v="3280"/>
    <n v="20.5"/>
    <n v="3259.5"/>
    <s v="February"/>
    <x v="219"/>
    <x v="23"/>
    <s v="Wu Group"/>
  </r>
  <r>
    <s v="S11999"/>
    <x v="11"/>
    <s v="B1019"/>
    <s v="C1140"/>
    <n v="10"/>
    <s v="Bulk"/>
    <n v="167"/>
    <n v="10"/>
    <s v="discounted"/>
    <n v="1670"/>
    <n v="16.7"/>
    <n v="1653.3"/>
    <s v="February"/>
    <x v="247"/>
    <x v="12"/>
    <s v="Brown, Hunt and Anderson"/>
  </r>
  <r>
    <s v="S12000"/>
    <x v="26"/>
    <s v="B1021"/>
    <s v="C1109"/>
    <n v="6"/>
    <s v="Bulk"/>
    <n v="269"/>
    <n v="5"/>
    <s v="discounted"/>
    <n v="1614"/>
    <n v="13.45"/>
    <n v="1600.55"/>
    <s v="February"/>
    <x v="126"/>
    <x v="44"/>
    <s v="Gardner PLC"/>
  </r>
  <r>
    <s v="S12001"/>
    <x v="11"/>
    <s v="B1035"/>
    <s v="C1054"/>
    <n v="2"/>
    <s v="normal"/>
    <n v="288"/>
    <n v="10"/>
    <s v="discounted"/>
    <n v="576"/>
    <n v="28.8"/>
    <n v="547.20000000000005"/>
    <s v="February"/>
    <x v="215"/>
    <x v="28"/>
    <s v="Porter Ltd"/>
  </r>
  <r>
    <s v="S12002"/>
    <x v="23"/>
    <s v="B1056"/>
    <s v="C1164"/>
    <n v="10"/>
    <s v="Bulk"/>
    <n v="204"/>
    <n v="15"/>
    <s v="discounted"/>
    <n v="2040"/>
    <n v="30.6"/>
    <n v="2009.4"/>
    <s v="February"/>
    <x v="85"/>
    <x v="24"/>
    <s v="Harris Ltd"/>
  </r>
  <r>
    <s v="S12003"/>
    <x v="17"/>
    <s v="B1002"/>
    <s v="C1082"/>
    <n v="7"/>
    <s v="Bulk"/>
    <n v="167"/>
    <n v="5"/>
    <s v="discounted"/>
    <n v="1169"/>
    <n v="8.35"/>
    <n v="1160.6500000000001"/>
    <s v="February"/>
    <x v="61"/>
    <x v="29"/>
    <s v="Hayes, Hampton and Palmer"/>
  </r>
  <r>
    <s v="S12004"/>
    <x v="3"/>
    <s v="B1034"/>
    <s v="C1044"/>
    <n v="7"/>
    <s v="Bulk"/>
    <n v="305"/>
    <n v="10"/>
    <s v="discounted"/>
    <n v="2135"/>
    <n v="30.5"/>
    <n v="2104.5"/>
    <s v="February"/>
    <x v="224"/>
    <x v="22"/>
    <s v="Lewis-Hunter"/>
  </r>
  <r>
    <s v="S12005"/>
    <x v="4"/>
    <s v="B1016"/>
    <s v="C1091"/>
    <n v="3"/>
    <s v="normal"/>
    <n v="427"/>
    <n v="5"/>
    <s v="discounted"/>
    <n v="1281"/>
    <n v="21.35"/>
    <n v="1259.6500000000001"/>
    <s v="February"/>
    <x v="0"/>
    <x v="37"/>
    <s v="King LLC"/>
  </r>
  <r>
    <s v="S12006"/>
    <x v="24"/>
    <s v="B1056"/>
    <s v="C1219"/>
    <n v="9"/>
    <s v="Bulk"/>
    <n v="204"/>
    <n v="5"/>
    <s v="discounted"/>
    <n v="1836"/>
    <n v="10.199999999999999"/>
    <n v="1825.8"/>
    <s v="February"/>
    <x v="195"/>
    <x v="24"/>
    <s v="Hill Inc"/>
  </r>
  <r>
    <s v="S12007"/>
    <x v="17"/>
    <s v="B1041"/>
    <s v="C1212"/>
    <n v="10"/>
    <s v="Bulk"/>
    <n v="222"/>
    <n v="15"/>
    <s v="discounted"/>
    <n v="2220"/>
    <n v="33.299999999999997"/>
    <n v="2186.6999999999998"/>
    <s v="February"/>
    <x v="29"/>
    <x v="17"/>
    <s v="Maldonado-Cohen"/>
  </r>
  <r>
    <s v="S12008"/>
    <x v="17"/>
    <s v="B1052"/>
    <s v="C1161"/>
    <n v="6"/>
    <s v="Bulk"/>
    <n v="462"/>
    <n v="10"/>
    <s v="discounted"/>
    <n v="2772"/>
    <n v="46.2"/>
    <n v="2725.8"/>
    <s v="February"/>
    <x v="38"/>
    <x v="8"/>
    <s v="Baker, Gonzalez and Wood"/>
  </r>
  <r>
    <s v="S12009"/>
    <x v="16"/>
    <s v="B1009"/>
    <s v="C1112"/>
    <n v="3"/>
    <s v="normal"/>
    <n v="210"/>
    <n v="15"/>
    <s v="discounted"/>
    <n v="630"/>
    <n v="31.5"/>
    <n v="598.5"/>
    <s v="February"/>
    <x v="8"/>
    <x v="2"/>
    <s v="Hood-Pena"/>
  </r>
  <r>
    <s v="S12010"/>
    <x v="0"/>
    <s v="B1012"/>
    <s v="C1245"/>
    <n v="6"/>
    <s v="Bulk"/>
    <n v="186"/>
    <n v="15"/>
    <s v="discounted"/>
    <n v="1116"/>
    <n v="27.9"/>
    <n v="1088.0999999999999"/>
    <s v="February"/>
    <x v="98"/>
    <x v="27"/>
    <s v="Williams, Mills and Schwartz"/>
  </r>
  <r>
    <s v="S12011"/>
    <x v="13"/>
    <s v="B1005"/>
    <s v="C1229"/>
    <n v="2"/>
    <s v="normal"/>
    <n v="500"/>
    <n v="0"/>
    <s v="full price"/>
    <n v="1000"/>
    <n v="0"/>
    <n v="1000"/>
    <s v="February"/>
    <x v="112"/>
    <x v="9"/>
    <s v="Martin, Davis and Arias"/>
  </r>
  <r>
    <s v="S12012"/>
    <x v="6"/>
    <s v="B1026"/>
    <s v="C1093"/>
    <n v="9"/>
    <s v="Bulk"/>
    <n v="459"/>
    <n v="0"/>
    <s v="full price"/>
    <n v="4131"/>
    <n v="0"/>
    <n v="4131"/>
    <s v="February"/>
    <x v="171"/>
    <x v="59"/>
    <s v="Warner, Willis and Ray"/>
  </r>
  <r>
    <s v="S12013"/>
    <x v="11"/>
    <s v="B1008"/>
    <s v="C1018"/>
    <n v="7"/>
    <s v="Bulk"/>
    <n v="492"/>
    <n v="10"/>
    <s v="discounted"/>
    <n v="3444"/>
    <n v="49.2"/>
    <n v="3394.8"/>
    <s v="February"/>
    <x v="22"/>
    <x v="54"/>
    <s v="Taylor-Kane"/>
  </r>
  <r>
    <s v="S12014"/>
    <x v="8"/>
    <s v="B1050"/>
    <s v="C1113"/>
    <n v="2"/>
    <s v="normal"/>
    <n v="287"/>
    <n v="5"/>
    <s v="discounted"/>
    <n v="574"/>
    <n v="14.35"/>
    <n v="559.65"/>
    <s v="February"/>
    <x v="121"/>
    <x v="31"/>
    <s v="Guzman Ltd"/>
  </r>
  <r>
    <s v="S12015"/>
    <x v="18"/>
    <s v="B1000"/>
    <s v="C1173"/>
    <n v="4"/>
    <s v="normal"/>
    <n v="418"/>
    <n v="5"/>
    <s v="discounted"/>
    <n v="1672"/>
    <n v="20.9"/>
    <n v="1651.1"/>
    <s v="February"/>
    <x v="136"/>
    <x v="57"/>
    <s v="Jordan, Parker and Adams"/>
  </r>
  <r>
    <s v="S12016"/>
    <x v="9"/>
    <s v="B1005"/>
    <s v="C1204"/>
    <n v="8"/>
    <s v="Bulk"/>
    <n v="500"/>
    <n v="5"/>
    <s v="discounted"/>
    <n v="4000"/>
    <n v="25"/>
    <n v="3975"/>
    <s v="February"/>
    <x v="198"/>
    <x v="9"/>
    <s v="Rodriguez, Hammond and Mason"/>
  </r>
  <r>
    <s v="S12017"/>
    <x v="2"/>
    <s v="B1004"/>
    <s v="C1059"/>
    <n v="8"/>
    <s v="Bulk"/>
    <n v="248"/>
    <n v="0"/>
    <s v="full price"/>
    <n v="1984"/>
    <n v="0"/>
    <n v="1984"/>
    <s v="February"/>
    <x v="225"/>
    <x v="53"/>
    <s v="Weber PLC"/>
  </r>
  <r>
    <s v="S12018"/>
    <x v="18"/>
    <s v="B1040"/>
    <s v="C1191"/>
    <n v="10"/>
    <s v="Bulk"/>
    <n v="456"/>
    <n v="0"/>
    <s v="full price"/>
    <n v="4560"/>
    <n v="0"/>
    <n v="4560"/>
    <s v="February"/>
    <x v="11"/>
    <x v="11"/>
    <s v="Chen Inc"/>
  </r>
  <r>
    <s v="S12019"/>
    <x v="7"/>
    <s v="B1018"/>
    <s v="C1073"/>
    <n v="8"/>
    <s v="Bulk"/>
    <n v="295"/>
    <n v="10"/>
    <s v="discounted"/>
    <n v="2360"/>
    <n v="29.5"/>
    <n v="2330.5"/>
    <s v="February"/>
    <x v="2"/>
    <x v="36"/>
    <s v="Bautista-Wright"/>
  </r>
  <r>
    <s v="S12020"/>
    <x v="18"/>
    <s v="B1043"/>
    <s v="C1155"/>
    <n v="8"/>
    <s v="Bulk"/>
    <n v="262"/>
    <n v="5"/>
    <s v="discounted"/>
    <n v="2096"/>
    <n v="13.1"/>
    <n v="2082.9"/>
    <s v="February"/>
    <x v="114"/>
    <x v="56"/>
    <s v="Larson and Sons"/>
  </r>
  <r>
    <s v="S12021"/>
    <x v="2"/>
    <s v="B1054"/>
    <s v="C1002"/>
    <n v="10"/>
    <s v="Bulk"/>
    <n v="209"/>
    <n v="5"/>
    <s v="discounted"/>
    <n v="2090"/>
    <n v="10.45"/>
    <n v="2079.5500000000002"/>
    <s v="February"/>
    <x v="161"/>
    <x v="10"/>
    <s v="Garcia-Martin"/>
  </r>
  <r>
    <s v="S12022"/>
    <x v="24"/>
    <s v="B1040"/>
    <s v="C1110"/>
    <n v="5"/>
    <s v="normal"/>
    <n v="456"/>
    <n v="15"/>
    <s v="discounted"/>
    <n v="2280"/>
    <n v="68.400000000000006"/>
    <n v="2211.6"/>
    <s v="February"/>
    <x v="248"/>
    <x v="11"/>
    <s v="Davis, Harmon and Morgan"/>
  </r>
  <r>
    <s v="S12023"/>
    <x v="26"/>
    <s v="B1013"/>
    <s v="C1142"/>
    <n v="2"/>
    <s v="normal"/>
    <n v="284"/>
    <n v="0"/>
    <s v="full price"/>
    <n v="568"/>
    <n v="0"/>
    <n v="568"/>
    <s v="February"/>
    <x v="188"/>
    <x v="16"/>
    <s v="Holloway, Lewis and Bryan"/>
  </r>
  <r>
    <s v="S12024"/>
    <x v="8"/>
    <s v="B1059"/>
    <s v="C1025"/>
    <n v="2"/>
    <s v="normal"/>
    <n v="399"/>
    <n v="15"/>
    <s v="discounted"/>
    <n v="798"/>
    <n v="59.85"/>
    <n v="738.15"/>
    <s v="February"/>
    <x v="89"/>
    <x v="34"/>
    <s v="Wells, Jones and Rogers"/>
  </r>
  <r>
    <s v="S12025"/>
    <x v="18"/>
    <s v="B1044"/>
    <s v="C1175"/>
    <n v="9"/>
    <s v="Bulk"/>
    <n v="396"/>
    <n v="15"/>
    <s v="discounted"/>
    <n v="3564"/>
    <n v="59.4"/>
    <n v="3504.6"/>
    <s v="February"/>
    <x v="196"/>
    <x v="1"/>
    <s v="Hall-Morgan"/>
  </r>
  <r>
    <s v="S12026"/>
    <x v="27"/>
    <s v="B1006"/>
    <s v="C1004"/>
    <n v="6"/>
    <s v="Bulk"/>
    <n v="213"/>
    <n v="15"/>
    <s v="discounted"/>
    <n v="1278"/>
    <n v="31.95"/>
    <n v="1246.05"/>
    <s v="February"/>
    <x v="185"/>
    <x v="40"/>
    <s v="Scott Ltd"/>
  </r>
  <r>
    <s v="S12027"/>
    <x v="18"/>
    <s v="B1059"/>
    <s v="C1133"/>
    <n v="10"/>
    <s v="Bulk"/>
    <n v="399"/>
    <n v="5"/>
    <s v="discounted"/>
    <n v="3990"/>
    <n v="19.95"/>
    <n v="3970.05"/>
    <s v="February"/>
    <x v="226"/>
    <x v="34"/>
    <s v="Clarke Group"/>
  </r>
  <r>
    <s v="S12028"/>
    <x v="17"/>
    <s v="B1029"/>
    <s v="C1215"/>
    <n v="1"/>
    <s v="normal"/>
    <n v="271"/>
    <n v="15"/>
    <s v="discounted"/>
    <n v="271"/>
    <n v="40.65"/>
    <n v="230.35"/>
    <s v="February"/>
    <x v="182"/>
    <x v="42"/>
    <s v="Hernandez, Castaneda and Khan"/>
  </r>
  <r>
    <s v="S12029"/>
    <x v="17"/>
    <s v="B1048"/>
    <s v="C1182"/>
    <n v="3"/>
    <s v="normal"/>
    <n v="465"/>
    <n v="5"/>
    <s v="discounted"/>
    <n v="1395"/>
    <n v="23.25"/>
    <n v="1371.75"/>
    <s v="February"/>
    <x v="58"/>
    <x v="6"/>
    <s v="Anderson-Hogan"/>
  </r>
  <r>
    <s v="S12030"/>
    <x v="25"/>
    <s v="B1053"/>
    <s v="C1022"/>
    <n v="4"/>
    <s v="normal"/>
    <n v="315"/>
    <n v="0"/>
    <s v="full price"/>
    <n v="1260"/>
    <n v="0"/>
    <n v="1260"/>
    <s v="February"/>
    <x v="124"/>
    <x v="4"/>
    <s v="Ross, Ballard and Clark"/>
  </r>
  <r>
    <s v="S12031"/>
    <x v="27"/>
    <s v="B1053"/>
    <s v="C1014"/>
    <n v="3"/>
    <s v="normal"/>
    <n v="315"/>
    <n v="10"/>
    <s v="discounted"/>
    <n v="945"/>
    <n v="31.5"/>
    <n v="913.5"/>
    <s v="February"/>
    <x v="3"/>
    <x v="4"/>
    <s v="Trevino PLC"/>
  </r>
  <r>
    <s v="S12032"/>
    <x v="16"/>
    <s v="B1020"/>
    <s v="C1161"/>
    <n v="3"/>
    <s v="normal"/>
    <n v="386"/>
    <n v="5"/>
    <s v="discounted"/>
    <n v="1158"/>
    <n v="19.3"/>
    <n v="1138.7"/>
    <s v="February"/>
    <x v="38"/>
    <x v="39"/>
    <s v="Baker, Gonzalez and Wood"/>
  </r>
  <r>
    <s v="S12033"/>
    <x v="7"/>
    <s v="B1023"/>
    <s v="C1071"/>
    <n v="5"/>
    <s v="normal"/>
    <n v="421"/>
    <n v="10"/>
    <s v="discounted"/>
    <n v="2105"/>
    <n v="42.1"/>
    <n v="2062.9"/>
    <s v="February"/>
    <x v="71"/>
    <x v="30"/>
    <s v="Johnston and Sons"/>
  </r>
  <r>
    <s v="S12034"/>
    <x v="26"/>
    <s v="B1033"/>
    <s v="C1236"/>
    <n v="7"/>
    <s v="Bulk"/>
    <n v="347"/>
    <n v="5"/>
    <s v="discounted"/>
    <n v="2429"/>
    <n v="17.350000000000001"/>
    <n v="2411.65"/>
    <s v="February"/>
    <x v="80"/>
    <x v="49"/>
    <s v="Jackson Inc"/>
  </r>
  <r>
    <s v="S12035"/>
    <x v="8"/>
    <s v="B1011"/>
    <s v="C1064"/>
    <n v="5"/>
    <s v="normal"/>
    <n v="281"/>
    <n v="10"/>
    <s v="discounted"/>
    <n v="1405"/>
    <n v="28.1"/>
    <n v="1376.9"/>
    <s v="February"/>
    <x v="78"/>
    <x v="13"/>
    <s v="Brown, Diaz and Freeman"/>
  </r>
  <r>
    <s v="S12036"/>
    <x v="6"/>
    <s v="B1027"/>
    <s v="C1021"/>
    <n v="6"/>
    <s v="Bulk"/>
    <n v="336"/>
    <n v="0"/>
    <s v="full price"/>
    <n v="2016"/>
    <n v="0"/>
    <n v="2016"/>
    <s v="February"/>
    <x v="32"/>
    <x v="33"/>
    <s v="Pierce, Cross and Solomon"/>
  </r>
  <r>
    <s v="S12037"/>
    <x v="10"/>
    <s v="B1058"/>
    <s v="C1162"/>
    <n v="6"/>
    <s v="Bulk"/>
    <n v="362"/>
    <n v="10"/>
    <s v="discounted"/>
    <n v="2172"/>
    <n v="36.200000000000003"/>
    <n v="2135.8000000000002"/>
    <s v="February"/>
    <x v="28"/>
    <x v="32"/>
    <s v="Salazar, Maldonado and Thomas"/>
  </r>
  <r>
    <s v="S12038"/>
    <x v="15"/>
    <s v="B1028"/>
    <s v="C1113"/>
    <n v="9"/>
    <s v="Bulk"/>
    <n v="487"/>
    <n v="0"/>
    <s v="full price"/>
    <n v="4383"/>
    <n v="0"/>
    <n v="4383"/>
    <s v="February"/>
    <x v="121"/>
    <x v="51"/>
    <s v="Guzman Ltd"/>
  </r>
  <r>
    <s v="S12039"/>
    <x v="18"/>
    <s v="B1030"/>
    <s v="C1135"/>
    <n v="10"/>
    <s v="Bulk"/>
    <n v="410"/>
    <n v="5"/>
    <s v="discounted"/>
    <n v="4100"/>
    <n v="20.5"/>
    <n v="4079.5"/>
    <s v="February"/>
    <x v="111"/>
    <x v="23"/>
    <s v="Morales-Morris"/>
  </r>
  <r>
    <s v="S12040"/>
    <x v="10"/>
    <s v="B1007"/>
    <s v="C1064"/>
    <n v="4"/>
    <s v="normal"/>
    <n v="332"/>
    <n v="0"/>
    <s v="full price"/>
    <n v="1328"/>
    <n v="0"/>
    <n v="1328"/>
    <s v="February"/>
    <x v="78"/>
    <x v="58"/>
    <s v="Brown, Diaz and Freeman"/>
  </r>
  <r>
    <s v="S12041"/>
    <x v="4"/>
    <s v="B1048"/>
    <s v="C1174"/>
    <n v="10"/>
    <s v="Bulk"/>
    <n v="465"/>
    <n v="0"/>
    <s v="full price"/>
    <n v="4650"/>
    <n v="0"/>
    <n v="4650"/>
    <s v="February"/>
    <x v="154"/>
    <x v="6"/>
    <s v="Arnold-Mahoney"/>
  </r>
  <r>
    <s v="S12042"/>
    <x v="23"/>
    <s v="B1049"/>
    <s v="C1099"/>
    <n v="3"/>
    <s v="normal"/>
    <n v="219"/>
    <n v="15"/>
    <s v="discounted"/>
    <n v="657"/>
    <n v="32.85"/>
    <n v="624.15"/>
    <s v="February"/>
    <x v="63"/>
    <x v="14"/>
    <s v="Powell-Cox"/>
  </r>
  <r>
    <s v="S12043"/>
    <x v="0"/>
    <s v="B1043"/>
    <s v="C1019"/>
    <n v="1"/>
    <s v="normal"/>
    <n v="262"/>
    <n v="5"/>
    <s v="discounted"/>
    <n v="262"/>
    <n v="13.1"/>
    <n v="248.9"/>
    <s v="February"/>
    <x v="155"/>
    <x v="56"/>
    <s v="Bolton, Jones and Rich"/>
  </r>
  <r>
    <s v="S12044"/>
    <x v="14"/>
    <s v="B1053"/>
    <s v="C1204"/>
    <n v="6"/>
    <s v="Bulk"/>
    <n v="315"/>
    <n v="10"/>
    <s v="discounted"/>
    <n v="1890"/>
    <n v="31.5"/>
    <n v="1858.5"/>
    <s v="February"/>
    <x v="198"/>
    <x v="4"/>
    <s v="Rodriguez, Hammond and Mason"/>
  </r>
  <r>
    <s v="S12045"/>
    <x v="20"/>
    <s v="B1007"/>
    <s v="C1064"/>
    <n v="6"/>
    <s v="Bulk"/>
    <n v="332"/>
    <n v="15"/>
    <s v="discounted"/>
    <n v="1992"/>
    <n v="49.8"/>
    <n v="1942.2"/>
    <s v="February"/>
    <x v="78"/>
    <x v="58"/>
    <s v="Brown, Diaz and Freeman"/>
  </r>
  <r>
    <s v="S12046"/>
    <x v="6"/>
    <s v="B1034"/>
    <s v="C1114"/>
    <n v="1"/>
    <s v="normal"/>
    <n v="305"/>
    <n v="15"/>
    <s v="discounted"/>
    <n v="305"/>
    <n v="45.75"/>
    <n v="259.25"/>
    <s v="February"/>
    <x v="164"/>
    <x v="22"/>
    <s v="Moss, Lewis and Rosales"/>
  </r>
  <r>
    <s v="S12047"/>
    <x v="18"/>
    <s v="B1039"/>
    <s v="C1020"/>
    <n v="4"/>
    <s v="normal"/>
    <n v="356"/>
    <n v="5"/>
    <s v="discounted"/>
    <n v="1424"/>
    <n v="17.8"/>
    <n v="1406.2"/>
    <s v="February"/>
    <x v="94"/>
    <x v="46"/>
    <s v="Martinez, Burch and Bates"/>
  </r>
  <r>
    <s v="S12048"/>
    <x v="4"/>
    <s v="B1052"/>
    <s v="C1009"/>
    <n v="7"/>
    <s v="Bulk"/>
    <n v="462"/>
    <n v="10"/>
    <s v="discounted"/>
    <n v="3234"/>
    <n v="46.2"/>
    <n v="3187.8"/>
    <s v="February"/>
    <x v="19"/>
    <x v="8"/>
    <s v="Brown and Sons"/>
  </r>
  <r>
    <s v="S12049"/>
    <x v="17"/>
    <s v="B1024"/>
    <s v="C1225"/>
    <n v="1"/>
    <s v="normal"/>
    <n v="222"/>
    <n v="15"/>
    <s v="discounted"/>
    <n v="222"/>
    <n v="33.299999999999997"/>
    <n v="188.7"/>
    <s v="February"/>
    <x v="43"/>
    <x v="35"/>
    <s v="Bailey Inc"/>
  </r>
  <r>
    <s v="S12050"/>
    <x v="26"/>
    <s v="B1017"/>
    <s v="C1246"/>
    <n v="1"/>
    <s v="normal"/>
    <n v="303"/>
    <n v="5"/>
    <s v="discounted"/>
    <n v="303"/>
    <n v="15.15"/>
    <n v="287.85000000000002"/>
    <s v="February"/>
    <x v="95"/>
    <x v="55"/>
    <s v="Young Ltd"/>
  </r>
  <r>
    <s v="S12051"/>
    <x v="3"/>
    <s v="B1058"/>
    <s v="C1003"/>
    <n v="4"/>
    <s v="normal"/>
    <n v="362"/>
    <n v="5"/>
    <s v="discounted"/>
    <n v="1448"/>
    <n v="18.100000000000001"/>
    <n v="1429.9"/>
    <s v="February"/>
    <x v="166"/>
    <x v="32"/>
    <s v="Clark and Sons"/>
  </r>
  <r>
    <s v="S12052"/>
    <x v="2"/>
    <s v="B1058"/>
    <s v="C1031"/>
    <n v="9"/>
    <s v="Bulk"/>
    <n v="362"/>
    <n v="5"/>
    <s v="discounted"/>
    <n v="3258"/>
    <n v="18.100000000000001"/>
    <n v="3239.9"/>
    <s v="February"/>
    <x v="231"/>
    <x v="32"/>
    <s v="Martinez-Monroe"/>
  </r>
  <r>
    <s v="S12053"/>
    <x v="17"/>
    <s v="B1025"/>
    <s v="C1216"/>
    <n v="3"/>
    <s v="normal"/>
    <n v="467"/>
    <n v="10"/>
    <s v="discounted"/>
    <n v="1401"/>
    <n v="46.7"/>
    <n v="1354.3"/>
    <s v="February"/>
    <x v="132"/>
    <x v="38"/>
    <s v="Benson, Cervantes and Johnson"/>
  </r>
  <r>
    <s v="S12054"/>
    <x v="12"/>
    <s v="B1005"/>
    <s v="C1084"/>
    <n v="2"/>
    <s v="normal"/>
    <n v="500"/>
    <n v="0"/>
    <s v="full price"/>
    <n v="1000"/>
    <n v="0"/>
    <n v="1000"/>
    <s v="February"/>
    <x v="64"/>
    <x v="9"/>
    <s v="Miles Ltd"/>
  </r>
  <r>
    <s v="S12055"/>
    <x v="12"/>
    <s v="B1035"/>
    <s v="C1170"/>
    <n v="1"/>
    <s v="normal"/>
    <n v="288"/>
    <n v="15"/>
    <s v="discounted"/>
    <n v="288"/>
    <n v="43.2"/>
    <n v="244.8"/>
    <s v="February"/>
    <x v="66"/>
    <x v="28"/>
    <s v="Murphy and Sons"/>
  </r>
  <r>
    <s v="S12056"/>
    <x v="20"/>
    <s v="B1039"/>
    <s v="C1128"/>
    <n v="6"/>
    <s v="Bulk"/>
    <n v="356"/>
    <n v="15"/>
    <s v="discounted"/>
    <n v="2136"/>
    <n v="53.4"/>
    <n v="2082.6"/>
    <s v="February"/>
    <x v="175"/>
    <x v="46"/>
    <s v="Rodriguez, Brown and Daniels"/>
  </r>
  <r>
    <s v="S12057"/>
    <x v="18"/>
    <s v="B1013"/>
    <s v="C1143"/>
    <n v="8"/>
    <s v="Bulk"/>
    <n v="284"/>
    <n v="5"/>
    <s v="discounted"/>
    <n v="2272"/>
    <n v="14.2"/>
    <n v="2257.8000000000002"/>
    <s v="February"/>
    <x v="13"/>
    <x v="16"/>
    <s v="Malone-Riggs"/>
  </r>
  <r>
    <s v="S12058"/>
    <x v="17"/>
    <s v="B1053"/>
    <s v="C1123"/>
    <n v="3"/>
    <s v="normal"/>
    <n v="315"/>
    <n v="5"/>
    <s v="discounted"/>
    <n v="945"/>
    <n v="15.75"/>
    <n v="929.25"/>
    <s v="February"/>
    <x v="18"/>
    <x v="4"/>
    <s v="Barnes-Johnson"/>
  </r>
  <r>
    <s v="S12059"/>
    <x v="26"/>
    <s v="B1007"/>
    <s v="C1151"/>
    <n v="7"/>
    <s v="Bulk"/>
    <n v="332"/>
    <n v="5"/>
    <s v="discounted"/>
    <n v="2324"/>
    <n v="16.600000000000001"/>
    <n v="2307.4"/>
    <s v="February"/>
    <x v="118"/>
    <x v="58"/>
    <s v="Brown-Rivers"/>
  </r>
  <r>
    <s v="S12060"/>
    <x v="26"/>
    <s v="B1038"/>
    <s v="C1209"/>
    <n v="4"/>
    <s v="normal"/>
    <n v="481"/>
    <n v="0"/>
    <s v="full price"/>
    <n v="1924"/>
    <n v="0"/>
    <n v="1924"/>
    <s v="February"/>
    <x v="184"/>
    <x v="18"/>
    <s v="Lamb LLC"/>
  </r>
  <r>
    <s v="S12061"/>
    <x v="23"/>
    <s v="B1036"/>
    <s v="C1098"/>
    <n v="3"/>
    <s v="normal"/>
    <n v="164"/>
    <n v="5"/>
    <s v="discounted"/>
    <n v="492"/>
    <n v="8.1999999999999993"/>
    <n v="483.8"/>
    <s v="February"/>
    <x v="159"/>
    <x v="19"/>
    <s v="Tate-Massey"/>
  </r>
  <r>
    <s v="S12062"/>
    <x v="14"/>
    <s v="B1012"/>
    <s v="C1246"/>
    <n v="1"/>
    <s v="normal"/>
    <n v="186"/>
    <n v="10"/>
    <s v="discounted"/>
    <n v="186"/>
    <n v="18.600000000000001"/>
    <n v="167.4"/>
    <s v="February"/>
    <x v="95"/>
    <x v="27"/>
    <s v="Young Ltd"/>
  </r>
  <r>
    <s v="S12063"/>
    <x v="12"/>
    <s v="B1052"/>
    <s v="C1046"/>
    <n v="8"/>
    <s v="Bulk"/>
    <n v="462"/>
    <n v="0"/>
    <s v="full price"/>
    <n v="3696"/>
    <n v="0"/>
    <n v="3696"/>
    <s v="February"/>
    <x v="35"/>
    <x v="8"/>
    <s v="Blackburn, Castillo and Diaz"/>
  </r>
  <r>
    <s v="S12064"/>
    <x v="23"/>
    <s v="B1006"/>
    <s v="C1184"/>
    <n v="9"/>
    <s v="Bulk"/>
    <n v="213"/>
    <n v="5"/>
    <s v="discounted"/>
    <n v="1917"/>
    <n v="10.65"/>
    <n v="1906.35"/>
    <s v="February"/>
    <x v="190"/>
    <x v="40"/>
    <s v="Ware LLC"/>
  </r>
  <r>
    <s v="S12065"/>
    <x v="20"/>
    <s v="B1054"/>
    <s v="C1130"/>
    <n v="7"/>
    <s v="Bulk"/>
    <n v="209"/>
    <n v="0"/>
    <s v="full price"/>
    <n v="1463"/>
    <n v="0"/>
    <n v="1463"/>
    <s v="February"/>
    <x v="211"/>
    <x v="10"/>
    <s v="Johnson, Gordon and Fuentes"/>
  </r>
  <r>
    <s v="S12066"/>
    <x v="19"/>
    <s v="B1043"/>
    <s v="C1175"/>
    <n v="9"/>
    <s v="Bulk"/>
    <n v="262"/>
    <n v="5"/>
    <s v="discounted"/>
    <n v="2358"/>
    <n v="13.1"/>
    <n v="2344.9"/>
    <s v="February"/>
    <x v="196"/>
    <x v="56"/>
    <s v="Hall-Morgan"/>
  </r>
  <r>
    <s v="S12067"/>
    <x v="27"/>
    <s v="B1015"/>
    <s v="C1086"/>
    <n v="8"/>
    <s v="Bulk"/>
    <n v="417"/>
    <n v="10"/>
    <s v="discounted"/>
    <n v="3336"/>
    <n v="41.7"/>
    <n v="3294.3"/>
    <s v="February"/>
    <x v="220"/>
    <x v="25"/>
    <s v="Brown-Smith"/>
  </r>
  <r>
    <s v="S12068"/>
    <x v="15"/>
    <s v="B1047"/>
    <s v="C1090"/>
    <n v="2"/>
    <s v="normal"/>
    <n v="162"/>
    <n v="10"/>
    <s v="discounted"/>
    <n v="324"/>
    <n v="16.2"/>
    <n v="307.8"/>
    <s v="February"/>
    <x v="4"/>
    <x v="26"/>
    <s v="Anderson LLC"/>
  </r>
  <r>
    <s v="S12069"/>
    <x v="27"/>
    <s v="B1021"/>
    <s v="C1089"/>
    <n v="3"/>
    <s v="normal"/>
    <n v="269"/>
    <n v="10"/>
    <s v="discounted"/>
    <n v="807"/>
    <n v="26.9"/>
    <n v="780.1"/>
    <s v="February"/>
    <x v="7"/>
    <x v="44"/>
    <s v="White and Sons"/>
  </r>
  <r>
    <s v="S12070"/>
    <x v="16"/>
    <s v="B1019"/>
    <s v="C1110"/>
    <n v="10"/>
    <s v="Bulk"/>
    <n v="167"/>
    <n v="0"/>
    <s v="full price"/>
    <n v="1670"/>
    <n v="0"/>
    <n v="1670"/>
    <s v="February"/>
    <x v="248"/>
    <x v="12"/>
    <s v="Davis, Harmon and Morgan"/>
  </r>
  <r>
    <s v="S12071"/>
    <x v="26"/>
    <s v="B1049"/>
    <s v="C1127"/>
    <n v="8"/>
    <s v="Bulk"/>
    <n v="219"/>
    <n v="0"/>
    <s v="full price"/>
    <n v="1752"/>
    <n v="0"/>
    <n v="1752"/>
    <s v="February"/>
    <x v="197"/>
    <x v="14"/>
    <s v="Lloyd-Williams"/>
  </r>
  <r>
    <s v="S12072"/>
    <x v="0"/>
    <s v="B1015"/>
    <s v="C1175"/>
    <n v="9"/>
    <s v="Bulk"/>
    <n v="417"/>
    <n v="5"/>
    <s v="discounted"/>
    <n v="3753"/>
    <n v="20.85"/>
    <n v="3732.15"/>
    <s v="February"/>
    <x v="196"/>
    <x v="25"/>
    <s v="Hall-Morgan"/>
  </r>
  <r>
    <s v="S12073"/>
    <x v="8"/>
    <s v="B1021"/>
    <s v="C1217"/>
    <n v="9"/>
    <s v="Bulk"/>
    <n v="269"/>
    <n v="0"/>
    <s v="full price"/>
    <n v="2421"/>
    <n v="0"/>
    <n v="2421"/>
    <s v="February"/>
    <x v="178"/>
    <x v="44"/>
    <s v="Smith PLC"/>
  </r>
  <r>
    <s v="S12074"/>
    <x v="24"/>
    <s v="B1013"/>
    <s v="C1209"/>
    <n v="4"/>
    <s v="normal"/>
    <n v="284"/>
    <n v="5"/>
    <s v="discounted"/>
    <n v="1136"/>
    <n v="14.2"/>
    <n v="1121.8"/>
    <s v="February"/>
    <x v="184"/>
    <x v="16"/>
    <s v="Lamb LLC"/>
  </r>
  <r>
    <s v="S12075"/>
    <x v="23"/>
    <s v="B1039"/>
    <s v="C1082"/>
    <n v="3"/>
    <s v="normal"/>
    <n v="356"/>
    <n v="5"/>
    <s v="discounted"/>
    <n v="1068"/>
    <n v="17.8"/>
    <n v="1050.2"/>
    <s v="February"/>
    <x v="61"/>
    <x v="46"/>
    <s v="Hayes, Hampton and Palmer"/>
  </r>
  <r>
    <s v="S12076"/>
    <x v="22"/>
    <s v="B1038"/>
    <s v="C1217"/>
    <n v="2"/>
    <s v="normal"/>
    <n v="481"/>
    <n v="10"/>
    <s v="discounted"/>
    <n v="962"/>
    <n v="48.1"/>
    <n v="913.9"/>
    <s v="February"/>
    <x v="178"/>
    <x v="18"/>
    <s v="Smith PLC"/>
  </r>
  <r>
    <s v="S12077"/>
    <x v="8"/>
    <s v="B1028"/>
    <s v="C1196"/>
    <n v="5"/>
    <s v="normal"/>
    <n v="487"/>
    <n v="0"/>
    <s v="full price"/>
    <n v="2435"/>
    <n v="0"/>
    <n v="2435"/>
    <s v="February"/>
    <x v="127"/>
    <x v="51"/>
    <s v="Holden, Austin and Robinson"/>
  </r>
  <r>
    <s v="S12078"/>
    <x v="27"/>
    <s v="B1020"/>
    <s v="C1009"/>
    <n v="3"/>
    <s v="normal"/>
    <n v="386"/>
    <n v="5"/>
    <s v="discounted"/>
    <n v="1158"/>
    <n v="19.3"/>
    <n v="1138.7"/>
    <s v="February"/>
    <x v="19"/>
    <x v="39"/>
    <s v="Brown and Sons"/>
  </r>
  <r>
    <s v="S12079"/>
    <x v="22"/>
    <s v="B1039"/>
    <s v="C1041"/>
    <n v="9"/>
    <s v="Bulk"/>
    <n v="356"/>
    <n v="0"/>
    <s v="full price"/>
    <n v="3204"/>
    <n v="0"/>
    <n v="3204"/>
    <s v="February"/>
    <x v="235"/>
    <x v="46"/>
    <s v="Evans PLC"/>
  </r>
  <r>
    <s v="S12080"/>
    <x v="15"/>
    <s v="B1054"/>
    <s v="C1247"/>
    <n v="1"/>
    <s v="normal"/>
    <n v="209"/>
    <n v="5"/>
    <s v="discounted"/>
    <n v="209"/>
    <n v="10.45"/>
    <n v="198.55"/>
    <s v="February"/>
    <x v="172"/>
    <x v="10"/>
    <s v="Curtis Group"/>
  </r>
  <r>
    <s v="S12081"/>
    <x v="11"/>
    <s v="B1046"/>
    <s v="C1181"/>
    <n v="6"/>
    <s v="Bulk"/>
    <n v="334"/>
    <n v="5"/>
    <s v="discounted"/>
    <n v="2004"/>
    <n v="16.7"/>
    <n v="1987.3"/>
    <s v="February"/>
    <x v="209"/>
    <x v="20"/>
    <s v="Morales, Allen and Wells"/>
  </r>
  <r>
    <s v="S12082"/>
    <x v="1"/>
    <s v="B1057"/>
    <s v="C1209"/>
    <n v="2"/>
    <s v="normal"/>
    <n v="326"/>
    <n v="10"/>
    <s v="discounted"/>
    <n v="652"/>
    <n v="32.6"/>
    <n v="619.4"/>
    <s v="February"/>
    <x v="184"/>
    <x v="48"/>
    <s v="Lamb LLC"/>
  </r>
  <r>
    <s v="S12083"/>
    <x v="5"/>
    <s v="B1002"/>
    <s v="C1155"/>
    <n v="10"/>
    <s v="Bulk"/>
    <n v="167"/>
    <n v="10"/>
    <s v="discounted"/>
    <n v="1670"/>
    <n v="16.7"/>
    <n v="1653.3"/>
    <s v="February"/>
    <x v="114"/>
    <x v="29"/>
    <s v="Larson and Sons"/>
  </r>
  <r>
    <s v="S12084"/>
    <x v="14"/>
    <s v="B1021"/>
    <s v="C1156"/>
    <n v="4"/>
    <s v="normal"/>
    <n v="269"/>
    <n v="0"/>
    <s v="full price"/>
    <n v="1076"/>
    <n v="0"/>
    <n v="1076"/>
    <s v="February"/>
    <x v="87"/>
    <x v="44"/>
    <s v="Trevino LLC"/>
  </r>
  <r>
    <s v="S12085"/>
    <x v="3"/>
    <s v="B1043"/>
    <s v="C1045"/>
    <n v="2"/>
    <s v="normal"/>
    <n v="262"/>
    <n v="0"/>
    <s v="full price"/>
    <n v="524"/>
    <n v="0"/>
    <n v="524"/>
    <s v="February"/>
    <x v="227"/>
    <x v="56"/>
    <s v="Williams Ltd"/>
  </r>
  <r>
    <s v="S12086"/>
    <x v="21"/>
    <s v="B1002"/>
    <s v="C1170"/>
    <n v="5"/>
    <s v="normal"/>
    <n v="167"/>
    <n v="5"/>
    <s v="discounted"/>
    <n v="835"/>
    <n v="8.35"/>
    <n v="826.65"/>
    <s v="February"/>
    <x v="66"/>
    <x v="29"/>
    <s v="Murphy and Sons"/>
  </r>
  <r>
    <s v="S12087"/>
    <x v="2"/>
    <s v="B1031"/>
    <s v="C1072"/>
    <n v="8"/>
    <s v="Bulk"/>
    <n v="370"/>
    <n v="10"/>
    <s v="discounted"/>
    <n v="2960"/>
    <n v="37"/>
    <n v="2923"/>
    <s v="February"/>
    <x v="130"/>
    <x v="5"/>
    <s v="Reid, Chavez and Flowers"/>
  </r>
  <r>
    <s v="S12088"/>
    <x v="21"/>
    <s v="B1012"/>
    <s v="C1097"/>
    <n v="7"/>
    <s v="Bulk"/>
    <n v="186"/>
    <n v="5"/>
    <s v="discounted"/>
    <n v="1302"/>
    <n v="9.3000000000000007"/>
    <n v="1292.7"/>
    <s v="February"/>
    <x v="168"/>
    <x v="27"/>
    <s v="Callahan, Edwards and Hudson"/>
  </r>
  <r>
    <s v="S12089"/>
    <x v="12"/>
    <s v="B1050"/>
    <s v="C1214"/>
    <n v="1"/>
    <s v="normal"/>
    <n v="287"/>
    <n v="5"/>
    <s v="discounted"/>
    <n v="287"/>
    <n v="14.35"/>
    <n v="272.64999999999998"/>
    <s v="February"/>
    <x v="203"/>
    <x v="31"/>
    <s v="Nelson, Martinez and Malone"/>
  </r>
  <r>
    <s v="S12090"/>
    <x v="20"/>
    <s v="B1044"/>
    <s v="C1114"/>
    <n v="9"/>
    <s v="Bulk"/>
    <n v="396"/>
    <n v="0"/>
    <s v="full price"/>
    <n v="3564"/>
    <n v="0"/>
    <n v="3564"/>
    <s v="February"/>
    <x v="164"/>
    <x v="1"/>
    <s v="Moss, Lewis and Rosales"/>
  </r>
  <r>
    <s v="S12091"/>
    <x v="11"/>
    <s v="B1040"/>
    <s v="C1038"/>
    <n v="6"/>
    <s v="Bulk"/>
    <n v="456"/>
    <n v="15"/>
    <s v="discounted"/>
    <n v="2736"/>
    <n v="68.400000000000006"/>
    <n v="2667.6"/>
    <s v="February"/>
    <x v="90"/>
    <x v="11"/>
    <s v="Green-Everett"/>
  </r>
  <r>
    <s v="S12092"/>
    <x v="18"/>
    <s v="B1031"/>
    <s v="C1076"/>
    <n v="2"/>
    <s v="normal"/>
    <n v="370"/>
    <n v="0"/>
    <s v="full price"/>
    <n v="740"/>
    <n v="0"/>
    <n v="740"/>
    <s v="February"/>
    <x v="62"/>
    <x v="5"/>
    <s v="White-Cox"/>
  </r>
  <r>
    <s v="S12093"/>
    <x v="21"/>
    <s v="B1036"/>
    <s v="C1241"/>
    <n v="9"/>
    <s v="Bulk"/>
    <n v="164"/>
    <n v="0"/>
    <s v="full price"/>
    <n v="1476"/>
    <n v="0"/>
    <n v="1476"/>
    <s v="February"/>
    <x v="54"/>
    <x v="19"/>
    <s v="Parker-Turner"/>
  </r>
  <r>
    <s v="S12094"/>
    <x v="25"/>
    <s v="B1044"/>
    <s v="C1247"/>
    <n v="1"/>
    <s v="normal"/>
    <n v="396"/>
    <n v="0"/>
    <s v="full price"/>
    <n v="396"/>
    <n v="0"/>
    <n v="396"/>
    <s v="February"/>
    <x v="172"/>
    <x v="1"/>
    <s v="Curtis Group"/>
  </r>
  <r>
    <s v="S12095"/>
    <x v="1"/>
    <s v="B1020"/>
    <s v="C1022"/>
    <n v="7"/>
    <s v="Bulk"/>
    <n v="386"/>
    <n v="5"/>
    <s v="discounted"/>
    <n v="2702"/>
    <n v="19.3"/>
    <n v="2682.7"/>
    <s v="February"/>
    <x v="124"/>
    <x v="39"/>
    <s v="Ross, Ballard and Clark"/>
  </r>
  <r>
    <s v="S12096"/>
    <x v="2"/>
    <s v="B1036"/>
    <s v="C1043"/>
    <n v="5"/>
    <s v="normal"/>
    <n v="164"/>
    <n v="5"/>
    <s v="discounted"/>
    <n v="820"/>
    <n v="8.1999999999999993"/>
    <n v="811.8"/>
    <s v="February"/>
    <x v="49"/>
    <x v="19"/>
    <s v="Moore-Torres"/>
  </r>
  <r>
    <s v="S12097"/>
    <x v="2"/>
    <s v="B1013"/>
    <s v="C1084"/>
    <n v="1"/>
    <s v="normal"/>
    <n v="284"/>
    <n v="15"/>
    <s v="discounted"/>
    <n v="284"/>
    <n v="42.6"/>
    <n v="241.4"/>
    <s v="February"/>
    <x v="64"/>
    <x v="16"/>
    <s v="Miles Ltd"/>
  </r>
  <r>
    <s v="S12098"/>
    <x v="11"/>
    <s v="B1046"/>
    <s v="C1075"/>
    <n v="3"/>
    <s v="normal"/>
    <n v="334"/>
    <n v="15"/>
    <s v="discounted"/>
    <n v="1002"/>
    <n v="50.1"/>
    <n v="951.9"/>
    <s v="February"/>
    <x v="170"/>
    <x v="20"/>
    <s v="Rodriguez, Evans and Valdez"/>
  </r>
  <r>
    <s v="S12099"/>
    <x v="16"/>
    <s v="B1040"/>
    <s v="C1114"/>
    <n v="6"/>
    <s v="Bulk"/>
    <n v="456"/>
    <n v="15"/>
    <s v="discounted"/>
    <n v="2736"/>
    <n v="68.400000000000006"/>
    <n v="2667.6"/>
    <s v="February"/>
    <x v="164"/>
    <x v="11"/>
    <s v="Moss, Lewis and Rosales"/>
  </r>
  <r>
    <s v="S12100"/>
    <x v="25"/>
    <s v="B1057"/>
    <s v="C1175"/>
    <n v="2"/>
    <s v="normal"/>
    <n v="326"/>
    <n v="10"/>
    <s v="discounted"/>
    <n v="652"/>
    <n v="32.6"/>
    <n v="619.4"/>
    <s v="February"/>
    <x v="196"/>
    <x v="48"/>
    <s v="Hall-Morgan"/>
  </r>
  <r>
    <s v="S12101"/>
    <x v="22"/>
    <s v="B1043"/>
    <s v="C1207"/>
    <n v="2"/>
    <s v="normal"/>
    <n v="262"/>
    <n v="10"/>
    <s v="discounted"/>
    <n v="524"/>
    <n v="26.2"/>
    <n v="497.8"/>
    <s v="February"/>
    <x v="243"/>
    <x v="56"/>
    <s v="Mendoza LLC"/>
  </r>
  <r>
    <s v="S12102"/>
    <x v="19"/>
    <s v="B1040"/>
    <s v="C1128"/>
    <n v="1"/>
    <s v="normal"/>
    <n v="456"/>
    <n v="10"/>
    <s v="discounted"/>
    <n v="456"/>
    <n v="45.6"/>
    <n v="410.4"/>
    <s v="February"/>
    <x v="175"/>
    <x v="11"/>
    <s v="Rodriguez, Brown and Daniels"/>
  </r>
  <r>
    <s v="S12103"/>
    <x v="21"/>
    <s v="B1016"/>
    <s v="C1144"/>
    <n v="7"/>
    <s v="Bulk"/>
    <n v="427"/>
    <n v="10"/>
    <s v="discounted"/>
    <n v="2989"/>
    <n v="42.7"/>
    <n v="2946.3"/>
    <s v="February"/>
    <x v="119"/>
    <x v="37"/>
    <s v="Butler-Carter"/>
  </r>
  <r>
    <s v="S12104"/>
    <x v="12"/>
    <s v="B1014"/>
    <s v="C1015"/>
    <n v="5"/>
    <s v="normal"/>
    <n v="420"/>
    <n v="10"/>
    <s v="discounted"/>
    <n v="2100"/>
    <n v="42"/>
    <n v="2058"/>
    <s v="February"/>
    <x v="201"/>
    <x v="15"/>
    <s v="Munoz, Black and Wilson"/>
  </r>
  <r>
    <s v="S12105"/>
    <x v="6"/>
    <s v="B1049"/>
    <s v="C1190"/>
    <n v="6"/>
    <s v="Bulk"/>
    <n v="219"/>
    <n v="0"/>
    <s v="full price"/>
    <n v="1314"/>
    <n v="0"/>
    <n v="1314"/>
    <s v="February"/>
    <x v="101"/>
    <x v="14"/>
    <s v="Contreras Inc"/>
  </r>
  <r>
    <s v="S12106"/>
    <x v="14"/>
    <s v="B1026"/>
    <s v="C1025"/>
    <n v="9"/>
    <s v="Bulk"/>
    <n v="459"/>
    <n v="0"/>
    <s v="full price"/>
    <n v="4131"/>
    <n v="0"/>
    <n v="4131"/>
    <s v="February"/>
    <x v="89"/>
    <x v="59"/>
    <s v="Wells, Jones and Rogers"/>
  </r>
  <r>
    <s v="S12107"/>
    <x v="5"/>
    <s v="B1020"/>
    <s v="C1129"/>
    <n v="5"/>
    <s v="normal"/>
    <n v="386"/>
    <n v="5"/>
    <s v="discounted"/>
    <n v="1930"/>
    <n v="19.3"/>
    <n v="1910.7"/>
    <s v="February"/>
    <x v="158"/>
    <x v="39"/>
    <s v="Bruce-Jacobs"/>
  </r>
  <r>
    <s v="S12108"/>
    <x v="24"/>
    <s v="B1011"/>
    <s v="C1012"/>
    <n v="5"/>
    <s v="normal"/>
    <n v="281"/>
    <n v="10"/>
    <s v="discounted"/>
    <n v="1405"/>
    <n v="28.1"/>
    <n v="1376.9"/>
    <s v="February"/>
    <x v="19"/>
    <x v="13"/>
    <s v="Brown and Sons"/>
  </r>
  <r>
    <s v="S12109"/>
    <x v="6"/>
    <s v="B1003"/>
    <s v="C1125"/>
    <n v="2"/>
    <s v="normal"/>
    <n v="354"/>
    <n v="5"/>
    <s v="discounted"/>
    <n v="708"/>
    <n v="17.7"/>
    <n v="690.3"/>
    <s v="February"/>
    <x v="74"/>
    <x v="7"/>
    <s v="Mendoza-Burke"/>
  </r>
  <r>
    <s v="S12110"/>
    <x v="3"/>
    <s v="B1003"/>
    <s v="C1193"/>
    <n v="10"/>
    <s v="Bulk"/>
    <n v="354"/>
    <n v="15"/>
    <s v="discounted"/>
    <n v="3540"/>
    <n v="53.1"/>
    <n v="3486.9"/>
    <s v="February"/>
    <x v="46"/>
    <x v="7"/>
    <s v="Lucero and Sons"/>
  </r>
  <r>
    <s v="S12111"/>
    <x v="6"/>
    <s v="B1038"/>
    <s v="C1162"/>
    <n v="5"/>
    <s v="normal"/>
    <n v="481"/>
    <n v="15"/>
    <s v="discounted"/>
    <n v="2405"/>
    <n v="72.150000000000006"/>
    <n v="2332.85"/>
    <s v="February"/>
    <x v="28"/>
    <x v="18"/>
    <s v="Salazar, Maldonado and Thomas"/>
  </r>
  <r>
    <s v="S12112"/>
    <x v="9"/>
    <s v="B1043"/>
    <s v="C1091"/>
    <n v="8"/>
    <s v="Bulk"/>
    <n v="262"/>
    <n v="0"/>
    <s v="full price"/>
    <n v="2096"/>
    <n v="0"/>
    <n v="2096"/>
    <s v="February"/>
    <x v="0"/>
    <x v="56"/>
    <s v="King LLC"/>
  </r>
  <r>
    <s v="S12113"/>
    <x v="8"/>
    <s v="B1025"/>
    <s v="C1243"/>
    <n v="1"/>
    <s v="normal"/>
    <n v="467"/>
    <n v="15"/>
    <s v="discounted"/>
    <n v="467"/>
    <n v="70.05"/>
    <n v="396.95"/>
    <s v="February"/>
    <x v="163"/>
    <x v="38"/>
    <s v="Crane LLC"/>
  </r>
  <r>
    <s v="S12114"/>
    <x v="6"/>
    <s v="B1009"/>
    <s v="C1190"/>
    <n v="4"/>
    <s v="normal"/>
    <n v="210"/>
    <n v="15"/>
    <s v="discounted"/>
    <n v="840"/>
    <n v="31.5"/>
    <n v="808.5"/>
    <s v="February"/>
    <x v="101"/>
    <x v="2"/>
    <s v="Contreras Inc"/>
  </r>
  <r>
    <s v="S12115"/>
    <x v="24"/>
    <s v="B1027"/>
    <s v="C1109"/>
    <n v="8"/>
    <s v="Bulk"/>
    <n v="336"/>
    <n v="0"/>
    <s v="full price"/>
    <n v="2688"/>
    <n v="0"/>
    <n v="2688"/>
    <s v="February"/>
    <x v="126"/>
    <x v="33"/>
    <s v="Gardner PLC"/>
  </r>
  <r>
    <s v="S12116"/>
    <x v="13"/>
    <s v="B1057"/>
    <s v="C1231"/>
    <n v="2"/>
    <s v="normal"/>
    <n v="326"/>
    <n v="5"/>
    <s v="discounted"/>
    <n v="652"/>
    <n v="16.3"/>
    <n v="635.70000000000005"/>
    <s v="February"/>
    <x v="77"/>
    <x v="48"/>
    <s v="Adams-Aguilar"/>
  </r>
  <r>
    <s v="S12117"/>
    <x v="4"/>
    <s v="B1024"/>
    <s v="C1185"/>
    <n v="5"/>
    <s v="normal"/>
    <n v="222"/>
    <n v="10"/>
    <s v="discounted"/>
    <n v="1110"/>
    <n v="22.2"/>
    <n v="1087.8"/>
    <s v="February"/>
    <x v="135"/>
    <x v="35"/>
    <s v="Jones, Rodriguez and Alexander"/>
  </r>
  <r>
    <s v="S12118"/>
    <x v="14"/>
    <s v="B1033"/>
    <s v="C1204"/>
    <n v="9"/>
    <s v="Bulk"/>
    <n v="347"/>
    <n v="15"/>
    <s v="discounted"/>
    <n v="3123"/>
    <n v="52.05"/>
    <n v="3070.95"/>
    <s v="February"/>
    <x v="198"/>
    <x v="49"/>
    <s v="Rodriguez, Hammond and Mason"/>
  </r>
  <r>
    <s v="S12119"/>
    <x v="8"/>
    <s v="B1042"/>
    <s v="C1075"/>
    <n v="6"/>
    <s v="Bulk"/>
    <n v="381"/>
    <n v="0"/>
    <s v="full price"/>
    <n v="2286"/>
    <n v="0"/>
    <n v="2286"/>
    <s v="February"/>
    <x v="170"/>
    <x v="0"/>
    <s v="Rodriguez, Evans and Valdez"/>
  </r>
  <r>
    <s v="S12120"/>
    <x v="4"/>
    <s v="B1003"/>
    <s v="C1188"/>
    <n v="8"/>
    <s v="Bulk"/>
    <n v="354"/>
    <n v="0"/>
    <s v="full price"/>
    <n v="2832"/>
    <n v="0"/>
    <n v="2832"/>
    <s v="February"/>
    <x v="92"/>
    <x v="7"/>
    <s v="Matthews, Flores and Bradley"/>
  </r>
  <r>
    <s v="S12121"/>
    <x v="5"/>
    <s v="B1005"/>
    <s v="C1065"/>
    <n v="3"/>
    <s v="normal"/>
    <n v="500"/>
    <n v="15"/>
    <s v="discounted"/>
    <n v="1500"/>
    <n v="75"/>
    <n v="1425"/>
    <s v="February"/>
    <x v="105"/>
    <x v="9"/>
    <s v="Price Ltd"/>
  </r>
  <r>
    <s v="S12122"/>
    <x v="3"/>
    <s v="B1017"/>
    <s v="C1185"/>
    <n v="10"/>
    <s v="Bulk"/>
    <n v="303"/>
    <n v="5"/>
    <s v="discounted"/>
    <n v="3030"/>
    <n v="15.15"/>
    <n v="3014.85"/>
    <s v="February"/>
    <x v="135"/>
    <x v="55"/>
    <s v="Jones, Rodriguez and Alexander"/>
  </r>
  <r>
    <s v="S12123"/>
    <x v="9"/>
    <s v="B1042"/>
    <s v="C1080"/>
    <n v="8"/>
    <s v="Bulk"/>
    <n v="381"/>
    <n v="15"/>
    <s v="discounted"/>
    <n v="3048"/>
    <n v="57.15"/>
    <n v="2990.85"/>
    <s v="February"/>
    <x v="140"/>
    <x v="0"/>
    <s v="Davis-Buckley"/>
  </r>
  <r>
    <s v="S12124"/>
    <x v="6"/>
    <s v="B1033"/>
    <s v="C1032"/>
    <n v="10"/>
    <s v="Bulk"/>
    <n v="347"/>
    <n v="15"/>
    <s v="discounted"/>
    <n v="3470"/>
    <n v="52.05"/>
    <n v="3417.95"/>
    <s v="February"/>
    <x v="205"/>
    <x v="49"/>
    <s v="Harris-Mills"/>
  </r>
  <r>
    <s v="S12125"/>
    <x v="15"/>
    <s v="B1034"/>
    <s v="C1050"/>
    <n v="3"/>
    <s v="normal"/>
    <n v="305"/>
    <n v="10"/>
    <s v="discounted"/>
    <n v="915"/>
    <n v="30.5"/>
    <n v="884.5"/>
    <s v="February"/>
    <x v="180"/>
    <x v="22"/>
    <s v="Alvarez, Le and Wilson"/>
  </r>
  <r>
    <s v="S12126"/>
    <x v="3"/>
    <s v="B1011"/>
    <s v="C1219"/>
    <n v="3"/>
    <s v="normal"/>
    <n v="281"/>
    <n v="5"/>
    <s v="discounted"/>
    <n v="843"/>
    <n v="14.05"/>
    <n v="828.95"/>
    <s v="February"/>
    <x v="195"/>
    <x v="13"/>
    <s v="Hill Inc"/>
  </r>
  <r>
    <s v="S12127"/>
    <x v="14"/>
    <s v="B1043"/>
    <s v="C1240"/>
    <n v="6"/>
    <s v="Bulk"/>
    <n v="262"/>
    <n v="15"/>
    <s v="discounted"/>
    <n v="1572"/>
    <n v="39.299999999999997"/>
    <n v="1532.7"/>
    <s v="February"/>
    <x v="68"/>
    <x v="56"/>
    <s v="Morgan PLC"/>
  </r>
  <r>
    <s v="S12128"/>
    <x v="27"/>
    <s v="B1052"/>
    <s v="C1139"/>
    <n v="8"/>
    <s v="Bulk"/>
    <n v="462"/>
    <n v="15"/>
    <s v="discounted"/>
    <n v="3696"/>
    <n v="69.3"/>
    <n v="3626.7"/>
    <s v="February"/>
    <x v="138"/>
    <x v="8"/>
    <s v="Mitchell, Mason and Cross"/>
  </r>
  <r>
    <s v="S12129"/>
    <x v="21"/>
    <s v="B1034"/>
    <s v="C1164"/>
    <n v="2"/>
    <s v="normal"/>
    <n v="305"/>
    <n v="0"/>
    <s v="full price"/>
    <n v="610"/>
    <n v="0"/>
    <n v="610"/>
    <s v="February"/>
    <x v="85"/>
    <x v="22"/>
    <s v="Harris Ltd"/>
  </r>
  <r>
    <s v="S12130"/>
    <x v="0"/>
    <s v="B1000"/>
    <s v="C1007"/>
    <n v="6"/>
    <s v="Bulk"/>
    <n v="418"/>
    <n v="15"/>
    <s v="discounted"/>
    <n v="2508"/>
    <n v="62.7"/>
    <n v="2445.3000000000002"/>
    <s v="February"/>
    <x v="223"/>
    <x v="57"/>
    <s v="Webster LLC"/>
  </r>
  <r>
    <s v="S12131"/>
    <x v="8"/>
    <s v="B1008"/>
    <s v="C1064"/>
    <n v="9"/>
    <s v="Bulk"/>
    <n v="492"/>
    <n v="10"/>
    <s v="discounted"/>
    <n v="4428"/>
    <n v="49.2"/>
    <n v="4378.8"/>
    <s v="February"/>
    <x v="78"/>
    <x v="54"/>
    <s v="Brown, Diaz and Freeman"/>
  </r>
  <r>
    <s v="S12132"/>
    <x v="27"/>
    <s v="B1011"/>
    <s v="C1076"/>
    <n v="8"/>
    <s v="Bulk"/>
    <n v="281"/>
    <n v="0"/>
    <s v="full price"/>
    <n v="2248"/>
    <n v="0"/>
    <n v="2248"/>
    <s v="February"/>
    <x v="62"/>
    <x v="13"/>
    <s v="White-Cox"/>
  </r>
  <r>
    <s v="S12133"/>
    <x v="23"/>
    <s v="B1058"/>
    <s v="C1085"/>
    <n v="4"/>
    <s v="normal"/>
    <n v="362"/>
    <n v="10"/>
    <s v="discounted"/>
    <n v="1448"/>
    <n v="36.200000000000003"/>
    <n v="1411.8"/>
    <s v="February"/>
    <x v="52"/>
    <x v="32"/>
    <s v="Roberts, Silva and Gray"/>
  </r>
  <r>
    <s v="S12134"/>
    <x v="0"/>
    <s v="B1044"/>
    <s v="C1232"/>
    <n v="10"/>
    <s v="Bulk"/>
    <n v="396"/>
    <n v="5"/>
    <s v="discounted"/>
    <n v="3960"/>
    <n v="19.8"/>
    <n v="3940.2"/>
    <s v="February"/>
    <x v="174"/>
    <x v="1"/>
    <s v="Clark LLC"/>
  </r>
  <r>
    <s v="S12135"/>
    <x v="25"/>
    <s v="B1017"/>
    <s v="C1188"/>
    <n v="9"/>
    <s v="Bulk"/>
    <n v="303"/>
    <n v="10"/>
    <s v="discounted"/>
    <n v="2727"/>
    <n v="30.3"/>
    <n v="2696.7"/>
    <s v="February"/>
    <x v="92"/>
    <x v="55"/>
    <s v="Matthews, Flores and Bradley"/>
  </r>
  <r>
    <s v="S12136"/>
    <x v="11"/>
    <s v="B1036"/>
    <s v="C1062"/>
    <n v="4"/>
    <s v="normal"/>
    <n v="164"/>
    <n v="10"/>
    <s v="discounted"/>
    <n v="656"/>
    <n v="16.399999999999999"/>
    <n v="639.6"/>
    <s v="February"/>
    <x v="81"/>
    <x v="19"/>
    <s v="Williams LLC"/>
  </r>
  <r>
    <s v="S12137"/>
    <x v="5"/>
    <s v="B1046"/>
    <s v="C1151"/>
    <n v="9"/>
    <s v="Bulk"/>
    <n v="334"/>
    <n v="10"/>
    <s v="discounted"/>
    <n v="3006"/>
    <n v="33.4"/>
    <n v="2972.6"/>
    <s v="February"/>
    <x v="118"/>
    <x v="20"/>
    <s v="Brown-Rivers"/>
  </r>
  <r>
    <s v="S12138"/>
    <x v="17"/>
    <s v="B1013"/>
    <s v="C1150"/>
    <n v="7"/>
    <s v="Bulk"/>
    <n v="284"/>
    <n v="0"/>
    <s v="full price"/>
    <n v="1988"/>
    <n v="0"/>
    <n v="1988"/>
    <s v="February"/>
    <x v="72"/>
    <x v="16"/>
    <s v="Gonzalez-Tran"/>
  </r>
  <r>
    <s v="S12139"/>
    <x v="25"/>
    <s v="B1008"/>
    <s v="C1010"/>
    <n v="6"/>
    <s v="Bulk"/>
    <n v="492"/>
    <n v="10"/>
    <s v="discounted"/>
    <n v="2952"/>
    <n v="49.2"/>
    <n v="2902.8"/>
    <s v="February"/>
    <x v="144"/>
    <x v="54"/>
    <s v="Gibson Ltd"/>
  </r>
  <r>
    <s v="S12140"/>
    <x v="20"/>
    <s v="B1027"/>
    <s v="C1161"/>
    <n v="6"/>
    <s v="Bulk"/>
    <n v="336"/>
    <n v="5"/>
    <s v="discounted"/>
    <n v="2016"/>
    <n v="16.8"/>
    <n v="1999.2"/>
    <s v="February"/>
    <x v="38"/>
    <x v="33"/>
    <s v="Baker, Gonzalez and Wood"/>
  </r>
  <r>
    <s v="S12141"/>
    <x v="18"/>
    <s v="B1027"/>
    <s v="C1205"/>
    <n v="5"/>
    <s v="normal"/>
    <n v="336"/>
    <n v="15"/>
    <s v="discounted"/>
    <n v="1680"/>
    <n v="50.4"/>
    <n v="1629.6"/>
    <s v="February"/>
    <x v="210"/>
    <x v="33"/>
    <s v="Lee Ltd"/>
  </r>
  <r>
    <s v="S12142"/>
    <x v="6"/>
    <s v="B1046"/>
    <s v="C1167"/>
    <n v="8"/>
    <s v="Bulk"/>
    <n v="334"/>
    <n v="15"/>
    <s v="discounted"/>
    <n v="2672"/>
    <n v="50.1"/>
    <n v="2621.9"/>
    <s v="February"/>
    <x v="104"/>
    <x v="20"/>
    <s v="Barnes PLC"/>
  </r>
  <r>
    <s v="S12143"/>
    <x v="26"/>
    <s v="B1029"/>
    <s v="C1150"/>
    <n v="8"/>
    <s v="Bulk"/>
    <n v="271"/>
    <n v="15"/>
    <s v="discounted"/>
    <n v="2168"/>
    <n v="40.65"/>
    <n v="2127.35"/>
    <s v="February"/>
    <x v="72"/>
    <x v="42"/>
    <s v="Gonzalez-Tran"/>
  </r>
  <r>
    <s v="S12144"/>
    <x v="25"/>
    <s v="B1056"/>
    <s v="C1148"/>
    <n v="1"/>
    <s v="normal"/>
    <n v="204"/>
    <n v="5"/>
    <s v="discounted"/>
    <n v="204"/>
    <n v="10.199999999999999"/>
    <n v="193.8"/>
    <s v="February"/>
    <x v="97"/>
    <x v="24"/>
    <s v="Ford PLC"/>
  </r>
  <r>
    <s v="S12145"/>
    <x v="14"/>
    <s v="B1001"/>
    <s v="C1211"/>
    <n v="1"/>
    <s v="normal"/>
    <n v="341"/>
    <n v="15"/>
    <s v="discounted"/>
    <n v="341"/>
    <n v="51.15"/>
    <n v="289.85000000000002"/>
    <s v="February"/>
    <x v="37"/>
    <x v="50"/>
    <s v="Richards Ltd"/>
  </r>
  <r>
    <s v="S12146"/>
    <x v="1"/>
    <s v="B1041"/>
    <s v="C1067"/>
    <n v="3"/>
    <s v="normal"/>
    <n v="222"/>
    <n v="10"/>
    <s v="discounted"/>
    <n v="666"/>
    <n v="22.2"/>
    <n v="643.79999999999995"/>
    <s v="February"/>
    <x v="131"/>
    <x v="17"/>
    <s v="Williams-Hart"/>
  </r>
  <r>
    <s v="S12147"/>
    <x v="25"/>
    <s v="B1030"/>
    <s v="C1141"/>
    <n v="9"/>
    <s v="Bulk"/>
    <n v="410"/>
    <n v="0"/>
    <s v="full price"/>
    <n v="3690"/>
    <n v="0"/>
    <n v="3690"/>
    <s v="February"/>
    <x v="88"/>
    <x v="23"/>
    <s v="Ashley, Delgado and Hernandez"/>
  </r>
  <r>
    <s v="S12148"/>
    <x v="27"/>
    <s v="B1015"/>
    <s v="C1008"/>
    <n v="6"/>
    <s v="Bulk"/>
    <n v="417"/>
    <n v="10"/>
    <s v="discounted"/>
    <n v="2502"/>
    <n v="41.7"/>
    <n v="2460.3000000000002"/>
    <s v="February"/>
    <x v="14"/>
    <x v="25"/>
    <s v="Walter, Richard and Powell"/>
  </r>
  <r>
    <s v="S12149"/>
    <x v="14"/>
    <s v="B1032"/>
    <s v="C1247"/>
    <n v="9"/>
    <s v="Bulk"/>
    <n v="423"/>
    <n v="10"/>
    <s v="discounted"/>
    <n v="3807"/>
    <n v="42.3"/>
    <n v="3764.7"/>
    <s v="February"/>
    <x v="172"/>
    <x v="43"/>
    <s v="Curtis Group"/>
  </r>
  <r>
    <s v="S12150"/>
    <x v="1"/>
    <s v="B1013"/>
    <s v="C1052"/>
    <n v="4"/>
    <s v="normal"/>
    <n v="284"/>
    <n v="15"/>
    <s v="discounted"/>
    <n v="1136"/>
    <n v="42.6"/>
    <n v="1093.4000000000001"/>
    <s v="February"/>
    <x v="221"/>
    <x v="16"/>
    <s v="Roach-Gonzalez"/>
  </r>
  <r>
    <s v="S12151"/>
    <x v="26"/>
    <s v="B1043"/>
    <s v="C1183"/>
    <n v="1"/>
    <s v="normal"/>
    <n v="262"/>
    <n v="0"/>
    <s v="full price"/>
    <n v="262"/>
    <n v="0"/>
    <n v="262"/>
    <s v="February"/>
    <x v="145"/>
    <x v="56"/>
    <s v="Patterson Ltd"/>
  </r>
  <r>
    <s v="S12152"/>
    <x v="25"/>
    <s v="B1003"/>
    <s v="C1168"/>
    <n v="10"/>
    <s v="Bulk"/>
    <n v="354"/>
    <n v="10"/>
    <s v="discounted"/>
    <n v="3540"/>
    <n v="35.4"/>
    <n v="3504.6"/>
    <s v="February"/>
    <x v="237"/>
    <x v="7"/>
    <s v="Hill-Rojas"/>
  </r>
  <r>
    <s v="S12153"/>
    <x v="17"/>
    <s v="B1023"/>
    <s v="C1130"/>
    <n v="6"/>
    <s v="Bulk"/>
    <n v="421"/>
    <n v="10"/>
    <s v="discounted"/>
    <n v="2526"/>
    <n v="42.1"/>
    <n v="2483.9"/>
    <s v="February"/>
    <x v="211"/>
    <x v="30"/>
    <s v="Johnson, Gordon and Fuentes"/>
  </r>
  <r>
    <s v="S12154"/>
    <x v="7"/>
    <s v="B1005"/>
    <s v="C1160"/>
    <n v="10"/>
    <s v="Bulk"/>
    <n v="500"/>
    <n v="10"/>
    <s v="discounted"/>
    <n v="5000"/>
    <n v="50"/>
    <n v="4950"/>
    <s v="February"/>
    <x v="45"/>
    <x v="9"/>
    <s v="Martin Ltd"/>
  </r>
  <r>
    <s v="S12155"/>
    <x v="0"/>
    <s v="B1000"/>
    <s v="C1119"/>
    <n v="2"/>
    <s v="normal"/>
    <n v="418"/>
    <n v="5"/>
    <s v="discounted"/>
    <n v="836"/>
    <n v="20.9"/>
    <n v="815.1"/>
    <s v="February"/>
    <x v="200"/>
    <x v="57"/>
    <s v="Lambert, Valdez and Garcia"/>
  </r>
  <r>
    <s v="S12156"/>
    <x v="26"/>
    <s v="B1014"/>
    <s v="C1053"/>
    <n v="7"/>
    <s v="Bulk"/>
    <n v="420"/>
    <n v="10"/>
    <s v="discounted"/>
    <n v="2940"/>
    <n v="42"/>
    <n v="2898"/>
    <s v="February"/>
    <x v="176"/>
    <x v="15"/>
    <s v="Hayes-Logan"/>
  </r>
  <r>
    <s v="S12157"/>
    <x v="21"/>
    <s v="B1031"/>
    <s v="C1116"/>
    <n v="1"/>
    <s v="normal"/>
    <n v="370"/>
    <n v="15"/>
    <s v="discounted"/>
    <n v="370"/>
    <n v="55.5"/>
    <n v="314.5"/>
    <s v="February"/>
    <x v="23"/>
    <x v="5"/>
    <s v="Carr Ltd"/>
  </r>
  <r>
    <s v="S12158"/>
    <x v="13"/>
    <s v="B1036"/>
    <s v="C1171"/>
    <n v="6"/>
    <s v="Bulk"/>
    <n v="164"/>
    <n v="0"/>
    <s v="full price"/>
    <n v="984"/>
    <n v="0"/>
    <n v="984"/>
    <s v="February"/>
    <x v="31"/>
    <x v="19"/>
    <s v="Warren, Crane and Jones"/>
  </r>
  <r>
    <s v="S12159"/>
    <x v="1"/>
    <s v="B1009"/>
    <s v="C1057"/>
    <n v="8"/>
    <s v="Bulk"/>
    <n v="210"/>
    <n v="15"/>
    <s v="discounted"/>
    <n v="1680"/>
    <n v="31.5"/>
    <n v="1648.5"/>
    <s v="February"/>
    <x v="202"/>
    <x v="2"/>
    <s v="Macdonald Ltd"/>
  </r>
  <r>
    <s v="S12160"/>
    <x v="22"/>
    <s v="B1048"/>
    <s v="C1180"/>
    <n v="4"/>
    <s v="normal"/>
    <n v="465"/>
    <n v="15"/>
    <s v="discounted"/>
    <n v="1860"/>
    <n v="69.75"/>
    <n v="1790.25"/>
    <s v="February"/>
    <x v="83"/>
    <x v="6"/>
    <s v="Garner Inc"/>
  </r>
  <r>
    <s v="S12161"/>
    <x v="17"/>
    <s v="B1046"/>
    <s v="C1147"/>
    <n v="10"/>
    <s v="Bulk"/>
    <n v="334"/>
    <n v="10"/>
    <s v="discounted"/>
    <n v="3340"/>
    <n v="33.4"/>
    <n v="3306.6"/>
    <s v="February"/>
    <x v="189"/>
    <x v="20"/>
    <s v="Daniels-Bond"/>
  </r>
  <r>
    <s v="S12162"/>
    <x v="5"/>
    <s v="B1035"/>
    <s v="C1147"/>
    <n v="4"/>
    <s v="normal"/>
    <n v="288"/>
    <n v="10"/>
    <s v="discounted"/>
    <n v="1152"/>
    <n v="28.8"/>
    <n v="1123.2"/>
    <s v="February"/>
    <x v="189"/>
    <x v="28"/>
    <s v="Daniels-Bond"/>
  </r>
  <r>
    <s v="S12163"/>
    <x v="24"/>
    <s v="B1030"/>
    <s v="C1112"/>
    <n v="1"/>
    <s v="normal"/>
    <n v="410"/>
    <n v="5"/>
    <s v="discounted"/>
    <n v="410"/>
    <n v="20.5"/>
    <n v="389.5"/>
    <s v="February"/>
    <x v="8"/>
    <x v="23"/>
    <s v="Hood-Pena"/>
  </r>
  <r>
    <s v="S12164"/>
    <x v="25"/>
    <s v="B1000"/>
    <s v="C1008"/>
    <n v="6"/>
    <s v="Bulk"/>
    <n v="418"/>
    <n v="15"/>
    <s v="discounted"/>
    <n v="2508"/>
    <n v="62.7"/>
    <n v="2445.3000000000002"/>
    <s v="February"/>
    <x v="14"/>
    <x v="57"/>
    <s v="Walter, Richard and Powell"/>
  </r>
  <r>
    <s v="S12165"/>
    <x v="16"/>
    <s v="B1041"/>
    <s v="C1121"/>
    <n v="3"/>
    <s v="normal"/>
    <n v="222"/>
    <n v="0"/>
    <s v="full price"/>
    <n v="666"/>
    <n v="0"/>
    <n v="666"/>
    <s v="February"/>
    <x v="233"/>
    <x v="17"/>
    <s v="Miller Ltd"/>
  </r>
  <r>
    <s v="S12166"/>
    <x v="16"/>
    <s v="B1055"/>
    <s v="C1224"/>
    <n v="10"/>
    <s v="Bulk"/>
    <n v="192"/>
    <n v="0"/>
    <s v="full price"/>
    <n v="1920"/>
    <n v="0"/>
    <n v="1920"/>
    <s v="February"/>
    <x v="150"/>
    <x v="3"/>
    <s v="Martin Inc"/>
  </r>
  <r>
    <s v="S12167"/>
    <x v="21"/>
    <s v="B1049"/>
    <s v="C1046"/>
    <n v="1"/>
    <s v="normal"/>
    <n v="219"/>
    <n v="15"/>
    <s v="discounted"/>
    <n v="219"/>
    <n v="32.85"/>
    <n v="186.15"/>
    <s v="February"/>
    <x v="35"/>
    <x v="14"/>
    <s v="Blackburn, Castillo and Diaz"/>
  </r>
  <r>
    <s v="S12168"/>
    <x v="14"/>
    <s v="B1054"/>
    <s v="C1130"/>
    <n v="3"/>
    <s v="normal"/>
    <n v="209"/>
    <n v="15"/>
    <s v="discounted"/>
    <n v="627"/>
    <n v="31.35"/>
    <n v="595.65"/>
    <s v="February"/>
    <x v="211"/>
    <x v="10"/>
    <s v="Johnson, Gordon and Fuentes"/>
  </r>
  <r>
    <s v="S12169"/>
    <x v="12"/>
    <s v="B1048"/>
    <s v="C1112"/>
    <n v="3"/>
    <s v="normal"/>
    <n v="465"/>
    <n v="10"/>
    <s v="discounted"/>
    <n v="1395"/>
    <n v="46.5"/>
    <n v="1348.5"/>
    <s v="February"/>
    <x v="8"/>
    <x v="6"/>
    <s v="Hood-Pena"/>
  </r>
  <r>
    <s v="S12170"/>
    <x v="4"/>
    <s v="B1012"/>
    <s v="C1052"/>
    <n v="8"/>
    <s v="Bulk"/>
    <n v="186"/>
    <n v="5"/>
    <s v="discounted"/>
    <n v="1488"/>
    <n v="9.3000000000000007"/>
    <n v="1478.7"/>
    <s v="February"/>
    <x v="221"/>
    <x v="27"/>
    <s v="Roach-Gonzalez"/>
  </r>
  <r>
    <s v="S12171"/>
    <x v="10"/>
    <s v="B1019"/>
    <s v="C1110"/>
    <n v="4"/>
    <s v="normal"/>
    <n v="167"/>
    <n v="0"/>
    <s v="full price"/>
    <n v="668"/>
    <n v="0"/>
    <n v="668"/>
    <s v="February"/>
    <x v="248"/>
    <x v="12"/>
    <s v="Davis, Harmon and Morgan"/>
  </r>
  <r>
    <s v="S12172"/>
    <x v="26"/>
    <s v="B1028"/>
    <s v="C1199"/>
    <n v="10"/>
    <s v="Bulk"/>
    <n v="487"/>
    <n v="10"/>
    <s v="discounted"/>
    <n v="4870"/>
    <n v="48.7"/>
    <n v="4821.3"/>
    <s v="February"/>
    <x v="15"/>
    <x v="51"/>
    <s v="Bender Group"/>
  </r>
  <r>
    <s v="S12173"/>
    <x v="10"/>
    <s v="B1032"/>
    <s v="C1197"/>
    <n v="2"/>
    <s v="normal"/>
    <n v="423"/>
    <n v="5"/>
    <s v="discounted"/>
    <n v="846"/>
    <n v="21.15"/>
    <n v="824.85"/>
    <s v="February"/>
    <x v="65"/>
    <x v="43"/>
    <s v="Solis, Snyder and Newton"/>
  </r>
  <r>
    <s v="S12174"/>
    <x v="16"/>
    <s v="B1029"/>
    <s v="C1138"/>
    <n v="10"/>
    <s v="Bulk"/>
    <n v="271"/>
    <n v="15"/>
    <s v="discounted"/>
    <n v="2710"/>
    <n v="40.65"/>
    <n v="2669.35"/>
    <s v="February"/>
    <x v="109"/>
    <x v="42"/>
    <s v="Norris Group"/>
  </r>
  <r>
    <s v="S12175"/>
    <x v="16"/>
    <s v="B1054"/>
    <s v="C1121"/>
    <n v="10"/>
    <s v="Bulk"/>
    <n v="209"/>
    <n v="10"/>
    <s v="discounted"/>
    <n v="2090"/>
    <n v="20.9"/>
    <n v="2069.1"/>
    <s v="February"/>
    <x v="233"/>
    <x v="10"/>
    <s v="Miller Ltd"/>
  </r>
  <r>
    <s v="S12176"/>
    <x v="26"/>
    <s v="B1019"/>
    <s v="C1200"/>
    <n v="4"/>
    <s v="normal"/>
    <n v="167"/>
    <n v="15"/>
    <s v="discounted"/>
    <n v="668"/>
    <n v="25.05"/>
    <n v="642.95000000000005"/>
    <s v="February"/>
    <x v="241"/>
    <x v="12"/>
    <s v="Gonzalez Inc"/>
  </r>
  <r>
    <s v="S12177"/>
    <x v="19"/>
    <s v="B1034"/>
    <s v="C1013"/>
    <n v="4"/>
    <s v="normal"/>
    <n v="305"/>
    <n v="0"/>
    <s v="full price"/>
    <n v="1220"/>
    <n v="0"/>
    <n v="1220"/>
    <s v="February"/>
    <x v="219"/>
    <x v="22"/>
    <s v="Wu Group"/>
  </r>
  <r>
    <s v="S12178"/>
    <x v="20"/>
    <s v="B1013"/>
    <s v="C1163"/>
    <n v="4"/>
    <s v="normal"/>
    <n v="284"/>
    <n v="5"/>
    <s v="discounted"/>
    <n v="1136"/>
    <n v="14.2"/>
    <n v="1121.8"/>
    <s v="February"/>
    <x v="139"/>
    <x v="16"/>
    <s v="Alvarez, Knight and Lopez"/>
  </r>
  <r>
    <s v="S12179"/>
    <x v="20"/>
    <s v="B1059"/>
    <s v="C1169"/>
    <n v="10"/>
    <s v="Bulk"/>
    <n v="399"/>
    <n v="0"/>
    <s v="full price"/>
    <n v="3990"/>
    <n v="0"/>
    <n v="3990"/>
    <s v="February"/>
    <x v="5"/>
    <x v="34"/>
    <s v="Smith-Lester"/>
  </r>
  <r>
    <s v="S12180"/>
    <x v="24"/>
    <s v="B1039"/>
    <s v="C1174"/>
    <n v="6"/>
    <s v="Bulk"/>
    <n v="356"/>
    <n v="0"/>
    <s v="full price"/>
    <n v="2136"/>
    <n v="0"/>
    <n v="2136"/>
    <s v="February"/>
    <x v="154"/>
    <x v="46"/>
    <s v="Arnold-Mahoney"/>
  </r>
  <r>
    <s v="S12181"/>
    <x v="2"/>
    <s v="B1017"/>
    <s v="C1026"/>
    <n v="1"/>
    <s v="normal"/>
    <n v="303"/>
    <n v="0"/>
    <s v="full price"/>
    <n v="303"/>
    <n v="0"/>
    <n v="303"/>
    <s v="February"/>
    <x v="120"/>
    <x v="55"/>
    <s v="Williams-Edwards"/>
  </r>
  <r>
    <s v="S12182"/>
    <x v="22"/>
    <s v="B1056"/>
    <s v="C1052"/>
    <n v="4"/>
    <s v="normal"/>
    <n v="204"/>
    <n v="5"/>
    <s v="discounted"/>
    <n v="816"/>
    <n v="10.199999999999999"/>
    <n v="805.8"/>
    <s v="February"/>
    <x v="221"/>
    <x v="24"/>
    <s v="Roach-Gonzalez"/>
  </r>
  <r>
    <s v="S12183"/>
    <x v="22"/>
    <s v="B1042"/>
    <s v="C1157"/>
    <n v="4"/>
    <s v="normal"/>
    <n v="381"/>
    <n v="5"/>
    <s v="discounted"/>
    <n v="1524"/>
    <n v="19.05"/>
    <n v="1504.95"/>
    <s v="February"/>
    <x v="142"/>
    <x v="0"/>
    <s v="Blair, Gibson and Patel"/>
  </r>
  <r>
    <s v="S12184"/>
    <x v="1"/>
    <s v="B1035"/>
    <s v="C1142"/>
    <n v="2"/>
    <s v="normal"/>
    <n v="288"/>
    <n v="10"/>
    <s v="discounted"/>
    <n v="576"/>
    <n v="28.8"/>
    <n v="547.20000000000005"/>
    <s v="February"/>
    <x v="188"/>
    <x v="28"/>
    <s v="Holloway, Lewis and Bryan"/>
  </r>
  <r>
    <s v="S12185"/>
    <x v="24"/>
    <s v="B1027"/>
    <s v="C1205"/>
    <n v="6"/>
    <s v="Bulk"/>
    <n v="336"/>
    <n v="10"/>
    <s v="discounted"/>
    <n v="2016"/>
    <n v="33.6"/>
    <n v="1982.4"/>
    <s v="February"/>
    <x v="210"/>
    <x v="33"/>
    <s v="Lee Ltd"/>
  </r>
  <r>
    <s v="S12186"/>
    <x v="27"/>
    <s v="B1013"/>
    <s v="C1058"/>
    <n v="3"/>
    <s v="normal"/>
    <n v="284"/>
    <n v="10"/>
    <s v="discounted"/>
    <n v="852"/>
    <n v="28.4"/>
    <n v="823.6"/>
    <s v="February"/>
    <x v="229"/>
    <x v="16"/>
    <s v="Contreras, Suarez and Rocha"/>
  </r>
  <r>
    <s v="S12187"/>
    <x v="21"/>
    <s v="B1051"/>
    <s v="C1069"/>
    <n v="7"/>
    <s v="Bulk"/>
    <n v="451"/>
    <n v="5"/>
    <s v="discounted"/>
    <n v="3157"/>
    <n v="22.55"/>
    <n v="3134.45"/>
    <s v="February"/>
    <x v="181"/>
    <x v="52"/>
    <s v="Garcia, Scott and Beltran"/>
  </r>
  <r>
    <s v="S12188"/>
    <x v="15"/>
    <s v="B1021"/>
    <s v="C1181"/>
    <n v="8"/>
    <s v="Bulk"/>
    <n v="269"/>
    <n v="15"/>
    <s v="discounted"/>
    <n v="2152"/>
    <n v="40.35"/>
    <n v="2111.65"/>
    <s v="February"/>
    <x v="209"/>
    <x v="44"/>
    <s v="Morales, Allen and Wells"/>
  </r>
  <r>
    <s v="S12189"/>
    <x v="7"/>
    <s v="B1028"/>
    <s v="C1092"/>
    <n v="7"/>
    <s v="Bulk"/>
    <n v="487"/>
    <n v="0"/>
    <s v="full price"/>
    <n v="3409"/>
    <n v="0"/>
    <n v="3409"/>
    <s v="February"/>
    <x v="169"/>
    <x v="51"/>
    <s v="Davis, Shepard and Clay"/>
  </r>
  <r>
    <s v="S12190"/>
    <x v="1"/>
    <s v="B1048"/>
    <s v="C1117"/>
    <n v="1"/>
    <s v="normal"/>
    <n v="465"/>
    <n v="0"/>
    <s v="full price"/>
    <n v="465"/>
    <n v="0"/>
    <n v="465"/>
    <s v="February"/>
    <x v="67"/>
    <x v="6"/>
    <s v="Anderson-Martinez"/>
  </r>
  <r>
    <s v="S12191"/>
    <x v="20"/>
    <s v="B1037"/>
    <s v="C1049"/>
    <n v="9"/>
    <s v="Bulk"/>
    <n v="373"/>
    <n v="0"/>
    <s v="full price"/>
    <n v="3357"/>
    <n v="0"/>
    <n v="3357"/>
    <s v="February"/>
    <x v="51"/>
    <x v="41"/>
    <s v="Mcknight LLC"/>
  </r>
  <r>
    <s v="S12192"/>
    <x v="17"/>
    <s v="B1025"/>
    <s v="C1154"/>
    <n v="4"/>
    <s v="normal"/>
    <n v="467"/>
    <n v="5"/>
    <s v="discounted"/>
    <n v="1868"/>
    <n v="23.35"/>
    <n v="1844.65"/>
    <s v="February"/>
    <x v="153"/>
    <x v="38"/>
    <s v="Terry-Simpson"/>
  </r>
  <r>
    <s v="S12193"/>
    <x v="18"/>
    <s v="B1005"/>
    <s v="C1095"/>
    <n v="8"/>
    <s v="Bulk"/>
    <n v="500"/>
    <n v="15"/>
    <s v="discounted"/>
    <n v="4000"/>
    <n v="75"/>
    <n v="3925"/>
    <s v="February"/>
    <x v="40"/>
    <x v="9"/>
    <s v="Solomon-Smith"/>
  </r>
  <r>
    <s v="S12194"/>
    <x v="9"/>
    <s v="B1047"/>
    <s v="C1125"/>
    <n v="8"/>
    <s v="Bulk"/>
    <n v="162"/>
    <n v="0"/>
    <s v="full price"/>
    <n v="1296"/>
    <n v="0"/>
    <n v="1296"/>
    <s v="February"/>
    <x v="74"/>
    <x v="26"/>
    <s v="Mendoza-Burke"/>
  </r>
  <r>
    <s v="S12195"/>
    <x v="0"/>
    <s v="B1024"/>
    <s v="C1016"/>
    <n v="10"/>
    <s v="Bulk"/>
    <n v="222"/>
    <n v="0"/>
    <s v="full price"/>
    <n v="2220"/>
    <n v="0"/>
    <n v="2220"/>
    <s v="February"/>
    <x v="214"/>
    <x v="35"/>
    <s v="Mendez-Taylor"/>
  </r>
  <r>
    <s v="S12196"/>
    <x v="21"/>
    <s v="B1010"/>
    <s v="C1232"/>
    <n v="1"/>
    <s v="normal"/>
    <n v="342"/>
    <n v="5"/>
    <s v="discounted"/>
    <n v="342"/>
    <n v="17.100000000000001"/>
    <n v="324.89999999999998"/>
    <s v="February"/>
    <x v="174"/>
    <x v="45"/>
    <s v="Clark LLC"/>
  </r>
  <r>
    <s v="S12197"/>
    <x v="11"/>
    <s v="B1011"/>
    <s v="C1092"/>
    <n v="7"/>
    <s v="Bulk"/>
    <n v="281"/>
    <n v="10"/>
    <s v="discounted"/>
    <n v="1967"/>
    <n v="28.1"/>
    <n v="1938.9"/>
    <s v="February"/>
    <x v="169"/>
    <x v="13"/>
    <s v="Davis, Shepard and Clay"/>
  </r>
  <r>
    <s v="S12198"/>
    <x v="17"/>
    <s v="B1054"/>
    <s v="C1109"/>
    <n v="8"/>
    <s v="Bulk"/>
    <n v="209"/>
    <n v="0"/>
    <s v="full price"/>
    <n v="1672"/>
    <n v="0"/>
    <n v="1672"/>
    <s v="February"/>
    <x v="126"/>
    <x v="10"/>
    <s v="Gardner PLC"/>
  </r>
  <r>
    <s v="S12199"/>
    <x v="10"/>
    <s v="B1025"/>
    <s v="C1063"/>
    <n v="8"/>
    <s v="Bulk"/>
    <n v="467"/>
    <n v="10"/>
    <s v="discounted"/>
    <n v="3736"/>
    <n v="46.7"/>
    <n v="3689.3"/>
    <s v="February"/>
    <x v="48"/>
    <x v="38"/>
    <s v="Thomas-Melendez"/>
  </r>
  <r>
    <s v="S12200"/>
    <x v="1"/>
    <s v="B1023"/>
    <s v="C1241"/>
    <n v="5"/>
    <s v="normal"/>
    <n v="421"/>
    <n v="5"/>
    <s v="discounted"/>
    <n v="2105"/>
    <n v="21.05"/>
    <n v="2083.9499999999998"/>
    <s v="February"/>
    <x v="54"/>
    <x v="30"/>
    <s v="Parker-Turner"/>
  </r>
  <r>
    <s v="S12201"/>
    <x v="0"/>
    <s v="B1002"/>
    <s v="C1135"/>
    <n v="2"/>
    <s v="normal"/>
    <n v="167"/>
    <n v="10"/>
    <s v="discounted"/>
    <n v="334"/>
    <n v="16.7"/>
    <n v="317.3"/>
    <s v="February"/>
    <x v="111"/>
    <x v="29"/>
    <s v="Morales-Morris"/>
  </r>
  <r>
    <s v="S12202"/>
    <x v="19"/>
    <s v="B1036"/>
    <s v="C1059"/>
    <n v="9"/>
    <s v="Bulk"/>
    <n v="164"/>
    <n v="5"/>
    <s v="discounted"/>
    <n v="1476"/>
    <n v="8.1999999999999993"/>
    <n v="1467.8"/>
    <s v="February"/>
    <x v="225"/>
    <x v="19"/>
    <s v="Weber PLC"/>
  </r>
  <r>
    <s v="S12203"/>
    <x v="0"/>
    <s v="B1017"/>
    <s v="C1033"/>
    <n v="1"/>
    <s v="normal"/>
    <n v="303"/>
    <n v="10"/>
    <s v="discounted"/>
    <n v="303"/>
    <n v="30.3"/>
    <n v="272.7"/>
    <s v="February"/>
    <x v="193"/>
    <x v="55"/>
    <s v="Baird, Johnson and Ellison"/>
  </r>
  <r>
    <s v="S12204"/>
    <x v="6"/>
    <s v="B1005"/>
    <s v="C1101"/>
    <n v="7"/>
    <s v="Bulk"/>
    <n v="500"/>
    <n v="10"/>
    <s v="discounted"/>
    <n v="3500"/>
    <n v="50"/>
    <n v="3450"/>
    <s v="February"/>
    <x v="236"/>
    <x v="9"/>
    <s v="Kelley, Pena and Zimmerman"/>
  </r>
  <r>
    <s v="S12205"/>
    <x v="16"/>
    <s v="B1035"/>
    <s v="C1018"/>
    <n v="5"/>
    <s v="normal"/>
    <n v="288"/>
    <n v="15"/>
    <s v="discounted"/>
    <n v="1440"/>
    <n v="43.2"/>
    <n v="1396.8"/>
    <s v="February"/>
    <x v="22"/>
    <x v="28"/>
    <s v="Taylor-Kane"/>
  </r>
  <r>
    <s v="S12206"/>
    <x v="9"/>
    <s v="B1017"/>
    <s v="C1246"/>
    <n v="5"/>
    <s v="normal"/>
    <n v="303"/>
    <n v="0"/>
    <s v="full price"/>
    <n v="1515"/>
    <n v="0"/>
    <n v="1515"/>
    <s v="February"/>
    <x v="95"/>
    <x v="55"/>
    <s v="Young Ltd"/>
  </r>
  <r>
    <s v="S12207"/>
    <x v="19"/>
    <s v="B1005"/>
    <s v="C1152"/>
    <n v="10"/>
    <s v="Bulk"/>
    <n v="500"/>
    <n v="5"/>
    <s v="discounted"/>
    <n v="5000"/>
    <n v="25"/>
    <n v="4975"/>
    <s v="February"/>
    <x v="160"/>
    <x v="9"/>
    <s v="Wolfe-Spencer"/>
  </r>
  <r>
    <s v="S12208"/>
    <x v="26"/>
    <s v="B1044"/>
    <s v="C1206"/>
    <n v="5"/>
    <s v="normal"/>
    <n v="396"/>
    <n v="10"/>
    <s v="discounted"/>
    <n v="1980"/>
    <n v="39.6"/>
    <n v="1940.4"/>
    <s v="February"/>
    <x v="117"/>
    <x v="1"/>
    <s v="Sanford Group"/>
  </r>
  <r>
    <s v="S12209"/>
    <x v="27"/>
    <s v="B1009"/>
    <s v="C1209"/>
    <n v="4"/>
    <s v="normal"/>
    <n v="210"/>
    <n v="15"/>
    <s v="discounted"/>
    <n v="840"/>
    <n v="31.5"/>
    <n v="808.5"/>
    <s v="February"/>
    <x v="184"/>
    <x v="2"/>
    <s v="Lamb LLC"/>
  </r>
  <r>
    <s v="S12210"/>
    <x v="27"/>
    <s v="B1046"/>
    <s v="C1191"/>
    <n v="8"/>
    <s v="Bulk"/>
    <n v="334"/>
    <n v="5"/>
    <s v="discounted"/>
    <n v="2672"/>
    <n v="16.7"/>
    <n v="2655.3"/>
    <s v="February"/>
    <x v="11"/>
    <x v="20"/>
    <s v="Chen Inc"/>
  </r>
  <r>
    <s v="S12211"/>
    <x v="21"/>
    <s v="B1025"/>
    <s v="C1052"/>
    <n v="10"/>
    <s v="Bulk"/>
    <n v="467"/>
    <n v="10"/>
    <s v="discounted"/>
    <n v="4670"/>
    <n v="46.7"/>
    <n v="4623.3"/>
    <s v="February"/>
    <x v="221"/>
    <x v="38"/>
    <s v="Roach-Gonzalez"/>
  </r>
  <r>
    <s v="S12212"/>
    <x v="2"/>
    <s v="B1003"/>
    <s v="C1109"/>
    <n v="6"/>
    <s v="Bulk"/>
    <n v="354"/>
    <n v="0"/>
    <s v="full price"/>
    <n v="2124"/>
    <n v="0"/>
    <n v="2124"/>
    <s v="February"/>
    <x v="126"/>
    <x v="7"/>
    <s v="Gardner PLC"/>
  </r>
  <r>
    <s v="S12213"/>
    <x v="0"/>
    <s v="B1000"/>
    <s v="C1158"/>
    <n v="6"/>
    <s v="Bulk"/>
    <n v="418"/>
    <n v="0"/>
    <s v="full price"/>
    <n v="2508"/>
    <n v="0"/>
    <n v="2508"/>
    <s v="February"/>
    <x v="147"/>
    <x v="57"/>
    <s v="Garcia, Garcia and Rose"/>
  </r>
  <r>
    <s v="S12214"/>
    <x v="23"/>
    <s v="B1001"/>
    <s v="C1023"/>
    <n v="5"/>
    <s v="normal"/>
    <n v="341"/>
    <n v="10"/>
    <s v="discounted"/>
    <n v="1705"/>
    <n v="34.1"/>
    <n v="1670.9"/>
    <s v="February"/>
    <x v="157"/>
    <x v="50"/>
    <s v="Harris-Chandler"/>
  </r>
  <r>
    <s v="S12215"/>
    <x v="6"/>
    <s v="B1009"/>
    <s v="C1128"/>
    <n v="8"/>
    <s v="Bulk"/>
    <n v="210"/>
    <n v="5"/>
    <s v="discounted"/>
    <n v="1680"/>
    <n v="10.5"/>
    <n v="1669.5"/>
    <s v="February"/>
    <x v="175"/>
    <x v="2"/>
    <s v="Rodriguez, Brown and Daniels"/>
  </r>
  <r>
    <s v="S12216"/>
    <x v="22"/>
    <s v="B1035"/>
    <s v="C1032"/>
    <n v="4"/>
    <s v="normal"/>
    <n v="288"/>
    <n v="5"/>
    <s v="discounted"/>
    <n v="1152"/>
    <n v="14.4"/>
    <n v="1137.5999999999999"/>
    <s v="February"/>
    <x v="205"/>
    <x v="28"/>
    <s v="Harris-Mills"/>
  </r>
  <r>
    <s v="S12217"/>
    <x v="12"/>
    <s v="B1013"/>
    <s v="C1167"/>
    <n v="4"/>
    <s v="normal"/>
    <n v="284"/>
    <n v="5"/>
    <s v="discounted"/>
    <n v="1136"/>
    <n v="14.2"/>
    <n v="1121.8"/>
    <s v="February"/>
    <x v="104"/>
    <x v="16"/>
    <s v="Barnes PLC"/>
  </r>
  <r>
    <s v="S12218"/>
    <x v="11"/>
    <s v="B1057"/>
    <s v="C1120"/>
    <n v="5"/>
    <s v="normal"/>
    <n v="326"/>
    <n v="15"/>
    <s v="discounted"/>
    <n v="1630"/>
    <n v="48.9"/>
    <n v="1581.1"/>
    <s v="February"/>
    <x v="86"/>
    <x v="48"/>
    <s v="Smith-Wolfe"/>
  </r>
  <r>
    <s v="S12219"/>
    <x v="13"/>
    <s v="B1026"/>
    <s v="C1076"/>
    <n v="4"/>
    <s v="normal"/>
    <n v="459"/>
    <n v="15"/>
    <s v="discounted"/>
    <n v="1836"/>
    <n v="68.849999999999994"/>
    <n v="1767.15"/>
    <s v="February"/>
    <x v="62"/>
    <x v="59"/>
    <s v="White-Cox"/>
  </r>
  <r>
    <s v="S12220"/>
    <x v="11"/>
    <s v="B1022"/>
    <s v="C1162"/>
    <n v="10"/>
    <s v="Bulk"/>
    <n v="441"/>
    <n v="0"/>
    <s v="full price"/>
    <n v="4410"/>
    <n v="0"/>
    <n v="4410"/>
    <s v="February"/>
    <x v="28"/>
    <x v="47"/>
    <s v="Salazar, Maldonado and Thomas"/>
  </r>
  <r>
    <s v="S12221"/>
    <x v="21"/>
    <s v="B1001"/>
    <s v="C1147"/>
    <n v="9"/>
    <s v="Bulk"/>
    <n v="341"/>
    <n v="5"/>
    <s v="discounted"/>
    <n v="3069"/>
    <n v="17.05"/>
    <n v="3051.95"/>
    <s v="February"/>
    <x v="189"/>
    <x v="50"/>
    <s v="Daniels-Bond"/>
  </r>
  <r>
    <s v="S12222"/>
    <x v="10"/>
    <s v="B1002"/>
    <s v="C1072"/>
    <n v="10"/>
    <s v="Bulk"/>
    <n v="167"/>
    <n v="10"/>
    <s v="discounted"/>
    <n v="1670"/>
    <n v="16.7"/>
    <n v="1653.3"/>
    <s v="February"/>
    <x v="130"/>
    <x v="29"/>
    <s v="Reid, Chavez and Flowers"/>
  </r>
  <r>
    <s v="S12223"/>
    <x v="22"/>
    <s v="B1000"/>
    <s v="C1002"/>
    <n v="2"/>
    <s v="normal"/>
    <n v="418"/>
    <n v="0"/>
    <s v="full price"/>
    <n v="836"/>
    <n v="0"/>
    <n v="836"/>
    <s v="February"/>
    <x v="161"/>
    <x v="57"/>
    <s v="Garcia-Martin"/>
  </r>
  <r>
    <s v="S12224"/>
    <x v="27"/>
    <s v="B1035"/>
    <s v="C1008"/>
    <n v="3"/>
    <s v="normal"/>
    <n v="288"/>
    <n v="10"/>
    <s v="discounted"/>
    <n v="864"/>
    <n v="28.8"/>
    <n v="835.2"/>
    <s v="February"/>
    <x v="14"/>
    <x v="28"/>
    <s v="Walter, Richard and Powell"/>
  </r>
  <r>
    <s v="S12225"/>
    <x v="7"/>
    <s v="B1012"/>
    <s v="C1168"/>
    <n v="3"/>
    <s v="normal"/>
    <n v="186"/>
    <n v="0"/>
    <s v="full price"/>
    <n v="558"/>
    <n v="0"/>
    <n v="558"/>
    <s v="February"/>
    <x v="237"/>
    <x v="27"/>
    <s v="Hill-Rojas"/>
  </r>
  <r>
    <s v="S12226"/>
    <x v="25"/>
    <s v="B1037"/>
    <s v="C1096"/>
    <n v="10"/>
    <s v="Bulk"/>
    <n v="373"/>
    <n v="5"/>
    <s v="discounted"/>
    <n v="3730"/>
    <n v="18.649999999999999"/>
    <n v="3711.35"/>
    <s v="February"/>
    <x v="9"/>
    <x v="41"/>
    <s v="Scott-Johnston"/>
  </r>
  <r>
    <s v="S12227"/>
    <x v="8"/>
    <s v="B1056"/>
    <s v="C1083"/>
    <n v="3"/>
    <s v="normal"/>
    <n v="204"/>
    <n v="10"/>
    <s v="discounted"/>
    <n v="612"/>
    <n v="20.399999999999999"/>
    <n v="591.6"/>
    <s v="February"/>
    <x v="186"/>
    <x v="24"/>
    <s v="Smith-Ramsey"/>
  </r>
  <r>
    <s v="S12228"/>
    <x v="4"/>
    <s v="B1020"/>
    <s v="C1224"/>
    <n v="10"/>
    <s v="Bulk"/>
    <n v="386"/>
    <n v="15"/>
    <s v="discounted"/>
    <n v="3860"/>
    <n v="57.9"/>
    <n v="3802.1"/>
    <s v="February"/>
    <x v="150"/>
    <x v="39"/>
    <s v="Martin Inc"/>
  </r>
  <r>
    <s v="S12229"/>
    <x v="9"/>
    <s v="B1002"/>
    <s v="C1194"/>
    <n v="5"/>
    <s v="normal"/>
    <n v="167"/>
    <n v="15"/>
    <s v="discounted"/>
    <n v="835"/>
    <n v="25.05"/>
    <n v="809.95"/>
    <s v="February"/>
    <x v="73"/>
    <x v="29"/>
    <s v="Williams-Ross"/>
  </r>
  <r>
    <s v="S12230"/>
    <x v="23"/>
    <s v="B1009"/>
    <s v="C1152"/>
    <n v="9"/>
    <s v="Bulk"/>
    <n v="210"/>
    <n v="5"/>
    <s v="discounted"/>
    <n v="1890"/>
    <n v="10.5"/>
    <n v="1879.5"/>
    <s v="February"/>
    <x v="160"/>
    <x v="2"/>
    <s v="Wolfe-Spencer"/>
  </r>
  <r>
    <s v="S12231"/>
    <x v="18"/>
    <s v="B1004"/>
    <s v="C1014"/>
    <n v="6"/>
    <s v="Bulk"/>
    <n v="248"/>
    <n v="10"/>
    <s v="discounted"/>
    <n v="1488"/>
    <n v="24.8"/>
    <n v="1463.2"/>
    <s v="February"/>
    <x v="3"/>
    <x v="53"/>
    <s v="Trevino PLC"/>
  </r>
  <r>
    <s v="S12232"/>
    <x v="0"/>
    <s v="B1052"/>
    <s v="C1102"/>
    <n v="10"/>
    <s v="Bulk"/>
    <n v="462"/>
    <n v="10"/>
    <s v="discounted"/>
    <n v="4620"/>
    <n v="46.2"/>
    <n v="4573.8"/>
    <s v="February"/>
    <x v="199"/>
    <x v="8"/>
    <s v="Mahoney-Long"/>
  </r>
  <r>
    <s v="S12233"/>
    <x v="0"/>
    <s v="B1033"/>
    <s v="C1017"/>
    <n v="10"/>
    <s v="Bulk"/>
    <n v="347"/>
    <n v="0"/>
    <s v="full price"/>
    <n v="3470"/>
    <n v="0"/>
    <n v="3470"/>
    <s v="February"/>
    <x v="93"/>
    <x v="49"/>
    <s v="Maldonado, Miller and Thomas"/>
  </r>
  <r>
    <s v="S12234"/>
    <x v="9"/>
    <s v="B1047"/>
    <s v="C1029"/>
    <n v="4"/>
    <s v="normal"/>
    <n v="162"/>
    <n v="10"/>
    <s v="discounted"/>
    <n v="648"/>
    <n v="16.2"/>
    <n v="631.79999999999995"/>
    <s v="February"/>
    <x v="192"/>
    <x v="26"/>
    <s v="Evans LLC"/>
  </r>
  <r>
    <s v="S12235"/>
    <x v="2"/>
    <s v="B1049"/>
    <s v="C1088"/>
    <n v="2"/>
    <s v="normal"/>
    <n v="219"/>
    <n v="0"/>
    <s v="full price"/>
    <n v="438"/>
    <n v="0"/>
    <n v="438"/>
    <s v="February"/>
    <x v="244"/>
    <x v="14"/>
    <s v="Jackson-Hays"/>
  </r>
  <r>
    <s v="S12236"/>
    <x v="21"/>
    <s v="B1018"/>
    <s v="C1206"/>
    <n v="9"/>
    <s v="Bulk"/>
    <n v="295"/>
    <n v="15"/>
    <s v="discounted"/>
    <n v="2655"/>
    <n v="44.25"/>
    <n v="2610.75"/>
    <s v="February"/>
    <x v="117"/>
    <x v="36"/>
    <s v="Sanford Group"/>
  </r>
  <r>
    <s v="S12237"/>
    <x v="8"/>
    <s v="B1020"/>
    <s v="C1147"/>
    <n v="9"/>
    <s v="Bulk"/>
    <n v="386"/>
    <n v="15"/>
    <s v="discounted"/>
    <n v="3474"/>
    <n v="57.9"/>
    <n v="3416.1"/>
    <s v="February"/>
    <x v="189"/>
    <x v="39"/>
    <s v="Daniels-Bond"/>
  </r>
  <r>
    <s v="S12238"/>
    <x v="11"/>
    <s v="B1044"/>
    <s v="C1034"/>
    <n v="4"/>
    <s v="normal"/>
    <n v="396"/>
    <n v="10"/>
    <s v="discounted"/>
    <n v="1584"/>
    <n v="39.6"/>
    <n v="1544.4"/>
    <s v="February"/>
    <x v="213"/>
    <x v="1"/>
    <s v="Finley and Sons"/>
  </r>
  <r>
    <s v="S12239"/>
    <x v="24"/>
    <s v="B1025"/>
    <s v="C1007"/>
    <n v="10"/>
    <s v="Bulk"/>
    <n v="467"/>
    <n v="10"/>
    <s v="discounted"/>
    <n v="4670"/>
    <n v="46.7"/>
    <n v="4623.3"/>
    <s v="February"/>
    <x v="223"/>
    <x v="38"/>
    <s v="Webster LLC"/>
  </r>
  <r>
    <s v="S12240"/>
    <x v="0"/>
    <s v="B1025"/>
    <s v="C1124"/>
    <n v="8"/>
    <s v="Bulk"/>
    <n v="467"/>
    <n v="0"/>
    <s v="full price"/>
    <n v="3736"/>
    <n v="0"/>
    <n v="3736"/>
    <s v="February"/>
    <x v="113"/>
    <x v="38"/>
    <s v="Williams and Sons"/>
  </r>
  <r>
    <s v="S12241"/>
    <x v="6"/>
    <s v="B1043"/>
    <s v="C1075"/>
    <n v="8"/>
    <s v="Bulk"/>
    <n v="262"/>
    <n v="10"/>
    <s v="discounted"/>
    <n v="2096"/>
    <n v="26.2"/>
    <n v="2069.8000000000002"/>
    <s v="February"/>
    <x v="170"/>
    <x v="56"/>
    <s v="Rodriguez, Evans and Valdez"/>
  </r>
  <r>
    <s v="S12242"/>
    <x v="22"/>
    <s v="B1024"/>
    <s v="C1233"/>
    <n v="4"/>
    <s v="normal"/>
    <n v="222"/>
    <n v="15"/>
    <s v="discounted"/>
    <n v="888"/>
    <n v="33.299999999999997"/>
    <n v="854.7"/>
    <s v="February"/>
    <x v="234"/>
    <x v="35"/>
    <s v="Lester and Sons"/>
  </r>
  <r>
    <s v="S12243"/>
    <x v="11"/>
    <s v="B1017"/>
    <s v="C1036"/>
    <n v="4"/>
    <s v="normal"/>
    <n v="303"/>
    <n v="15"/>
    <s v="discounted"/>
    <n v="1212"/>
    <n v="45.45"/>
    <n v="1166.55"/>
    <s v="February"/>
    <x v="128"/>
    <x v="55"/>
    <s v="Sanchez-Jenkins"/>
  </r>
  <r>
    <s v="S12244"/>
    <x v="19"/>
    <s v="B1025"/>
    <s v="C1198"/>
    <n v="4"/>
    <s v="normal"/>
    <n v="467"/>
    <n v="10"/>
    <s v="discounted"/>
    <n v="1868"/>
    <n v="46.7"/>
    <n v="1821.3"/>
    <s v="February"/>
    <x v="191"/>
    <x v="38"/>
    <s v="Prince Group"/>
  </r>
  <r>
    <s v="S12245"/>
    <x v="7"/>
    <s v="B1008"/>
    <s v="C1073"/>
    <n v="1"/>
    <s v="normal"/>
    <n v="492"/>
    <n v="0"/>
    <s v="full price"/>
    <n v="492"/>
    <n v="0"/>
    <n v="492"/>
    <s v="February"/>
    <x v="2"/>
    <x v="54"/>
    <s v="Bautista-Wright"/>
  </r>
  <r>
    <s v="S12246"/>
    <x v="25"/>
    <s v="B1028"/>
    <s v="C1072"/>
    <n v="1"/>
    <s v="normal"/>
    <n v="487"/>
    <n v="5"/>
    <s v="discounted"/>
    <n v="487"/>
    <n v="24.35"/>
    <n v="462.65"/>
    <s v="February"/>
    <x v="130"/>
    <x v="51"/>
    <s v="Reid, Chavez and Flowers"/>
  </r>
  <r>
    <s v="S12247"/>
    <x v="3"/>
    <s v="B1012"/>
    <s v="C1116"/>
    <n v="10"/>
    <s v="Bulk"/>
    <n v="186"/>
    <n v="5"/>
    <s v="discounted"/>
    <n v="1860"/>
    <n v="9.3000000000000007"/>
    <n v="1850.7"/>
    <s v="February"/>
    <x v="23"/>
    <x v="27"/>
    <s v="Carr Ltd"/>
  </r>
  <r>
    <s v="S12248"/>
    <x v="8"/>
    <s v="B1027"/>
    <s v="C1025"/>
    <n v="2"/>
    <s v="normal"/>
    <n v="336"/>
    <n v="10"/>
    <s v="discounted"/>
    <n v="672"/>
    <n v="33.6"/>
    <n v="638.4"/>
    <s v="February"/>
    <x v="89"/>
    <x v="33"/>
    <s v="Wells, Jones and Rogers"/>
  </r>
  <r>
    <s v="S12249"/>
    <x v="16"/>
    <s v="B1036"/>
    <s v="C1114"/>
    <n v="3"/>
    <s v="normal"/>
    <n v="164"/>
    <n v="15"/>
    <s v="discounted"/>
    <n v="492"/>
    <n v="24.6"/>
    <n v="467.4"/>
    <s v="February"/>
    <x v="164"/>
    <x v="19"/>
    <s v="Moss, Lewis and Rosales"/>
  </r>
  <r>
    <s v="S12250"/>
    <x v="22"/>
    <s v="B1003"/>
    <s v="C1069"/>
    <n v="8"/>
    <s v="Bulk"/>
    <n v="354"/>
    <n v="15"/>
    <s v="discounted"/>
    <n v="2832"/>
    <n v="53.1"/>
    <n v="2778.9"/>
    <s v="February"/>
    <x v="181"/>
    <x v="7"/>
    <s v="Garcia, Scott and Beltran"/>
  </r>
  <r>
    <s v="S12251"/>
    <x v="22"/>
    <s v="B1032"/>
    <s v="C1229"/>
    <n v="5"/>
    <s v="normal"/>
    <n v="423"/>
    <n v="15"/>
    <s v="discounted"/>
    <n v="2115"/>
    <n v="63.45"/>
    <n v="2051.5500000000002"/>
    <s v="February"/>
    <x v="112"/>
    <x v="43"/>
    <s v="Martin, Davis and Arias"/>
  </r>
  <r>
    <s v="S12252"/>
    <x v="21"/>
    <s v="B1006"/>
    <s v="C1041"/>
    <n v="7"/>
    <s v="Bulk"/>
    <n v="213"/>
    <n v="0"/>
    <s v="full price"/>
    <n v="1491"/>
    <n v="0"/>
    <n v="1491"/>
    <s v="February"/>
    <x v="235"/>
    <x v="40"/>
    <s v="Evans PLC"/>
  </r>
  <r>
    <s v="S12253"/>
    <x v="15"/>
    <s v="B1007"/>
    <s v="C1154"/>
    <n v="1"/>
    <s v="normal"/>
    <n v="332"/>
    <n v="15"/>
    <s v="discounted"/>
    <n v="332"/>
    <n v="49.8"/>
    <n v="282.2"/>
    <s v="February"/>
    <x v="153"/>
    <x v="58"/>
    <s v="Terry-Simpson"/>
  </r>
  <r>
    <s v="S12254"/>
    <x v="7"/>
    <s v="B1042"/>
    <s v="C1184"/>
    <n v="10"/>
    <s v="Bulk"/>
    <n v="381"/>
    <n v="15"/>
    <s v="discounted"/>
    <n v="3810"/>
    <n v="57.15"/>
    <n v="3752.85"/>
    <s v="February"/>
    <x v="190"/>
    <x v="0"/>
    <s v="Ware LLC"/>
  </r>
  <r>
    <s v="S12255"/>
    <x v="23"/>
    <s v="B1017"/>
    <s v="C1001"/>
    <n v="3"/>
    <s v="normal"/>
    <n v="303"/>
    <n v="5"/>
    <s v="discounted"/>
    <n v="909"/>
    <n v="15.15"/>
    <n v="893.85"/>
    <s v="February"/>
    <x v="208"/>
    <x v="55"/>
    <s v="Bowman Group"/>
  </r>
  <r>
    <s v="S12256"/>
    <x v="9"/>
    <s v="B1027"/>
    <s v="C1200"/>
    <n v="4"/>
    <s v="normal"/>
    <n v="336"/>
    <n v="5"/>
    <s v="discounted"/>
    <n v="1344"/>
    <n v="16.8"/>
    <n v="1327.2"/>
    <s v="February"/>
    <x v="241"/>
    <x v="33"/>
    <s v="Gonzalez Inc"/>
  </r>
  <r>
    <s v="S12257"/>
    <x v="25"/>
    <s v="B1024"/>
    <s v="C1088"/>
    <n v="8"/>
    <s v="Bulk"/>
    <n v="222"/>
    <n v="15"/>
    <s v="discounted"/>
    <n v="1776"/>
    <n v="33.299999999999997"/>
    <n v="1742.7"/>
    <s v="February"/>
    <x v="244"/>
    <x v="35"/>
    <s v="Jackson-Hays"/>
  </r>
  <r>
    <s v="S12258"/>
    <x v="23"/>
    <s v="B1032"/>
    <s v="C1059"/>
    <n v="6"/>
    <s v="Bulk"/>
    <n v="423"/>
    <n v="15"/>
    <s v="discounted"/>
    <n v="2538"/>
    <n v="63.45"/>
    <n v="2474.5500000000002"/>
    <s v="February"/>
    <x v="225"/>
    <x v="43"/>
    <s v="Weber PLC"/>
  </r>
  <r>
    <s v="S12259"/>
    <x v="8"/>
    <s v="B1028"/>
    <s v="C1121"/>
    <n v="4"/>
    <s v="normal"/>
    <n v="487"/>
    <n v="10"/>
    <s v="discounted"/>
    <n v="1948"/>
    <n v="48.7"/>
    <n v="1899.3"/>
    <s v="February"/>
    <x v="233"/>
    <x v="51"/>
    <s v="Miller Ltd"/>
  </r>
  <r>
    <s v="S12260"/>
    <x v="25"/>
    <s v="B1036"/>
    <s v="C1101"/>
    <n v="8"/>
    <s v="Bulk"/>
    <n v="164"/>
    <n v="0"/>
    <s v="full price"/>
    <n v="1312"/>
    <n v="0"/>
    <n v="1312"/>
    <s v="February"/>
    <x v="236"/>
    <x v="19"/>
    <s v="Kelley, Pena and Zimmerman"/>
  </r>
  <r>
    <s v="S12261"/>
    <x v="26"/>
    <s v="B1050"/>
    <s v="C1102"/>
    <n v="2"/>
    <s v="normal"/>
    <n v="287"/>
    <n v="15"/>
    <s v="discounted"/>
    <n v="574"/>
    <n v="43.05"/>
    <n v="530.95000000000005"/>
    <s v="February"/>
    <x v="199"/>
    <x v="31"/>
    <s v="Mahoney-Long"/>
  </r>
  <r>
    <s v="S12262"/>
    <x v="16"/>
    <s v="B1012"/>
    <s v="C1039"/>
    <n v="6"/>
    <s v="Bulk"/>
    <n v="186"/>
    <n v="0"/>
    <s v="full price"/>
    <n v="1116"/>
    <n v="0"/>
    <n v="1116"/>
    <s v="February"/>
    <x v="16"/>
    <x v="27"/>
    <s v="Barrett-Bryant"/>
  </r>
  <r>
    <s v="S12263"/>
    <x v="16"/>
    <s v="B1043"/>
    <s v="C1100"/>
    <n v="5"/>
    <s v="normal"/>
    <n v="262"/>
    <n v="5"/>
    <s v="discounted"/>
    <n v="1310"/>
    <n v="13.1"/>
    <n v="1296.9000000000001"/>
    <s v="February"/>
    <x v="79"/>
    <x v="56"/>
    <s v="Torres, Rodriguez and Edwards"/>
  </r>
  <r>
    <s v="S12264"/>
    <x v="27"/>
    <s v="B1037"/>
    <s v="C1012"/>
    <n v="4"/>
    <s v="normal"/>
    <n v="373"/>
    <n v="5"/>
    <s v="discounted"/>
    <n v="1492"/>
    <n v="18.649999999999999"/>
    <n v="1473.35"/>
    <s v="February"/>
    <x v="19"/>
    <x v="41"/>
    <s v="Brown and Sons"/>
  </r>
  <r>
    <s v="S12265"/>
    <x v="17"/>
    <s v="B1026"/>
    <s v="C1188"/>
    <n v="9"/>
    <s v="Bulk"/>
    <n v="459"/>
    <n v="0"/>
    <s v="full price"/>
    <n v="4131"/>
    <n v="0"/>
    <n v="4131"/>
    <s v="February"/>
    <x v="92"/>
    <x v="59"/>
    <s v="Matthews, Flores and Bradley"/>
  </r>
  <r>
    <s v="S12266"/>
    <x v="4"/>
    <s v="B1004"/>
    <s v="C1160"/>
    <n v="9"/>
    <s v="Bulk"/>
    <n v="248"/>
    <n v="10"/>
    <s v="discounted"/>
    <n v="2232"/>
    <n v="24.8"/>
    <n v="2207.1999999999998"/>
    <s v="February"/>
    <x v="45"/>
    <x v="53"/>
    <s v="Martin Ltd"/>
  </r>
  <r>
    <s v="S12267"/>
    <x v="12"/>
    <s v="B1051"/>
    <s v="C1077"/>
    <n v="5"/>
    <s v="normal"/>
    <n v="451"/>
    <n v="0"/>
    <s v="full price"/>
    <n v="2255"/>
    <n v="0"/>
    <n v="2255"/>
    <s v="February"/>
    <x v="10"/>
    <x v="52"/>
    <s v="Martinez, Bruce and Brady"/>
  </r>
  <r>
    <s v="S12268"/>
    <x v="6"/>
    <s v="B1040"/>
    <s v="C1054"/>
    <n v="4"/>
    <s v="normal"/>
    <n v="456"/>
    <n v="15"/>
    <s v="discounted"/>
    <n v="1824"/>
    <n v="68.400000000000006"/>
    <n v="1755.6"/>
    <s v="February"/>
    <x v="215"/>
    <x v="11"/>
    <s v="Porter Ltd"/>
  </r>
  <r>
    <s v="S12269"/>
    <x v="12"/>
    <s v="B1028"/>
    <s v="C1085"/>
    <n v="4"/>
    <s v="normal"/>
    <n v="487"/>
    <n v="0"/>
    <s v="full price"/>
    <n v="1948"/>
    <n v="0"/>
    <n v="1948"/>
    <s v="February"/>
    <x v="52"/>
    <x v="51"/>
    <s v="Roberts, Silva and Gray"/>
  </r>
  <r>
    <s v="S12270"/>
    <x v="12"/>
    <s v="B1012"/>
    <s v="C1152"/>
    <n v="2"/>
    <s v="normal"/>
    <n v="186"/>
    <n v="0"/>
    <s v="full price"/>
    <n v="372"/>
    <n v="0"/>
    <n v="372"/>
    <s v="February"/>
    <x v="160"/>
    <x v="27"/>
    <s v="Wolfe-Spencer"/>
  </r>
  <r>
    <s v="S12271"/>
    <x v="15"/>
    <s v="B1011"/>
    <s v="C1201"/>
    <n v="5"/>
    <s v="normal"/>
    <n v="281"/>
    <n v="15"/>
    <s v="discounted"/>
    <n v="1405"/>
    <n v="42.15"/>
    <n v="1362.85"/>
    <s v="February"/>
    <x v="96"/>
    <x v="13"/>
    <s v="Watts, Phillips and Vang"/>
  </r>
  <r>
    <s v="S12272"/>
    <x v="11"/>
    <s v="B1054"/>
    <s v="C1130"/>
    <n v="6"/>
    <s v="Bulk"/>
    <n v="209"/>
    <n v="15"/>
    <s v="discounted"/>
    <n v="1254"/>
    <n v="31.35"/>
    <n v="1222.6500000000001"/>
    <s v="February"/>
    <x v="211"/>
    <x v="10"/>
    <s v="Johnson, Gordon and Fuentes"/>
  </r>
  <r>
    <s v="S12273"/>
    <x v="2"/>
    <s v="B1059"/>
    <s v="C1121"/>
    <n v="8"/>
    <s v="Bulk"/>
    <n v="399"/>
    <n v="5"/>
    <s v="discounted"/>
    <n v="3192"/>
    <n v="19.95"/>
    <n v="3172.05"/>
    <s v="February"/>
    <x v="233"/>
    <x v="34"/>
    <s v="Miller Ltd"/>
  </r>
  <r>
    <s v="S12274"/>
    <x v="25"/>
    <s v="B1010"/>
    <s v="C1080"/>
    <n v="7"/>
    <s v="Bulk"/>
    <n v="342"/>
    <n v="10"/>
    <s v="discounted"/>
    <n v="2394"/>
    <n v="34.200000000000003"/>
    <n v="2359.8000000000002"/>
    <s v="February"/>
    <x v="140"/>
    <x v="45"/>
    <s v="Davis-Buckley"/>
  </r>
  <r>
    <s v="S12275"/>
    <x v="12"/>
    <s v="B1036"/>
    <s v="C1048"/>
    <n v="4"/>
    <s v="normal"/>
    <n v="164"/>
    <n v="15"/>
    <s v="discounted"/>
    <n v="656"/>
    <n v="24.6"/>
    <n v="631.4"/>
    <s v="February"/>
    <x v="41"/>
    <x v="19"/>
    <s v="Alexander-Williams"/>
  </r>
  <r>
    <s v="S12276"/>
    <x v="22"/>
    <s v="B1013"/>
    <s v="C1181"/>
    <n v="2"/>
    <s v="normal"/>
    <n v="284"/>
    <n v="0"/>
    <s v="full price"/>
    <n v="568"/>
    <n v="0"/>
    <n v="568"/>
    <s v="February"/>
    <x v="209"/>
    <x v="16"/>
    <s v="Morales, Allen and Wells"/>
  </r>
  <r>
    <s v="S12277"/>
    <x v="13"/>
    <s v="B1005"/>
    <s v="C1035"/>
    <n v="6"/>
    <s v="Bulk"/>
    <n v="500"/>
    <n v="15"/>
    <s v="discounted"/>
    <n v="3000"/>
    <n v="75"/>
    <n v="2925"/>
    <s v="February"/>
    <x v="212"/>
    <x v="9"/>
    <s v="Garcia, Buchanan and Clark"/>
  </r>
  <r>
    <s v="S12278"/>
    <x v="18"/>
    <s v="B1022"/>
    <s v="C1215"/>
    <n v="2"/>
    <s v="normal"/>
    <n v="441"/>
    <n v="0"/>
    <s v="full price"/>
    <n v="882"/>
    <n v="0"/>
    <n v="882"/>
    <s v="February"/>
    <x v="182"/>
    <x v="47"/>
    <s v="Hernandez, Castaneda and Khan"/>
  </r>
  <r>
    <s v="S12279"/>
    <x v="13"/>
    <s v="B1047"/>
    <s v="C1207"/>
    <n v="2"/>
    <s v="normal"/>
    <n v="162"/>
    <n v="5"/>
    <s v="discounted"/>
    <n v="324"/>
    <n v="8.1"/>
    <n v="315.89999999999998"/>
    <s v="February"/>
    <x v="243"/>
    <x v="26"/>
    <s v="Mendoza LLC"/>
  </r>
  <r>
    <s v="S12280"/>
    <x v="13"/>
    <s v="B1010"/>
    <s v="C1042"/>
    <n v="10"/>
    <s v="Bulk"/>
    <n v="342"/>
    <n v="5"/>
    <s v="discounted"/>
    <n v="3420"/>
    <n v="17.100000000000001"/>
    <n v="3402.9"/>
    <s v="February"/>
    <x v="240"/>
    <x v="45"/>
    <s v="Fox-Williams"/>
  </r>
  <r>
    <s v="S12281"/>
    <x v="27"/>
    <s v="B1044"/>
    <s v="C1245"/>
    <n v="5"/>
    <s v="normal"/>
    <n v="396"/>
    <n v="15"/>
    <s v="discounted"/>
    <n v="1980"/>
    <n v="59.4"/>
    <n v="1920.6"/>
    <s v="February"/>
    <x v="98"/>
    <x v="1"/>
    <s v="Williams, Mills and Schwartz"/>
  </r>
  <r>
    <s v="S12282"/>
    <x v="3"/>
    <s v="B1000"/>
    <s v="C1114"/>
    <n v="8"/>
    <s v="Bulk"/>
    <n v="418"/>
    <n v="0"/>
    <s v="full price"/>
    <n v="3344"/>
    <n v="0"/>
    <n v="3344"/>
    <s v="February"/>
    <x v="164"/>
    <x v="57"/>
    <s v="Moss, Lewis and Rosales"/>
  </r>
  <r>
    <s v="S12283"/>
    <x v="0"/>
    <s v="B1018"/>
    <s v="C1158"/>
    <n v="4"/>
    <s v="normal"/>
    <n v="295"/>
    <n v="5"/>
    <s v="discounted"/>
    <n v="1180"/>
    <n v="14.75"/>
    <n v="1165.25"/>
    <s v="February"/>
    <x v="147"/>
    <x v="36"/>
    <s v="Garcia, Garcia and Rose"/>
  </r>
  <r>
    <s v="S12284"/>
    <x v="5"/>
    <s v="B1028"/>
    <s v="C1171"/>
    <n v="6"/>
    <s v="Bulk"/>
    <n v="487"/>
    <n v="0"/>
    <s v="full price"/>
    <n v="2922"/>
    <n v="0"/>
    <n v="2922"/>
    <s v="February"/>
    <x v="31"/>
    <x v="51"/>
    <s v="Warren, Crane and Jones"/>
  </r>
  <r>
    <s v="S12285"/>
    <x v="18"/>
    <s v="B1040"/>
    <s v="C1164"/>
    <n v="9"/>
    <s v="Bulk"/>
    <n v="456"/>
    <n v="10"/>
    <s v="discounted"/>
    <n v="4104"/>
    <n v="45.6"/>
    <n v="4058.4"/>
    <s v="February"/>
    <x v="85"/>
    <x v="11"/>
    <s v="Harris Ltd"/>
  </r>
  <r>
    <s v="S12286"/>
    <x v="21"/>
    <s v="B1052"/>
    <s v="C1146"/>
    <n v="7"/>
    <s v="Bulk"/>
    <n v="462"/>
    <n v="10"/>
    <s v="discounted"/>
    <n v="3234"/>
    <n v="46.2"/>
    <n v="3187.8"/>
    <s v="February"/>
    <x v="222"/>
    <x v="8"/>
    <s v="Martinez-Stout"/>
  </r>
  <r>
    <s v="S12287"/>
    <x v="17"/>
    <s v="B1014"/>
    <s v="C1012"/>
    <n v="2"/>
    <s v="normal"/>
    <n v="420"/>
    <n v="5"/>
    <s v="discounted"/>
    <n v="840"/>
    <n v="21"/>
    <n v="819"/>
    <s v="February"/>
    <x v="19"/>
    <x v="15"/>
    <s v="Brown and Sons"/>
  </r>
  <r>
    <s v="S12288"/>
    <x v="25"/>
    <s v="B1055"/>
    <s v="C1168"/>
    <n v="6"/>
    <s v="Bulk"/>
    <n v="192"/>
    <n v="5"/>
    <s v="discounted"/>
    <n v="1152"/>
    <n v="9.6"/>
    <n v="1142.4000000000001"/>
    <s v="February"/>
    <x v="237"/>
    <x v="3"/>
    <s v="Hill-Rojas"/>
  </r>
  <r>
    <s v="S12289"/>
    <x v="12"/>
    <s v="B1022"/>
    <s v="C1086"/>
    <n v="6"/>
    <s v="Bulk"/>
    <n v="441"/>
    <n v="15"/>
    <s v="discounted"/>
    <n v="2646"/>
    <n v="66.150000000000006"/>
    <n v="2579.85"/>
    <s v="February"/>
    <x v="220"/>
    <x v="47"/>
    <s v="Brown-Smith"/>
  </r>
  <r>
    <s v="S12290"/>
    <x v="4"/>
    <s v="B1045"/>
    <s v="C1123"/>
    <n v="1"/>
    <s v="normal"/>
    <n v="206"/>
    <n v="10"/>
    <s v="discounted"/>
    <n v="206"/>
    <n v="20.6"/>
    <n v="185.4"/>
    <s v="February"/>
    <x v="18"/>
    <x v="21"/>
    <s v="Barnes-Johnson"/>
  </r>
  <r>
    <s v="S12291"/>
    <x v="9"/>
    <s v="B1020"/>
    <s v="C1222"/>
    <n v="4"/>
    <s v="normal"/>
    <n v="386"/>
    <n v="15"/>
    <s v="discounted"/>
    <n v="1544"/>
    <n v="57.9"/>
    <n v="1486.1"/>
    <s v="February"/>
    <x v="44"/>
    <x v="39"/>
    <s v="Moody-Dunn"/>
  </r>
  <r>
    <s v="S12292"/>
    <x v="16"/>
    <s v="B1046"/>
    <s v="C1084"/>
    <n v="7"/>
    <s v="Bulk"/>
    <n v="334"/>
    <n v="0"/>
    <s v="full price"/>
    <n v="2338"/>
    <n v="0"/>
    <n v="2338"/>
    <s v="February"/>
    <x v="64"/>
    <x v="20"/>
    <s v="Miles Ltd"/>
  </r>
  <r>
    <s v="S12293"/>
    <x v="2"/>
    <s v="B1052"/>
    <s v="C1161"/>
    <n v="4"/>
    <s v="normal"/>
    <n v="462"/>
    <n v="10"/>
    <s v="discounted"/>
    <n v="1848"/>
    <n v="46.2"/>
    <n v="1801.8"/>
    <s v="February"/>
    <x v="38"/>
    <x v="8"/>
    <s v="Baker, Gonzalez and Wood"/>
  </r>
  <r>
    <s v="S12294"/>
    <x v="18"/>
    <s v="B1054"/>
    <s v="C1044"/>
    <n v="9"/>
    <s v="Bulk"/>
    <n v="209"/>
    <n v="5"/>
    <s v="discounted"/>
    <n v="1881"/>
    <n v="10.45"/>
    <n v="1870.55"/>
    <s v="February"/>
    <x v="224"/>
    <x v="10"/>
    <s v="Lewis-Hunter"/>
  </r>
  <r>
    <s v="S12295"/>
    <x v="27"/>
    <s v="B1013"/>
    <s v="C1126"/>
    <n v="6"/>
    <s v="Bulk"/>
    <n v="284"/>
    <n v="0"/>
    <s v="full price"/>
    <n v="1704"/>
    <n v="0"/>
    <n v="1704"/>
    <s v="February"/>
    <x v="143"/>
    <x v="16"/>
    <s v="Sullivan-Patterson"/>
  </r>
  <r>
    <s v="S12296"/>
    <x v="18"/>
    <s v="B1017"/>
    <s v="C1071"/>
    <n v="2"/>
    <s v="normal"/>
    <n v="303"/>
    <n v="0"/>
    <s v="full price"/>
    <n v="606"/>
    <n v="0"/>
    <n v="606"/>
    <s v="February"/>
    <x v="71"/>
    <x v="55"/>
    <s v="Johnston and Sons"/>
  </r>
  <r>
    <s v="S12297"/>
    <x v="21"/>
    <s v="B1057"/>
    <s v="C1065"/>
    <n v="5"/>
    <s v="normal"/>
    <n v="326"/>
    <n v="10"/>
    <s v="discounted"/>
    <n v="1630"/>
    <n v="32.6"/>
    <n v="1597.4"/>
    <s v="February"/>
    <x v="105"/>
    <x v="48"/>
    <s v="Price Ltd"/>
  </r>
  <r>
    <s v="S12298"/>
    <x v="0"/>
    <s v="B1033"/>
    <s v="C1235"/>
    <n v="3"/>
    <s v="normal"/>
    <n v="347"/>
    <n v="15"/>
    <s v="discounted"/>
    <n v="1041"/>
    <n v="52.05"/>
    <n v="988.95"/>
    <s v="February"/>
    <x v="179"/>
    <x v="49"/>
    <s v="Mclaughlin-Ballard"/>
  </r>
  <r>
    <s v="S12299"/>
    <x v="2"/>
    <s v="B1032"/>
    <s v="C1015"/>
    <n v="8"/>
    <s v="Bulk"/>
    <n v="423"/>
    <n v="0"/>
    <s v="full price"/>
    <n v="3384"/>
    <n v="0"/>
    <n v="3384"/>
    <s v="February"/>
    <x v="201"/>
    <x v="43"/>
    <s v="Munoz, Black and Wilson"/>
  </r>
  <r>
    <s v="S12300"/>
    <x v="8"/>
    <s v="B1007"/>
    <s v="C1139"/>
    <n v="2"/>
    <s v="normal"/>
    <n v="332"/>
    <n v="0"/>
    <s v="full price"/>
    <n v="664"/>
    <n v="0"/>
    <n v="664"/>
    <s v="February"/>
    <x v="138"/>
    <x v="58"/>
    <s v="Mitchell, Mason and Cross"/>
  </r>
  <r>
    <s v="S12301"/>
    <x v="16"/>
    <s v="B1041"/>
    <s v="C1233"/>
    <n v="8"/>
    <s v="Bulk"/>
    <n v="222"/>
    <n v="5"/>
    <s v="discounted"/>
    <n v="1776"/>
    <n v="11.1"/>
    <n v="1764.9"/>
    <s v="February"/>
    <x v="234"/>
    <x v="17"/>
    <s v="Lester and Sons"/>
  </r>
  <r>
    <s v="S12302"/>
    <x v="10"/>
    <s v="B1001"/>
    <s v="C1001"/>
    <n v="4"/>
    <s v="normal"/>
    <n v="341"/>
    <n v="15"/>
    <s v="discounted"/>
    <n v="1364"/>
    <n v="51.15"/>
    <n v="1312.85"/>
    <s v="February"/>
    <x v="208"/>
    <x v="50"/>
    <s v="Bowman Group"/>
  </r>
  <r>
    <s v="S12303"/>
    <x v="0"/>
    <s v="B1054"/>
    <s v="C1246"/>
    <n v="9"/>
    <s v="Bulk"/>
    <n v="209"/>
    <n v="15"/>
    <s v="discounted"/>
    <n v="1881"/>
    <n v="31.35"/>
    <n v="1849.65"/>
    <s v="February"/>
    <x v="95"/>
    <x v="10"/>
    <s v="Young Ltd"/>
  </r>
  <r>
    <s v="S12304"/>
    <x v="17"/>
    <s v="B1032"/>
    <s v="C1105"/>
    <n v="9"/>
    <s v="Bulk"/>
    <n v="423"/>
    <n v="15"/>
    <s v="discounted"/>
    <n v="3807"/>
    <n v="63.45"/>
    <n v="3743.55"/>
    <s v="February"/>
    <x v="39"/>
    <x v="43"/>
    <s v="Newman-Fitzgerald"/>
  </r>
  <r>
    <s v="S12305"/>
    <x v="12"/>
    <s v="B1006"/>
    <s v="C1146"/>
    <n v="7"/>
    <s v="Bulk"/>
    <n v="213"/>
    <n v="5"/>
    <s v="discounted"/>
    <n v="1491"/>
    <n v="10.65"/>
    <n v="1480.35"/>
    <s v="February"/>
    <x v="222"/>
    <x v="40"/>
    <s v="Martinez-Stout"/>
  </r>
  <r>
    <s v="S12306"/>
    <x v="4"/>
    <s v="B1052"/>
    <s v="C1028"/>
    <n v="10"/>
    <s v="Bulk"/>
    <n v="462"/>
    <n v="10"/>
    <s v="discounted"/>
    <n v="4620"/>
    <n v="46.2"/>
    <n v="4573.8"/>
    <s v="February"/>
    <x v="141"/>
    <x v="8"/>
    <s v="Rowland-Morgan"/>
  </r>
  <r>
    <s v="S12307"/>
    <x v="1"/>
    <s v="B1055"/>
    <s v="C1084"/>
    <n v="5"/>
    <s v="normal"/>
    <n v="192"/>
    <n v="0"/>
    <s v="full price"/>
    <n v="960"/>
    <n v="0"/>
    <n v="960"/>
    <s v="February"/>
    <x v="64"/>
    <x v="3"/>
    <s v="Miles Ltd"/>
  </r>
  <r>
    <s v="S12308"/>
    <x v="21"/>
    <s v="B1013"/>
    <s v="C1180"/>
    <n v="3"/>
    <s v="normal"/>
    <n v="284"/>
    <n v="5"/>
    <s v="discounted"/>
    <n v="852"/>
    <n v="14.2"/>
    <n v="837.8"/>
    <s v="February"/>
    <x v="83"/>
    <x v="16"/>
    <s v="Garner Inc"/>
  </r>
  <r>
    <s v="S12309"/>
    <x v="18"/>
    <s v="B1043"/>
    <s v="C1167"/>
    <n v="8"/>
    <s v="Bulk"/>
    <n v="262"/>
    <n v="10"/>
    <s v="discounted"/>
    <n v="2096"/>
    <n v="26.2"/>
    <n v="2069.8000000000002"/>
    <s v="February"/>
    <x v="104"/>
    <x v="56"/>
    <s v="Barnes PLC"/>
  </r>
  <r>
    <s v="S12310"/>
    <x v="4"/>
    <s v="B1001"/>
    <s v="C1131"/>
    <n v="3"/>
    <s v="normal"/>
    <n v="341"/>
    <n v="10"/>
    <s v="discounted"/>
    <n v="1023"/>
    <n v="34.1"/>
    <n v="988.9"/>
    <s v="February"/>
    <x v="55"/>
    <x v="50"/>
    <s v="Holt-Brown"/>
  </r>
  <r>
    <s v="S12311"/>
    <x v="7"/>
    <s v="B1026"/>
    <s v="C1230"/>
    <n v="8"/>
    <s v="Bulk"/>
    <n v="459"/>
    <n v="0"/>
    <s v="full price"/>
    <n v="3672"/>
    <n v="0"/>
    <n v="3672"/>
    <s v="February"/>
    <x v="122"/>
    <x v="59"/>
    <s v="Bauer, Page and Archer"/>
  </r>
  <r>
    <s v="S12312"/>
    <x v="2"/>
    <s v="B1024"/>
    <s v="C1071"/>
    <n v="10"/>
    <s v="Bulk"/>
    <n v="222"/>
    <n v="5"/>
    <s v="discounted"/>
    <n v="2220"/>
    <n v="11.1"/>
    <n v="2208.9"/>
    <s v="February"/>
    <x v="71"/>
    <x v="35"/>
    <s v="Johnston and Sons"/>
  </r>
  <r>
    <s v="S12313"/>
    <x v="0"/>
    <s v="B1045"/>
    <s v="C1116"/>
    <n v="1"/>
    <s v="normal"/>
    <n v="206"/>
    <n v="0"/>
    <s v="full price"/>
    <n v="206"/>
    <n v="0"/>
    <n v="206"/>
    <s v="February"/>
    <x v="23"/>
    <x v="21"/>
    <s v="Carr Ltd"/>
  </r>
  <r>
    <s v="S12314"/>
    <x v="2"/>
    <s v="B1041"/>
    <s v="C1087"/>
    <n v="2"/>
    <s v="normal"/>
    <n v="222"/>
    <n v="15"/>
    <s v="discounted"/>
    <n v="444"/>
    <n v="33.299999999999997"/>
    <n v="410.7"/>
    <s v="February"/>
    <x v="6"/>
    <x v="17"/>
    <s v="Sanford-Bullock"/>
  </r>
  <r>
    <s v="S12315"/>
    <x v="15"/>
    <s v="B1051"/>
    <s v="C1055"/>
    <n v="4"/>
    <s v="normal"/>
    <n v="451"/>
    <n v="0"/>
    <s v="full price"/>
    <n v="1804"/>
    <n v="0"/>
    <n v="1804"/>
    <s v="February"/>
    <x v="59"/>
    <x v="52"/>
    <s v="Byrd, Dixon and Kennedy"/>
  </r>
  <r>
    <s v="S12316"/>
    <x v="1"/>
    <s v="B1025"/>
    <s v="C1096"/>
    <n v="4"/>
    <s v="normal"/>
    <n v="467"/>
    <n v="5"/>
    <s v="discounted"/>
    <n v="1868"/>
    <n v="23.35"/>
    <n v="1844.65"/>
    <s v="February"/>
    <x v="9"/>
    <x v="38"/>
    <s v="Scott-Johnston"/>
  </r>
  <r>
    <s v="S12317"/>
    <x v="2"/>
    <s v="B1055"/>
    <s v="C1000"/>
    <n v="10"/>
    <s v="Bulk"/>
    <n v="192"/>
    <n v="0"/>
    <s v="full price"/>
    <n v="1920"/>
    <n v="0"/>
    <n v="1920"/>
    <s v="February"/>
    <x v="156"/>
    <x v="3"/>
    <s v="Harris, Wilkinson and Barber"/>
  </r>
  <r>
    <s v="S12318"/>
    <x v="6"/>
    <s v="B1024"/>
    <s v="C1123"/>
    <n v="1"/>
    <s v="normal"/>
    <n v="222"/>
    <n v="0"/>
    <s v="full price"/>
    <n v="222"/>
    <n v="0"/>
    <n v="222"/>
    <s v="February"/>
    <x v="18"/>
    <x v="35"/>
    <s v="Barnes-Johnson"/>
  </r>
  <r>
    <s v="S12319"/>
    <x v="18"/>
    <s v="B1001"/>
    <s v="C1191"/>
    <n v="4"/>
    <s v="normal"/>
    <n v="341"/>
    <n v="0"/>
    <s v="full price"/>
    <n v="1364"/>
    <n v="0"/>
    <n v="1364"/>
    <s v="February"/>
    <x v="11"/>
    <x v="50"/>
    <s v="Chen Inc"/>
  </r>
  <r>
    <s v="S12320"/>
    <x v="0"/>
    <s v="B1026"/>
    <s v="C1148"/>
    <n v="9"/>
    <s v="Bulk"/>
    <n v="459"/>
    <n v="5"/>
    <s v="discounted"/>
    <n v="4131"/>
    <n v="22.95"/>
    <n v="4108.05"/>
    <s v="February"/>
    <x v="97"/>
    <x v="59"/>
    <s v="Ford PLC"/>
  </r>
  <r>
    <s v="S12321"/>
    <x v="26"/>
    <s v="B1024"/>
    <s v="C1172"/>
    <n v="5"/>
    <s v="normal"/>
    <n v="222"/>
    <n v="0"/>
    <s v="full price"/>
    <n v="1110"/>
    <n v="0"/>
    <n v="1110"/>
    <s v="February"/>
    <x v="69"/>
    <x v="35"/>
    <s v="Moran LLC"/>
  </r>
  <r>
    <s v="S12322"/>
    <x v="1"/>
    <s v="B1017"/>
    <s v="C1180"/>
    <n v="6"/>
    <s v="Bulk"/>
    <n v="303"/>
    <n v="0"/>
    <s v="full price"/>
    <n v="1818"/>
    <n v="0"/>
    <n v="1818"/>
    <s v="February"/>
    <x v="83"/>
    <x v="55"/>
    <s v="Garner Inc"/>
  </r>
  <r>
    <s v="S12323"/>
    <x v="12"/>
    <s v="B1037"/>
    <s v="C1029"/>
    <n v="7"/>
    <s v="Bulk"/>
    <n v="373"/>
    <n v="10"/>
    <s v="discounted"/>
    <n v="2611"/>
    <n v="37.299999999999997"/>
    <n v="2573.6999999999998"/>
    <s v="February"/>
    <x v="192"/>
    <x v="41"/>
    <s v="Evans LLC"/>
  </r>
  <r>
    <s v="S12324"/>
    <x v="21"/>
    <s v="B1007"/>
    <s v="C1184"/>
    <n v="10"/>
    <s v="Bulk"/>
    <n v="332"/>
    <n v="15"/>
    <s v="discounted"/>
    <n v="3320"/>
    <n v="49.8"/>
    <n v="3270.2"/>
    <s v="February"/>
    <x v="190"/>
    <x v="58"/>
    <s v="Ware LLC"/>
  </r>
  <r>
    <s v="S12325"/>
    <x v="22"/>
    <s v="B1026"/>
    <s v="C1081"/>
    <n v="6"/>
    <s v="Bulk"/>
    <n v="459"/>
    <n v="0"/>
    <s v="full price"/>
    <n v="2754"/>
    <n v="0"/>
    <n v="2754"/>
    <s v="February"/>
    <x v="177"/>
    <x v="59"/>
    <s v="Lee, Mullen and Hall"/>
  </r>
  <r>
    <s v="S12326"/>
    <x v="12"/>
    <s v="B1009"/>
    <s v="C1184"/>
    <n v="4"/>
    <s v="normal"/>
    <n v="210"/>
    <n v="0"/>
    <s v="full price"/>
    <n v="840"/>
    <n v="0"/>
    <n v="840"/>
    <s v="February"/>
    <x v="190"/>
    <x v="2"/>
    <s v="Ware LLC"/>
  </r>
  <r>
    <s v="S12327"/>
    <x v="21"/>
    <s v="B1007"/>
    <s v="C1071"/>
    <n v="9"/>
    <s v="Bulk"/>
    <n v="332"/>
    <n v="15"/>
    <s v="discounted"/>
    <n v="2988"/>
    <n v="49.8"/>
    <n v="2938.2"/>
    <s v="February"/>
    <x v="71"/>
    <x v="58"/>
    <s v="Johnston and Sons"/>
  </r>
  <r>
    <s v="S12328"/>
    <x v="8"/>
    <s v="B1056"/>
    <s v="C1105"/>
    <n v="9"/>
    <s v="Bulk"/>
    <n v="204"/>
    <n v="10"/>
    <s v="discounted"/>
    <n v="1836"/>
    <n v="20.399999999999999"/>
    <n v="1815.6"/>
    <s v="February"/>
    <x v="39"/>
    <x v="24"/>
    <s v="Newman-Fitzgerald"/>
  </r>
  <r>
    <s v="S12329"/>
    <x v="14"/>
    <s v="B1012"/>
    <s v="C1144"/>
    <n v="1"/>
    <s v="normal"/>
    <n v="186"/>
    <n v="0"/>
    <s v="full price"/>
    <n v="186"/>
    <n v="0"/>
    <n v="186"/>
    <s v="February"/>
    <x v="119"/>
    <x v="27"/>
    <s v="Butler-Carter"/>
  </r>
  <r>
    <s v="S12330"/>
    <x v="4"/>
    <s v="B1011"/>
    <s v="C1058"/>
    <n v="6"/>
    <s v="Bulk"/>
    <n v="281"/>
    <n v="10"/>
    <s v="discounted"/>
    <n v="1686"/>
    <n v="28.1"/>
    <n v="1657.9"/>
    <s v="February"/>
    <x v="229"/>
    <x v="13"/>
    <s v="Contreras, Suarez and Rocha"/>
  </r>
  <r>
    <s v="S12331"/>
    <x v="5"/>
    <s v="B1041"/>
    <s v="C1102"/>
    <n v="6"/>
    <s v="Bulk"/>
    <n v="222"/>
    <n v="0"/>
    <s v="full price"/>
    <n v="1332"/>
    <n v="0"/>
    <n v="1332"/>
    <s v="February"/>
    <x v="199"/>
    <x v="17"/>
    <s v="Mahoney-Long"/>
  </r>
  <r>
    <s v="S12332"/>
    <x v="15"/>
    <s v="B1003"/>
    <s v="C1230"/>
    <n v="4"/>
    <s v="normal"/>
    <n v="354"/>
    <n v="5"/>
    <s v="discounted"/>
    <n v="1416"/>
    <n v="17.7"/>
    <n v="1398.3"/>
    <s v="February"/>
    <x v="122"/>
    <x v="7"/>
    <s v="Bauer, Page and Archer"/>
  </r>
  <r>
    <s v="S12333"/>
    <x v="10"/>
    <s v="B1009"/>
    <s v="C1055"/>
    <n v="7"/>
    <s v="Bulk"/>
    <n v="210"/>
    <n v="5"/>
    <s v="discounted"/>
    <n v="1470"/>
    <n v="10.5"/>
    <n v="1459.5"/>
    <s v="February"/>
    <x v="59"/>
    <x v="2"/>
    <s v="Byrd, Dixon and Kennedy"/>
  </r>
  <r>
    <s v="S12334"/>
    <x v="22"/>
    <s v="B1032"/>
    <s v="C1165"/>
    <n v="9"/>
    <s v="Bulk"/>
    <n v="423"/>
    <n v="15"/>
    <s v="discounted"/>
    <n v="3807"/>
    <n v="63.45"/>
    <n v="3743.55"/>
    <s v="February"/>
    <x v="216"/>
    <x v="43"/>
    <s v="Vargas, Ali and Vasquez"/>
  </r>
  <r>
    <s v="S12335"/>
    <x v="10"/>
    <s v="B1015"/>
    <s v="C1071"/>
    <n v="7"/>
    <s v="Bulk"/>
    <n v="417"/>
    <n v="15"/>
    <s v="discounted"/>
    <n v="2919"/>
    <n v="62.55"/>
    <n v="2856.45"/>
    <s v="February"/>
    <x v="71"/>
    <x v="25"/>
    <s v="Johnston and Sons"/>
  </r>
  <r>
    <s v="S12336"/>
    <x v="26"/>
    <s v="B1056"/>
    <s v="C1155"/>
    <n v="9"/>
    <s v="Bulk"/>
    <n v="204"/>
    <n v="0"/>
    <s v="full price"/>
    <n v="1836"/>
    <n v="0"/>
    <n v="1836"/>
    <s v="February"/>
    <x v="114"/>
    <x v="24"/>
    <s v="Larson and Sons"/>
  </r>
  <r>
    <s v="S12337"/>
    <x v="14"/>
    <s v="B1013"/>
    <s v="C1229"/>
    <n v="9"/>
    <s v="Bulk"/>
    <n v="284"/>
    <n v="15"/>
    <s v="discounted"/>
    <n v="2556"/>
    <n v="42.6"/>
    <n v="2513.4"/>
    <s v="February"/>
    <x v="112"/>
    <x v="16"/>
    <s v="Martin, Davis and Arias"/>
  </r>
  <r>
    <s v="S12338"/>
    <x v="24"/>
    <s v="B1020"/>
    <s v="C1249"/>
    <n v="5"/>
    <s v="normal"/>
    <n v="386"/>
    <n v="0"/>
    <s v="full price"/>
    <n v="1930"/>
    <n v="0"/>
    <n v="1930"/>
    <s v="February"/>
    <x v="99"/>
    <x v="39"/>
    <s v="Jones-Hunter"/>
  </r>
  <r>
    <s v="S12339"/>
    <x v="7"/>
    <s v="B1021"/>
    <s v="C1013"/>
    <n v="8"/>
    <s v="Bulk"/>
    <n v="269"/>
    <n v="5"/>
    <s v="discounted"/>
    <n v="2152"/>
    <n v="13.45"/>
    <n v="2138.5500000000002"/>
    <s v="February"/>
    <x v="219"/>
    <x v="44"/>
    <s v="Wu Group"/>
  </r>
  <r>
    <s v="S12340"/>
    <x v="17"/>
    <s v="B1049"/>
    <s v="C1091"/>
    <n v="1"/>
    <s v="normal"/>
    <n v="219"/>
    <n v="15"/>
    <s v="discounted"/>
    <n v="219"/>
    <n v="32.85"/>
    <n v="186.15"/>
    <s v="February"/>
    <x v="0"/>
    <x v="14"/>
    <s v="King LLC"/>
  </r>
  <r>
    <s v="S12341"/>
    <x v="15"/>
    <s v="B1030"/>
    <s v="C1117"/>
    <n v="6"/>
    <s v="Bulk"/>
    <n v="410"/>
    <n v="0"/>
    <s v="full price"/>
    <n v="2460"/>
    <n v="0"/>
    <n v="2460"/>
    <s v="February"/>
    <x v="67"/>
    <x v="23"/>
    <s v="Anderson-Martinez"/>
  </r>
  <r>
    <s v="S12342"/>
    <x v="8"/>
    <s v="B1055"/>
    <s v="C1022"/>
    <n v="10"/>
    <s v="Bulk"/>
    <n v="192"/>
    <n v="15"/>
    <s v="discounted"/>
    <n v="1920"/>
    <n v="28.8"/>
    <n v="1891.2"/>
    <s v="February"/>
    <x v="124"/>
    <x v="3"/>
    <s v="Ross, Ballard and Clark"/>
  </r>
  <r>
    <s v="S12343"/>
    <x v="10"/>
    <s v="B1036"/>
    <s v="C1069"/>
    <n v="5"/>
    <s v="normal"/>
    <n v="164"/>
    <n v="0"/>
    <s v="full price"/>
    <n v="820"/>
    <n v="0"/>
    <n v="820"/>
    <s v="February"/>
    <x v="181"/>
    <x v="19"/>
    <s v="Garcia, Scott and Beltran"/>
  </r>
  <r>
    <s v="S12344"/>
    <x v="8"/>
    <s v="B1001"/>
    <s v="C1123"/>
    <n v="9"/>
    <s v="Bulk"/>
    <n v="341"/>
    <n v="10"/>
    <s v="discounted"/>
    <n v="3069"/>
    <n v="34.1"/>
    <n v="3034.9"/>
    <s v="February"/>
    <x v="18"/>
    <x v="50"/>
    <s v="Barnes-Johnson"/>
  </r>
  <r>
    <s v="S12345"/>
    <x v="9"/>
    <s v="B1020"/>
    <s v="C1014"/>
    <n v="5"/>
    <s v="normal"/>
    <n v="386"/>
    <n v="10"/>
    <s v="discounted"/>
    <n v="1930"/>
    <n v="38.6"/>
    <n v="1891.4"/>
    <s v="February"/>
    <x v="3"/>
    <x v="39"/>
    <s v="Trevino PLC"/>
  </r>
  <r>
    <s v="S12346"/>
    <x v="0"/>
    <s v="B1025"/>
    <s v="C1090"/>
    <n v="8"/>
    <s v="Bulk"/>
    <n v="467"/>
    <n v="10"/>
    <s v="discounted"/>
    <n v="3736"/>
    <n v="46.7"/>
    <n v="3689.3"/>
    <s v="February"/>
    <x v="4"/>
    <x v="38"/>
    <s v="Anderson LLC"/>
  </r>
  <r>
    <s v="S12347"/>
    <x v="23"/>
    <s v="B1027"/>
    <s v="C1017"/>
    <n v="7"/>
    <s v="Bulk"/>
    <n v="336"/>
    <n v="15"/>
    <s v="discounted"/>
    <n v="2352"/>
    <n v="50.4"/>
    <n v="2301.6"/>
    <s v="February"/>
    <x v="93"/>
    <x v="33"/>
    <s v="Maldonado, Miller and Thomas"/>
  </r>
  <r>
    <s v="S12348"/>
    <x v="5"/>
    <s v="B1008"/>
    <s v="C1166"/>
    <n v="6"/>
    <s v="Bulk"/>
    <n v="492"/>
    <n v="15"/>
    <s v="discounted"/>
    <n v="2952"/>
    <n v="73.8"/>
    <n v="2878.2"/>
    <s v="February"/>
    <x v="91"/>
    <x v="54"/>
    <s v="Knight-Coleman"/>
  </r>
  <r>
    <s v="S12349"/>
    <x v="25"/>
    <s v="B1043"/>
    <s v="C1103"/>
    <n v="6"/>
    <s v="Bulk"/>
    <n v="262"/>
    <n v="0"/>
    <s v="full price"/>
    <n v="1572"/>
    <n v="0"/>
    <n v="1572"/>
    <s v="February"/>
    <x v="107"/>
    <x v="56"/>
    <s v="Miller-Miller"/>
  </r>
  <r>
    <s v="S12350"/>
    <x v="9"/>
    <s v="B1053"/>
    <s v="C1178"/>
    <n v="3"/>
    <s v="normal"/>
    <n v="315"/>
    <n v="10"/>
    <s v="discounted"/>
    <n v="945"/>
    <n v="31.5"/>
    <n v="913.5"/>
    <s v="February"/>
    <x v="50"/>
    <x v="4"/>
    <s v="Edwards, Ayers and Lowe"/>
  </r>
  <r>
    <s v="S12351"/>
    <x v="23"/>
    <s v="B1021"/>
    <s v="C1092"/>
    <n v="5"/>
    <s v="normal"/>
    <n v="269"/>
    <n v="10"/>
    <s v="discounted"/>
    <n v="1345"/>
    <n v="26.9"/>
    <n v="1318.1"/>
    <s v="February"/>
    <x v="169"/>
    <x v="44"/>
    <s v="Davis, Shepard and Clay"/>
  </r>
  <r>
    <s v="S12352"/>
    <x v="20"/>
    <s v="B1016"/>
    <s v="C1175"/>
    <n v="10"/>
    <s v="Bulk"/>
    <n v="427"/>
    <n v="10"/>
    <s v="discounted"/>
    <n v="4270"/>
    <n v="42.7"/>
    <n v="4227.3"/>
    <s v="February"/>
    <x v="196"/>
    <x v="37"/>
    <s v="Hall-Morgan"/>
  </r>
  <r>
    <s v="S12353"/>
    <x v="6"/>
    <s v="B1042"/>
    <s v="C1224"/>
    <n v="7"/>
    <s v="Bulk"/>
    <n v="381"/>
    <n v="10"/>
    <s v="discounted"/>
    <n v="2667"/>
    <n v="38.1"/>
    <n v="2628.9"/>
    <s v="February"/>
    <x v="150"/>
    <x v="0"/>
    <s v="Martin Inc"/>
  </r>
  <r>
    <s v="S12354"/>
    <x v="22"/>
    <s v="B1022"/>
    <s v="C1030"/>
    <n v="9"/>
    <s v="Bulk"/>
    <n v="441"/>
    <n v="15"/>
    <s v="discounted"/>
    <n v="3969"/>
    <n v="66.150000000000006"/>
    <n v="3902.85"/>
    <s v="February"/>
    <x v="162"/>
    <x v="47"/>
    <s v="Cook-Rocha"/>
  </r>
  <r>
    <s v="S12355"/>
    <x v="2"/>
    <s v="B1013"/>
    <s v="C1062"/>
    <n v="1"/>
    <s v="normal"/>
    <n v="284"/>
    <n v="0"/>
    <s v="full price"/>
    <n v="284"/>
    <n v="0"/>
    <n v="284"/>
    <s v="February"/>
    <x v="81"/>
    <x v="16"/>
    <s v="Williams LLC"/>
  </r>
  <r>
    <s v="S12356"/>
    <x v="7"/>
    <s v="B1022"/>
    <s v="C1163"/>
    <n v="9"/>
    <s v="Bulk"/>
    <n v="441"/>
    <n v="5"/>
    <s v="discounted"/>
    <n v="3969"/>
    <n v="22.05"/>
    <n v="3946.95"/>
    <s v="February"/>
    <x v="139"/>
    <x v="47"/>
    <s v="Alvarez, Knight and Lopez"/>
  </r>
  <r>
    <s v="S12357"/>
    <x v="25"/>
    <s v="B1019"/>
    <s v="C1108"/>
    <n v="10"/>
    <s v="Bulk"/>
    <n v="167"/>
    <n v="5"/>
    <s v="discounted"/>
    <n v="1670"/>
    <n v="8.35"/>
    <n v="1661.65"/>
    <s v="February"/>
    <x v="149"/>
    <x v="12"/>
    <s v="Johnson-Bennett"/>
  </r>
  <r>
    <s v="S12358"/>
    <x v="15"/>
    <s v="B1001"/>
    <s v="C1083"/>
    <n v="1"/>
    <s v="normal"/>
    <n v="341"/>
    <n v="15"/>
    <s v="discounted"/>
    <n v="341"/>
    <n v="51.15"/>
    <n v="289.85000000000002"/>
    <s v="February"/>
    <x v="186"/>
    <x v="50"/>
    <s v="Smith-Ramsey"/>
  </r>
  <r>
    <s v="S12359"/>
    <x v="23"/>
    <s v="B1021"/>
    <s v="C1174"/>
    <n v="3"/>
    <s v="normal"/>
    <n v="269"/>
    <n v="10"/>
    <s v="discounted"/>
    <n v="807"/>
    <n v="26.9"/>
    <n v="780.1"/>
    <s v="February"/>
    <x v="154"/>
    <x v="44"/>
    <s v="Arnold-Mahoney"/>
  </r>
  <r>
    <s v="S12360"/>
    <x v="18"/>
    <s v="B1019"/>
    <s v="C1087"/>
    <n v="2"/>
    <s v="normal"/>
    <n v="167"/>
    <n v="5"/>
    <s v="discounted"/>
    <n v="334"/>
    <n v="8.35"/>
    <n v="325.64999999999998"/>
    <s v="February"/>
    <x v="6"/>
    <x v="12"/>
    <s v="Sanford-Bullock"/>
  </r>
  <r>
    <s v="S12361"/>
    <x v="14"/>
    <s v="B1053"/>
    <s v="C1062"/>
    <n v="2"/>
    <s v="normal"/>
    <n v="315"/>
    <n v="0"/>
    <s v="full price"/>
    <n v="630"/>
    <n v="0"/>
    <n v="630"/>
    <s v="February"/>
    <x v="81"/>
    <x v="4"/>
    <s v="Williams LLC"/>
  </r>
  <r>
    <s v="S12362"/>
    <x v="12"/>
    <s v="B1008"/>
    <s v="C1030"/>
    <n v="3"/>
    <s v="normal"/>
    <n v="492"/>
    <n v="15"/>
    <s v="discounted"/>
    <n v="1476"/>
    <n v="73.8"/>
    <n v="1402.2"/>
    <s v="February"/>
    <x v="162"/>
    <x v="54"/>
    <s v="Cook-Rocha"/>
  </r>
  <r>
    <s v="S12363"/>
    <x v="17"/>
    <s v="B1056"/>
    <s v="C1211"/>
    <n v="10"/>
    <s v="Bulk"/>
    <n v="204"/>
    <n v="5"/>
    <s v="discounted"/>
    <n v="2040"/>
    <n v="10.199999999999999"/>
    <n v="2029.8"/>
    <s v="February"/>
    <x v="37"/>
    <x v="24"/>
    <s v="Richards Ltd"/>
  </r>
  <r>
    <s v="S12364"/>
    <x v="0"/>
    <s v="B1055"/>
    <s v="C1219"/>
    <n v="2"/>
    <s v="normal"/>
    <n v="192"/>
    <n v="10"/>
    <s v="discounted"/>
    <n v="384"/>
    <n v="19.2"/>
    <n v="364.8"/>
    <s v="February"/>
    <x v="195"/>
    <x v="3"/>
    <s v="Hill Inc"/>
  </r>
  <r>
    <s v="S12365"/>
    <x v="8"/>
    <s v="B1038"/>
    <s v="C1154"/>
    <n v="1"/>
    <s v="normal"/>
    <n v="481"/>
    <n v="10"/>
    <s v="discounted"/>
    <n v="481"/>
    <n v="48.1"/>
    <n v="432.9"/>
    <s v="February"/>
    <x v="153"/>
    <x v="18"/>
    <s v="Terry-Simpson"/>
  </r>
  <r>
    <s v="S12366"/>
    <x v="23"/>
    <s v="B1029"/>
    <s v="C1239"/>
    <n v="1"/>
    <s v="normal"/>
    <n v="271"/>
    <n v="10"/>
    <s v="discounted"/>
    <n v="271"/>
    <n v="27.1"/>
    <n v="243.9"/>
    <s v="February"/>
    <x v="167"/>
    <x v="42"/>
    <s v="Washington, Golden and Roberts"/>
  </r>
  <r>
    <s v="S12367"/>
    <x v="20"/>
    <s v="B1048"/>
    <s v="C1044"/>
    <n v="8"/>
    <s v="Bulk"/>
    <n v="465"/>
    <n v="5"/>
    <s v="discounted"/>
    <n v="3720"/>
    <n v="23.25"/>
    <n v="3696.75"/>
    <s v="February"/>
    <x v="224"/>
    <x v="6"/>
    <s v="Lewis-Hunter"/>
  </r>
  <r>
    <s v="S12368"/>
    <x v="5"/>
    <s v="B1024"/>
    <s v="C1214"/>
    <n v="2"/>
    <s v="normal"/>
    <n v="222"/>
    <n v="10"/>
    <s v="discounted"/>
    <n v="444"/>
    <n v="22.2"/>
    <n v="421.8"/>
    <s v="February"/>
    <x v="203"/>
    <x v="35"/>
    <s v="Nelson, Martinez and Malone"/>
  </r>
  <r>
    <s v="S12369"/>
    <x v="7"/>
    <s v="B1052"/>
    <s v="C1216"/>
    <n v="4"/>
    <s v="normal"/>
    <n v="462"/>
    <n v="15"/>
    <s v="discounted"/>
    <n v="1848"/>
    <n v="69.3"/>
    <n v="1778.7"/>
    <s v="February"/>
    <x v="132"/>
    <x v="8"/>
    <s v="Benson, Cervantes and Johnson"/>
  </r>
  <r>
    <s v="S12370"/>
    <x v="27"/>
    <s v="B1001"/>
    <s v="C1246"/>
    <n v="5"/>
    <s v="normal"/>
    <n v="341"/>
    <n v="0"/>
    <s v="full price"/>
    <n v="1705"/>
    <n v="0"/>
    <n v="1705"/>
    <s v="February"/>
    <x v="95"/>
    <x v="50"/>
    <s v="Young Ltd"/>
  </r>
  <r>
    <s v="S12371"/>
    <x v="25"/>
    <s v="B1050"/>
    <s v="C1020"/>
    <n v="2"/>
    <s v="normal"/>
    <n v="287"/>
    <n v="0"/>
    <s v="full price"/>
    <n v="574"/>
    <n v="0"/>
    <n v="574"/>
    <s v="February"/>
    <x v="94"/>
    <x v="31"/>
    <s v="Martinez, Burch and Bates"/>
  </r>
  <r>
    <s v="S12372"/>
    <x v="7"/>
    <s v="B1031"/>
    <s v="C1135"/>
    <n v="4"/>
    <s v="normal"/>
    <n v="370"/>
    <n v="5"/>
    <s v="discounted"/>
    <n v="1480"/>
    <n v="18.5"/>
    <n v="1461.5"/>
    <s v="February"/>
    <x v="111"/>
    <x v="5"/>
    <s v="Morales-Morris"/>
  </r>
  <r>
    <s v="S12373"/>
    <x v="20"/>
    <s v="B1000"/>
    <s v="C1199"/>
    <n v="3"/>
    <s v="normal"/>
    <n v="418"/>
    <n v="10"/>
    <s v="discounted"/>
    <n v="1254"/>
    <n v="41.8"/>
    <n v="1212.2"/>
    <s v="February"/>
    <x v="15"/>
    <x v="57"/>
    <s v="Bender Group"/>
  </r>
  <r>
    <s v="S12374"/>
    <x v="3"/>
    <s v="B1024"/>
    <s v="C1037"/>
    <n v="3"/>
    <s v="normal"/>
    <n v="222"/>
    <n v="5"/>
    <s v="discounted"/>
    <n v="666"/>
    <n v="11.1"/>
    <n v="654.9"/>
    <s v="February"/>
    <x v="70"/>
    <x v="35"/>
    <s v="Smith-Proctor"/>
  </r>
  <r>
    <s v="S12375"/>
    <x v="10"/>
    <s v="B1057"/>
    <s v="C1086"/>
    <n v="5"/>
    <s v="normal"/>
    <n v="326"/>
    <n v="0"/>
    <s v="full price"/>
    <n v="1630"/>
    <n v="0"/>
    <n v="1630"/>
    <s v="February"/>
    <x v="220"/>
    <x v="48"/>
    <s v="Brown-Smith"/>
  </r>
  <r>
    <s v="S12376"/>
    <x v="0"/>
    <s v="B1038"/>
    <s v="C1196"/>
    <n v="6"/>
    <s v="Bulk"/>
    <n v="481"/>
    <n v="0"/>
    <s v="full price"/>
    <n v="2886"/>
    <n v="0"/>
    <n v="2886"/>
    <s v="February"/>
    <x v="127"/>
    <x v="18"/>
    <s v="Holden, Austin and Robinson"/>
  </r>
  <r>
    <s v="S12377"/>
    <x v="14"/>
    <s v="B1005"/>
    <s v="C1111"/>
    <n v="6"/>
    <s v="Bulk"/>
    <n v="500"/>
    <n v="0"/>
    <s v="full price"/>
    <n v="3000"/>
    <n v="0"/>
    <n v="3000"/>
    <s v="February"/>
    <x v="103"/>
    <x v="9"/>
    <s v="Nash, Rich and Hill"/>
  </r>
  <r>
    <s v="S12378"/>
    <x v="2"/>
    <s v="B1028"/>
    <s v="C1207"/>
    <n v="3"/>
    <s v="normal"/>
    <n v="487"/>
    <n v="0"/>
    <s v="full price"/>
    <n v="1461"/>
    <n v="0"/>
    <n v="1461"/>
    <s v="February"/>
    <x v="243"/>
    <x v="51"/>
    <s v="Mendoza LLC"/>
  </r>
  <r>
    <s v="S12379"/>
    <x v="13"/>
    <s v="B1032"/>
    <s v="C1002"/>
    <n v="6"/>
    <s v="Bulk"/>
    <n v="423"/>
    <n v="5"/>
    <s v="discounted"/>
    <n v="2538"/>
    <n v="21.15"/>
    <n v="2516.85"/>
    <s v="February"/>
    <x v="161"/>
    <x v="43"/>
    <s v="Garcia-Martin"/>
  </r>
  <r>
    <s v="S12380"/>
    <x v="10"/>
    <s v="B1000"/>
    <s v="C1005"/>
    <n v="2"/>
    <s v="normal"/>
    <n v="418"/>
    <n v="5"/>
    <s v="discounted"/>
    <n v="836"/>
    <n v="20.9"/>
    <n v="815.1"/>
    <s v="February"/>
    <x v="20"/>
    <x v="57"/>
    <s v="Curtis-Hatfield"/>
  </r>
  <r>
    <s v="S12381"/>
    <x v="7"/>
    <s v="B1051"/>
    <s v="C1090"/>
    <n v="5"/>
    <s v="normal"/>
    <n v="451"/>
    <n v="5"/>
    <s v="discounted"/>
    <n v="2255"/>
    <n v="22.55"/>
    <n v="2232.4499999999998"/>
    <s v="February"/>
    <x v="4"/>
    <x v="52"/>
    <s v="Anderson LLC"/>
  </r>
  <r>
    <s v="S12382"/>
    <x v="8"/>
    <s v="B1023"/>
    <s v="C1010"/>
    <n v="8"/>
    <s v="Bulk"/>
    <n v="421"/>
    <n v="10"/>
    <s v="discounted"/>
    <n v="3368"/>
    <n v="42.1"/>
    <n v="3325.9"/>
    <s v="February"/>
    <x v="144"/>
    <x v="30"/>
    <s v="Gibson Ltd"/>
  </r>
  <r>
    <s v="S12383"/>
    <x v="23"/>
    <s v="B1056"/>
    <s v="C1120"/>
    <n v="8"/>
    <s v="Bulk"/>
    <n v="204"/>
    <n v="5"/>
    <s v="discounted"/>
    <n v="1632"/>
    <n v="10.199999999999999"/>
    <n v="1621.8"/>
    <s v="February"/>
    <x v="86"/>
    <x v="24"/>
    <s v="Smith-Wolfe"/>
  </r>
  <r>
    <s v="S12384"/>
    <x v="20"/>
    <s v="B1024"/>
    <s v="C1045"/>
    <n v="3"/>
    <s v="normal"/>
    <n v="222"/>
    <n v="15"/>
    <s v="discounted"/>
    <n v="666"/>
    <n v="33.299999999999997"/>
    <n v="632.70000000000005"/>
    <s v="February"/>
    <x v="227"/>
    <x v="35"/>
    <s v="Williams Ltd"/>
  </r>
  <r>
    <s v="S12385"/>
    <x v="25"/>
    <s v="B1011"/>
    <s v="C1060"/>
    <n v="7"/>
    <s v="Bulk"/>
    <n v="281"/>
    <n v="15"/>
    <s v="discounted"/>
    <n v="1967"/>
    <n v="42.15"/>
    <n v="1924.85"/>
    <s v="February"/>
    <x v="17"/>
    <x v="13"/>
    <s v="Nielsen, Chandler and Erickson"/>
  </r>
  <r>
    <s v="S12386"/>
    <x v="8"/>
    <s v="B1026"/>
    <s v="C1022"/>
    <n v="4"/>
    <s v="normal"/>
    <n v="459"/>
    <n v="5"/>
    <s v="discounted"/>
    <n v="1836"/>
    <n v="22.95"/>
    <n v="1813.05"/>
    <s v="February"/>
    <x v="124"/>
    <x v="59"/>
    <s v="Ross, Ballard and Clark"/>
  </r>
  <r>
    <s v="S12387"/>
    <x v="24"/>
    <s v="B1053"/>
    <s v="C1152"/>
    <n v="6"/>
    <s v="Bulk"/>
    <n v="315"/>
    <n v="15"/>
    <s v="discounted"/>
    <n v="1890"/>
    <n v="47.25"/>
    <n v="1842.75"/>
    <s v="February"/>
    <x v="160"/>
    <x v="4"/>
    <s v="Wolfe-Spencer"/>
  </r>
  <r>
    <s v="S12388"/>
    <x v="23"/>
    <s v="B1052"/>
    <s v="C1043"/>
    <n v="7"/>
    <s v="Bulk"/>
    <n v="462"/>
    <n v="15"/>
    <s v="discounted"/>
    <n v="3234"/>
    <n v="69.3"/>
    <n v="3164.7"/>
    <s v="February"/>
    <x v="49"/>
    <x v="8"/>
    <s v="Moore-Torres"/>
  </r>
  <r>
    <s v="S12389"/>
    <x v="18"/>
    <s v="B1017"/>
    <s v="C1238"/>
    <n v="10"/>
    <s v="Bulk"/>
    <n v="303"/>
    <n v="0"/>
    <s v="full price"/>
    <n v="3030"/>
    <n v="0"/>
    <n v="3030"/>
    <s v="February"/>
    <x v="56"/>
    <x v="55"/>
    <s v="Ross Ltd"/>
  </r>
  <r>
    <s v="S12390"/>
    <x v="27"/>
    <s v="B1047"/>
    <s v="C1142"/>
    <n v="2"/>
    <s v="normal"/>
    <n v="162"/>
    <n v="5"/>
    <s v="discounted"/>
    <n v="324"/>
    <n v="8.1"/>
    <n v="315.89999999999998"/>
    <s v="February"/>
    <x v="188"/>
    <x v="26"/>
    <s v="Holloway, Lewis and Bryan"/>
  </r>
  <r>
    <s v="S12391"/>
    <x v="24"/>
    <s v="B1030"/>
    <s v="C1009"/>
    <n v="9"/>
    <s v="Bulk"/>
    <n v="410"/>
    <n v="0"/>
    <s v="full price"/>
    <n v="3690"/>
    <n v="0"/>
    <n v="3690"/>
    <s v="February"/>
    <x v="19"/>
    <x v="23"/>
    <s v="Brown and Sons"/>
  </r>
  <r>
    <s v="S12392"/>
    <x v="6"/>
    <s v="B1058"/>
    <s v="C1191"/>
    <n v="7"/>
    <s v="Bulk"/>
    <n v="362"/>
    <n v="15"/>
    <s v="discounted"/>
    <n v="2534"/>
    <n v="54.3"/>
    <n v="2479.6999999999998"/>
    <s v="February"/>
    <x v="11"/>
    <x v="32"/>
    <s v="Chen Inc"/>
  </r>
  <r>
    <s v="S12393"/>
    <x v="23"/>
    <s v="B1014"/>
    <s v="C1062"/>
    <n v="5"/>
    <s v="normal"/>
    <n v="420"/>
    <n v="10"/>
    <s v="discounted"/>
    <n v="2100"/>
    <n v="42"/>
    <n v="2058"/>
    <s v="February"/>
    <x v="81"/>
    <x v="15"/>
    <s v="Williams LLC"/>
  </r>
  <r>
    <s v="S12394"/>
    <x v="15"/>
    <s v="B1009"/>
    <s v="C1232"/>
    <n v="6"/>
    <s v="Bulk"/>
    <n v="210"/>
    <n v="10"/>
    <s v="discounted"/>
    <n v="1260"/>
    <n v="21"/>
    <n v="1239"/>
    <s v="February"/>
    <x v="174"/>
    <x v="2"/>
    <s v="Clark LLC"/>
  </r>
  <r>
    <s v="S12395"/>
    <x v="16"/>
    <s v="B1011"/>
    <s v="C1083"/>
    <n v="4"/>
    <s v="normal"/>
    <n v="281"/>
    <n v="15"/>
    <s v="discounted"/>
    <n v="1124"/>
    <n v="42.15"/>
    <n v="1081.8499999999999"/>
    <s v="February"/>
    <x v="186"/>
    <x v="13"/>
    <s v="Smith-Ramsey"/>
  </r>
  <r>
    <s v="S12396"/>
    <x v="26"/>
    <s v="B1027"/>
    <s v="C1066"/>
    <n v="4"/>
    <s v="normal"/>
    <n v="336"/>
    <n v="0"/>
    <s v="full price"/>
    <n v="1344"/>
    <n v="0"/>
    <n v="1344"/>
    <s v="February"/>
    <x v="106"/>
    <x v="33"/>
    <s v="Pennington-Knox"/>
  </r>
  <r>
    <s v="S12397"/>
    <x v="26"/>
    <s v="B1017"/>
    <s v="C1100"/>
    <n v="6"/>
    <s v="Bulk"/>
    <n v="303"/>
    <n v="15"/>
    <s v="discounted"/>
    <n v="1818"/>
    <n v="45.45"/>
    <n v="1772.55"/>
    <s v="February"/>
    <x v="79"/>
    <x v="55"/>
    <s v="Torres, Rodriguez and Edwards"/>
  </r>
  <r>
    <s v="S12398"/>
    <x v="11"/>
    <s v="B1049"/>
    <s v="C1186"/>
    <n v="1"/>
    <s v="normal"/>
    <n v="219"/>
    <n v="5"/>
    <s v="discounted"/>
    <n v="219"/>
    <n v="10.95"/>
    <n v="208.05"/>
    <s v="February"/>
    <x v="47"/>
    <x v="14"/>
    <s v="Torres Ltd"/>
  </r>
  <r>
    <s v="S12399"/>
    <x v="15"/>
    <s v="B1032"/>
    <s v="C1194"/>
    <n v="6"/>
    <s v="Bulk"/>
    <n v="423"/>
    <n v="15"/>
    <s v="discounted"/>
    <n v="2538"/>
    <n v="63.45"/>
    <n v="2474.5500000000002"/>
    <s v="February"/>
    <x v="73"/>
    <x v="43"/>
    <s v="Williams-Ross"/>
  </r>
  <r>
    <s v="S12400"/>
    <x v="23"/>
    <s v="B1029"/>
    <s v="C1076"/>
    <n v="4"/>
    <s v="normal"/>
    <n v="271"/>
    <n v="0"/>
    <s v="full price"/>
    <n v="1084"/>
    <n v="0"/>
    <n v="1084"/>
    <s v="February"/>
    <x v="62"/>
    <x v="42"/>
    <s v="White-Cox"/>
  </r>
  <r>
    <s v="S12401"/>
    <x v="2"/>
    <s v="B1058"/>
    <s v="C1220"/>
    <n v="9"/>
    <s v="Bulk"/>
    <n v="362"/>
    <n v="10"/>
    <s v="discounted"/>
    <n v="3258"/>
    <n v="36.200000000000003"/>
    <n v="3221.8"/>
    <s v="February"/>
    <x v="115"/>
    <x v="32"/>
    <s v="Williams Group"/>
  </r>
  <r>
    <s v="S12402"/>
    <x v="3"/>
    <s v="B1055"/>
    <s v="C1130"/>
    <n v="4"/>
    <s v="normal"/>
    <n v="192"/>
    <n v="15"/>
    <s v="discounted"/>
    <n v="768"/>
    <n v="28.8"/>
    <n v="739.2"/>
    <s v="February"/>
    <x v="211"/>
    <x v="3"/>
    <s v="Johnson, Gordon and Fuentes"/>
  </r>
  <r>
    <s v="S12403"/>
    <x v="9"/>
    <s v="B1003"/>
    <s v="C1218"/>
    <n v="2"/>
    <s v="normal"/>
    <n v="354"/>
    <n v="0"/>
    <s v="full price"/>
    <n v="708"/>
    <n v="0"/>
    <n v="708"/>
    <s v="February"/>
    <x v="26"/>
    <x v="7"/>
    <s v="Potter Group"/>
  </r>
  <r>
    <s v="S12404"/>
    <x v="4"/>
    <s v="B1032"/>
    <s v="C1027"/>
    <n v="5"/>
    <s v="normal"/>
    <n v="423"/>
    <n v="15"/>
    <s v="discounted"/>
    <n v="2115"/>
    <n v="63.45"/>
    <n v="2051.5500000000002"/>
    <s v="February"/>
    <x v="206"/>
    <x v="43"/>
    <s v="Moran-Joyce"/>
  </r>
  <r>
    <s v="S12405"/>
    <x v="23"/>
    <s v="B1054"/>
    <s v="C1173"/>
    <n v="5"/>
    <s v="normal"/>
    <n v="209"/>
    <n v="15"/>
    <s v="discounted"/>
    <n v="1045"/>
    <n v="31.35"/>
    <n v="1013.65"/>
    <s v="February"/>
    <x v="136"/>
    <x v="10"/>
    <s v="Jordan, Parker and Adams"/>
  </r>
  <r>
    <s v="S12406"/>
    <x v="10"/>
    <s v="B1016"/>
    <s v="C1152"/>
    <n v="7"/>
    <s v="Bulk"/>
    <n v="427"/>
    <n v="0"/>
    <s v="full price"/>
    <n v="2989"/>
    <n v="0"/>
    <n v="2989"/>
    <s v="February"/>
    <x v="160"/>
    <x v="37"/>
    <s v="Wolfe-Spencer"/>
  </r>
  <r>
    <s v="S12407"/>
    <x v="20"/>
    <s v="B1038"/>
    <s v="C1070"/>
    <n v="8"/>
    <s v="Bulk"/>
    <n v="481"/>
    <n v="0"/>
    <s v="full price"/>
    <n v="3848"/>
    <n v="0"/>
    <n v="3848"/>
    <s v="February"/>
    <x v="151"/>
    <x v="18"/>
    <s v="Green, Wilson and Flynn"/>
  </r>
  <r>
    <s v="S12408"/>
    <x v="19"/>
    <s v="B1034"/>
    <s v="C1164"/>
    <n v="9"/>
    <s v="Bulk"/>
    <n v="305"/>
    <n v="15"/>
    <s v="discounted"/>
    <n v="2745"/>
    <n v="45.75"/>
    <n v="2699.25"/>
    <s v="February"/>
    <x v="85"/>
    <x v="22"/>
    <s v="Harris Ltd"/>
  </r>
  <r>
    <s v="S12409"/>
    <x v="5"/>
    <s v="B1037"/>
    <s v="C1022"/>
    <n v="4"/>
    <s v="normal"/>
    <n v="373"/>
    <n v="15"/>
    <s v="discounted"/>
    <n v="1492"/>
    <n v="55.95"/>
    <n v="1436.05"/>
    <s v="February"/>
    <x v="124"/>
    <x v="41"/>
    <s v="Ross, Ballard and Clark"/>
  </r>
  <r>
    <s v="S12410"/>
    <x v="24"/>
    <s v="B1045"/>
    <s v="C1122"/>
    <n v="5"/>
    <s v="normal"/>
    <n v="206"/>
    <n v="10"/>
    <s v="discounted"/>
    <n v="1030"/>
    <n v="20.6"/>
    <n v="1009.4"/>
    <s v="February"/>
    <x v="100"/>
    <x v="21"/>
    <s v="Aguirre Group"/>
  </r>
  <r>
    <s v="S12411"/>
    <x v="24"/>
    <s v="B1006"/>
    <s v="C1185"/>
    <n v="2"/>
    <s v="normal"/>
    <n v="213"/>
    <n v="10"/>
    <s v="discounted"/>
    <n v="426"/>
    <n v="21.3"/>
    <n v="404.7"/>
    <s v="February"/>
    <x v="135"/>
    <x v="40"/>
    <s v="Jones, Rodriguez and Alexander"/>
  </r>
  <r>
    <s v="S12412"/>
    <x v="0"/>
    <s v="B1033"/>
    <s v="C1003"/>
    <n v="6"/>
    <s v="Bulk"/>
    <n v="347"/>
    <n v="10"/>
    <s v="discounted"/>
    <n v="2082"/>
    <n v="34.700000000000003"/>
    <n v="2047.3"/>
    <s v="February"/>
    <x v="166"/>
    <x v="49"/>
    <s v="Clark and Sons"/>
  </r>
  <r>
    <s v="S12413"/>
    <x v="21"/>
    <s v="B1017"/>
    <s v="C1112"/>
    <n v="3"/>
    <s v="normal"/>
    <n v="303"/>
    <n v="10"/>
    <s v="discounted"/>
    <n v="909"/>
    <n v="30.3"/>
    <n v="878.7"/>
    <s v="February"/>
    <x v="8"/>
    <x v="55"/>
    <s v="Hood-Pena"/>
  </r>
  <r>
    <s v="S12414"/>
    <x v="25"/>
    <s v="B1046"/>
    <s v="C1195"/>
    <n v="3"/>
    <s v="normal"/>
    <n v="334"/>
    <n v="10"/>
    <s v="discounted"/>
    <n v="1002"/>
    <n v="33.4"/>
    <n v="968.6"/>
    <s v="February"/>
    <x v="12"/>
    <x v="20"/>
    <s v="Golden Inc"/>
  </r>
  <r>
    <s v="S12415"/>
    <x v="18"/>
    <s v="B1058"/>
    <s v="C1125"/>
    <n v="3"/>
    <s v="normal"/>
    <n v="362"/>
    <n v="5"/>
    <s v="discounted"/>
    <n v="1086"/>
    <n v="18.100000000000001"/>
    <n v="1067.9000000000001"/>
    <s v="February"/>
    <x v="74"/>
    <x v="32"/>
    <s v="Mendoza-Burke"/>
  </r>
  <r>
    <s v="S12416"/>
    <x v="12"/>
    <s v="B1011"/>
    <s v="C1048"/>
    <n v="2"/>
    <s v="normal"/>
    <n v="281"/>
    <n v="10"/>
    <s v="discounted"/>
    <n v="562"/>
    <n v="28.1"/>
    <n v="533.9"/>
    <s v="February"/>
    <x v="41"/>
    <x v="13"/>
    <s v="Alexander-Williams"/>
  </r>
  <r>
    <s v="S12417"/>
    <x v="10"/>
    <s v="B1040"/>
    <s v="C1228"/>
    <n v="5"/>
    <s v="normal"/>
    <n v="456"/>
    <n v="15"/>
    <s v="discounted"/>
    <n v="2280"/>
    <n v="68.400000000000006"/>
    <n v="2211.6"/>
    <s v="February"/>
    <x v="129"/>
    <x v="11"/>
    <s v="Mills, Robles and Smith"/>
  </r>
  <r>
    <s v="S12418"/>
    <x v="11"/>
    <s v="B1053"/>
    <s v="C1226"/>
    <n v="3"/>
    <s v="normal"/>
    <n v="315"/>
    <n v="15"/>
    <s v="discounted"/>
    <n v="945"/>
    <n v="47.25"/>
    <n v="897.75"/>
    <s v="February"/>
    <x v="183"/>
    <x v="4"/>
    <s v="Collins-Wang"/>
  </r>
  <r>
    <s v="S12419"/>
    <x v="18"/>
    <s v="B1012"/>
    <s v="C1144"/>
    <n v="5"/>
    <s v="normal"/>
    <n v="186"/>
    <n v="5"/>
    <s v="discounted"/>
    <n v="930"/>
    <n v="9.3000000000000007"/>
    <n v="920.7"/>
    <s v="February"/>
    <x v="119"/>
    <x v="27"/>
    <s v="Butler-Carter"/>
  </r>
  <r>
    <s v="S12420"/>
    <x v="25"/>
    <s v="B1029"/>
    <s v="C1039"/>
    <n v="3"/>
    <s v="normal"/>
    <n v="271"/>
    <n v="10"/>
    <s v="discounted"/>
    <n v="813"/>
    <n v="27.1"/>
    <n v="785.9"/>
    <s v="February"/>
    <x v="16"/>
    <x v="42"/>
    <s v="Barrett-Bryant"/>
  </r>
  <r>
    <s v="S12421"/>
    <x v="14"/>
    <s v="B1033"/>
    <s v="C1082"/>
    <n v="3"/>
    <s v="normal"/>
    <n v="347"/>
    <n v="15"/>
    <s v="discounted"/>
    <n v="1041"/>
    <n v="52.05"/>
    <n v="988.95"/>
    <s v="February"/>
    <x v="61"/>
    <x v="49"/>
    <s v="Hayes, Hampton and Palmer"/>
  </r>
  <r>
    <s v="S12422"/>
    <x v="25"/>
    <s v="B1051"/>
    <s v="C1162"/>
    <n v="1"/>
    <s v="normal"/>
    <n v="451"/>
    <n v="0"/>
    <s v="full price"/>
    <n v="451"/>
    <n v="0"/>
    <n v="451"/>
    <s v="February"/>
    <x v="28"/>
    <x v="52"/>
    <s v="Salazar, Maldonado and Thomas"/>
  </r>
  <r>
    <s v="S12423"/>
    <x v="12"/>
    <s v="B1041"/>
    <s v="C1106"/>
    <n v="5"/>
    <s v="normal"/>
    <n v="222"/>
    <n v="0"/>
    <s v="full price"/>
    <n v="1110"/>
    <n v="0"/>
    <n v="1110"/>
    <s v="February"/>
    <x v="75"/>
    <x v="17"/>
    <s v="Palmer Inc"/>
  </r>
  <r>
    <s v="S12424"/>
    <x v="23"/>
    <s v="B1028"/>
    <s v="C1080"/>
    <n v="1"/>
    <s v="normal"/>
    <n v="487"/>
    <n v="15"/>
    <s v="discounted"/>
    <n v="487"/>
    <n v="73.05"/>
    <n v="413.95"/>
    <s v="February"/>
    <x v="140"/>
    <x v="51"/>
    <s v="Davis-Buckley"/>
  </r>
  <r>
    <s v="S12425"/>
    <x v="25"/>
    <s v="B1032"/>
    <s v="C1192"/>
    <n v="3"/>
    <s v="normal"/>
    <n v="423"/>
    <n v="15"/>
    <s v="discounted"/>
    <n v="1269"/>
    <n v="63.45"/>
    <n v="1205.55"/>
    <s v="February"/>
    <x v="187"/>
    <x v="43"/>
    <s v="Koch, Tran and Garner"/>
  </r>
  <r>
    <s v="S12426"/>
    <x v="23"/>
    <s v="B1056"/>
    <s v="C1025"/>
    <n v="1"/>
    <s v="normal"/>
    <n v="204"/>
    <n v="0"/>
    <s v="full price"/>
    <n v="204"/>
    <n v="0"/>
    <n v="204"/>
    <s v="February"/>
    <x v="89"/>
    <x v="24"/>
    <s v="Wells, Jones and Rogers"/>
  </r>
  <r>
    <s v="S12427"/>
    <x v="26"/>
    <s v="B1014"/>
    <s v="C1012"/>
    <n v="7"/>
    <s v="Bulk"/>
    <n v="420"/>
    <n v="0"/>
    <s v="full price"/>
    <n v="2940"/>
    <n v="0"/>
    <n v="2940"/>
    <s v="February"/>
    <x v="19"/>
    <x v="15"/>
    <s v="Brown and Sons"/>
  </r>
  <r>
    <s v="S12428"/>
    <x v="10"/>
    <s v="B1011"/>
    <s v="C1078"/>
    <n v="10"/>
    <s v="Bulk"/>
    <n v="281"/>
    <n v="5"/>
    <s v="discounted"/>
    <n v="2810"/>
    <n v="14.05"/>
    <n v="2795.95"/>
    <s v="February"/>
    <x v="194"/>
    <x v="13"/>
    <s v="Kaiser Group"/>
  </r>
  <r>
    <s v="S12429"/>
    <x v="13"/>
    <s v="B1057"/>
    <s v="C1226"/>
    <n v="1"/>
    <s v="normal"/>
    <n v="326"/>
    <n v="10"/>
    <s v="discounted"/>
    <n v="326"/>
    <n v="32.6"/>
    <n v="293.39999999999998"/>
    <s v="February"/>
    <x v="183"/>
    <x v="48"/>
    <s v="Collins-Wang"/>
  </r>
  <r>
    <s v="S12430"/>
    <x v="0"/>
    <s v="B1011"/>
    <s v="C1230"/>
    <n v="1"/>
    <s v="normal"/>
    <n v="281"/>
    <n v="0"/>
    <s v="full price"/>
    <n v="281"/>
    <n v="0"/>
    <n v="281"/>
    <s v="February"/>
    <x v="122"/>
    <x v="13"/>
    <s v="Bauer, Page and Archer"/>
  </r>
  <r>
    <s v="S12431"/>
    <x v="18"/>
    <s v="B1016"/>
    <s v="C1245"/>
    <n v="8"/>
    <s v="Bulk"/>
    <n v="427"/>
    <n v="10"/>
    <s v="discounted"/>
    <n v="3416"/>
    <n v="42.7"/>
    <n v="3373.3"/>
    <s v="February"/>
    <x v="98"/>
    <x v="37"/>
    <s v="Williams, Mills and Schwartz"/>
  </r>
  <r>
    <s v="S12432"/>
    <x v="22"/>
    <s v="B1037"/>
    <s v="C1149"/>
    <n v="10"/>
    <s v="Bulk"/>
    <n v="373"/>
    <n v="5"/>
    <s v="discounted"/>
    <n v="3730"/>
    <n v="18.649999999999999"/>
    <n v="3711.35"/>
    <s v="February"/>
    <x v="76"/>
    <x v="41"/>
    <s v="Rodgers and Sons"/>
  </r>
  <r>
    <s v="S12433"/>
    <x v="24"/>
    <s v="B1059"/>
    <s v="C1152"/>
    <n v="7"/>
    <s v="Bulk"/>
    <n v="399"/>
    <n v="10"/>
    <s v="discounted"/>
    <n v="2793"/>
    <n v="39.9"/>
    <n v="2753.1"/>
    <s v="February"/>
    <x v="160"/>
    <x v="34"/>
    <s v="Wolfe-Spencer"/>
  </r>
  <r>
    <s v="S12434"/>
    <x v="3"/>
    <s v="B1020"/>
    <s v="C1235"/>
    <n v="1"/>
    <s v="normal"/>
    <n v="386"/>
    <n v="5"/>
    <s v="discounted"/>
    <n v="386"/>
    <n v="19.3"/>
    <n v="366.7"/>
    <s v="February"/>
    <x v="179"/>
    <x v="39"/>
    <s v="Mclaughlin-Ballard"/>
  </r>
  <r>
    <s v="S12435"/>
    <x v="2"/>
    <s v="B1018"/>
    <s v="C1115"/>
    <n v="5"/>
    <s v="normal"/>
    <n v="295"/>
    <n v="10"/>
    <s v="discounted"/>
    <n v="1475"/>
    <n v="29.5"/>
    <n v="1445.5"/>
    <s v="February"/>
    <x v="123"/>
    <x v="36"/>
    <s v="Mann PLC"/>
  </r>
  <r>
    <s v="S12436"/>
    <x v="13"/>
    <s v="B1020"/>
    <s v="C1204"/>
    <n v="10"/>
    <s v="Bulk"/>
    <n v="386"/>
    <n v="0"/>
    <s v="full price"/>
    <n v="3860"/>
    <n v="0"/>
    <n v="3860"/>
    <s v="February"/>
    <x v="198"/>
    <x v="39"/>
    <s v="Rodriguez, Hammond and Mason"/>
  </r>
  <r>
    <s v="S12437"/>
    <x v="19"/>
    <s v="B1016"/>
    <s v="C1034"/>
    <n v="6"/>
    <s v="Bulk"/>
    <n v="427"/>
    <n v="15"/>
    <s v="discounted"/>
    <n v="2562"/>
    <n v="64.05"/>
    <n v="2497.9499999999998"/>
    <s v="February"/>
    <x v="213"/>
    <x v="37"/>
    <s v="Finley and Sons"/>
  </r>
  <r>
    <s v="S12438"/>
    <x v="16"/>
    <s v="B1009"/>
    <s v="C1005"/>
    <n v="3"/>
    <s v="normal"/>
    <n v="210"/>
    <n v="5"/>
    <s v="discounted"/>
    <n v="630"/>
    <n v="10.5"/>
    <n v="619.5"/>
    <s v="February"/>
    <x v="20"/>
    <x v="2"/>
    <s v="Curtis-Hatfield"/>
  </r>
  <r>
    <s v="S12439"/>
    <x v="9"/>
    <s v="B1003"/>
    <s v="C1105"/>
    <n v="1"/>
    <s v="normal"/>
    <n v="354"/>
    <n v="0"/>
    <s v="full price"/>
    <n v="354"/>
    <n v="0"/>
    <n v="354"/>
    <s v="February"/>
    <x v="39"/>
    <x v="7"/>
    <s v="Newman-Fitzgerald"/>
  </r>
  <r>
    <s v="S12440"/>
    <x v="6"/>
    <s v="B1057"/>
    <s v="C1173"/>
    <n v="3"/>
    <s v="normal"/>
    <n v="326"/>
    <n v="15"/>
    <s v="discounted"/>
    <n v="978"/>
    <n v="48.9"/>
    <n v="929.1"/>
    <s v="February"/>
    <x v="136"/>
    <x v="48"/>
    <s v="Jordan, Parker and Adams"/>
  </r>
  <r>
    <s v="S12441"/>
    <x v="2"/>
    <s v="B1002"/>
    <s v="C1195"/>
    <n v="3"/>
    <s v="normal"/>
    <n v="167"/>
    <n v="15"/>
    <s v="discounted"/>
    <n v="501"/>
    <n v="25.05"/>
    <n v="475.95"/>
    <s v="February"/>
    <x v="12"/>
    <x v="29"/>
    <s v="Golden Inc"/>
  </r>
  <r>
    <s v="S12442"/>
    <x v="18"/>
    <s v="B1031"/>
    <s v="C1125"/>
    <n v="9"/>
    <s v="Bulk"/>
    <n v="370"/>
    <n v="15"/>
    <s v="discounted"/>
    <n v="3330"/>
    <n v="55.5"/>
    <n v="3274.5"/>
    <s v="February"/>
    <x v="74"/>
    <x v="5"/>
    <s v="Mendoza-Burke"/>
  </r>
  <r>
    <s v="S12443"/>
    <x v="13"/>
    <s v="B1053"/>
    <s v="C1121"/>
    <n v="5"/>
    <s v="normal"/>
    <n v="315"/>
    <n v="5"/>
    <s v="discounted"/>
    <n v="1575"/>
    <n v="15.75"/>
    <n v="1559.25"/>
    <s v="February"/>
    <x v="233"/>
    <x v="4"/>
    <s v="Miller Ltd"/>
  </r>
  <r>
    <s v="S12444"/>
    <x v="24"/>
    <s v="B1007"/>
    <s v="C1107"/>
    <n v="1"/>
    <s v="normal"/>
    <n v="332"/>
    <n v="10"/>
    <s v="discounted"/>
    <n v="332"/>
    <n v="33.200000000000003"/>
    <n v="298.8"/>
    <s v="February"/>
    <x v="21"/>
    <x v="58"/>
    <s v="Wade Group"/>
  </r>
  <r>
    <s v="S12445"/>
    <x v="13"/>
    <s v="B1013"/>
    <s v="C1055"/>
    <n v="9"/>
    <s v="Bulk"/>
    <n v="284"/>
    <n v="5"/>
    <s v="discounted"/>
    <n v="2556"/>
    <n v="14.2"/>
    <n v="2541.8000000000002"/>
    <s v="February"/>
    <x v="59"/>
    <x v="16"/>
    <s v="Byrd, Dixon and Kennedy"/>
  </r>
  <r>
    <s v="S12446"/>
    <x v="4"/>
    <s v="B1057"/>
    <s v="C1034"/>
    <n v="6"/>
    <s v="Bulk"/>
    <n v="326"/>
    <n v="15"/>
    <s v="discounted"/>
    <n v="1956"/>
    <n v="48.9"/>
    <n v="1907.1"/>
    <s v="February"/>
    <x v="213"/>
    <x v="48"/>
    <s v="Finley and Sons"/>
  </r>
  <r>
    <s v="S12447"/>
    <x v="8"/>
    <s v="B1029"/>
    <s v="C1095"/>
    <n v="1"/>
    <s v="normal"/>
    <n v="271"/>
    <n v="0"/>
    <s v="full price"/>
    <n v="271"/>
    <n v="0"/>
    <n v="271"/>
    <s v="February"/>
    <x v="40"/>
    <x v="42"/>
    <s v="Solomon-Smith"/>
  </r>
  <r>
    <s v="S12448"/>
    <x v="6"/>
    <s v="B1011"/>
    <s v="C1055"/>
    <n v="5"/>
    <s v="normal"/>
    <n v="281"/>
    <n v="10"/>
    <s v="discounted"/>
    <n v="1405"/>
    <n v="28.1"/>
    <n v="1376.9"/>
    <s v="February"/>
    <x v="59"/>
    <x v="13"/>
    <s v="Byrd, Dixon and Kennedy"/>
  </r>
  <r>
    <s v="S12449"/>
    <x v="9"/>
    <s v="B1039"/>
    <s v="C1083"/>
    <n v="7"/>
    <s v="Bulk"/>
    <n v="356"/>
    <n v="0"/>
    <s v="full price"/>
    <n v="2492"/>
    <n v="0"/>
    <n v="2492"/>
    <s v="February"/>
    <x v="186"/>
    <x v="46"/>
    <s v="Smith-Ramsey"/>
  </r>
  <r>
    <s v="S12450"/>
    <x v="5"/>
    <s v="B1044"/>
    <s v="C1096"/>
    <n v="8"/>
    <s v="Bulk"/>
    <n v="396"/>
    <n v="0"/>
    <s v="full price"/>
    <n v="3168"/>
    <n v="0"/>
    <n v="3168"/>
    <s v="February"/>
    <x v="9"/>
    <x v="1"/>
    <s v="Scott-Johnston"/>
  </r>
  <r>
    <s v="S12451"/>
    <x v="8"/>
    <s v="B1043"/>
    <s v="C1191"/>
    <n v="9"/>
    <s v="Bulk"/>
    <n v="262"/>
    <n v="0"/>
    <s v="full price"/>
    <n v="2358"/>
    <n v="0"/>
    <n v="2358"/>
    <s v="February"/>
    <x v="11"/>
    <x v="56"/>
    <s v="Chen Inc"/>
  </r>
  <r>
    <s v="S12452"/>
    <x v="0"/>
    <s v="B1045"/>
    <s v="C1188"/>
    <n v="10"/>
    <s v="Bulk"/>
    <n v="206"/>
    <n v="10"/>
    <s v="discounted"/>
    <n v="2060"/>
    <n v="20.6"/>
    <n v="2039.4"/>
    <s v="February"/>
    <x v="92"/>
    <x v="21"/>
    <s v="Matthews, Flores and Bradley"/>
  </r>
  <r>
    <s v="S12453"/>
    <x v="22"/>
    <s v="B1052"/>
    <s v="C1187"/>
    <n v="10"/>
    <s v="Bulk"/>
    <n v="462"/>
    <n v="5"/>
    <s v="discounted"/>
    <n v="4620"/>
    <n v="23.1"/>
    <n v="4596.8999999999996"/>
    <s v="February"/>
    <x v="1"/>
    <x v="8"/>
    <s v="George, Howard and Mcdaniel"/>
  </r>
  <r>
    <s v="S12454"/>
    <x v="22"/>
    <s v="B1010"/>
    <s v="C1233"/>
    <n v="9"/>
    <s v="Bulk"/>
    <n v="342"/>
    <n v="5"/>
    <s v="discounted"/>
    <n v="3078"/>
    <n v="17.100000000000001"/>
    <n v="3060.9"/>
    <s v="February"/>
    <x v="234"/>
    <x v="45"/>
    <s v="Lester and Sons"/>
  </r>
  <r>
    <s v="S12455"/>
    <x v="1"/>
    <s v="B1038"/>
    <s v="C1051"/>
    <n v="5"/>
    <s v="normal"/>
    <n v="481"/>
    <n v="0"/>
    <s v="full price"/>
    <n v="2405"/>
    <n v="0"/>
    <n v="2405"/>
    <s v="February"/>
    <x v="33"/>
    <x v="18"/>
    <s v="Davis, Franklin and Pollard"/>
  </r>
  <r>
    <s v="S12456"/>
    <x v="27"/>
    <s v="B1031"/>
    <s v="C1076"/>
    <n v="2"/>
    <s v="normal"/>
    <n v="370"/>
    <n v="5"/>
    <s v="discounted"/>
    <n v="740"/>
    <n v="18.5"/>
    <n v="721.5"/>
    <s v="February"/>
    <x v="62"/>
    <x v="5"/>
    <s v="White-Cox"/>
  </r>
  <r>
    <s v="S12457"/>
    <x v="20"/>
    <s v="B1051"/>
    <s v="C1119"/>
    <n v="6"/>
    <s v="Bulk"/>
    <n v="451"/>
    <n v="10"/>
    <s v="discounted"/>
    <n v="2706"/>
    <n v="45.1"/>
    <n v="2660.9"/>
    <s v="February"/>
    <x v="200"/>
    <x v="52"/>
    <s v="Lambert, Valdez and Garcia"/>
  </r>
  <r>
    <s v="S12458"/>
    <x v="15"/>
    <s v="B1035"/>
    <s v="C1209"/>
    <n v="8"/>
    <s v="Bulk"/>
    <n v="288"/>
    <n v="0"/>
    <s v="full price"/>
    <n v="2304"/>
    <n v="0"/>
    <n v="2304"/>
    <s v="February"/>
    <x v="184"/>
    <x v="28"/>
    <s v="Lamb LLC"/>
  </r>
  <r>
    <s v="S12459"/>
    <x v="0"/>
    <s v="B1012"/>
    <s v="C1198"/>
    <n v="2"/>
    <s v="normal"/>
    <n v="186"/>
    <n v="15"/>
    <s v="discounted"/>
    <n v="372"/>
    <n v="27.9"/>
    <n v="344.1"/>
    <s v="February"/>
    <x v="191"/>
    <x v="27"/>
    <s v="Prince Group"/>
  </r>
  <r>
    <s v="S12460"/>
    <x v="0"/>
    <s v="B1041"/>
    <s v="C1054"/>
    <n v="7"/>
    <s v="Bulk"/>
    <n v="222"/>
    <n v="10"/>
    <s v="discounted"/>
    <n v="1554"/>
    <n v="22.2"/>
    <n v="1531.8"/>
    <s v="February"/>
    <x v="215"/>
    <x v="17"/>
    <s v="Porter Ltd"/>
  </r>
  <r>
    <s v="S12461"/>
    <x v="6"/>
    <s v="B1050"/>
    <s v="C1230"/>
    <n v="1"/>
    <s v="normal"/>
    <n v="287"/>
    <n v="10"/>
    <s v="discounted"/>
    <n v="287"/>
    <n v="28.7"/>
    <n v="258.3"/>
    <s v="February"/>
    <x v="122"/>
    <x v="31"/>
    <s v="Bauer, Page and Archer"/>
  </r>
  <r>
    <s v="S12462"/>
    <x v="24"/>
    <s v="B1054"/>
    <s v="C1184"/>
    <n v="3"/>
    <s v="normal"/>
    <n v="209"/>
    <n v="0"/>
    <s v="full price"/>
    <n v="627"/>
    <n v="0"/>
    <n v="627"/>
    <s v="February"/>
    <x v="190"/>
    <x v="10"/>
    <s v="Ware LLC"/>
  </r>
  <r>
    <s v="S12463"/>
    <x v="11"/>
    <s v="B1052"/>
    <s v="C1100"/>
    <n v="3"/>
    <s v="normal"/>
    <n v="462"/>
    <n v="15"/>
    <s v="discounted"/>
    <n v="1386"/>
    <n v="69.3"/>
    <n v="1316.7"/>
    <s v="February"/>
    <x v="79"/>
    <x v="8"/>
    <s v="Torres, Rodriguez and Edwards"/>
  </r>
  <r>
    <s v="S12464"/>
    <x v="1"/>
    <s v="B1041"/>
    <s v="C1113"/>
    <n v="1"/>
    <s v="normal"/>
    <n v="222"/>
    <n v="0"/>
    <s v="full price"/>
    <n v="222"/>
    <n v="0"/>
    <n v="222"/>
    <s v="February"/>
    <x v="121"/>
    <x v="17"/>
    <s v="Guzman Ltd"/>
  </r>
  <r>
    <s v="S12465"/>
    <x v="25"/>
    <s v="B1042"/>
    <s v="C1105"/>
    <n v="7"/>
    <s v="Bulk"/>
    <n v="381"/>
    <n v="0"/>
    <s v="full price"/>
    <n v="2667"/>
    <n v="0"/>
    <n v="2667"/>
    <s v="February"/>
    <x v="39"/>
    <x v="0"/>
    <s v="Newman-Fitzgerald"/>
  </r>
  <r>
    <s v="S12466"/>
    <x v="22"/>
    <s v="B1024"/>
    <s v="C1148"/>
    <n v="4"/>
    <s v="normal"/>
    <n v="222"/>
    <n v="5"/>
    <s v="discounted"/>
    <n v="888"/>
    <n v="11.1"/>
    <n v="876.9"/>
    <s v="February"/>
    <x v="97"/>
    <x v="35"/>
    <s v="Ford PLC"/>
  </r>
  <r>
    <s v="S12467"/>
    <x v="2"/>
    <s v="B1024"/>
    <s v="C1100"/>
    <n v="6"/>
    <s v="Bulk"/>
    <n v="222"/>
    <n v="0"/>
    <s v="full price"/>
    <n v="1332"/>
    <n v="0"/>
    <n v="1332"/>
    <s v="February"/>
    <x v="79"/>
    <x v="35"/>
    <s v="Torres, Rodriguez and Edwards"/>
  </r>
  <r>
    <s v="S12468"/>
    <x v="1"/>
    <s v="B1054"/>
    <s v="C1151"/>
    <n v="1"/>
    <s v="normal"/>
    <n v="209"/>
    <n v="5"/>
    <s v="discounted"/>
    <n v="209"/>
    <n v="10.45"/>
    <n v="198.55"/>
    <s v="February"/>
    <x v="118"/>
    <x v="10"/>
    <s v="Brown-Rivers"/>
  </r>
  <r>
    <s v="S12469"/>
    <x v="16"/>
    <s v="B1019"/>
    <s v="C1143"/>
    <n v="8"/>
    <s v="Bulk"/>
    <n v="167"/>
    <n v="5"/>
    <s v="discounted"/>
    <n v="1336"/>
    <n v="8.35"/>
    <n v="1327.65"/>
    <s v="February"/>
    <x v="13"/>
    <x v="12"/>
    <s v="Malone-Riggs"/>
  </r>
  <r>
    <s v="S12470"/>
    <x v="7"/>
    <s v="B1056"/>
    <s v="C1178"/>
    <n v="4"/>
    <s v="normal"/>
    <n v="204"/>
    <n v="5"/>
    <s v="discounted"/>
    <n v="816"/>
    <n v="10.199999999999999"/>
    <n v="805.8"/>
    <s v="February"/>
    <x v="50"/>
    <x v="24"/>
    <s v="Edwards, Ayers and Lowe"/>
  </r>
  <r>
    <s v="S12471"/>
    <x v="19"/>
    <s v="B1019"/>
    <s v="C1096"/>
    <n v="10"/>
    <s v="Bulk"/>
    <n v="167"/>
    <n v="15"/>
    <s v="discounted"/>
    <n v="1670"/>
    <n v="25.05"/>
    <n v="1644.95"/>
    <s v="February"/>
    <x v="9"/>
    <x v="12"/>
    <s v="Scott-Johnston"/>
  </r>
  <r>
    <s v="S12472"/>
    <x v="9"/>
    <s v="B1048"/>
    <s v="C1170"/>
    <n v="10"/>
    <s v="Bulk"/>
    <n v="465"/>
    <n v="5"/>
    <s v="discounted"/>
    <n v="4650"/>
    <n v="23.25"/>
    <n v="4626.75"/>
    <s v="February"/>
    <x v="66"/>
    <x v="6"/>
    <s v="Murphy and Sons"/>
  </r>
  <r>
    <s v="S12473"/>
    <x v="5"/>
    <s v="B1043"/>
    <s v="C1202"/>
    <n v="7"/>
    <s v="Bulk"/>
    <n v="262"/>
    <n v="5"/>
    <s v="discounted"/>
    <n v="1834"/>
    <n v="13.1"/>
    <n v="1820.9"/>
    <s v="February"/>
    <x v="137"/>
    <x v="56"/>
    <s v="Savage, Boyle and Kennedy"/>
  </r>
  <r>
    <s v="S12474"/>
    <x v="18"/>
    <s v="B1016"/>
    <s v="C1200"/>
    <n v="10"/>
    <s v="Bulk"/>
    <n v="427"/>
    <n v="5"/>
    <s v="discounted"/>
    <n v="4270"/>
    <n v="21.35"/>
    <n v="4248.6499999999996"/>
    <s v="February"/>
    <x v="241"/>
    <x v="37"/>
    <s v="Gonzalez Inc"/>
  </r>
  <r>
    <s v="S12475"/>
    <x v="2"/>
    <s v="B1047"/>
    <s v="C1031"/>
    <n v="2"/>
    <s v="normal"/>
    <n v="162"/>
    <n v="0"/>
    <s v="full price"/>
    <n v="324"/>
    <n v="0"/>
    <n v="324"/>
    <s v="February"/>
    <x v="231"/>
    <x v="26"/>
    <s v="Martinez-Monroe"/>
  </r>
  <r>
    <s v="S12476"/>
    <x v="27"/>
    <s v="B1030"/>
    <s v="C1213"/>
    <n v="6"/>
    <s v="Bulk"/>
    <n v="410"/>
    <n v="0"/>
    <s v="full price"/>
    <n v="2460"/>
    <n v="0"/>
    <n v="2460"/>
    <s v="February"/>
    <x v="110"/>
    <x v="23"/>
    <s v="Ryan-Flynn"/>
  </r>
  <r>
    <s v="S12477"/>
    <x v="21"/>
    <s v="B1030"/>
    <s v="C1168"/>
    <n v="10"/>
    <s v="Bulk"/>
    <n v="410"/>
    <n v="5"/>
    <s v="discounted"/>
    <n v="4100"/>
    <n v="20.5"/>
    <n v="4079.5"/>
    <s v="February"/>
    <x v="237"/>
    <x v="23"/>
    <s v="Hill-Rojas"/>
  </r>
  <r>
    <s v="S12478"/>
    <x v="18"/>
    <s v="B1005"/>
    <s v="C1133"/>
    <n v="2"/>
    <s v="normal"/>
    <n v="500"/>
    <n v="5"/>
    <s v="discounted"/>
    <n v="1000"/>
    <n v="25"/>
    <n v="975"/>
    <s v="February"/>
    <x v="226"/>
    <x v="9"/>
    <s v="Clarke Group"/>
  </r>
  <r>
    <s v="S12479"/>
    <x v="27"/>
    <s v="B1019"/>
    <s v="C1109"/>
    <n v="9"/>
    <s v="Bulk"/>
    <n v="167"/>
    <n v="0"/>
    <s v="full price"/>
    <n v="1503"/>
    <n v="0"/>
    <n v="1503"/>
    <s v="February"/>
    <x v="126"/>
    <x v="12"/>
    <s v="Gardner PLC"/>
  </r>
  <r>
    <s v="S12480"/>
    <x v="22"/>
    <s v="B1034"/>
    <s v="C1095"/>
    <n v="9"/>
    <s v="Bulk"/>
    <n v="305"/>
    <n v="0"/>
    <s v="full price"/>
    <n v="2745"/>
    <n v="0"/>
    <n v="2745"/>
    <s v="February"/>
    <x v="40"/>
    <x v="22"/>
    <s v="Solomon-Smith"/>
  </r>
  <r>
    <s v="S12481"/>
    <x v="18"/>
    <s v="B1023"/>
    <s v="C1108"/>
    <n v="2"/>
    <s v="normal"/>
    <n v="421"/>
    <n v="0"/>
    <s v="full price"/>
    <n v="842"/>
    <n v="0"/>
    <n v="842"/>
    <s v="February"/>
    <x v="149"/>
    <x v="30"/>
    <s v="Johnson-Bennett"/>
  </r>
  <r>
    <s v="S12482"/>
    <x v="14"/>
    <s v="B1010"/>
    <s v="C1016"/>
    <n v="9"/>
    <s v="Bulk"/>
    <n v="342"/>
    <n v="15"/>
    <s v="discounted"/>
    <n v="3078"/>
    <n v="51.3"/>
    <n v="3026.7"/>
    <s v="February"/>
    <x v="214"/>
    <x v="45"/>
    <s v="Mendez-Taylor"/>
  </r>
  <r>
    <s v="S12483"/>
    <x v="0"/>
    <s v="B1058"/>
    <s v="C1092"/>
    <n v="9"/>
    <s v="Bulk"/>
    <n v="362"/>
    <n v="10"/>
    <s v="discounted"/>
    <n v="3258"/>
    <n v="36.200000000000003"/>
    <n v="3221.8"/>
    <s v="February"/>
    <x v="169"/>
    <x v="32"/>
    <s v="Davis, Shepard and Clay"/>
  </r>
  <r>
    <s v="S12484"/>
    <x v="25"/>
    <s v="B1034"/>
    <s v="C1030"/>
    <n v="2"/>
    <s v="normal"/>
    <n v="305"/>
    <n v="5"/>
    <s v="discounted"/>
    <n v="610"/>
    <n v="15.25"/>
    <n v="594.75"/>
    <s v="February"/>
    <x v="162"/>
    <x v="22"/>
    <s v="Cook-Rocha"/>
  </r>
  <r>
    <s v="S12485"/>
    <x v="15"/>
    <s v="B1025"/>
    <s v="C1175"/>
    <n v="6"/>
    <s v="Bulk"/>
    <n v="467"/>
    <n v="0"/>
    <s v="full price"/>
    <n v="2802"/>
    <n v="0"/>
    <n v="2802"/>
    <s v="February"/>
    <x v="196"/>
    <x v="38"/>
    <s v="Hall-Morgan"/>
  </r>
  <r>
    <s v="S12486"/>
    <x v="18"/>
    <s v="B1002"/>
    <s v="C1000"/>
    <n v="1"/>
    <s v="normal"/>
    <n v="167"/>
    <n v="5"/>
    <s v="discounted"/>
    <n v="167"/>
    <n v="8.35"/>
    <n v="158.65"/>
    <s v="February"/>
    <x v="156"/>
    <x v="29"/>
    <s v="Harris, Wilkinson and Barber"/>
  </r>
  <r>
    <s v="S12487"/>
    <x v="14"/>
    <s v="B1055"/>
    <s v="C1003"/>
    <n v="6"/>
    <s v="Bulk"/>
    <n v="192"/>
    <n v="0"/>
    <s v="full price"/>
    <n v="1152"/>
    <n v="0"/>
    <n v="1152"/>
    <s v="February"/>
    <x v="166"/>
    <x v="3"/>
    <s v="Clark and Sons"/>
  </r>
  <r>
    <s v="S12488"/>
    <x v="16"/>
    <s v="B1056"/>
    <s v="C1249"/>
    <n v="8"/>
    <s v="Bulk"/>
    <n v="204"/>
    <n v="10"/>
    <s v="discounted"/>
    <n v="1632"/>
    <n v="20.399999999999999"/>
    <n v="1611.6"/>
    <s v="February"/>
    <x v="99"/>
    <x v="24"/>
    <s v="Jones-Hunter"/>
  </r>
  <r>
    <s v="S12489"/>
    <x v="26"/>
    <s v="B1001"/>
    <s v="C1189"/>
    <n v="7"/>
    <s v="Bulk"/>
    <n v="341"/>
    <n v="15"/>
    <s v="discounted"/>
    <n v="2387"/>
    <n v="51.15"/>
    <n v="2335.85"/>
    <s v="February"/>
    <x v="238"/>
    <x v="50"/>
    <s v="Melton Ltd"/>
  </r>
  <r>
    <s v="S12490"/>
    <x v="26"/>
    <s v="B1009"/>
    <s v="C1009"/>
    <n v="2"/>
    <s v="normal"/>
    <n v="210"/>
    <n v="10"/>
    <s v="discounted"/>
    <n v="420"/>
    <n v="21"/>
    <n v="399"/>
    <s v="February"/>
    <x v="19"/>
    <x v="2"/>
    <s v="Brown and Sons"/>
  </r>
  <r>
    <s v="S12491"/>
    <x v="20"/>
    <s v="B1026"/>
    <s v="C1133"/>
    <n v="7"/>
    <s v="Bulk"/>
    <n v="459"/>
    <n v="0"/>
    <s v="full price"/>
    <n v="3213"/>
    <n v="0"/>
    <n v="3213"/>
    <s v="February"/>
    <x v="226"/>
    <x v="59"/>
    <s v="Clarke Group"/>
  </r>
  <r>
    <s v="S12492"/>
    <x v="24"/>
    <s v="B1020"/>
    <s v="C1106"/>
    <n v="1"/>
    <s v="normal"/>
    <n v="386"/>
    <n v="0"/>
    <s v="full price"/>
    <n v="386"/>
    <n v="0"/>
    <n v="386"/>
    <s v="February"/>
    <x v="75"/>
    <x v="39"/>
    <s v="Palmer Inc"/>
  </r>
  <r>
    <s v="S12493"/>
    <x v="0"/>
    <s v="B1017"/>
    <s v="C1055"/>
    <n v="9"/>
    <s v="Bulk"/>
    <n v="303"/>
    <n v="15"/>
    <s v="discounted"/>
    <n v="2727"/>
    <n v="45.45"/>
    <n v="2681.55"/>
    <s v="February"/>
    <x v="59"/>
    <x v="55"/>
    <s v="Byrd, Dixon and Kennedy"/>
  </r>
  <r>
    <s v="S12494"/>
    <x v="13"/>
    <s v="B1038"/>
    <s v="C1222"/>
    <n v="3"/>
    <s v="normal"/>
    <n v="481"/>
    <n v="5"/>
    <s v="discounted"/>
    <n v="1443"/>
    <n v="24.05"/>
    <n v="1418.95"/>
    <s v="February"/>
    <x v="44"/>
    <x v="18"/>
    <s v="Moody-Dunn"/>
  </r>
  <r>
    <s v="S12495"/>
    <x v="23"/>
    <s v="B1059"/>
    <s v="C1040"/>
    <n v="4"/>
    <s v="normal"/>
    <n v="399"/>
    <n v="0"/>
    <s v="full price"/>
    <n v="1596"/>
    <n v="0"/>
    <n v="1596"/>
    <s v="February"/>
    <x v="228"/>
    <x v="34"/>
    <s v="Cummings, Taylor and Pearson"/>
  </r>
  <r>
    <s v="S12496"/>
    <x v="14"/>
    <s v="B1032"/>
    <s v="C1107"/>
    <n v="9"/>
    <s v="Bulk"/>
    <n v="423"/>
    <n v="5"/>
    <s v="discounted"/>
    <n v="3807"/>
    <n v="21.15"/>
    <n v="3785.85"/>
    <s v="February"/>
    <x v="21"/>
    <x v="43"/>
    <s v="Wade Group"/>
  </r>
  <r>
    <s v="S12497"/>
    <x v="25"/>
    <s v="B1021"/>
    <s v="C1157"/>
    <n v="5"/>
    <s v="normal"/>
    <n v="269"/>
    <n v="15"/>
    <s v="discounted"/>
    <n v="1345"/>
    <n v="40.35"/>
    <n v="1304.6500000000001"/>
    <s v="February"/>
    <x v="142"/>
    <x v="44"/>
    <s v="Blair, Gibson and Patel"/>
  </r>
  <r>
    <s v="S12498"/>
    <x v="3"/>
    <s v="B1042"/>
    <s v="C1130"/>
    <n v="9"/>
    <s v="Bulk"/>
    <n v="381"/>
    <n v="10"/>
    <s v="discounted"/>
    <n v="3429"/>
    <n v="38.1"/>
    <n v="3390.9"/>
    <s v="February"/>
    <x v="211"/>
    <x v="0"/>
    <s v="Johnson, Gordon and Fuentes"/>
  </r>
  <r>
    <s v="S12499"/>
    <x v="23"/>
    <s v="B1027"/>
    <s v="C1034"/>
    <n v="4"/>
    <s v="normal"/>
    <n v="336"/>
    <n v="15"/>
    <s v="discounted"/>
    <n v="1344"/>
    <n v="50.4"/>
    <n v="1293.5999999999999"/>
    <s v="February"/>
    <x v="213"/>
    <x v="33"/>
    <s v="Finley and Sons"/>
  </r>
  <r>
    <s v="S12500"/>
    <x v="4"/>
    <s v="B1014"/>
    <s v="C1151"/>
    <n v="6"/>
    <s v="Bulk"/>
    <n v="420"/>
    <n v="5"/>
    <s v="discounted"/>
    <n v="2520"/>
    <n v="21"/>
    <n v="2499"/>
    <s v="February"/>
    <x v="118"/>
    <x v="15"/>
    <s v="Brown-Rivers"/>
  </r>
  <r>
    <s v="S12501"/>
    <x v="22"/>
    <s v="B1044"/>
    <s v="C1221"/>
    <n v="1"/>
    <s v="normal"/>
    <n v="396"/>
    <n v="5"/>
    <s v="discounted"/>
    <n v="396"/>
    <n v="19.8"/>
    <n v="376.2"/>
    <s v="February"/>
    <x v="133"/>
    <x v="1"/>
    <s v="Griffin Group"/>
  </r>
  <r>
    <s v="S12502"/>
    <x v="5"/>
    <s v="B1031"/>
    <s v="C1099"/>
    <n v="3"/>
    <s v="normal"/>
    <n v="370"/>
    <n v="5"/>
    <s v="discounted"/>
    <n v="1110"/>
    <n v="18.5"/>
    <n v="1091.5"/>
    <s v="February"/>
    <x v="63"/>
    <x v="5"/>
    <s v="Powell-Cox"/>
  </r>
  <r>
    <s v="S12503"/>
    <x v="0"/>
    <s v="B1016"/>
    <s v="C1038"/>
    <n v="9"/>
    <s v="Bulk"/>
    <n v="427"/>
    <n v="0"/>
    <s v="full price"/>
    <n v="3843"/>
    <n v="0"/>
    <n v="3843"/>
    <s v="February"/>
    <x v="90"/>
    <x v="37"/>
    <s v="Green-Everett"/>
  </r>
  <r>
    <s v="S12504"/>
    <x v="4"/>
    <s v="B1052"/>
    <s v="C1220"/>
    <n v="10"/>
    <s v="Bulk"/>
    <n v="462"/>
    <n v="0"/>
    <s v="full price"/>
    <n v="4620"/>
    <n v="0"/>
    <n v="4620"/>
    <s v="February"/>
    <x v="115"/>
    <x v="8"/>
    <s v="Williams Group"/>
  </r>
  <r>
    <s v="S12505"/>
    <x v="19"/>
    <s v="B1014"/>
    <s v="C1082"/>
    <n v="1"/>
    <s v="normal"/>
    <n v="420"/>
    <n v="15"/>
    <s v="discounted"/>
    <n v="420"/>
    <n v="63"/>
    <n v="357"/>
    <s v="February"/>
    <x v="61"/>
    <x v="15"/>
    <s v="Hayes, Hampton and Palmer"/>
  </r>
  <r>
    <s v="S12506"/>
    <x v="19"/>
    <s v="B1017"/>
    <s v="C1085"/>
    <n v="4"/>
    <s v="normal"/>
    <n v="303"/>
    <n v="0"/>
    <s v="full price"/>
    <n v="1212"/>
    <n v="0"/>
    <n v="1212"/>
    <s v="February"/>
    <x v="52"/>
    <x v="55"/>
    <s v="Roberts, Silva and Gray"/>
  </r>
  <r>
    <s v="S12507"/>
    <x v="14"/>
    <s v="B1021"/>
    <s v="C1136"/>
    <n v="6"/>
    <s v="Bulk"/>
    <n v="269"/>
    <n v="5"/>
    <s v="discounted"/>
    <n v="1614"/>
    <n v="13.45"/>
    <n v="1600.55"/>
    <s v="February"/>
    <x v="82"/>
    <x v="44"/>
    <s v="Hernandez PLC"/>
  </r>
  <r>
    <s v="S12508"/>
    <x v="21"/>
    <s v="B1023"/>
    <s v="C1056"/>
    <n v="2"/>
    <s v="normal"/>
    <n v="421"/>
    <n v="0"/>
    <s v="full price"/>
    <n v="842"/>
    <n v="0"/>
    <n v="842"/>
    <s v="February"/>
    <x v="42"/>
    <x v="30"/>
    <s v="Murphy LLC"/>
  </r>
  <r>
    <s v="S12509"/>
    <x v="16"/>
    <s v="B1033"/>
    <s v="C1087"/>
    <n v="5"/>
    <s v="normal"/>
    <n v="347"/>
    <n v="0"/>
    <s v="full price"/>
    <n v="1735"/>
    <n v="0"/>
    <n v="1735"/>
    <s v="February"/>
    <x v="6"/>
    <x v="49"/>
    <s v="Sanford-Bullock"/>
  </r>
  <r>
    <s v="S12510"/>
    <x v="27"/>
    <s v="B1040"/>
    <s v="C1227"/>
    <n v="3"/>
    <s v="normal"/>
    <n v="456"/>
    <n v="10"/>
    <s v="discounted"/>
    <n v="1368"/>
    <n v="45.6"/>
    <n v="1322.4"/>
    <s v="February"/>
    <x v="116"/>
    <x v="11"/>
    <s v="Wilkinson, Bell and Stevens"/>
  </r>
  <r>
    <s v="S12511"/>
    <x v="20"/>
    <s v="B1026"/>
    <s v="C1108"/>
    <n v="9"/>
    <s v="Bulk"/>
    <n v="459"/>
    <n v="10"/>
    <s v="discounted"/>
    <n v="4131"/>
    <n v="45.9"/>
    <n v="4085.1"/>
    <s v="February"/>
    <x v="149"/>
    <x v="59"/>
    <s v="Johnson-Bennett"/>
  </r>
  <r>
    <s v="S12512"/>
    <x v="9"/>
    <s v="B1014"/>
    <s v="C1017"/>
    <n v="9"/>
    <s v="Bulk"/>
    <n v="420"/>
    <n v="5"/>
    <s v="discounted"/>
    <n v="3780"/>
    <n v="21"/>
    <n v="3759"/>
    <s v="February"/>
    <x v="93"/>
    <x v="15"/>
    <s v="Maldonado, Miller and Thomas"/>
  </r>
  <r>
    <s v="S12513"/>
    <x v="13"/>
    <s v="B1035"/>
    <s v="C1171"/>
    <n v="4"/>
    <s v="normal"/>
    <n v="288"/>
    <n v="0"/>
    <s v="full price"/>
    <n v="1152"/>
    <n v="0"/>
    <n v="1152"/>
    <s v="February"/>
    <x v="31"/>
    <x v="28"/>
    <s v="Warren, Crane and Jones"/>
  </r>
  <r>
    <s v="S12514"/>
    <x v="10"/>
    <s v="B1056"/>
    <s v="C1214"/>
    <n v="2"/>
    <s v="normal"/>
    <n v="204"/>
    <n v="10"/>
    <s v="discounted"/>
    <n v="408"/>
    <n v="20.399999999999999"/>
    <n v="387.6"/>
    <s v="February"/>
    <x v="203"/>
    <x v="24"/>
    <s v="Nelson, Martinez and Malone"/>
  </r>
  <r>
    <s v="S12515"/>
    <x v="15"/>
    <s v="B1018"/>
    <s v="C1241"/>
    <n v="7"/>
    <s v="Bulk"/>
    <n v="295"/>
    <n v="0"/>
    <s v="full price"/>
    <n v="2065"/>
    <n v="0"/>
    <n v="2065"/>
    <s v="February"/>
    <x v="54"/>
    <x v="36"/>
    <s v="Parker-Turner"/>
  </r>
  <r>
    <s v="S12516"/>
    <x v="15"/>
    <s v="B1040"/>
    <s v="C1134"/>
    <n v="9"/>
    <s v="Bulk"/>
    <n v="456"/>
    <n v="10"/>
    <s v="discounted"/>
    <n v="4104"/>
    <n v="45.6"/>
    <n v="4058.4"/>
    <s v="February"/>
    <x v="25"/>
    <x v="11"/>
    <s v="Caldwell PLC"/>
  </r>
  <r>
    <s v="S12517"/>
    <x v="14"/>
    <s v="B1049"/>
    <s v="C1208"/>
    <n v="9"/>
    <s v="Bulk"/>
    <n v="219"/>
    <n v="5"/>
    <s v="discounted"/>
    <n v="1971"/>
    <n v="10.95"/>
    <n v="1960.05"/>
    <s v="February"/>
    <x v="36"/>
    <x v="14"/>
    <s v="Hunter PLC"/>
  </r>
  <r>
    <s v="S12518"/>
    <x v="24"/>
    <s v="B1055"/>
    <s v="C1093"/>
    <n v="8"/>
    <s v="Bulk"/>
    <n v="192"/>
    <n v="0"/>
    <s v="full price"/>
    <n v="1536"/>
    <n v="0"/>
    <n v="1536"/>
    <s v="February"/>
    <x v="171"/>
    <x v="3"/>
    <s v="Warner, Willis and Ray"/>
  </r>
  <r>
    <s v="S12519"/>
    <x v="23"/>
    <s v="B1047"/>
    <s v="C1025"/>
    <n v="1"/>
    <s v="normal"/>
    <n v="162"/>
    <n v="0"/>
    <s v="full price"/>
    <n v="162"/>
    <n v="0"/>
    <n v="162"/>
    <s v="February"/>
    <x v="89"/>
    <x v="26"/>
    <s v="Wells, Jones and Rogers"/>
  </r>
  <r>
    <s v="S12520"/>
    <x v="3"/>
    <s v="B1034"/>
    <s v="C1067"/>
    <n v="4"/>
    <s v="normal"/>
    <n v="305"/>
    <n v="0"/>
    <s v="full price"/>
    <n v="1220"/>
    <n v="0"/>
    <n v="1220"/>
    <s v="February"/>
    <x v="131"/>
    <x v="22"/>
    <s v="Williams-Hart"/>
  </r>
  <r>
    <s v="S12521"/>
    <x v="7"/>
    <s v="B1042"/>
    <s v="C1016"/>
    <n v="7"/>
    <s v="Bulk"/>
    <n v="381"/>
    <n v="15"/>
    <s v="discounted"/>
    <n v="2667"/>
    <n v="57.15"/>
    <n v="2609.85"/>
    <s v="February"/>
    <x v="214"/>
    <x v="0"/>
    <s v="Mendez-Taylor"/>
  </r>
  <r>
    <s v="S12522"/>
    <x v="19"/>
    <s v="B1056"/>
    <s v="C1100"/>
    <n v="3"/>
    <s v="normal"/>
    <n v="204"/>
    <n v="5"/>
    <s v="discounted"/>
    <n v="612"/>
    <n v="10.199999999999999"/>
    <n v="601.79999999999995"/>
    <s v="February"/>
    <x v="79"/>
    <x v="24"/>
    <s v="Torres, Rodriguez and Edwards"/>
  </r>
  <r>
    <s v="S12523"/>
    <x v="8"/>
    <s v="B1044"/>
    <s v="C1162"/>
    <n v="8"/>
    <s v="Bulk"/>
    <n v="396"/>
    <n v="0"/>
    <s v="full price"/>
    <n v="3168"/>
    <n v="0"/>
    <n v="3168"/>
    <s v="February"/>
    <x v="28"/>
    <x v="1"/>
    <s v="Salazar, Maldonado and Thomas"/>
  </r>
  <r>
    <s v="S12524"/>
    <x v="7"/>
    <s v="B1003"/>
    <s v="C1005"/>
    <n v="8"/>
    <s v="Bulk"/>
    <n v="354"/>
    <n v="10"/>
    <s v="discounted"/>
    <n v="2832"/>
    <n v="35.4"/>
    <n v="2796.6"/>
    <s v="February"/>
    <x v="20"/>
    <x v="7"/>
    <s v="Curtis-Hatfield"/>
  </r>
  <r>
    <s v="S12525"/>
    <x v="13"/>
    <s v="B1050"/>
    <s v="C1228"/>
    <n v="1"/>
    <s v="normal"/>
    <n v="287"/>
    <n v="5"/>
    <s v="discounted"/>
    <n v="287"/>
    <n v="14.35"/>
    <n v="272.64999999999998"/>
    <s v="February"/>
    <x v="129"/>
    <x v="31"/>
    <s v="Mills, Robles and Smith"/>
  </r>
  <r>
    <s v="S12526"/>
    <x v="8"/>
    <s v="B1025"/>
    <s v="C1089"/>
    <n v="6"/>
    <s v="Bulk"/>
    <n v="467"/>
    <n v="5"/>
    <s v="discounted"/>
    <n v="2802"/>
    <n v="23.35"/>
    <n v="2778.65"/>
    <s v="February"/>
    <x v="7"/>
    <x v="38"/>
    <s v="White and Sons"/>
  </r>
  <r>
    <s v="S12527"/>
    <x v="14"/>
    <s v="B1015"/>
    <s v="C1009"/>
    <n v="1"/>
    <s v="normal"/>
    <n v="417"/>
    <n v="15"/>
    <s v="discounted"/>
    <n v="417"/>
    <n v="62.55"/>
    <n v="354.45"/>
    <s v="February"/>
    <x v="19"/>
    <x v="25"/>
    <s v="Brown and Sons"/>
  </r>
  <r>
    <s v="S12528"/>
    <x v="24"/>
    <s v="B1048"/>
    <s v="C1157"/>
    <n v="6"/>
    <s v="Bulk"/>
    <n v="465"/>
    <n v="5"/>
    <s v="discounted"/>
    <n v="2790"/>
    <n v="23.25"/>
    <n v="2766.75"/>
    <s v="February"/>
    <x v="142"/>
    <x v="6"/>
    <s v="Blair, Gibson and Patel"/>
  </r>
  <r>
    <s v="S12529"/>
    <x v="0"/>
    <s v="B1042"/>
    <s v="C1082"/>
    <n v="9"/>
    <s v="Bulk"/>
    <n v="381"/>
    <n v="5"/>
    <s v="discounted"/>
    <n v="3429"/>
    <n v="19.05"/>
    <n v="3409.95"/>
    <s v="February"/>
    <x v="61"/>
    <x v="0"/>
    <s v="Hayes, Hampton and Palmer"/>
  </r>
  <r>
    <s v="S12530"/>
    <x v="5"/>
    <s v="B1036"/>
    <s v="C1004"/>
    <n v="3"/>
    <s v="normal"/>
    <n v="164"/>
    <n v="15"/>
    <s v="discounted"/>
    <n v="492"/>
    <n v="24.6"/>
    <n v="467.4"/>
    <s v="February"/>
    <x v="185"/>
    <x v="19"/>
    <s v="Scott Ltd"/>
  </r>
  <r>
    <s v="S12531"/>
    <x v="9"/>
    <s v="B1042"/>
    <s v="C1194"/>
    <n v="4"/>
    <s v="normal"/>
    <n v="381"/>
    <n v="5"/>
    <s v="discounted"/>
    <n v="1524"/>
    <n v="19.05"/>
    <n v="1504.95"/>
    <s v="February"/>
    <x v="73"/>
    <x v="0"/>
    <s v="Williams-Ross"/>
  </r>
  <r>
    <s v="S12532"/>
    <x v="8"/>
    <s v="B1023"/>
    <s v="C1127"/>
    <n v="2"/>
    <s v="normal"/>
    <n v="421"/>
    <n v="0"/>
    <s v="full price"/>
    <n v="842"/>
    <n v="0"/>
    <n v="842"/>
    <s v="February"/>
    <x v="197"/>
    <x v="30"/>
    <s v="Lloyd-Williams"/>
  </r>
  <r>
    <s v="S12533"/>
    <x v="24"/>
    <s v="B1013"/>
    <s v="C1101"/>
    <n v="7"/>
    <s v="Bulk"/>
    <n v="284"/>
    <n v="10"/>
    <s v="discounted"/>
    <n v="1988"/>
    <n v="28.4"/>
    <n v="1959.6"/>
    <s v="February"/>
    <x v="236"/>
    <x v="16"/>
    <s v="Kelley, Pena and Zimmerman"/>
  </r>
  <r>
    <s v="S12534"/>
    <x v="19"/>
    <s v="B1039"/>
    <s v="C1118"/>
    <n v="10"/>
    <s v="Bulk"/>
    <n v="356"/>
    <n v="0"/>
    <s v="full price"/>
    <n v="3560"/>
    <n v="0"/>
    <n v="3560"/>
    <s v="February"/>
    <x v="30"/>
    <x v="46"/>
    <s v="Nielsen Ltd"/>
  </r>
  <r>
    <s v="S12535"/>
    <x v="14"/>
    <s v="B1032"/>
    <s v="C1175"/>
    <n v="6"/>
    <s v="Bulk"/>
    <n v="423"/>
    <n v="15"/>
    <s v="discounted"/>
    <n v="2538"/>
    <n v="63.45"/>
    <n v="2474.5500000000002"/>
    <s v="February"/>
    <x v="196"/>
    <x v="43"/>
    <s v="Hall-Morgan"/>
  </r>
  <r>
    <s v="S12536"/>
    <x v="20"/>
    <s v="B1028"/>
    <s v="C1011"/>
    <n v="4"/>
    <s v="normal"/>
    <n v="487"/>
    <n v="15"/>
    <s v="discounted"/>
    <n v="1948"/>
    <n v="73.05"/>
    <n v="1874.95"/>
    <s v="February"/>
    <x v="148"/>
    <x v="51"/>
    <s v="Brown PLC"/>
  </r>
  <r>
    <s v="S12537"/>
    <x v="0"/>
    <s v="B1028"/>
    <s v="C1078"/>
    <n v="10"/>
    <s v="Bulk"/>
    <n v="487"/>
    <n v="0"/>
    <s v="full price"/>
    <n v="4870"/>
    <n v="0"/>
    <n v="4870"/>
    <s v="February"/>
    <x v="194"/>
    <x v="51"/>
    <s v="Kaiser Group"/>
  </r>
  <r>
    <s v="S12538"/>
    <x v="26"/>
    <s v="B1047"/>
    <s v="C1244"/>
    <n v="7"/>
    <s v="Bulk"/>
    <n v="162"/>
    <n v="0"/>
    <s v="full price"/>
    <n v="1134"/>
    <n v="0"/>
    <n v="1134"/>
    <s v="February"/>
    <x v="242"/>
    <x v="26"/>
    <s v="Schmidt, Mccoy and Sanchez"/>
  </r>
  <r>
    <s v="S12539"/>
    <x v="12"/>
    <s v="B1001"/>
    <s v="C1249"/>
    <n v="8"/>
    <s v="Bulk"/>
    <n v="341"/>
    <n v="0"/>
    <s v="full price"/>
    <n v="2728"/>
    <n v="0"/>
    <n v="2728"/>
    <s v="February"/>
    <x v="99"/>
    <x v="50"/>
    <s v="Jones-Hunter"/>
  </r>
  <r>
    <s v="S12540"/>
    <x v="15"/>
    <s v="B1031"/>
    <s v="C1084"/>
    <n v="5"/>
    <s v="normal"/>
    <n v="370"/>
    <n v="0"/>
    <s v="full price"/>
    <n v="1850"/>
    <n v="0"/>
    <n v="1850"/>
    <s v="February"/>
    <x v="64"/>
    <x v="5"/>
    <s v="Miles Ltd"/>
  </r>
  <r>
    <s v="S12541"/>
    <x v="27"/>
    <s v="B1055"/>
    <s v="C1076"/>
    <n v="8"/>
    <s v="Bulk"/>
    <n v="192"/>
    <n v="10"/>
    <s v="discounted"/>
    <n v="1536"/>
    <n v="19.2"/>
    <n v="1516.8"/>
    <s v="February"/>
    <x v="62"/>
    <x v="3"/>
    <s v="White-Cox"/>
  </r>
  <r>
    <s v="S12542"/>
    <x v="18"/>
    <s v="B1053"/>
    <s v="C1170"/>
    <n v="5"/>
    <s v="normal"/>
    <n v="315"/>
    <n v="5"/>
    <s v="discounted"/>
    <n v="1575"/>
    <n v="15.75"/>
    <n v="1559.25"/>
    <s v="February"/>
    <x v="66"/>
    <x v="4"/>
    <s v="Murphy and Sons"/>
  </r>
  <r>
    <s v="S12543"/>
    <x v="6"/>
    <s v="B1036"/>
    <s v="C1131"/>
    <n v="1"/>
    <s v="normal"/>
    <n v="164"/>
    <n v="0"/>
    <s v="full price"/>
    <n v="164"/>
    <n v="0"/>
    <n v="164"/>
    <s v="February"/>
    <x v="55"/>
    <x v="19"/>
    <s v="Holt-Brown"/>
  </r>
  <r>
    <s v="S12544"/>
    <x v="20"/>
    <s v="B1029"/>
    <s v="C1067"/>
    <n v="5"/>
    <s v="normal"/>
    <n v="271"/>
    <n v="10"/>
    <s v="discounted"/>
    <n v="1355"/>
    <n v="27.1"/>
    <n v="1327.9"/>
    <s v="February"/>
    <x v="131"/>
    <x v="42"/>
    <s v="Williams-Hart"/>
  </r>
  <r>
    <s v="S12545"/>
    <x v="14"/>
    <s v="B1030"/>
    <s v="C1155"/>
    <n v="7"/>
    <s v="Bulk"/>
    <n v="410"/>
    <n v="0"/>
    <s v="full price"/>
    <n v="2870"/>
    <n v="0"/>
    <n v="2870"/>
    <s v="February"/>
    <x v="114"/>
    <x v="23"/>
    <s v="Larson and Sons"/>
  </r>
  <r>
    <s v="S12546"/>
    <x v="22"/>
    <s v="B1004"/>
    <s v="C1002"/>
    <n v="10"/>
    <s v="Bulk"/>
    <n v="248"/>
    <n v="5"/>
    <s v="discounted"/>
    <n v="2480"/>
    <n v="12.4"/>
    <n v="2467.6"/>
    <s v="February"/>
    <x v="161"/>
    <x v="53"/>
    <s v="Garcia-Martin"/>
  </r>
  <r>
    <s v="S12547"/>
    <x v="18"/>
    <s v="B1059"/>
    <s v="C1090"/>
    <n v="8"/>
    <s v="Bulk"/>
    <n v="399"/>
    <n v="0"/>
    <s v="full price"/>
    <n v="3192"/>
    <n v="0"/>
    <n v="3192"/>
    <s v="February"/>
    <x v="4"/>
    <x v="34"/>
    <s v="Anderson LLC"/>
  </r>
  <r>
    <s v="S12548"/>
    <x v="19"/>
    <s v="B1006"/>
    <s v="C1134"/>
    <n v="1"/>
    <s v="normal"/>
    <n v="213"/>
    <n v="15"/>
    <s v="discounted"/>
    <n v="213"/>
    <n v="31.95"/>
    <n v="181.05"/>
    <s v="February"/>
    <x v="25"/>
    <x v="40"/>
    <s v="Caldwell PLC"/>
  </r>
  <r>
    <s v="S12549"/>
    <x v="12"/>
    <s v="B1037"/>
    <s v="C1194"/>
    <n v="10"/>
    <s v="Bulk"/>
    <n v="373"/>
    <n v="5"/>
    <s v="discounted"/>
    <n v="3730"/>
    <n v="18.649999999999999"/>
    <n v="3711.35"/>
    <s v="February"/>
    <x v="73"/>
    <x v="41"/>
    <s v="Williams-Ross"/>
  </r>
  <r>
    <s v="S12550"/>
    <x v="17"/>
    <s v="B1053"/>
    <s v="C1225"/>
    <n v="9"/>
    <s v="Bulk"/>
    <n v="315"/>
    <n v="0"/>
    <s v="full price"/>
    <n v="2835"/>
    <n v="0"/>
    <n v="2835"/>
    <s v="February"/>
    <x v="43"/>
    <x v="4"/>
    <s v="Bailey Inc"/>
  </r>
  <r>
    <s v="S12551"/>
    <x v="1"/>
    <s v="B1009"/>
    <s v="C1066"/>
    <n v="5"/>
    <s v="normal"/>
    <n v="210"/>
    <n v="10"/>
    <s v="discounted"/>
    <n v="1050"/>
    <n v="21"/>
    <n v="1029"/>
    <s v="February"/>
    <x v="106"/>
    <x v="2"/>
    <s v="Pennington-Knox"/>
  </r>
  <r>
    <s v="S12552"/>
    <x v="9"/>
    <s v="B1005"/>
    <s v="C1178"/>
    <n v="3"/>
    <s v="normal"/>
    <n v="500"/>
    <n v="0"/>
    <s v="full price"/>
    <n v="1500"/>
    <n v="0"/>
    <n v="1500"/>
    <s v="February"/>
    <x v="50"/>
    <x v="9"/>
    <s v="Edwards, Ayers and Lowe"/>
  </r>
  <r>
    <s v="S12553"/>
    <x v="17"/>
    <s v="B1051"/>
    <s v="C1205"/>
    <n v="8"/>
    <s v="Bulk"/>
    <n v="451"/>
    <n v="0"/>
    <s v="full price"/>
    <n v="3608"/>
    <n v="0"/>
    <n v="3608"/>
    <s v="February"/>
    <x v="210"/>
    <x v="52"/>
    <s v="Lee Ltd"/>
  </r>
  <r>
    <s v="S12554"/>
    <x v="11"/>
    <s v="B1044"/>
    <s v="C1195"/>
    <n v="7"/>
    <s v="Bulk"/>
    <n v="396"/>
    <n v="10"/>
    <s v="discounted"/>
    <n v="2772"/>
    <n v="39.6"/>
    <n v="2732.4"/>
    <s v="February"/>
    <x v="12"/>
    <x v="1"/>
    <s v="Golden Inc"/>
  </r>
  <r>
    <s v="S12555"/>
    <x v="6"/>
    <s v="B1026"/>
    <s v="C1140"/>
    <n v="4"/>
    <s v="normal"/>
    <n v="459"/>
    <n v="10"/>
    <s v="discounted"/>
    <n v="1836"/>
    <n v="45.9"/>
    <n v="1790.1"/>
    <s v="February"/>
    <x v="247"/>
    <x v="59"/>
    <s v="Brown, Hunt and Anderson"/>
  </r>
  <r>
    <s v="S12556"/>
    <x v="26"/>
    <s v="B1049"/>
    <s v="C1024"/>
    <n v="10"/>
    <s v="Bulk"/>
    <n v="219"/>
    <n v="5"/>
    <s v="discounted"/>
    <n v="2190"/>
    <n v="10.95"/>
    <n v="2179.0500000000002"/>
    <s v="February"/>
    <x v="57"/>
    <x v="14"/>
    <s v="Hernandez LLC"/>
  </r>
  <r>
    <s v="S12557"/>
    <x v="26"/>
    <s v="B1000"/>
    <s v="C1056"/>
    <n v="5"/>
    <s v="normal"/>
    <n v="418"/>
    <n v="5"/>
    <s v="discounted"/>
    <n v="2090"/>
    <n v="20.9"/>
    <n v="2069.1"/>
    <s v="February"/>
    <x v="42"/>
    <x v="57"/>
    <s v="Murphy LLC"/>
  </r>
  <r>
    <s v="S12558"/>
    <x v="5"/>
    <s v="B1043"/>
    <s v="C1110"/>
    <n v="2"/>
    <s v="normal"/>
    <n v="262"/>
    <n v="15"/>
    <s v="discounted"/>
    <n v="524"/>
    <n v="39.299999999999997"/>
    <n v="484.7"/>
    <s v="February"/>
    <x v="248"/>
    <x v="56"/>
    <s v="Davis, Harmon and Morgan"/>
  </r>
  <r>
    <s v="S12559"/>
    <x v="23"/>
    <s v="B1057"/>
    <s v="C1025"/>
    <n v="7"/>
    <s v="Bulk"/>
    <n v="326"/>
    <n v="15"/>
    <s v="discounted"/>
    <n v="2282"/>
    <n v="48.9"/>
    <n v="2233.1"/>
    <s v="February"/>
    <x v="89"/>
    <x v="48"/>
    <s v="Wells, Jones and Rogers"/>
  </r>
  <r>
    <s v="S12560"/>
    <x v="9"/>
    <s v="B1033"/>
    <s v="C1165"/>
    <n v="4"/>
    <s v="normal"/>
    <n v="347"/>
    <n v="15"/>
    <s v="discounted"/>
    <n v="1388"/>
    <n v="52.05"/>
    <n v="1335.95"/>
    <s v="February"/>
    <x v="216"/>
    <x v="49"/>
    <s v="Vargas, Ali and Vasquez"/>
  </r>
  <r>
    <s v="S12561"/>
    <x v="21"/>
    <s v="B1020"/>
    <s v="C1026"/>
    <n v="4"/>
    <s v="normal"/>
    <n v="386"/>
    <n v="5"/>
    <s v="discounted"/>
    <n v="1544"/>
    <n v="19.3"/>
    <n v="1524.7"/>
    <s v="February"/>
    <x v="120"/>
    <x v="39"/>
    <s v="Williams-Edwards"/>
  </r>
  <r>
    <s v="S12562"/>
    <x v="26"/>
    <s v="B1037"/>
    <s v="C1226"/>
    <n v="8"/>
    <s v="Bulk"/>
    <n v="373"/>
    <n v="10"/>
    <s v="discounted"/>
    <n v="2984"/>
    <n v="37.299999999999997"/>
    <n v="2946.7"/>
    <s v="February"/>
    <x v="183"/>
    <x v="41"/>
    <s v="Collins-Wang"/>
  </r>
  <r>
    <s v="S12563"/>
    <x v="27"/>
    <s v="B1012"/>
    <s v="C1141"/>
    <n v="7"/>
    <s v="Bulk"/>
    <n v="186"/>
    <n v="0"/>
    <s v="full price"/>
    <n v="1302"/>
    <n v="0"/>
    <n v="1302"/>
    <s v="February"/>
    <x v="88"/>
    <x v="27"/>
    <s v="Ashley, Delgado and Hernandez"/>
  </r>
  <r>
    <s v="S12564"/>
    <x v="9"/>
    <s v="B1040"/>
    <s v="C1065"/>
    <n v="1"/>
    <s v="normal"/>
    <n v="456"/>
    <n v="10"/>
    <s v="discounted"/>
    <n v="456"/>
    <n v="45.6"/>
    <n v="410.4"/>
    <s v="February"/>
    <x v="105"/>
    <x v="11"/>
    <s v="Price Ltd"/>
  </r>
  <r>
    <s v="S12565"/>
    <x v="27"/>
    <s v="B1011"/>
    <s v="C1150"/>
    <n v="2"/>
    <s v="normal"/>
    <n v="281"/>
    <n v="15"/>
    <s v="discounted"/>
    <n v="562"/>
    <n v="42.15"/>
    <n v="519.85"/>
    <s v="February"/>
    <x v="72"/>
    <x v="13"/>
    <s v="Gonzalez-Tran"/>
  </r>
  <r>
    <s v="S12566"/>
    <x v="22"/>
    <s v="B1012"/>
    <s v="C1156"/>
    <n v="7"/>
    <s v="Bulk"/>
    <n v="186"/>
    <n v="15"/>
    <s v="discounted"/>
    <n v="1302"/>
    <n v="27.9"/>
    <n v="1274.0999999999999"/>
    <s v="February"/>
    <x v="87"/>
    <x v="27"/>
    <s v="Trevino LLC"/>
  </r>
  <r>
    <s v="S12567"/>
    <x v="15"/>
    <s v="B1035"/>
    <s v="C1145"/>
    <n v="7"/>
    <s v="Bulk"/>
    <n v="288"/>
    <n v="0"/>
    <s v="full price"/>
    <n v="2016"/>
    <n v="0"/>
    <n v="2016"/>
    <s v="February"/>
    <x v="207"/>
    <x v="28"/>
    <s v="Dillon-Galloway"/>
  </r>
  <r>
    <s v="S12568"/>
    <x v="14"/>
    <s v="B1023"/>
    <s v="C1050"/>
    <n v="2"/>
    <s v="normal"/>
    <n v="421"/>
    <n v="0"/>
    <s v="full price"/>
    <n v="842"/>
    <n v="0"/>
    <n v="842"/>
    <s v="February"/>
    <x v="180"/>
    <x v="30"/>
    <s v="Alvarez, Le and Wilson"/>
  </r>
  <r>
    <s v="S12569"/>
    <x v="11"/>
    <s v="B1058"/>
    <s v="C1142"/>
    <n v="6"/>
    <s v="Bulk"/>
    <n v="362"/>
    <n v="5"/>
    <s v="discounted"/>
    <n v="2172"/>
    <n v="18.100000000000001"/>
    <n v="2153.9"/>
    <s v="February"/>
    <x v="188"/>
    <x v="32"/>
    <s v="Holloway, Lewis and Bryan"/>
  </r>
  <r>
    <s v="S12570"/>
    <x v="15"/>
    <s v="B1051"/>
    <s v="C1206"/>
    <n v="6"/>
    <s v="Bulk"/>
    <n v="451"/>
    <n v="5"/>
    <s v="discounted"/>
    <n v="2706"/>
    <n v="22.55"/>
    <n v="2683.45"/>
    <s v="February"/>
    <x v="117"/>
    <x v="52"/>
    <s v="Sanford Group"/>
  </r>
  <r>
    <s v="S12571"/>
    <x v="20"/>
    <s v="B1029"/>
    <s v="C1029"/>
    <n v="1"/>
    <s v="normal"/>
    <n v="271"/>
    <n v="5"/>
    <s v="discounted"/>
    <n v="271"/>
    <n v="13.55"/>
    <n v="257.45"/>
    <s v="February"/>
    <x v="192"/>
    <x v="42"/>
    <s v="Evans LLC"/>
  </r>
  <r>
    <s v="S12572"/>
    <x v="11"/>
    <s v="B1004"/>
    <s v="C1249"/>
    <n v="3"/>
    <s v="normal"/>
    <n v="248"/>
    <n v="10"/>
    <s v="discounted"/>
    <n v="744"/>
    <n v="24.8"/>
    <n v="719.2"/>
    <s v="February"/>
    <x v="99"/>
    <x v="53"/>
    <s v="Jones-Hunter"/>
  </r>
  <r>
    <s v="S12573"/>
    <x v="9"/>
    <s v="B1030"/>
    <s v="C1026"/>
    <n v="9"/>
    <s v="Bulk"/>
    <n v="410"/>
    <n v="10"/>
    <s v="discounted"/>
    <n v="3690"/>
    <n v="41"/>
    <n v="3649"/>
    <s v="February"/>
    <x v="120"/>
    <x v="23"/>
    <s v="Williams-Edwards"/>
  </r>
  <r>
    <s v="S12574"/>
    <x v="23"/>
    <s v="B1001"/>
    <s v="C1078"/>
    <n v="1"/>
    <s v="normal"/>
    <n v="341"/>
    <n v="15"/>
    <s v="discounted"/>
    <n v="341"/>
    <n v="51.15"/>
    <n v="289.85000000000002"/>
    <s v="February"/>
    <x v="194"/>
    <x v="50"/>
    <s v="Kaiser Group"/>
  </r>
  <r>
    <s v="S12575"/>
    <x v="7"/>
    <s v="B1009"/>
    <s v="C1043"/>
    <n v="3"/>
    <s v="normal"/>
    <n v="210"/>
    <n v="5"/>
    <s v="discounted"/>
    <n v="630"/>
    <n v="10.5"/>
    <n v="619.5"/>
    <s v="February"/>
    <x v="49"/>
    <x v="2"/>
    <s v="Moore-Torres"/>
  </r>
  <r>
    <s v="S12576"/>
    <x v="27"/>
    <s v="B1038"/>
    <s v="C1177"/>
    <n v="5"/>
    <s v="normal"/>
    <n v="481"/>
    <n v="15"/>
    <s v="discounted"/>
    <n v="2405"/>
    <n v="72.150000000000006"/>
    <n v="2332.85"/>
    <s v="February"/>
    <x v="84"/>
    <x v="18"/>
    <s v="Young, Reed and Goodwin"/>
  </r>
  <r>
    <s v="S12577"/>
    <x v="8"/>
    <s v="B1026"/>
    <s v="C1192"/>
    <n v="6"/>
    <s v="Bulk"/>
    <n v="459"/>
    <n v="0"/>
    <s v="full price"/>
    <n v="2754"/>
    <n v="0"/>
    <n v="2754"/>
    <s v="February"/>
    <x v="187"/>
    <x v="59"/>
    <s v="Koch, Tran and Garner"/>
  </r>
  <r>
    <s v="S12578"/>
    <x v="17"/>
    <s v="B1005"/>
    <s v="C1126"/>
    <n v="9"/>
    <s v="Bulk"/>
    <n v="500"/>
    <n v="15"/>
    <s v="discounted"/>
    <n v="4500"/>
    <n v="75"/>
    <n v="4425"/>
    <s v="February"/>
    <x v="143"/>
    <x v="9"/>
    <s v="Sullivan-Patterson"/>
  </r>
  <r>
    <s v="S12579"/>
    <x v="21"/>
    <s v="B1014"/>
    <s v="C1044"/>
    <n v="1"/>
    <s v="normal"/>
    <n v="420"/>
    <n v="5"/>
    <s v="discounted"/>
    <n v="420"/>
    <n v="21"/>
    <n v="399"/>
    <s v="February"/>
    <x v="224"/>
    <x v="15"/>
    <s v="Lewis-Hunter"/>
  </r>
  <r>
    <s v="S12580"/>
    <x v="26"/>
    <s v="B1044"/>
    <s v="C1059"/>
    <n v="9"/>
    <s v="Bulk"/>
    <n v="396"/>
    <n v="5"/>
    <s v="discounted"/>
    <n v="3564"/>
    <n v="19.8"/>
    <n v="3544.2"/>
    <s v="February"/>
    <x v="225"/>
    <x v="1"/>
    <s v="Weber PLC"/>
  </r>
  <r>
    <s v="S12581"/>
    <x v="22"/>
    <s v="B1025"/>
    <s v="C1133"/>
    <n v="8"/>
    <s v="Bulk"/>
    <n v="467"/>
    <n v="15"/>
    <s v="discounted"/>
    <n v="3736"/>
    <n v="70.05"/>
    <n v="3665.95"/>
    <s v="February"/>
    <x v="226"/>
    <x v="38"/>
    <s v="Clarke Group"/>
  </r>
  <r>
    <s v="S12582"/>
    <x v="6"/>
    <s v="B1056"/>
    <s v="C1233"/>
    <n v="5"/>
    <s v="normal"/>
    <n v="204"/>
    <n v="5"/>
    <s v="discounted"/>
    <n v="1020"/>
    <n v="10.199999999999999"/>
    <n v="1009.8"/>
    <s v="February"/>
    <x v="234"/>
    <x v="24"/>
    <s v="Lester and Sons"/>
  </r>
  <r>
    <s v="S12583"/>
    <x v="2"/>
    <s v="B1042"/>
    <s v="C1010"/>
    <n v="9"/>
    <s v="Bulk"/>
    <n v="381"/>
    <n v="0"/>
    <s v="full price"/>
    <n v="3429"/>
    <n v="0"/>
    <n v="3429"/>
    <s v="February"/>
    <x v="144"/>
    <x v="0"/>
    <s v="Gibson Ltd"/>
  </r>
  <r>
    <s v="S12584"/>
    <x v="6"/>
    <s v="B1014"/>
    <s v="C1245"/>
    <n v="2"/>
    <s v="normal"/>
    <n v="420"/>
    <n v="15"/>
    <s v="discounted"/>
    <n v="840"/>
    <n v="63"/>
    <n v="777"/>
    <s v="February"/>
    <x v="98"/>
    <x v="15"/>
    <s v="Williams, Mills and Schwartz"/>
  </r>
  <r>
    <s v="S12585"/>
    <x v="6"/>
    <s v="B1026"/>
    <s v="C1033"/>
    <n v="4"/>
    <s v="normal"/>
    <n v="459"/>
    <n v="5"/>
    <s v="discounted"/>
    <n v="1836"/>
    <n v="22.95"/>
    <n v="1813.05"/>
    <s v="February"/>
    <x v="193"/>
    <x v="59"/>
    <s v="Baird, Johnson and Ellison"/>
  </r>
  <r>
    <s v="S12586"/>
    <x v="14"/>
    <s v="B1058"/>
    <s v="C1074"/>
    <n v="8"/>
    <s v="Bulk"/>
    <n v="362"/>
    <n v="15"/>
    <s v="discounted"/>
    <n v="2896"/>
    <n v="54.3"/>
    <n v="2841.7"/>
    <s v="February"/>
    <x v="53"/>
    <x v="32"/>
    <s v="Mckenzie-Russell"/>
  </r>
  <r>
    <s v="S12587"/>
    <x v="0"/>
    <s v="B1036"/>
    <s v="C1079"/>
    <n v="5"/>
    <s v="normal"/>
    <n v="164"/>
    <n v="0"/>
    <s v="full price"/>
    <n v="820"/>
    <n v="0"/>
    <n v="820"/>
    <s v="February"/>
    <x v="146"/>
    <x v="19"/>
    <s v="Murphy Group"/>
  </r>
  <r>
    <s v="S12588"/>
    <x v="13"/>
    <s v="B1032"/>
    <s v="C1226"/>
    <n v="10"/>
    <s v="Bulk"/>
    <n v="423"/>
    <n v="5"/>
    <s v="discounted"/>
    <n v="4230"/>
    <n v="21.15"/>
    <n v="4208.8500000000004"/>
    <s v="February"/>
    <x v="183"/>
    <x v="43"/>
    <s v="Collins-Wang"/>
  </r>
  <r>
    <s v="S12589"/>
    <x v="7"/>
    <s v="B1036"/>
    <s v="C1077"/>
    <n v="4"/>
    <s v="normal"/>
    <n v="164"/>
    <n v="0"/>
    <s v="full price"/>
    <n v="656"/>
    <n v="0"/>
    <n v="656"/>
    <s v="February"/>
    <x v="10"/>
    <x v="19"/>
    <s v="Martinez, Bruce and Brady"/>
  </r>
  <r>
    <s v="S12590"/>
    <x v="14"/>
    <s v="B1002"/>
    <s v="C1075"/>
    <n v="1"/>
    <s v="normal"/>
    <n v="167"/>
    <n v="15"/>
    <s v="discounted"/>
    <n v="167"/>
    <n v="25.05"/>
    <n v="141.94999999999999"/>
    <s v="February"/>
    <x v="170"/>
    <x v="29"/>
    <s v="Rodriguez, Evans and Valdez"/>
  </r>
  <r>
    <s v="S12591"/>
    <x v="0"/>
    <s v="B1018"/>
    <s v="C1151"/>
    <n v="6"/>
    <s v="Bulk"/>
    <n v="295"/>
    <n v="5"/>
    <s v="discounted"/>
    <n v="1770"/>
    <n v="14.75"/>
    <n v="1755.25"/>
    <s v="February"/>
    <x v="118"/>
    <x v="36"/>
    <s v="Brown-Rivers"/>
  </r>
  <r>
    <s v="S12592"/>
    <x v="1"/>
    <s v="B1034"/>
    <s v="C1145"/>
    <n v="4"/>
    <s v="normal"/>
    <n v="305"/>
    <n v="10"/>
    <s v="discounted"/>
    <n v="1220"/>
    <n v="30.5"/>
    <n v="1189.5"/>
    <s v="February"/>
    <x v="207"/>
    <x v="22"/>
    <s v="Dillon-Galloway"/>
  </r>
  <r>
    <s v="S12593"/>
    <x v="1"/>
    <s v="B1050"/>
    <s v="C1072"/>
    <n v="2"/>
    <s v="normal"/>
    <n v="287"/>
    <n v="10"/>
    <s v="discounted"/>
    <n v="574"/>
    <n v="28.7"/>
    <n v="545.29999999999995"/>
    <s v="February"/>
    <x v="130"/>
    <x v="31"/>
    <s v="Reid, Chavez and Flowers"/>
  </r>
  <r>
    <s v="S12594"/>
    <x v="10"/>
    <s v="B1058"/>
    <s v="C1057"/>
    <n v="1"/>
    <s v="normal"/>
    <n v="362"/>
    <n v="15"/>
    <s v="discounted"/>
    <n v="362"/>
    <n v="54.3"/>
    <n v="307.7"/>
    <s v="February"/>
    <x v="202"/>
    <x v="32"/>
    <s v="Macdonald Ltd"/>
  </r>
  <r>
    <s v="S12595"/>
    <x v="21"/>
    <s v="B1036"/>
    <s v="C1236"/>
    <n v="5"/>
    <s v="normal"/>
    <n v="164"/>
    <n v="0"/>
    <s v="full price"/>
    <n v="820"/>
    <n v="0"/>
    <n v="820"/>
    <s v="February"/>
    <x v="80"/>
    <x v="19"/>
    <s v="Jackson Inc"/>
  </r>
  <r>
    <s v="S12596"/>
    <x v="14"/>
    <s v="B1027"/>
    <s v="C1124"/>
    <n v="4"/>
    <s v="normal"/>
    <n v="336"/>
    <n v="15"/>
    <s v="discounted"/>
    <n v="1344"/>
    <n v="50.4"/>
    <n v="1293.5999999999999"/>
    <s v="February"/>
    <x v="113"/>
    <x v="33"/>
    <s v="Williams and Sons"/>
  </r>
  <r>
    <s v="S12597"/>
    <x v="20"/>
    <s v="B1049"/>
    <s v="C1074"/>
    <n v="2"/>
    <s v="normal"/>
    <n v="219"/>
    <n v="15"/>
    <s v="discounted"/>
    <n v="438"/>
    <n v="32.85"/>
    <n v="405.15"/>
    <s v="February"/>
    <x v="53"/>
    <x v="14"/>
    <s v="Mckenzie-Russell"/>
  </r>
  <r>
    <s v="S12598"/>
    <x v="25"/>
    <s v="B1040"/>
    <s v="C1070"/>
    <n v="1"/>
    <s v="normal"/>
    <n v="456"/>
    <n v="10"/>
    <s v="discounted"/>
    <n v="456"/>
    <n v="45.6"/>
    <n v="410.4"/>
    <s v="February"/>
    <x v="151"/>
    <x v="11"/>
    <s v="Green, Wilson and Flynn"/>
  </r>
  <r>
    <s v="S12599"/>
    <x v="16"/>
    <s v="B1056"/>
    <s v="C1014"/>
    <n v="1"/>
    <s v="normal"/>
    <n v="204"/>
    <n v="5"/>
    <s v="discounted"/>
    <n v="204"/>
    <n v="10.199999999999999"/>
    <n v="193.8"/>
    <s v="February"/>
    <x v="3"/>
    <x v="24"/>
    <s v="Trevino PLC"/>
  </r>
  <r>
    <s v="S12600"/>
    <x v="26"/>
    <s v="B1058"/>
    <s v="C1150"/>
    <n v="2"/>
    <s v="normal"/>
    <n v="362"/>
    <n v="10"/>
    <s v="discounted"/>
    <n v="724"/>
    <n v="36.200000000000003"/>
    <n v="687.8"/>
    <s v="February"/>
    <x v="72"/>
    <x v="32"/>
    <s v="Gonzalez-Tran"/>
  </r>
  <r>
    <s v="S12601"/>
    <x v="22"/>
    <s v="B1058"/>
    <s v="C1128"/>
    <n v="2"/>
    <s v="normal"/>
    <n v="362"/>
    <n v="5"/>
    <s v="discounted"/>
    <n v="724"/>
    <n v="18.100000000000001"/>
    <n v="705.9"/>
    <s v="February"/>
    <x v="175"/>
    <x v="32"/>
    <s v="Rodriguez, Brown and Daniels"/>
  </r>
  <r>
    <s v="S12602"/>
    <x v="19"/>
    <s v="B1022"/>
    <s v="C1185"/>
    <n v="6"/>
    <s v="Bulk"/>
    <n v="441"/>
    <n v="15"/>
    <s v="discounted"/>
    <n v="2646"/>
    <n v="66.150000000000006"/>
    <n v="2579.85"/>
    <s v="February"/>
    <x v="135"/>
    <x v="47"/>
    <s v="Jones, Rodriguez and Alexander"/>
  </r>
  <r>
    <s v="S12603"/>
    <x v="26"/>
    <s v="B1023"/>
    <s v="C1084"/>
    <n v="9"/>
    <s v="Bulk"/>
    <n v="421"/>
    <n v="0"/>
    <s v="full price"/>
    <n v="3789"/>
    <n v="0"/>
    <n v="3789"/>
    <s v="February"/>
    <x v="64"/>
    <x v="30"/>
    <s v="Miles Ltd"/>
  </r>
  <r>
    <s v="S12604"/>
    <x v="4"/>
    <s v="B1001"/>
    <s v="C1149"/>
    <n v="1"/>
    <s v="normal"/>
    <n v="341"/>
    <n v="15"/>
    <s v="discounted"/>
    <n v="341"/>
    <n v="51.15"/>
    <n v="289.85000000000002"/>
    <s v="February"/>
    <x v="76"/>
    <x v="50"/>
    <s v="Rodgers and Sons"/>
  </r>
  <r>
    <s v="S12605"/>
    <x v="17"/>
    <s v="B1013"/>
    <s v="C1139"/>
    <n v="9"/>
    <s v="Bulk"/>
    <n v="284"/>
    <n v="5"/>
    <s v="discounted"/>
    <n v="2556"/>
    <n v="14.2"/>
    <n v="2541.8000000000002"/>
    <s v="February"/>
    <x v="138"/>
    <x v="16"/>
    <s v="Mitchell, Mason and Cross"/>
  </r>
  <r>
    <s v="S12606"/>
    <x v="22"/>
    <s v="B1041"/>
    <s v="C1153"/>
    <n v="9"/>
    <s v="Bulk"/>
    <n v="222"/>
    <n v="0"/>
    <s v="full price"/>
    <n v="1998"/>
    <n v="0"/>
    <n v="1998"/>
    <s v="February"/>
    <x v="232"/>
    <x v="17"/>
    <s v="Lopez Ltd"/>
  </r>
  <r>
    <s v="S12607"/>
    <x v="22"/>
    <s v="B1044"/>
    <s v="C1206"/>
    <n v="4"/>
    <s v="normal"/>
    <n v="396"/>
    <n v="5"/>
    <s v="discounted"/>
    <n v="1584"/>
    <n v="19.8"/>
    <n v="1564.2"/>
    <s v="February"/>
    <x v="117"/>
    <x v="1"/>
    <s v="Sanford Group"/>
  </r>
  <r>
    <s v="S12608"/>
    <x v="26"/>
    <s v="B1022"/>
    <s v="C1100"/>
    <n v="3"/>
    <s v="normal"/>
    <n v="441"/>
    <n v="15"/>
    <s v="discounted"/>
    <n v="1323"/>
    <n v="66.150000000000006"/>
    <n v="1256.8499999999999"/>
    <s v="February"/>
    <x v="79"/>
    <x v="47"/>
    <s v="Torres, Rodriguez and Edwards"/>
  </r>
  <r>
    <s v="S12609"/>
    <x v="0"/>
    <s v="B1007"/>
    <s v="C1206"/>
    <n v="5"/>
    <s v="normal"/>
    <n v="332"/>
    <n v="15"/>
    <s v="discounted"/>
    <n v="1660"/>
    <n v="49.8"/>
    <n v="1610.2"/>
    <s v="February"/>
    <x v="117"/>
    <x v="58"/>
    <s v="Sanford Group"/>
  </r>
  <r>
    <s v="S12610"/>
    <x v="3"/>
    <s v="B1037"/>
    <s v="C1164"/>
    <n v="8"/>
    <s v="Bulk"/>
    <n v="373"/>
    <n v="10"/>
    <s v="discounted"/>
    <n v="2984"/>
    <n v="37.299999999999997"/>
    <n v="2946.7"/>
    <s v="February"/>
    <x v="85"/>
    <x v="41"/>
    <s v="Harris Ltd"/>
  </r>
  <r>
    <s v="S12611"/>
    <x v="14"/>
    <s v="B1000"/>
    <s v="C1022"/>
    <n v="2"/>
    <s v="normal"/>
    <n v="418"/>
    <n v="0"/>
    <s v="full price"/>
    <n v="836"/>
    <n v="0"/>
    <n v="836"/>
    <s v="February"/>
    <x v="124"/>
    <x v="57"/>
    <s v="Ross, Ballard and Clark"/>
  </r>
  <r>
    <s v="S12612"/>
    <x v="9"/>
    <s v="B1033"/>
    <s v="C1206"/>
    <n v="6"/>
    <s v="Bulk"/>
    <n v="347"/>
    <n v="10"/>
    <s v="discounted"/>
    <n v="2082"/>
    <n v="34.700000000000003"/>
    <n v="2047.3"/>
    <s v="February"/>
    <x v="117"/>
    <x v="49"/>
    <s v="Sanford Group"/>
  </r>
  <r>
    <s v="S12613"/>
    <x v="21"/>
    <s v="B1011"/>
    <s v="C1052"/>
    <n v="10"/>
    <s v="Bulk"/>
    <n v="281"/>
    <n v="10"/>
    <s v="discounted"/>
    <n v="2810"/>
    <n v="28.1"/>
    <n v="2781.9"/>
    <s v="February"/>
    <x v="221"/>
    <x v="13"/>
    <s v="Roach-Gonzalez"/>
  </r>
  <r>
    <s v="S12614"/>
    <x v="0"/>
    <s v="B1001"/>
    <s v="C1154"/>
    <n v="7"/>
    <s v="Bulk"/>
    <n v="341"/>
    <n v="0"/>
    <s v="full price"/>
    <n v="2387"/>
    <n v="0"/>
    <n v="2387"/>
    <s v="February"/>
    <x v="153"/>
    <x v="50"/>
    <s v="Terry-Simpson"/>
  </r>
  <r>
    <s v="S12615"/>
    <x v="27"/>
    <s v="B1002"/>
    <s v="C1051"/>
    <n v="8"/>
    <s v="Bulk"/>
    <n v="167"/>
    <n v="0"/>
    <s v="full price"/>
    <n v="1336"/>
    <n v="0"/>
    <n v="1336"/>
    <s v="February"/>
    <x v="33"/>
    <x v="29"/>
    <s v="Davis, Franklin and Pollard"/>
  </r>
  <r>
    <s v="S12616"/>
    <x v="9"/>
    <s v="B1004"/>
    <s v="C1239"/>
    <n v="9"/>
    <s v="Bulk"/>
    <n v="248"/>
    <n v="5"/>
    <s v="discounted"/>
    <n v="2232"/>
    <n v="12.4"/>
    <n v="2219.6"/>
    <s v="February"/>
    <x v="167"/>
    <x v="53"/>
    <s v="Washington, Golden and Roberts"/>
  </r>
  <r>
    <s v="S12617"/>
    <x v="4"/>
    <s v="B1041"/>
    <s v="C1126"/>
    <n v="5"/>
    <s v="normal"/>
    <n v="222"/>
    <n v="0"/>
    <s v="full price"/>
    <n v="1110"/>
    <n v="0"/>
    <n v="1110"/>
    <s v="February"/>
    <x v="143"/>
    <x v="17"/>
    <s v="Sullivan-Patterson"/>
  </r>
  <r>
    <s v="S12618"/>
    <x v="5"/>
    <s v="B1026"/>
    <s v="C1171"/>
    <n v="5"/>
    <s v="normal"/>
    <n v="459"/>
    <n v="0"/>
    <s v="full price"/>
    <n v="2295"/>
    <n v="0"/>
    <n v="2295"/>
    <s v="February"/>
    <x v="31"/>
    <x v="59"/>
    <s v="Warren, Crane and Jones"/>
  </r>
  <r>
    <s v="S12619"/>
    <x v="7"/>
    <s v="B1029"/>
    <s v="C1203"/>
    <n v="6"/>
    <s v="Bulk"/>
    <n v="271"/>
    <n v="15"/>
    <s v="discounted"/>
    <n v="1626"/>
    <n v="40.65"/>
    <n v="1585.35"/>
    <s v="February"/>
    <x v="60"/>
    <x v="42"/>
    <s v="Patel-Thomas"/>
  </r>
  <r>
    <s v="S12620"/>
    <x v="6"/>
    <s v="B1020"/>
    <s v="C1231"/>
    <n v="3"/>
    <s v="normal"/>
    <n v="386"/>
    <n v="10"/>
    <s v="discounted"/>
    <n v="1158"/>
    <n v="38.6"/>
    <n v="1119.4000000000001"/>
    <s v="February"/>
    <x v="77"/>
    <x v="39"/>
    <s v="Adams-Aguilar"/>
  </r>
  <r>
    <s v="S12621"/>
    <x v="12"/>
    <s v="B1009"/>
    <s v="C1067"/>
    <n v="9"/>
    <s v="Bulk"/>
    <n v="210"/>
    <n v="10"/>
    <s v="discounted"/>
    <n v="1890"/>
    <n v="21"/>
    <n v="1869"/>
    <s v="February"/>
    <x v="131"/>
    <x v="2"/>
    <s v="Williams-Hart"/>
  </r>
  <r>
    <s v="S12622"/>
    <x v="12"/>
    <s v="B1022"/>
    <s v="C1014"/>
    <n v="2"/>
    <s v="normal"/>
    <n v="441"/>
    <n v="0"/>
    <s v="full price"/>
    <n v="882"/>
    <n v="0"/>
    <n v="882"/>
    <s v="February"/>
    <x v="3"/>
    <x v="47"/>
    <s v="Trevino PLC"/>
  </r>
  <r>
    <s v="S12623"/>
    <x v="27"/>
    <s v="B1001"/>
    <s v="C1157"/>
    <n v="4"/>
    <s v="normal"/>
    <n v="341"/>
    <n v="10"/>
    <s v="discounted"/>
    <n v="1364"/>
    <n v="34.1"/>
    <n v="1329.9"/>
    <s v="February"/>
    <x v="142"/>
    <x v="50"/>
    <s v="Blair, Gibson and Patel"/>
  </r>
  <r>
    <s v="S12624"/>
    <x v="17"/>
    <s v="B1011"/>
    <s v="C1244"/>
    <n v="10"/>
    <s v="Bulk"/>
    <n v="281"/>
    <n v="10"/>
    <s v="discounted"/>
    <n v="2810"/>
    <n v="28.1"/>
    <n v="2781.9"/>
    <s v="February"/>
    <x v="242"/>
    <x v="13"/>
    <s v="Schmidt, Mccoy and Sanchez"/>
  </r>
  <r>
    <s v="S12625"/>
    <x v="0"/>
    <s v="B1041"/>
    <s v="C1113"/>
    <n v="6"/>
    <s v="Bulk"/>
    <n v="222"/>
    <n v="10"/>
    <s v="discounted"/>
    <n v="1332"/>
    <n v="22.2"/>
    <n v="1309.8"/>
    <s v="February"/>
    <x v="121"/>
    <x v="17"/>
    <s v="Guzman Ltd"/>
  </r>
  <r>
    <s v="S12626"/>
    <x v="16"/>
    <s v="B1050"/>
    <s v="C1014"/>
    <n v="6"/>
    <s v="Bulk"/>
    <n v="287"/>
    <n v="5"/>
    <s v="discounted"/>
    <n v="1722"/>
    <n v="14.35"/>
    <n v="1707.65"/>
    <s v="February"/>
    <x v="3"/>
    <x v="31"/>
    <s v="Trevino PLC"/>
  </r>
  <r>
    <s v="S12627"/>
    <x v="27"/>
    <s v="B1024"/>
    <s v="C1044"/>
    <n v="6"/>
    <s v="Bulk"/>
    <n v="222"/>
    <n v="15"/>
    <s v="discounted"/>
    <n v="1332"/>
    <n v="33.299999999999997"/>
    <n v="1298.7"/>
    <s v="February"/>
    <x v="224"/>
    <x v="35"/>
    <s v="Lewis-Hunter"/>
  </r>
  <r>
    <s v="S12628"/>
    <x v="19"/>
    <s v="B1031"/>
    <s v="C1165"/>
    <n v="10"/>
    <s v="Bulk"/>
    <n v="370"/>
    <n v="0"/>
    <s v="full price"/>
    <n v="3700"/>
    <n v="0"/>
    <n v="3700"/>
    <s v="February"/>
    <x v="216"/>
    <x v="5"/>
    <s v="Vargas, Ali and Vasquez"/>
  </r>
  <r>
    <s v="S12629"/>
    <x v="5"/>
    <s v="B1029"/>
    <s v="C1215"/>
    <n v="4"/>
    <s v="normal"/>
    <n v="271"/>
    <n v="15"/>
    <s v="discounted"/>
    <n v="1084"/>
    <n v="40.65"/>
    <n v="1043.3499999999999"/>
    <s v="February"/>
    <x v="182"/>
    <x v="42"/>
    <s v="Hernandez, Castaneda and Khan"/>
  </r>
  <r>
    <s v="S12630"/>
    <x v="9"/>
    <s v="B1055"/>
    <s v="C1028"/>
    <n v="3"/>
    <s v="normal"/>
    <n v="192"/>
    <n v="0"/>
    <s v="full price"/>
    <n v="576"/>
    <n v="0"/>
    <n v="576"/>
    <s v="February"/>
    <x v="141"/>
    <x v="3"/>
    <s v="Rowland-Morgan"/>
  </r>
  <r>
    <s v="S12631"/>
    <x v="23"/>
    <s v="B1033"/>
    <s v="C1004"/>
    <n v="7"/>
    <s v="Bulk"/>
    <n v="347"/>
    <n v="10"/>
    <s v="discounted"/>
    <n v="2429"/>
    <n v="34.700000000000003"/>
    <n v="2394.3000000000002"/>
    <s v="February"/>
    <x v="185"/>
    <x v="49"/>
    <s v="Scott Ltd"/>
  </r>
  <r>
    <s v="S12632"/>
    <x v="24"/>
    <s v="B1052"/>
    <s v="C1171"/>
    <n v="3"/>
    <s v="normal"/>
    <n v="462"/>
    <n v="15"/>
    <s v="discounted"/>
    <n v="1386"/>
    <n v="69.3"/>
    <n v="1316.7"/>
    <s v="February"/>
    <x v="31"/>
    <x v="8"/>
    <s v="Warren, Crane and Jones"/>
  </r>
  <r>
    <s v="S12633"/>
    <x v="1"/>
    <s v="B1008"/>
    <s v="C1031"/>
    <n v="3"/>
    <s v="normal"/>
    <n v="492"/>
    <n v="15"/>
    <s v="discounted"/>
    <n v="1476"/>
    <n v="73.8"/>
    <n v="1402.2"/>
    <s v="February"/>
    <x v="231"/>
    <x v="54"/>
    <s v="Martinez-Monroe"/>
  </r>
  <r>
    <s v="S12634"/>
    <x v="13"/>
    <s v="B1038"/>
    <s v="C1088"/>
    <n v="1"/>
    <s v="normal"/>
    <n v="481"/>
    <n v="0"/>
    <s v="full price"/>
    <n v="481"/>
    <n v="0"/>
    <n v="481"/>
    <s v="February"/>
    <x v="244"/>
    <x v="18"/>
    <s v="Jackson-Hays"/>
  </r>
  <r>
    <s v="S12635"/>
    <x v="13"/>
    <s v="B1045"/>
    <s v="C1185"/>
    <n v="10"/>
    <s v="Bulk"/>
    <n v="206"/>
    <n v="5"/>
    <s v="discounted"/>
    <n v="2060"/>
    <n v="10.3"/>
    <n v="2049.6999999999998"/>
    <s v="February"/>
    <x v="135"/>
    <x v="21"/>
    <s v="Jones, Rodriguez and Alexander"/>
  </r>
  <r>
    <s v="S12636"/>
    <x v="16"/>
    <s v="B1006"/>
    <s v="C1209"/>
    <n v="7"/>
    <s v="Bulk"/>
    <n v="213"/>
    <n v="5"/>
    <s v="discounted"/>
    <n v="1491"/>
    <n v="10.65"/>
    <n v="1480.35"/>
    <s v="February"/>
    <x v="184"/>
    <x v="40"/>
    <s v="Lamb LLC"/>
  </r>
  <r>
    <s v="S12637"/>
    <x v="11"/>
    <s v="B1031"/>
    <s v="C1220"/>
    <n v="7"/>
    <s v="Bulk"/>
    <n v="370"/>
    <n v="15"/>
    <s v="discounted"/>
    <n v="2590"/>
    <n v="55.5"/>
    <n v="2534.5"/>
    <s v="February"/>
    <x v="115"/>
    <x v="5"/>
    <s v="Williams Group"/>
  </r>
  <r>
    <s v="S12638"/>
    <x v="14"/>
    <s v="B1045"/>
    <s v="C1167"/>
    <n v="7"/>
    <s v="Bulk"/>
    <n v="206"/>
    <n v="0"/>
    <s v="full price"/>
    <n v="1442"/>
    <n v="0"/>
    <n v="1442"/>
    <s v="February"/>
    <x v="104"/>
    <x v="21"/>
    <s v="Barnes PLC"/>
  </r>
  <r>
    <s v="S12639"/>
    <x v="14"/>
    <s v="B1000"/>
    <s v="C1078"/>
    <n v="9"/>
    <s v="Bulk"/>
    <n v="418"/>
    <n v="5"/>
    <s v="discounted"/>
    <n v="3762"/>
    <n v="20.9"/>
    <n v="3741.1"/>
    <s v="February"/>
    <x v="194"/>
    <x v="57"/>
    <s v="Kaiser Group"/>
  </r>
  <r>
    <s v="S12640"/>
    <x v="10"/>
    <s v="B1041"/>
    <s v="C1154"/>
    <n v="10"/>
    <s v="Bulk"/>
    <n v="222"/>
    <n v="10"/>
    <s v="discounted"/>
    <n v="2220"/>
    <n v="22.2"/>
    <n v="2197.8000000000002"/>
    <s v="February"/>
    <x v="153"/>
    <x v="17"/>
    <s v="Terry-Simpson"/>
  </r>
  <r>
    <s v="S12641"/>
    <x v="17"/>
    <s v="B1017"/>
    <s v="C1032"/>
    <n v="8"/>
    <s v="Bulk"/>
    <n v="303"/>
    <n v="0"/>
    <s v="full price"/>
    <n v="2424"/>
    <n v="0"/>
    <n v="2424"/>
    <s v="February"/>
    <x v="205"/>
    <x v="55"/>
    <s v="Harris-Mills"/>
  </r>
  <r>
    <s v="S12642"/>
    <x v="4"/>
    <s v="B1056"/>
    <s v="C1170"/>
    <n v="10"/>
    <s v="Bulk"/>
    <n v="204"/>
    <n v="0"/>
    <s v="full price"/>
    <n v="2040"/>
    <n v="0"/>
    <n v="2040"/>
    <s v="February"/>
    <x v="66"/>
    <x v="24"/>
    <s v="Murphy and Sons"/>
  </r>
  <r>
    <s v="S12643"/>
    <x v="6"/>
    <s v="B1030"/>
    <s v="C1104"/>
    <n v="8"/>
    <s v="Bulk"/>
    <n v="410"/>
    <n v="0"/>
    <s v="full price"/>
    <n v="3280"/>
    <n v="0"/>
    <n v="3280"/>
    <s v="February"/>
    <x v="134"/>
    <x v="23"/>
    <s v="Cooper-Bennett"/>
  </r>
  <r>
    <s v="S12644"/>
    <x v="12"/>
    <s v="B1044"/>
    <s v="C1200"/>
    <n v="9"/>
    <s v="Bulk"/>
    <n v="396"/>
    <n v="0"/>
    <s v="full price"/>
    <n v="3564"/>
    <n v="0"/>
    <n v="3564"/>
    <s v="February"/>
    <x v="241"/>
    <x v="1"/>
    <s v="Gonzalez Inc"/>
  </r>
  <r>
    <s v="S12645"/>
    <x v="14"/>
    <s v="B1020"/>
    <s v="C1168"/>
    <n v="10"/>
    <s v="Bulk"/>
    <n v="386"/>
    <n v="15"/>
    <s v="discounted"/>
    <n v="3860"/>
    <n v="57.9"/>
    <n v="3802.1"/>
    <s v="February"/>
    <x v="237"/>
    <x v="39"/>
    <s v="Hill-Rojas"/>
  </r>
  <r>
    <s v="S12646"/>
    <x v="12"/>
    <s v="B1016"/>
    <s v="C1095"/>
    <n v="7"/>
    <s v="Bulk"/>
    <n v="427"/>
    <n v="15"/>
    <s v="discounted"/>
    <n v="2989"/>
    <n v="64.05"/>
    <n v="2924.95"/>
    <s v="February"/>
    <x v="40"/>
    <x v="37"/>
    <s v="Solomon-Smith"/>
  </r>
  <r>
    <s v="S12647"/>
    <x v="14"/>
    <s v="B1039"/>
    <s v="C1224"/>
    <n v="3"/>
    <s v="normal"/>
    <n v="356"/>
    <n v="0"/>
    <s v="full price"/>
    <n v="1068"/>
    <n v="0"/>
    <n v="1068"/>
    <s v="February"/>
    <x v="150"/>
    <x v="46"/>
    <s v="Martin Inc"/>
  </r>
  <r>
    <s v="S12648"/>
    <x v="7"/>
    <s v="B1045"/>
    <s v="C1151"/>
    <n v="10"/>
    <s v="Bulk"/>
    <n v="206"/>
    <n v="15"/>
    <s v="discounted"/>
    <n v="2060"/>
    <n v="30.9"/>
    <n v="2029.1"/>
    <s v="February"/>
    <x v="118"/>
    <x v="21"/>
    <s v="Brown-Rivers"/>
  </r>
  <r>
    <s v="S12649"/>
    <x v="13"/>
    <s v="B1033"/>
    <s v="C1109"/>
    <n v="8"/>
    <s v="Bulk"/>
    <n v="347"/>
    <n v="10"/>
    <s v="discounted"/>
    <n v="2776"/>
    <n v="34.700000000000003"/>
    <n v="2741.3"/>
    <s v="February"/>
    <x v="126"/>
    <x v="49"/>
    <s v="Gardner PLC"/>
  </r>
  <r>
    <s v="S12650"/>
    <x v="17"/>
    <s v="B1014"/>
    <s v="C1217"/>
    <n v="6"/>
    <s v="Bulk"/>
    <n v="420"/>
    <n v="10"/>
    <s v="discounted"/>
    <n v="2520"/>
    <n v="42"/>
    <n v="2478"/>
    <s v="February"/>
    <x v="178"/>
    <x v="15"/>
    <s v="Smith PLC"/>
  </r>
  <r>
    <s v="S12651"/>
    <x v="15"/>
    <s v="B1038"/>
    <s v="C1077"/>
    <n v="8"/>
    <s v="Bulk"/>
    <n v="481"/>
    <n v="0"/>
    <s v="full price"/>
    <n v="3848"/>
    <n v="0"/>
    <n v="3848"/>
    <s v="February"/>
    <x v="10"/>
    <x v="18"/>
    <s v="Martinez, Bruce and Brady"/>
  </r>
  <r>
    <s v="S12652"/>
    <x v="2"/>
    <s v="B1023"/>
    <s v="C1087"/>
    <n v="8"/>
    <s v="Bulk"/>
    <n v="421"/>
    <n v="5"/>
    <s v="discounted"/>
    <n v="3368"/>
    <n v="21.05"/>
    <n v="3346.95"/>
    <s v="February"/>
    <x v="6"/>
    <x v="30"/>
    <s v="Sanford-Bullock"/>
  </r>
  <r>
    <s v="S12653"/>
    <x v="7"/>
    <s v="B1059"/>
    <s v="C1223"/>
    <n v="8"/>
    <s v="Bulk"/>
    <n v="399"/>
    <n v="0"/>
    <s v="full price"/>
    <n v="3192"/>
    <n v="0"/>
    <n v="3192"/>
    <s v="February"/>
    <x v="24"/>
    <x v="34"/>
    <s v="Brown-Walter"/>
  </r>
  <r>
    <s v="S12654"/>
    <x v="17"/>
    <s v="B1057"/>
    <s v="C1187"/>
    <n v="5"/>
    <s v="normal"/>
    <n v="326"/>
    <n v="10"/>
    <s v="discounted"/>
    <n v="1630"/>
    <n v="32.6"/>
    <n v="1597.4"/>
    <s v="February"/>
    <x v="1"/>
    <x v="48"/>
    <s v="George, Howard and Mcdaniel"/>
  </r>
  <r>
    <s v="S12655"/>
    <x v="5"/>
    <s v="B1009"/>
    <s v="C1073"/>
    <n v="6"/>
    <s v="Bulk"/>
    <n v="210"/>
    <n v="15"/>
    <s v="discounted"/>
    <n v="1260"/>
    <n v="31.5"/>
    <n v="1228.5"/>
    <s v="February"/>
    <x v="2"/>
    <x v="2"/>
    <s v="Bautista-Wright"/>
  </r>
  <r>
    <s v="S12656"/>
    <x v="7"/>
    <s v="B1048"/>
    <s v="C1042"/>
    <n v="6"/>
    <s v="Bulk"/>
    <n v="465"/>
    <n v="5"/>
    <s v="discounted"/>
    <n v="2790"/>
    <n v="23.25"/>
    <n v="2766.75"/>
    <s v="February"/>
    <x v="240"/>
    <x v="6"/>
    <s v="Fox-Williams"/>
  </r>
  <r>
    <s v="S12657"/>
    <x v="17"/>
    <s v="B1003"/>
    <s v="C1038"/>
    <n v="2"/>
    <s v="normal"/>
    <n v="354"/>
    <n v="10"/>
    <s v="discounted"/>
    <n v="708"/>
    <n v="35.4"/>
    <n v="672.6"/>
    <s v="February"/>
    <x v="90"/>
    <x v="7"/>
    <s v="Green-Everett"/>
  </r>
  <r>
    <s v="S12658"/>
    <x v="24"/>
    <s v="B1007"/>
    <s v="C1083"/>
    <n v="9"/>
    <s v="Bulk"/>
    <n v="332"/>
    <n v="0"/>
    <s v="full price"/>
    <n v="2988"/>
    <n v="0"/>
    <n v="2988"/>
    <s v="February"/>
    <x v="186"/>
    <x v="58"/>
    <s v="Smith-Ramsey"/>
  </r>
  <r>
    <s v="S12659"/>
    <x v="23"/>
    <s v="B1008"/>
    <s v="C1154"/>
    <n v="3"/>
    <s v="normal"/>
    <n v="492"/>
    <n v="0"/>
    <s v="full price"/>
    <n v="1476"/>
    <n v="0"/>
    <n v="1476"/>
    <s v="February"/>
    <x v="153"/>
    <x v="54"/>
    <s v="Terry-Simpson"/>
  </r>
  <r>
    <s v="S12660"/>
    <x v="6"/>
    <s v="B1034"/>
    <s v="C1021"/>
    <n v="6"/>
    <s v="Bulk"/>
    <n v="305"/>
    <n v="10"/>
    <s v="discounted"/>
    <n v="1830"/>
    <n v="30.5"/>
    <n v="1799.5"/>
    <s v="February"/>
    <x v="32"/>
    <x v="22"/>
    <s v="Pierce, Cross and Solomon"/>
  </r>
  <r>
    <s v="S12661"/>
    <x v="16"/>
    <s v="B1049"/>
    <s v="C1094"/>
    <n v="1"/>
    <s v="normal"/>
    <n v="219"/>
    <n v="0"/>
    <s v="full price"/>
    <n v="219"/>
    <n v="0"/>
    <n v="219"/>
    <s v="February"/>
    <x v="204"/>
    <x v="14"/>
    <s v="Henderson, Daniels and Kelly"/>
  </r>
  <r>
    <s v="S12662"/>
    <x v="15"/>
    <s v="B1035"/>
    <s v="C1105"/>
    <n v="8"/>
    <s v="Bulk"/>
    <n v="288"/>
    <n v="15"/>
    <s v="discounted"/>
    <n v="2304"/>
    <n v="43.2"/>
    <n v="2260.8000000000002"/>
    <s v="February"/>
    <x v="39"/>
    <x v="28"/>
    <s v="Newman-Fitzgerald"/>
  </r>
  <r>
    <s v="S12663"/>
    <x v="21"/>
    <s v="B1000"/>
    <s v="C1134"/>
    <n v="3"/>
    <s v="normal"/>
    <n v="418"/>
    <n v="0"/>
    <s v="full price"/>
    <n v="1254"/>
    <n v="0"/>
    <n v="1254"/>
    <s v="February"/>
    <x v="25"/>
    <x v="57"/>
    <s v="Caldwell PLC"/>
  </r>
  <r>
    <s v="S12664"/>
    <x v="6"/>
    <s v="B1053"/>
    <s v="C1157"/>
    <n v="6"/>
    <s v="Bulk"/>
    <n v="315"/>
    <n v="10"/>
    <s v="discounted"/>
    <n v="1890"/>
    <n v="31.5"/>
    <n v="1858.5"/>
    <s v="February"/>
    <x v="142"/>
    <x v="4"/>
    <s v="Blair, Gibson and Patel"/>
  </r>
  <r>
    <s v="S12665"/>
    <x v="27"/>
    <s v="B1008"/>
    <s v="C1133"/>
    <n v="10"/>
    <s v="Bulk"/>
    <n v="492"/>
    <n v="15"/>
    <s v="discounted"/>
    <n v="4920"/>
    <n v="73.8"/>
    <n v="4846.2"/>
    <s v="February"/>
    <x v="226"/>
    <x v="54"/>
    <s v="Clarke Group"/>
  </r>
  <r>
    <s v="S12666"/>
    <x v="6"/>
    <s v="B1007"/>
    <s v="C1054"/>
    <n v="4"/>
    <s v="normal"/>
    <n v="332"/>
    <n v="0"/>
    <s v="full price"/>
    <n v="1328"/>
    <n v="0"/>
    <n v="1328"/>
    <s v="February"/>
    <x v="215"/>
    <x v="58"/>
    <s v="Porter Ltd"/>
  </r>
  <r>
    <s v="S12667"/>
    <x v="23"/>
    <s v="B1016"/>
    <s v="C1002"/>
    <n v="10"/>
    <s v="Bulk"/>
    <n v="427"/>
    <n v="10"/>
    <s v="discounted"/>
    <n v="4270"/>
    <n v="42.7"/>
    <n v="4227.3"/>
    <s v="February"/>
    <x v="161"/>
    <x v="37"/>
    <s v="Garcia-Martin"/>
  </r>
  <r>
    <s v="S12668"/>
    <x v="24"/>
    <s v="B1047"/>
    <s v="C1217"/>
    <n v="5"/>
    <s v="normal"/>
    <n v="162"/>
    <n v="0"/>
    <s v="full price"/>
    <n v="810"/>
    <n v="0"/>
    <n v="810"/>
    <s v="February"/>
    <x v="178"/>
    <x v="26"/>
    <s v="Smith PLC"/>
  </r>
  <r>
    <s v="S12669"/>
    <x v="3"/>
    <s v="B1006"/>
    <s v="C1080"/>
    <n v="2"/>
    <s v="normal"/>
    <n v="213"/>
    <n v="0"/>
    <s v="full price"/>
    <n v="426"/>
    <n v="0"/>
    <n v="426"/>
    <s v="February"/>
    <x v="140"/>
    <x v="40"/>
    <s v="Davis-Buckley"/>
  </r>
  <r>
    <s v="S12670"/>
    <x v="5"/>
    <s v="B1037"/>
    <s v="C1021"/>
    <n v="2"/>
    <s v="normal"/>
    <n v="373"/>
    <n v="5"/>
    <s v="discounted"/>
    <n v="746"/>
    <n v="18.649999999999999"/>
    <n v="727.35"/>
    <s v="February"/>
    <x v="32"/>
    <x v="41"/>
    <s v="Pierce, Cross and Solomon"/>
  </r>
  <r>
    <s v="S12671"/>
    <x v="4"/>
    <s v="B1046"/>
    <s v="C1015"/>
    <n v="9"/>
    <s v="Bulk"/>
    <n v="334"/>
    <n v="10"/>
    <s v="discounted"/>
    <n v="3006"/>
    <n v="33.4"/>
    <n v="2972.6"/>
    <s v="February"/>
    <x v="201"/>
    <x v="20"/>
    <s v="Munoz, Black and Wilson"/>
  </r>
  <r>
    <s v="S12672"/>
    <x v="17"/>
    <s v="B1018"/>
    <s v="C1219"/>
    <n v="9"/>
    <s v="Bulk"/>
    <n v="295"/>
    <n v="15"/>
    <s v="discounted"/>
    <n v="2655"/>
    <n v="44.25"/>
    <n v="2610.75"/>
    <s v="February"/>
    <x v="195"/>
    <x v="36"/>
    <s v="Hill Inc"/>
  </r>
  <r>
    <s v="S12673"/>
    <x v="8"/>
    <s v="B1011"/>
    <s v="C1173"/>
    <n v="2"/>
    <s v="normal"/>
    <n v="281"/>
    <n v="10"/>
    <s v="discounted"/>
    <n v="562"/>
    <n v="28.1"/>
    <n v="533.9"/>
    <s v="February"/>
    <x v="136"/>
    <x v="13"/>
    <s v="Jordan, Parker and Adams"/>
  </r>
  <r>
    <s v="S12674"/>
    <x v="17"/>
    <s v="B1032"/>
    <s v="C1032"/>
    <n v="8"/>
    <s v="Bulk"/>
    <n v="423"/>
    <n v="10"/>
    <s v="discounted"/>
    <n v="3384"/>
    <n v="42.3"/>
    <n v="3341.7"/>
    <s v="February"/>
    <x v="205"/>
    <x v="43"/>
    <s v="Harris-Mills"/>
  </r>
  <r>
    <s v="S12675"/>
    <x v="4"/>
    <s v="B1016"/>
    <s v="C1153"/>
    <n v="5"/>
    <s v="normal"/>
    <n v="427"/>
    <n v="0"/>
    <s v="full price"/>
    <n v="2135"/>
    <n v="0"/>
    <n v="2135"/>
    <s v="February"/>
    <x v="232"/>
    <x v="37"/>
    <s v="Lopez Ltd"/>
  </r>
  <r>
    <s v="S12676"/>
    <x v="26"/>
    <s v="B1058"/>
    <s v="C1098"/>
    <n v="7"/>
    <s v="Bulk"/>
    <n v="362"/>
    <n v="5"/>
    <s v="discounted"/>
    <n v="2534"/>
    <n v="18.100000000000001"/>
    <n v="2515.9"/>
    <s v="February"/>
    <x v="159"/>
    <x v="32"/>
    <s v="Tate-Massey"/>
  </r>
  <r>
    <s v="S12677"/>
    <x v="22"/>
    <s v="B1043"/>
    <s v="C1022"/>
    <n v="2"/>
    <s v="normal"/>
    <n v="262"/>
    <n v="10"/>
    <s v="discounted"/>
    <n v="524"/>
    <n v="26.2"/>
    <n v="497.8"/>
    <s v="February"/>
    <x v="124"/>
    <x v="56"/>
    <s v="Ross, Ballard and Clark"/>
  </r>
  <r>
    <s v="S12678"/>
    <x v="16"/>
    <s v="B1014"/>
    <s v="C1146"/>
    <n v="3"/>
    <s v="normal"/>
    <n v="420"/>
    <n v="5"/>
    <s v="discounted"/>
    <n v="1260"/>
    <n v="21"/>
    <n v="1239"/>
    <s v="February"/>
    <x v="222"/>
    <x v="15"/>
    <s v="Martinez-Stout"/>
  </r>
  <r>
    <s v="S12679"/>
    <x v="11"/>
    <s v="B1034"/>
    <s v="C1040"/>
    <n v="1"/>
    <s v="normal"/>
    <n v="305"/>
    <n v="15"/>
    <s v="discounted"/>
    <n v="305"/>
    <n v="45.75"/>
    <n v="259.25"/>
    <s v="February"/>
    <x v="228"/>
    <x v="22"/>
    <s v="Cummings, Taylor and Pearson"/>
  </r>
  <r>
    <s v="S12680"/>
    <x v="0"/>
    <s v="B1048"/>
    <s v="C1198"/>
    <n v="3"/>
    <s v="normal"/>
    <n v="465"/>
    <n v="0"/>
    <s v="full price"/>
    <n v="1395"/>
    <n v="0"/>
    <n v="1395"/>
    <s v="February"/>
    <x v="191"/>
    <x v="6"/>
    <s v="Prince Group"/>
  </r>
  <r>
    <s v="S12681"/>
    <x v="4"/>
    <s v="B1042"/>
    <s v="C1044"/>
    <n v="2"/>
    <s v="normal"/>
    <n v="381"/>
    <n v="0"/>
    <s v="full price"/>
    <n v="762"/>
    <n v="0"/>
    <n v="762"/>
    <s v="February"/>
    <x v="224"/>
    <x v="0"/>
    <s v="Lewis-Hunter"/>
  </r>
  <r>
    <s v="S12682"/>
    <x v="17"/>
    <s v="B1000"/>
    <s v="C1071"/>
    <n v="10"/>
    <s v="Bulk"/>
    <n v="418"/>
    <n v="0"/>
    <s v="full price"/>
    <n v="4180"/>
    <n v="0"/>
    <n v="4180"/>
    <s v="February"/>
    <x v="71"/>
    <x v="57"/>
    <s v="Johnston and Sons"/>
  </r>
  <r>
    <s v="S12683"/>
    <x v="20"/>
    <s v="B1030"/>
    <s v="C1194"/>
    <n v="9"/>
    <s v="Bulk"/>
    <n v="410"/>
    <n v="15"/>
    <s v="discounted"/>
    <n v="3690"/>
    <n v="61.5"/>
    <n v="3628.5"/>
    <s v="February"/>
    <x v="73"/>
    <x v="23"/>
    <s v="Williams-Ross"/>
  </r>
  <r>
    <s v="S12684"/>
    <x v="10"/>
    <s v="B1052"/>
    <s v="C1172"/>
    <n v="4"/>
    <s v="normal"/>
    <n v="462"/>
    <n v="5"/>
    <s v="discounted"/>
    <n v="1848"/>
    <n v="23.1"/>
    <n v="1824.9"/>
    <s v="February"/>
    <x v="69"/>
    <x v="8"/>
    <s v="Moran LLC"/>
  </r>
  <r>
    <s v="S12685"/>
    <x v="6"/>
    <s v="B1010"/>
    <s v="C1067"/>
    <n v="9"/>
    <s v="Bulk"/>
    <n v="342"/>
    <n v="15"/>
    <s v="discounted"/>
    <n v="3078"/>
    <n v="51.3"/>
    <n v="3026.7"/>
    <s v="February"/>
    <x v="131"/>
    <x v="45"/>
    <s v="Williams-Hart"/>
  </r>
  <r>
    <s v="S12686"/>
    <x v="21"/>
    <s v="B1008"/>
    <s v="C1181"/>
    <n v="9"/>
    <s v="Bulk"/>
    <n v="492"/>
    <n v="5"/>
    <s v="discounted"/>
    <n v="4428"/>
    <n v="24.6"/>
    <n v="4403.3999999999996"/>
    <s v="February"/>
    <x v="209"/>
    <x v="54"/>
    <s v="Morales, Allen and Wells"/>
  </r>
  <r>
    <s v="S12687"/>
    <x v="19"/>
    <s v="B1012"/>
    <s v="C1117"/>
    <n v="8"/>
    <s v="Bulk"/>
    <n v="186"/>
    <n v="5"/>
    <s v="discounted"/>
    <n v="1488"/>
    <n v="9.3000000000000007"/>
    <n v="1478.7"/>
    <s v="February"/>
    <x v="67"/>
    <x v="27"/>
    <s v="Anderson-Martinez"/>
  </r>
  <r>
    <s v="S12688"/>
    <x v="7"/>
    <s v="B1018"/>
    <s v="C1007"/>
    <n v="9"/>
    <s v="Bulk"/>
    <n v="295"/>
    <n v="5"/>
    <s v="discounted"/>
    <n v="2655"/>
    <n v="14.75"/>
    <n v="2640.25"/>
    <s v="February"/>
    <x v="223"/>
    <x v="36"/>
    <s v="Webster LLC"/>
  </r>
  <r>
    <s v="S12689"/>
    <x v="8"/>
    <s v="B1033"/>
    <s v="C1013"/>
    <n v="7"/>
    <s v="Bulk"/>
    <n v="347"/>
    <n v="15"/>
    <s v="discounted"/>
    <n v="2429"/>
    <n v="52.05"/>
    <n v="2376.9499999999998"/>
    <s v="February"/>
    <x v="219"/>
    <x v="49"/>
    <s v="Wu Group"/>
  </r>
  <r>
    <s v="S12690"/>
    <x v="16"/>
    <s v="B1032"/>
    <s v="C1152"/>
    <n v="7"/>
    <s v="Bulk"/>
    <n v="423"/>
    <n v="5"/>
    <s v="discounted"/>
    <n v="2961"/>
    <n v="21.15"/>
    <n v="2939.85"/>
    <s v="February"/>
    <x v="160"/>
    <x v="43"/>
    <s v="Wolfe-Spencer"/>
  </r>
  <r>
    <s v="S12691"/>
    <x v="19"/>
    <s v="B1044"/>
    <s v="C1006"/>
    <n v="1"/>
    <s v="normal"/>
    <n v="396"/>
    <n v="0"/>
    <s v="full price"/>
    <n v="396"/>
    <n v="0"/>
    <n v="396"/>
    <s v="February"/>
    <x v="230"/>
    <x v="1"/>
    <s v="Callahan-Sullivan"/>
  </r>
  <r>
    <s v="S12692"/>
    <x v="12"/>
    <s v="B1049"/>
    <s v="C1103"/>
    <n v="2"/>
    <s v="normal"/>
    <n v="219"/>
    <n v="10"/>
    <s v="discounted"/>
    <n v="438"/>
    <n v="21.9"/>
    <n v="416.1"/>
    <s v="February"/>
    <x v="107"/>
    <x v="14"/>
    <s v="Miller-Miller"/>
  </r>
  <r>
    <s v="S12693"/>
    <x v="8"/>
    <s v="B1044"/>
    <s v="C1235"/>
    <n v="3"/>
    <s v="normal"/>
    <n v="396"/>
    <n v="5"/>
    <s v="discounted"/>
    <n v="1188"/>
    <n v="19.8"/>
    <n v="1168.2"/>
    <s v="February"/>
    <x v="179"/>
    <x v="1"/>
    <s v="Mclaughlin-Ballard"/>
  </r>
  <r>
    <s v="S12694"/>
    <x v="19"/>
    <s v="B1026"/>
    <s v="C1136"/>
    <n v="1"/>
    <s v="normal"/>
    <n v="459"/>
    <n v="5"/>
    <s v="discounted"/>
    <n v="459"/>
    <n v="22.95"/>
    <n v="436.05"/>
    <s v="February"/>
    <x v="82"/>
    <x v="59"/>
    <s v="Hernandez PLC"/>
  </r>
  <r>
    <s v="S12695"/>
    <x v="7"/>
    <s v="B1029"/>
    <s v="C1248"/>
    <n v="10"/>
    <s v="Bulk"/>
    <n v="271"/>
    <n v="0"/>
    <s v="full price"/>
    <n v="2710"/>
    <n v="0"/>
    <n v="2710"/>
    <s v="February"/>
    <x v="108"/>
    <x v="42"/>
    <s v="Harding-Johns"/>
  </r>
  <r>
    <s v="S12696"/>
    <x v="10"/>
    <s v="B1033"/>
    <s v="C1121"/>
    <n v="10"/>
    <s v="Bulk"/>
    <n v="347"/>
    <n v="0"/>
    <s v="full price"/>
    <n v="3470"/>
    <n v="0"/>
    <n v="3470"/>
    <s v="February"/>
    <x v="233"/>
    <x v="49"/>
    <s v="Miller Ltd"/>
  </r>
  <r>
    <s v="S12697"/>
    <x v="5"/>
    <s v="B1058"/>
    <s v="C1154"/>
    <n v="7"/>
    <s v="Bulk"/>
    <n v="362"/>
    <n v="15"/>
    <s v="discounted"/>
    <n v="2534"/>
    <n v="54.3"/>
    <n v="2479.6999999999998"/>
    <s v="February"/>
    <x v="153"/>
    <x v="32"/>
    <s v="Terry-Simpson"/>
  </r>
  <r>
    <s v="S12698"/>
    <x v="21"/>
    <s v="B1043"/>
    <s v="C1190"/>
    <n v="4"/>
    <s v="normal"/>
    <n v="262"/>
    <n v="10"/>
    <s v="discounted"/>
    <n v="1048"/>
    <n v="26.2"/>
    <n v="1021.8"/>
    <s v="February"/>
    <x v="101"/>
    <x v="56"/>
    <s v="Contreras Inc"/>
  </r>
  <r>
    <s v="S12699"/>
    <x v="25"/>
    <s v="B1017"/>
    <s v="C1031"/>
    <n v="10"/>
    <s v="Bulk"/>
    <n v="303"/>
    <n v="10"/>
    <s v="discounted"/>
    <n v="3030"/>
    <n v="30.3"/>
    <n v="2999.7"/>
    <s v="February"/>
    <x v="231"/>
    <x v="55"/>
    <s v="Martinez-Monroe"/>
  </r>
  <r>
    <s v="S12700"/>
    <x v="21"/>
    <s v="B1051"/>
    <s v="C1236"/>
    <n v="4"/>
    <s v="normal"/>
    <n v="451"/>
    <n v="5"/>
    <s v="discounted"/>
    <n v="1804"/>
    <n v="22.55"/>
    <n v="1781.45"/>
    <s v="February"/>
    <x v="80"/>
    <x v="52"/>
    <s v="Jackson Inc"/>
  </r>
  <r>
    <s v="S12701"/>
    <x v="21"/>
    <s v="B1058"/>
    <s v="C1141"/>
    <n v="9"/>
    <s v="Bulk"/>
    <n v="362"/>
    <n v="5"/>
    <s v="discounted"/>
    <n v="3258"/>
    <n v="18.100000000000001"/>
    <n v="3239.9"/>
    <s v="February"/>
    <x v="88"/>
    <x v="32"/>
    <s v="Ashley, Delgado and Hernandez"/>
  </r>
  <r>
    <s v="S12702"/>
    <x v="24"/>
    <s v="B1050"/>
    <s v="C1060"/>
    <n v="5"/>
    <s v="normal"/>
    <n v="287"/>
    <n v="5"/>
    <s v="discounted"/>
    <n v="1435"/>
    <n v="14.35"/>
    <n v="1420.65"/>
    <s v="February"/>
    <x v="17"/>
    <x v="31"/>
    <s v="Nielsen, Chandler and Erickson"/>
  </r>
  <r>
    <s v="S12703"/>
    <x v="21"/>
    <s v="B1029"/>
    <s v="C1175"/>
    <n v="3"/>
    <s v="normal"/>
    <n v="271"/>
    <n v="0"/>
    <s v="full price"/>
    <n v="813"/>
    <n v="0"/>
    <n v="813"/>
    <s v="February"/>
    <x v="196"/>
    <x v="42"/>
    <s v="Hall-Morgan"/>
  </r>
  <r>
    <s v="S12704"/>
    <x v="13"/>
    <s v="B1011"/>
    <s v="C1043"/>
    <n v="7"/>
    <s v="Bulk"/>
    <n v="281"/>
    <n v="15"/>
    <s v="discounted"/>
    <n v="1967"/>
    <n v="42.15"/>
    <n v="1924.85"/>
    <s v="February"/>
    <x v="49"/>
    <x v="13"/>
    <s v="Moore-Torres"/>
  </r>
  <r>
    <s v="S12705"/>
    <x v="15"/>
    <s v="B1055"/>
    <s v="C1094"/>
    <n v="3"/>
    <s v="normal"/>
    <n v="192"/>
    <n v="0"/>
    <s v="full price"/>
    <n v="576"/>
    <n v="0"/>
    <n v="576"/>
    <s v="February"/>
    <x v="204"/>
    <x v="3"/>
    <s v="Henderson, Daniels and Kelly"/>
  </r>
  <r>
    <s v="S12706"/>
    <x v="6"/>
    <s v="B1030"/>
    <s v="C1090"/>
    <n v="4"/>
    <s v="normal"/>
    <n v="410"/>
    <n v="0"/>
    <s v="full price"/>
    <n v="1640"/>
    <n v="0"/>
    <n v="1640"/>
    <s v="February"/>
    <x v="4"/>
    <x v="23"/>
    <s v="Anderson LLC"/>
  </r>
  <r>
    <s v="S12707"/>
    <x v="19"/>
    <s v="B1014"/>
    <s v="C1198"/>
    <n v="5"/>
    <s v="normal"/>
    <n v="420"/>
    <n v="10"/>
    <s v="discounted"/>
    <n v="2100"/>
    <n v="42"/>
    <n v="2058"/>
    <s v="February"/>
    <x v="191"/>
    <x v="15"/>
    <s v="Prince Group"/>
  </r>
  <r>
    <s v="S12708"/>
    <x v="4"/>
    <s v="B1040"/>
    <s v="C1066"/>
    <n v="3"/>
    <s v="normal"/>
    <n v="456"/>
    <n v="10"/>
    <s v="discounted"/>
    <n v="1368"/>
    <n v="45.6"/>
    <n v="1322.4"/>
    <s v="February"/>
    <x v="106"/>
    <x v="11"/>
    <s v="Pennington-Knox"/>
  </r>
  <r>
    <s v="S12709"/>
    <x v="27"/>
    <s v="B1046"/>
    <s v="C1078"/>
    <n v="2"/>
    <s v="normal"/>
    <n v="334"/>
    <n v="0"/>
    <s v="full price"/>
    <n v="668"/>
    <n v="0"/>
    <n v="668"/>
    <s v="February"/>
    <x v="194"/>
    <x v="20"/>
    <s v="Kaiser Group"/>
  </r>
  <r>
    <s v="S12710"/>
    <x v="25"/>
    <s v="B1037"/>
    <s v="C1030"/>
    <n v="8"/>
    <s v="Bulk"/>
    <n v="373"/>
    <n v="0"/>
    <s v="full price"/>
    <n v="2984"/>
    <n v="0"/>
    <n v="2984"/>
    <s v="February"/>
    <x v="162"/>
    <x v="41"/>
    <s v="Cook-Rocha"/>
  </r>
  <r>
    <s v="S12711"/>
    <x v="14"/>
    <s v="B1007"/>
    <s v="C1079"/>
    <n v="4"/>
    <s v="normal"/>
    <n v="332"/>
    <n v="0"/>
    <s v="full price"/>
    <n v="1328"/>
    <n v="0"/>
    <n v="1328"/>
    <s v="February"/>
    <x v="146"/>
    <x v="58"/>
    <s v="Murphy Group"/>
  </r>
  <r>
    <s v="S12712"/>
    <x v="24"/>
    <s v="B1059"/>
    <s v="C1118"/>
    <n v="3"/>
    <s v="normal"/>
    <n v="399"/>
    <n v="15"/>
    <s v="discounted"/>
    <n v="1197"/>
    <n v="59.85"/>
    <n v="1137.1500000000001"/>
    <s v="February"/>
    <x v="30"/>
    <x v="34"/>
    <s v="Nielsen Ltd"/>
  </r>
  <r>
    <s v="S12713"/>
    <x v="6"/>
    <s v="B1025"/>
    <s v="C1066"/>
    <n v="2"/>
    <s v="normal"/>
    <n v="467"/>
    <n v="10"/>
    <s v="discounted"/>
    <n v="934"/>
    <n v="46.7"/>
    <n v="887.3"/>
    <s v="February"/>
    <x v="106"/>
    <x v="38"/>
    <s v="Pennington-Knox"/>
  </r>
  <r>
    <s v="S12714"/>
    <x v="18"/>
    <s v="B1044"/>
    <s v="C1211"/>
    <n v="2"/>
    <s v="normal"/>
    <n v="396"/>
    <n v="0"/>
    <s v="full price"/>
    <n v="792"/>
    <n v="0"/>
    <n v="792"/>
    <s v="February"/>
    <x v="37"/>
    <x v="1"/>
    <s v="Richards Ltd"/>
  </r>
  <r>
    <s v="S12715"/>
    <x v="17"/>
    <s v="B1001"/>
    <s v="C1052"/>
    <n v="5"/>
    <s v="normal"/>
    <n v="341"/>
    <n v="5"/>
    <s v="discounted"/>
    <n v="1705"/>
    <n v="17.05"/>
    <n v="1687.95"/>
    <s v="February"/>
    <x v="221"/>
    <x v="50"/>
    <s v="Roach-Gonzalez"/>
  </r>
  <r>
    <s v="S12716"/>
    <x v="18"/>
    <s v="B1003"/>
    <s v="C1099"/>
    <n v="10"/>
    <s v="Bulk"/>
    <n v="354"/>
    <n v="5"/>
    <s v="discounted"/>
    <n v="3540"/>
    <n v="17.7"/>
    <n v="3522.3"/>
    <s v="February"/>
    <x v="63"/>
    <x v="7"/>
    <s v="Powell-Cox"/>
  </r>
  <r>
    <s v="S12717"/>
    <x v="26"/>
    <s v="B1040"/>
    <s v="C1003"/>
    <n v="4"/>
    <s v="normal"/>
    <n v="456"/>
    <n v="5"/>
    <s v="discounted"/>
    <n v="1824"/>
    <n v="22.8"/>
    <n v="1801.2"/>
    <s v="February"/>
    <x v="166"/>
    <x v="11"/>
    <s v="Clark and Sons"/>
  </r>
  <r>
    <s v="S12718"/>
    <x v="24"/>
    <s v="B1007"/>
    <s v="C1187"/>
    <n v="3"/>
    <s v="normal"/>
    <n v="332"/>
    <n v="0"/>
    <s v="full price"/>
    <n v="996"/>
    <n v="0"/>
    <n v="996"/>
    <s v="February"/>
    <x v="1"/>
    <x v="58"/>
    <s v="George, Howard and Mcdaniel"/>
  </r>
  <r>
    <s v="S12719"/>
    <x v="6"/>
    <s v="B1053"/>
    <s v="C1184"/>
    <n v="5"/>
    <s v="normal"/>
    <n v="315"/>
    <n v="0"/>
    <s v="full price"/>
    <n v="1575"/>
    <n v="0"/>
    <n v="1575"/>
    <s v="February"/>
    <x v="190"/>
    <x v="4"/>
    <s v="Ware LLC"/>
  </r>
  <r>
    <s v="S12720"/>
    <x v="15"/>
    <s v="B1031"/>
    <s v="C1135"/>
    <n v="2"/>
    <s v="normal"/>
    <n v="370"/>
    <n v="5"/>
    <s v="discounted"/>
    <n v="740"/>
    <n v="18.5"/>
    <n v="721.5"/>
    <s v="February"/>
    <x v="111"/>
    <x v="5"/>
    <s v="Morales-Morris"/>
  </r>
  <r>
    <s v="S12721"/>
    <x v="3"/>
    <s v="B1054"/>
    <s v="C1096"/>
    <n v="5"/>
    <s v="normal"/>
    <n v="209"/>
    <n v="15"/>
    <s v="discounted"/>
    <n v="1045"/>
    <n v="31.35"/>
    <n v="1013.65"/>
    <s v="February"/>
    <x v="9"/>
    <x v="10"/>
    <s v="Scott-Johnston"/>
  </r>
  <r>
    <s v="S12722"/>
    <x v="22"/>
    <s v="B1025"/>
    <s v="C1059"/>
    <n v="8"/>
    <s v="Bulk"/>
    <n v="467"/>
    <n v="0"/>
    <s v="full price"/>
    <n v="3736"/>
    <n v="0"/>
    <n v="3736"/>
    <s v="February"/>
    <x v="225"/>
    <x v="38"/>
    <s v="Weber PLC"/>
  </r>
  <r>
    <s v="S12723"/>
    <x v="3"/>
    <s v="B1023"/>
    <s v="C1107"/>
    <n v="2"/>
    <s v="normal"/>
    <n v="421"/>
    <n v="0"/>
    <s v="full price"/>
    <n v="842"/>
    <n v="0"/>
    <n v="842"/>
    <s v="February"/>
    <x v="21"/>
    <x v="30"/>
    <s v="Wade Group"/>
  </r>
  <r>
    <s v="S12724"/>
    <x v="27"/>
    <s v="B1025"/>
    <s v="C1120"/>
    <n v="3"/>
    <s v="normal"/>
    <n v="467"/>
    <n v="0"/>
    <s v="full price"/>
    <n v="1401"/>
    <n v="0"/>
    <n v="1401"/>
    <s v="February"/>
    <x v="86"/>
    <x v="38"/>
    <s v="Smith-Wolfe"/>
  </r>
  <r>
    <s v="S12725"/>
    <x v="18"/>
    <s v="B1032"/>
    <s v="C1139"/>
    <n v="2"/>
    <s v="normal"/>
    <n v="423"/>
    <n v="5"/>
    <s v="discounted"/>
    <n v="846"/>
    <n v="21.15"/>
    <n v="824.85"/>
    <s v="February"/>
    <x v="138"/>
    <x v="43"/>
    <s v="Mitchell, Mason and Cross"/>
  </r>
  <r>
    <s v="S12726"/>
    <x v="6"/>
    <s v="B1027"/>
    <s v="C1183"/>
    <n v="6"/>
    <s v="Bulk"/>
    <n v="336"/>
    <n v="10"/>
    <s v="discounted"/>
    <n v="2016"/>
    <n v="33.6"/>
    <n v="1982.4"/>
    <s v="February"/>
    <x v="145"/>
    <x v="33"/>
    <s v="Patterson Ltd"/>
  </r>
  <r>
    <s v="S12727"/>
    <x v="16"/>
    <s v="B1031"/>
    <s v="C1022"/>
    <n v="3"/>
    <s v="normal"/>
    <n v="370"/>
    <n v="15"/>
    <s v="discounted"/>
    <n v="1110"/>
    <n v="55.5"/>
    <n v="1054.5"/>
    <s v="February"/>
    <x v="124"/>
    <x v="5"/>
    <s v="Ross, Ballard and Clark"/>
  </r>
  <r>
    <s v="S12728"/>
    <x v="14"/>
    <s v="B1009"/>
    <s v="C1112"/>
    <n v="3"/>
    <s v="normal"/>
    <n v="210"/>
    <n v="15"/>
    <s v="discounted"/>
    <n v="630"/>
    <n v="31.5"/>
    <n v="598.5"/>
    <s v="February"/>
    <x v="8"/>
    <x v="2"/>
    <s v="Hood-Pena"/>
  </r>
  <r>
    <s v="S12729"/>
    <x v="7"/>
    <s v="B1022"/>
    <s v="C1191"/>
    <n v="4"/>
    <s v="normal"/>
    <n v="441"/>
    <n v="10"/>
    <s v="discounted"/>
    <n v="1764"/>
    <n v="44.1"/>
    <n v="1719.9"/>
    <s v="February"/>
    <x v="11"/>
    <x v="47"/>
    <s v="Chen Inc"/>
  </r>
  <r>
    <s v="S12730"/>
    <x v="22"/>
    <s v="B1051"/>
    <s v="C1078"/>
    <n v="6"/>
    <s v="Bulk"/>
    <n v="451"/>
    <n v="5"/>
    <s v="discounted"/>
    <n v="2706"/>
    <n v="22.55"/>
    <n v="2683.45"/>
    <s v="February"/>
    <x v="194"/>
    <x v="52"/>
    <s v="Kaiser Group"/>
  </r>
  <r>
    <s v="S12731"/>
    <x v="15"/>
    <s v="B1058"/>
    <s v="C1192"/>
    <n v="9"/>
    <s v="Bulk"/>
    <n v="362"/>
    <n v="5"/>
    <s v="discounted"/>
    <n v="3258"/>
    <n v="18.100000000000001"/>
    <n v="3239.9"/>
    <s v="February"/>
    <x v="187"/>
    <x v="32"/>
    <s v="Koch, Tran and Garner"/>
  </r>
  <r>
    <s v="S12732"/>
    <x v="15"/>
    <s v="B1017"/>
    <s v="C1039"/>
    <n v="3"/>
    <s v="normal"/>
    <n v="303"/>
    <n v="0"/>
    <s v="full price"/>
    <n v="909"/>
    <n v="0"/>
    <n v="909"/>
    <s v="February"/>
    <x v="16"/>
    <x v="55"/>
    <s v="Barrett-Bryant"/>
  </r>
  <r>
    <s v="S12733"/>
    <x v="2"/>
    <s v="B1040"/>
    <s v="C1147"/>
    <n v="1"/>
    <s v="normal"/>
    <n v="456"/>
    <n v="10"/>
    <s v="discounted"/>
    <n v="456"/>
    <n v="45.6"/>
    <n v="410.4"/>
    <s v="February"/>
    <x v="189"/>
    <x v="11"/>
    <s v="Daniels-Bond"/>
  </r>
  <r>
    <s v="S12734"/>
    <x v="6"/>
    <s v="B1040"/>
    <s v="C1042"/>
    <n v="8"/>
    <s v="Bulk"/>
    <n v="456"/>
    <n v="5"/>
    <s v="discounted"/>
    <n v="3648"/>
    <n v="22.8"/>
    <n v="3625.2"/>
    <s v="February"/>
    <x v="240"/>
    <x v="11"/>
    <s v="Fox-Williams"/>
  </r>
  <r>
    <s v="S12735"/>
    <x v="8"/>
    <s v="B1015"/>
    <s v="C1030"/>
    <n v="10"/>
    <s v="Bulk"/>
    <n v="417"/>
    <n v="10"/>
    <s v="discounted"/>
    <n v="4170"/>
    <n v="41.7"/>
    <n v="4128.3"/>
    <s v="February"/>
    <x v="162"/>
    <x v="25"/>
    <s v="Cook-Rocha"/>
  </r>
  <r>
    <s v="S12736"/>
    <x v="13"/>
    <s v="B1021"/>
    <s v="C1177"/>
    <n v="4"/>
    <s v="normal"/>
    <n v="269"/>
    <n v="5"/>
    <s v="discounted"/>
    <n v="1076"/>
    <n v="13.45"/>
    <n v="1062.55"/>
    <s v="February"/>
    <x v="84"/>
    <x v="44"/>
    <s v="Young, Reed and Goodwin"/>
  </r>
  <r>
    <s v="S12737"/>
    <x v="18"/>
    <s v="B1002"/>
    <s v="C1038"/>
    <n v="7"/>
    <s v="Bulk"/>
    <n v="167"/>
    <n v="10"/>
    <s v="discounted"/>
    <n v="1169"/>
    <n v="16.7"/>
    <n v="1152.3"/>
    <s v="February"/>
    <x v="90"/>
    <x v="29"/>
    <s v="Green-Everett"/>
  </r>
  <r>
    <s v="S12738"/>
    <x v="21"/>
    <s v="B1024"/>
    <s v="C1036"/>
    <n v="5"/>
    <s v="normal"/>
    <n v="222"/>
    <n v="15"/>
    <s v="discounted"/>
    <n v="1110"/>
    <n v="33.299999999999997"/>
    <n v="1076.7"/>
    <s v="February"/>
    <x v="128"/>
    <x v="35"/>
    <s v="Sanchez-Jenkins"/>
  </r>
  <r>
    <s v="S12739"/>
    <x v="4"/>
    <s v="B1034"/>
    <s v="C1236"/>
    <n v="4"/>
    <s v="normal"/>
    <n v="305"/>
    <n v="5"/>
    <s v="discounted"/>
    <n v="1220"/>
    <n v="15.25"/>
    <n v="1204.75"/>
    <s v="February"/>
    <x v="80"/>
    <x v="22"/>
    <s v="Jackson Inc"/>
  </r>
  <r>
    <s v="S12740"/>
    <x v="21"/>
    <s v="B1040"/>
    <s v="C1110"/>
    <n v="10"/>
    <s v="Bulk"/>
    <n v="456"/>
    <n v="0"/>
    <s v="full price"/>
    <n v="4560"/>
    <n v="0"/>
    <n v="4560"/>
    <s v="February"/>
    <x v="248"/>
    <x v="11"/>
    <s v="Davis, Harmon and Morgan"/>
  </r>
  <r>
    <s v="S12741"/>
    <x v="3"/>
    <s v="B1056"/>
    <s v="C1057"/>
    <n v="4"/>
    <s v="normal"/>
    <n v="204"/>
    <n v="10"/>
    <s v="discounted"/>
    <n v="816"/>
    <n v="20.399999999999999"/>
    <n v="795.6"/>
    <s v="February"/>
    <x v="202"/>
    <x v="24"/>
    <s v="Macdonald Ltd"/>
  </r>
  <r>
    <s v="S12742"/>
    <x v="21"/>
    <s v="B1004"/>
    <s v="C1006"/>
    <n v="2"/>
    <s v="normal"/>
    <n v="248"/>
    <n v="15"/>
    <s v="discounted"/>
    <n v="496"/>
    <n v="37.200000000000003"/>
    <n v="458.8"/>
    <s v="February"/>
    <x v="230"/>
    <x v="53"/>
    <s v="Callahan-Sullivan"/>
  </r>
  <r>
    <s v="S12743"/>
    <x v="7"/>
    <s v="B1038"/>
    <s v="C1167"/>
    <n v="6"/>
    <s v="Bulk"/>
    <n v="481"/>
    <n v="5"/>
    <s v="discounted"/>
    <n v="2886"/>
    <n v="24.05"/>
    <n v="2861.95"/>
    <s v="February"/>
    <x v="104"/>
    <x v="18"/>
    <s v="Barnes PLC"/>
  </r>
  <r>
    <s v="S12744"/>
    <x v="27"/>
    <s v="B1029"/>
    <s v="C1219"/>
    <n v="2"/>
    <s v="normal"/>
    <n v="271"/>
    <n v="15"/>
    <s v="discounted"/>
    <n v="542"/>
    <n v="40.65"/>
    <n v="501.35"/>
    <s v="February"/>
    <x v="195"/>
    <x v="42"/>
    <s v="Hill Inc"/>
  </r>
  <r>
    <s v="S12745"/>
    <x v="18"/>
    <s v="B1008"/>
    <s v="C1175"/>
    <n v="5"/>
    <s v="normal"/>
    <n v="492"/>
    <n v="10"/>
    <s v="discounted"/>
    <n v="2460"/>
    <n v="49.2"/>
    <n v="2410.8000000000002"/>
    <s v="February"/>
    <x v="196"/>
    <x v="54"/>
    <s v="Hall-Morgan"/>
  </r>
  <r>
    <s v="S12746"/>
    <x v="18"/>
    <s v="B1032"/>
    <s v="C1092"/>
    <n v="10"/>
    <s v="Bulk"/>
    <n v="423"/>
    <n v="0"/>
    <s v="full price"/>
    <n v="4230"/>
    <n v="0"/>
    <n v="4230"/>
    <s v="February"/>
    <x v="169"/>
    <x v="43"/>
    <s v="Davis, Shepard and Clay"/>
  </r>
  <r>
    <s v="S12747"/>
    <x v="19"/>
    <s v="B1054"/>
    <s v="C1056"/>
    <n v="1"/>
    <s v="normal"/>
    <n v="209"/>
    <n v="0"/>
    <s v="full price"/>
    <n v="209"/>
    <n v="0"/>
    <n v="209"/>
    <s v="February"/>
    <x v="42"/>
    <x v="10"/>
    <s v="Murphy LLC"/>
  </r>
  <r>
    <s v="S12748"/>
    <x v="26"/>
    <s v="B1015"/>
    <s v="C1221"/>
    <n v="1"/>
    <s v="normal"/>
    <n v="417"/>
    <n v="0"/>
    <s v="full price"/>
    <n v="417"/>
    <n v="0"/>
    <n v="417"/>
    <s v="February"/>
    <x v="133"/>
    <x v="25"/>
    <s v="Griffin Group"/>
  </r>
  <r>
    <s v="S12749"/>
    <x v="10"/>
    <s v="B1056"/>
    <s v="C1181"/>
    <n v="1"/>
    <s v="normal"/>
    <n v="204"/>
    <n v="15"/>
    <s v="discounted"/>
    <n v="204"/>
    <n v="30.6"/>
    <n v="173.4"/>
    <s v="February"/>
    <x v="209"/>
    <x v="24"/>
    <s v="Morales, Allen and Wells"/>
  </r>
  <r>
    <s v="S12750"/>
    <x v="18"/>
    <s v="B1041"/>
    <s v="C1178"/>
    <n v="4"/>
    <s v="normal"/>
    <n v="222"/>
    <n v="5"/>
    <s v="discounted"/>
    <n v="888"/>
    <n v="11.1"/>
    <n v="876.9"/>
    <s v="February"/>
    <x v="50"/>
    <x v="17"/>
    <s v="Edwards, Ayers and Lowe"/>
  </r>
  <r>
    <s v="S12751"/>
    <x v="1"/>
    <s v="B1038"/>
    <s v="C1116"/>
    <n v="1"/>
    <s v="normal"/>
    <n v="481"/>
    <n v="15"/>
    <s v="discounted"/>
    <n v="481"/>
    <n v="72.150000000000006"/>
    <n v="408.85"/>
    <s v="February"/>
    <x v="23"/>
    <x v="18"/>
    <s v="Carr Ltd"/>
  </r>
  <r>
    <s v="S12752"/>
    <x v="8"/>
    <s v="B1036"/>
    <s v="C1008"/>
    <n v="10"/>
    <s v="Bulk"/>
    <n v="164"/>
    <n v="15"/>
    <s v="discounted"/>
    <n v="1640"/>
    <n v="24.6"/>
    <n v="1615.4"/>
    <s v="February"/>
    <x v="14"/>
    <x v="19"/>
    <s v="Walter, Richard and Powell"/>
  </r>
  <r>
    <s v="S12753"/>
    <x v="27"/>
    <s v="B1003"/>
    <s v="C1069"/>
    <n v="10"/>
    <s v="Bulk"/>
    <n v="354"/>
    <n v="0"/>
    <s v="full price"/>
    <n v="3540"/>
    <n v="0"/>
    <n v="3540"/>
    <s v="February"/>
    <x v="181"/>
    <x v="7"/>
    <s v="Garcia, Scott and Beltran"/>
  </r>
  <r>
    <s v="S12754"/>
    <x v="24"/>
    <s v="B1000"/>
    <s v="C1164"/>
    <n v="6"/>
    <s v="Bulk"/>
    <n v="418"/>
    <n v="15"/>
    <s v="discounted"/>
    <n v="2508"/>
    <n v="62.7"/>
    <n v="2445.3000000000002"/>
    <s v="February"/>
    <x v="85"/>
    <x v="57"/>
    <s v="Harris Ltd"/>
  </r>
  <r>
    <s v="S12755"/>
    <x v="22"/>
    <s v="B1035"/>
    <s v="C1087"/>
    <n v="3"/>
    <s v="normal"/>
    <n v="288"/>
    <n v="15"/>
    <s v="discounted"/>
    <n v="864"/>
    <n v="43.2"/>
    <n v="820.8"/>
    <s v="February"/>
    <x v="6"/>
    <x v="28"/>
    <s v="Sanford-Bullock"/>
  </r>
  <r>
    <s v="S12756"/>
    <x v="10"/>
    <s v="B1038"/>
    <s v="C1077"/>
    <n v="10"/>
    <s v="Bulk"/>
    <n v="481"/>
    <n v="0"/>
    <s v="full price"/>
    <n v="4810"/>
    <n v="0"/>
    <n v="4810"/>
    <s v="February"/>
    <x v="10"/>
    <x v="18"/>
    <s v="Martinez, Bruce and Brady"/>
  </r>
  <r>
    <s v="S12757"/>
    <x v="23"/>
    <s v="B1011"/>
    <s v="C1059"/>
    <n v="6"/>
    <s v="Bulk"/>
    <n v="281"/>
    <n v="0"/>
    <s v="full price"/>
    <n v="1686"/>
    <n v="0"/>
    <n v="1686"/>
    <s v="February"/>
    <x v="225"/>
    <x v="13"/>
    <s v="Weber PLC"/>
  </r>
  <r>
    <s v="S12758"/>
    <x v="4"/>
    <s v="B1028"/>
    <s v="C1129"/>
    <n v="7"/>
    <s v="Bulk"/>
    <n v="487"/>
    <n v="0"/>
    <s v="full price"/>
    <n v="3409"/>
    <n v="0"/>
    <n v="3409"/>
    <s v="February"/>
    <x v="158"/>
    <x v="51"/>
    <s v="Bruce-Jacobs"/>
  </r>
  <r>
    <s v="S12759"/>
    <x v="22"/>
    <s v="B1040"/>
    <s v="C1152"/>
    <n v="10"/>
    <s v="Bulk"/>
    <n v="456"/>
    <n v="0"/>
    <s v="full price"/>
    <n v="4560"/>
    <n v="0"/>
    <n v="4560"/>
    <s v="February"/>
    <x v="160"/>
    <x v="11"/>
    <s v="Wolfe-Spencer"/>
  </r>
  <r>
    <s v="S12760"/>
    <x v="26"/>
    <s v="B1057"/>
    <s v="C1047"/>
    <n v="3"/>
    <s v="normal"/>
    <n v="326"/>
    <n v="5"/>
    <s v="discounted"/>
    <n v="978"/>
    <n v="16.3"/>
    <n v="961.7"/>
    <s v="February"/>
    <x v="34"/>
    <x v="48"/>
    <s v="Gonzalez, Perry and Gonzalez"/>
  </r>
  <r>
    <s v="S12761"/>
    <x v="16"/>
    <s v="B1050"/>
    <s v="C1110"/>
    <n v="1"/>
    <s v="normal"/>
    <n v="287"/>
    <n v="5"/>
    <s v="discounted"/>
    <n v="287"/>
    <n v="14.35"/>
    <n v="272.64999999999998"/>
    <s v="February"/>
    <x v="248"/>
    <x v="31"/>
    <s v="Davis, Harmon and Morgan"/>
  </r>
  <r>
    <s v="S12762"/>
    <x v="1"/>
    <s v="B1011"/>
    <s v="C1237"/>
    <n v="4"/>
    <s v="normal"/>
    <n v="281"/>
    <n v="5"/>
    <s v="discounted"/>
    <n v="1124"/>
    <n v="14.05"/>
    <n v="1109.95"/>
    <s v="February"/>
    <x v="218"/>
    <x v="13"/>
    <s v="Taylor Group"/>
  </r>
  <r>
    <s v="S12763"/>
    <x v="25"/>
    <s v="B1044"/>
    <s v="C1202"/>
    <n v="2"/>
    <s v="normal"/>
    <n v="396"/>
    <n v="10"/>
    <s v="discounted"/>
    <n v="792"/>
    <n v="39.6"/>
    <n v="752.4"/>
    <s v="February"/>
    <x v="137"/>
    <x v="1"/>
    <s v="Savage, Boyle and Kennedy"/>
  </r>
  <r>
    <s v="S12764"/>
    <x v="25"/>
    <s v="B1004"/>
    <s v="C1044"/>
    <n v="3"/>
    <s v="normal"/>
    <n v="248"/>
    <n v="15"/>
    <s v="discounted"/>
    <n v="744"/>
    <n v="37.200000000000003"/>
    <n v="706.8"/>
    <s v="February"/>
    <x v="224"/>
    <x v="53"/>
    <s v="Lewis-Hunter"/>
  </r>
  <r>
    <s v="S12765"/>
    <x v="5"/>
    <s v="B1025"/>
    <s v="C1192"/>
    <n v="7"/>
    <s v="Bulk"/>
    <n v="467"/>
    <n v="15"/>
    <s v="discounted"/>
    <n v="3269"/>
    <n v="70.05"/>
    <n v="3198.95"/>
    <s v="February"/>
    <x v="187"/>
    <x v="38"/>
    <s v="Koch, Tran and Garner"/>
  </r>
  <r>
    <s v="S12766"/>
    <x v="21"/>
    <s v="B1023"/>
    <s v="C1023"/>
    <n v="5"/>
    <s v="normal"/>
    <n v="421"/>
    <n v="5"/>
    <s v="discounted"/>
    <n v="2105"/>
    <n v="21.05"/>
    <n v="2083.9499999999998"/>
    <s v="February"/>
    <x v="157"/>
    <x v="30"/>
    <s v="Harris-Chandler"/>
  </r>
  <r>
    <s v="S12767"/>
    <x v="3"/>
    <s v="B1059"/>
    <s v="C1081"/>
    <n v="5"/>
    <s v="normal"/>
    <n v="399"/>
    <n v="0"/>
    <s v="full price"/>
    <n v="1995"/>
    <n v="0"/>
    <n v="1995"/>
    <s v="February"/>
    <x v="177"/>
    <x v="34"/>
    <s v="Lee, Mullen and Hall"/>
  </r>
  <r>
    <s v="S12768"/>
    <x v="11"/>
    <s v="B1025"/>
    <s v="C1055"/>
    <n v="6"/>
    <s v="Bulk"/>
    <n v="467"/>
    <n v="15"/>
    <s v="discounted"/>
    <n v="2802"/>
    <n v="70.05"/>
    <n v="2731.95"/>
    <s v="February"/>
    <x v="59"/>
    <x v="38"/>
    <s v="Byrd, Dixon and Kennedy"/>
  </r>
  <r>
    <s v="S12769"/>
    <x v="25"/>
    <s v="B1054"/>
    <s v="C1070"/>
    <n v="2"/>
    <s v="normal"/>
    <n v="209"/>
    <n v="10"/>
    <s v="discounted"/>
    <n v="418"/>
    <n v="20.9"/>
    <n v="397.1"/>
    <s v="February"/>
    <x v="151"/>
    <x v="10"/>
    <s v="Green, Wilson and Flynn"/>
  </r>
  <r>
    <s v="S12770"/>
    <x v="24"/>
    <s v="B1008"/>
    <s v="C1167"/>
    <n v="1"/>
    <s v="normal"/>
    <n v="492"/>
    <n v="5"/>
    <s v="discounted"/>
    <n v="492"/>
    <n v="24.6"/>
    <n v="467.4"/>
    <s v="February"/>
    <x v="104"/>
    <x v="54"/>
    <s v="Barnes PLC"/>
  </r>
  <r>
    <s v="S12771"/>
    <x v="1"/>
    <s v="B1023"/>
    <s v="C1197"/>
    <n v="10"/>
    <s v="Bulk"/>
    <n v="421"/>
    <n v="0"/>
    <s v="full price"/>
    <n v="4210"/>
    <n v="0"/>
    <n v="4210"/>
    <s v="February"/>
    <x v="65"/>
    <x v="30"/>
    <s v="Solis, Snyder and Newton"/>
  </r>
  <r>
    <s v="S12772"/>
    <x v="17"/>
    <s v="B1026"/>
    <s v="C1163"/>
    <n v="8"/>
    <s v="Bulk"/>
    <n v="459"/>
    <n v="0"/>
    <s v="full price"/>
    <n v="3672"/>
    <n v="0"/>
    <n v="3672"/>
    <s v="February"/>
    <x v="139"/>
    <x v="59"/>
    <s v="Alvarez, Knight and Lopez"/>
  </r>
  <r>
    <s v="S12773"/>
    <x v="8"/>
    <s v="B1019"/>
    <s v="C1112"/>
    <n v="3"/>
    <s v="normal"/>
    <n v="167"/>
    <n v="15"/>
    <s v="discounted"/>
    <n v="501"/>
    <n v="25.05"/>
    <n v="475.95"/>
    <s v="February"/>
    <x v="8"/>
    <x v="12"/>
    <s v="Hood-Pena"/>
  </r>
  <r>
    <s v="S12774"/>
    <x v="15"/>
    <s v="B1025"/>
    <s v="C1173"/>
    <n v="3"/>
    <s v="normal"/>
    <n v="467"/>
    <n v="15"/>
    <s v="discounted"/>
    <n v="1401"/>
    <n v="70.05"/>
    <n v="1330.95"/>
    <s v="February"/>
    <x v="136"/>
    <x v="38"/>
    <s v="Jordan, Parker and Adams"/>
  </r>
  <r>
    <s v="S12775"/>
    <x v="0"/>
    <s v="B1052"/>
    <s v="C1042"/>
    <n v="4"/>
    <s v="normal"/>
    <n v="462"/>
    <n v="5"/>
    <s v="discounted"/>
    <n v="1848"/>
    <n v="23.1"/>
    <n v="1824.9"/>
    <s v="February"/>
    <x v="240"/>
    <x v="8"/>
    <s v="Fox-Williams"/>
  </r>
  <r>
    <s v="S12776"/>
    <x v="26"/>
    <s v="B1046"/>
    <s v="C1135"/>
    <n v="10"/>
    <s v="Bulk"/>
    <n v="334"/>
    <n v="15"/>
    <s v="discounted"/>
    <n v="3340"/>
    <n v="50.1"/>
    <n v="3289.9"/>
    <s v="February"/>
    <x v="111"/>
    <x v="20"/>
    <s v="Morales-Morris"/>
  </r>
  <r>
    <s v="S12777"/>
    <x v="23"/>
    <s v="B1003"/>
    <s v="C1170"/>
    <n v="5"/>
    <s v="normal"/>
    <n v="354"/>
    <n v="5"/>
    <s v="discounted"/>
    <n v="1770"/>
    <n v="17.7"/>
    <n v="1752.3"/>
    <s v="February"/>
    <x v="66"/>
    <x v="7"/>
    <s v="Murphy and Sons"/>
  </r>
  <r>
    <s v="S12778"/>
    <x v="11"/>
    <s v="B1050"/>
    <s v="C1125"/>
    <n v="8"/>
    <s v="Bulk"/>
    <n v="287"/>
    <n v="15"/>
    <s v="discounted"/>
    <n v="2296"/>
    <n v="43.05"/>
    <n v="2252.9499999999998"/>
    <s v="February"/>
    <x v="74"/>
    <x v="31"/>
    <s v="Mendoza-Burke"/>
  </r>
  <r>
    <s v="S12779"/>
    <x v="13"/>
    <s v="B1054"/>
    <s v="C1237"/>
    <n v="8"/>
    <s v="Bulk"/>
    <n v="209"/>
    <n v="0"/>
    <s v="full price"/>
    <n v="1672"/>
    <n v="0"/>
    <n v="1672"/>
    <s v="February"/>
    <x v="218"/>
    <x v="10"/>
    <s v="Taylor Group"/>
  </r>
  <r>
    <s v="S12780"/>
    <x v="23"/>
    <s v="B1042"/>
    <s v="C1197"/>
    <n v="1"/>
    <s v="normal"/>
    <n v="381"/>
    <n v="0"/>
    <s v="full price"/>
    <n v="381"/>
    <n v="0"/>
    <n v="381"/>
    <s v="February"/>
    <x v="65"/>
    <x v="0"/>
    <s v="Solis, Snyder and Newton"/>
  </r>
  <r>
    <s v="S12781"/>
    <x v="11"/>
    <s v="B1000"/>
    <s v="C1001"/>
    <n v="5"/>
    <s v="normal"/>
    <n v="418"/>
    <n v="15"/>
    <s v="discounted"/>
    <n v="2090"/>
    <n v="62.7"/>
    <n v="2027.3"/>
    <s v="February"/>
    <x v="208"/>
    <x v="57"/>
    <s v="Bowman Group"/>
  </r>
  <r>
    <s v="S12782"/>
    <x v="6"/>
    <s v="B1010"/>
    <s v="C1000"/>
    <n v="10"/>
    <s v="Bulk"/>
    <n v="342"/>
    <n v="10"/>
    <s v="discounted"/>
    <n v="3420"/>
    <n v="34.200000000000003"/>
    <n v="3385.8"/>
    <s v="February"/>
    <x v="156"/>
    <x v="45"/>
    <s v="Harris, Wilkinson and Barber"/>
  </r>
  <r>
    <s v="S12783"/>
    <x v="25"/>
    <s v="B1034"/>
    <s v="C1164"/>
    <n v="4"/>
    <s v="normal"/>
    <n v="305"/>
    <n v="5"/>
    <s v="discounted"/>
    <n v="1220"/>
    <n v="15.25"/>
    <n v="1204.75"/>
    <s v="February"/>
    <x v="85"/>
    <x v="22"/>
    <s v="Harris Ltd"/>
  </r>
  <r>
    <s v="S12784"/>
    <x v="17"/>
    <s v="B1027"/>
    <s v="C1085"/>
    <n v="3"/>
    <s v="normal"/>
    <n v="336"/>
    <n v="15"/>
    <s v="discounted"/>
    <n v="1008"/>
    <n v="50.4"/>
    <n v="957.6"/>
    <s v="February"/>
    <x v="52"/>
    <x v="33"/>
    <s v="Roberts, Silva and Gray"/>
  </r>
  <r>
    <s v="S12785"/>
    <x v="13"/>
    <s v="B1012"/>
    <s v="C1226"/>
    <n v="7"/>
    <s v="Bulk"/>
    <n v="186"/>
    <n v="0"/>
    <s v="full price"/>
    <n v="1302"/>
    <n v="0"/>
    <n v="1302"/>
    <s v="February"/>
    <x v="183"/>
    <x v="27"/>
    <s v="Collins-Wang"/>
  </r>
  <r>
    <s v="S12786"/>
    <x v="10"/>
    <s v="B1019"/>
    <s v="C1082"/>
    <n v="5"/>
    <s v="normal"/>
    <n v="167"/>
    <n v="0"/>
    <s v="full price"/>
    <n v="835"/>
    <n v="0"/>
    <n v="835"/>
    <s v="February"/>
    <x v="61"/>
    <x v="12"/>
    <s v="Hayes, Hampton and Palmer"/>
  </r>
  <r>
    <s v="S12787"/>
    <x v="25"/>
    <s v="B1030"/>
    <s v="C1144"/>
    <n v="8"/>
    <s v="Bulk"/>
    <n v="410"/>
    <n v="5"/>
    <s v="discounted"/>
    <n v="3280"/>
    <n v="20.5"/>
    <n v="3259.5"/>
    <s v="February"/>
    <x v="119"/>
    <x v="23"/>
    <s v="Butler-Carter"/>
  </r>
  <r>
    <s v="S12788"/>
    <x v="13"/>
    <s v="B1029"/>
    <s v="C1025"/>
    <n v="2"/>
    <s v="normal"/>
    <n v="271"/>
    <n v="0"/>
    <s v="full price"/>
    <n v="542"/>
    <n v="0"/>
    <n v="542"/>
    <s v="February"/>
    <x v="89"/>
    <x v="42"/>
    <s v="Wells, Jones and Rogers"/>
  </r>
  <r>
    <s v="S12789"/>
    <x v="5"/>
    <s v="B1049"/>
    <s v="C1183"/>
    <n v="5"/>
    <s v="normal"/>
    <n v="219"/>
    <n v="10"/>
    <s v="discounted"/>
    <n v="1095"/>
    <n v="21.9"/>
    <n v="1073.0999999999999"/>
    <s v="February"/>
    <x v="145"/>
    <x v="14"/>
    <s v="Patterson Ltd"/>
  </r>
  <r>
    <s v="S12790"/>
    <x v="22"/>
    <s v="B1058"/>
    <s v="C1158"/>
    <n v="1"/>
    <s v="normal"/>
    <n v="362"/>
    <n v="0"/>
    <s v="full price"/>
    <n v="362"/>
    <n v="0"/>
    <n v="362"/>
    <s v="February"/>
    <x v="147"/>
    <x v="32"/>
    <s v="Garcia, Garcia and Rose"/>
  </r>
  <r>
    <s v="S12791"/>
    <x v="21"/>
    <s v="B1058"/>
    <s v="C1043"/>
    <n v="2"/>
    <s v="normal"/>
    <n v="362"/>
    <n v="5"/>
    <s v="discounted"/>
    <n v="724"/>
    <n v="18.100000000000001"/>
    <n v="705.9"/>
    <s v="February"/>
    <x v="49"/>
    <x v="32"/>
    <s v="Moore-Torres"/>
  </r>
  <r>
    <s v="S12792"/>
    <x v="21"/>
    <s v="B1020"/>
    <s v="C1105"/>
    <n v="6"/>
    <s v="Bulk"/>
    <n v="386"/>
    <n v="10"/>
    <s v="discounted"/>
    <n v="2316"/>
    <n v="38.6"/>
    <n v="2277.4"/>
    <s v="February"/>
    <x v="39"/>
    <x v="39"/>
    <s v="Newman-Fitzgerald"/>
  </r>
  <r>
    <s v="S12793"/>
    <x v="17"/>
    <s v="B1016"/>
    <s v="C1023"/>
    <n v="3"/>
    <s v="normal"/>
    <n v="427"/>
    <n v="10"/>
    <s v="discounted"/>
    <n v="1281"/>
    <n v="42.7"/>
    <n v="1238.3"/>
    <s v="February"/>
    <x v="157"/>
    <x v="37"/>
    <s v="Harris-Chandler"/>
  </r>
  <r>
    <s v="S12794"/>
    <x v="3"/>
    <s v="B1032"/>
    <s v="C1161"/>
    <n v="2"/>
    <s v="normal"/>
    <n v="423"/>
    <n v="15"/>
    <s v="discounted"/>
    <n v="846"/>
    <n v="63.45"/>
    <n v="782.55"/>
    <s v="February"/>
    <x v="38"/>
    <x v="43"/>
    <s v="Baker, Gonzalez and Wood"/>
  </r>
  <r>
    <s v="S12795"/>
    <x v="21"/>
    <s v="B1005"/>
    <s v="C1017"/>
    <n v="1"/>
    <s v="normal"/>
    <n v="500"/>
    <n v="10"/>
    <s v="discounted"/>
    <n v="500"/>
    <n v="50"/>
    <n v="450"/>
    <s v="February"/>
    <x v="93"/>
    <x v="9"/>
    <s v="Maldonado, Miller and Thomas"/>
  </r>
  <r>
    <s v="S12796"/>
    <x v="24"/>
    <s v="B1011"/>
    <s v="C1136"/>
    <n v="5"/>
    <s v="normal"/>
    <n v="281"/>
    <n v="15"/>
    <s v="discounted"/>
    <n v="1405"/>
    <n v="42.15"/>
    <n v="1362.85"/>
    <s v="February"/>
    <x v="82"/>
    <x v="13"/>
    <s v="Hernandez PLC"/>
  </r>
  <r>
    <s v="S12797"/>
    <x v="2"/>
    <s v="B1023"/>
    <s v="C1217"/>
    <n v="1"/>
    <s v="normal"/>
    <n v="421"/>
    <n v="0"/>
    <s v="full price"/>
    <n v="421"/>
    <n v="0"/>
    <n v="421"/>
    <s v="February"/>
    <x v="178"/>
    <x v="30"/>
    <s v="Smith PLC"/>
  </r>
  <r>
    <s v="S12798"/>
    <x v="21"/>
    <s v="B1035"/>
    <s v="C1115"/>
    <n v="4"/>
    <s v="normal"/>
    <n v="288"/>
    <n v="15"/>
    <s v="discounted"/>
    <n v="1152"/>
    <n v="43.2"/>
    <n v="1108.8"/>
    <s v="February"/>
    <x v="123"/>
    <x v="28"/>
    <s v="Mann PLC"/>
  </r>
  <r>
    <s v="S12799"/>
    <x v="12"/>
    <s v="B1057"/>
    <s v="C1080"/>
    <n v="7"/>
    <s v="Bulk"/>
    <n v="326"/>
    <n v="10"/>
    <s v="discounted"/>
    <n v="2282"/>
    <n v="32.6"/>
    <n v="2249.4"/>
    <s v="February"/>
    <x v="140"/>
    <x v="48"/>
    <s v="Davis-Buckley"/>
  </r>
  <r>
    <s v="S12800"/>
    <x v="7"/>
    <s v="B1059"/>
    <s v="C1047"/>
    <n v="10"/>
    <s v="Bulk"/>
    <n v="399"/>
    <n v="15"/>
    <s v="discounted"/>
    <n v="3990"/>
    <n v="59.85"/>
    <n v="3930.15"/>
    <s v="February"/>
    <x v="34"/>
    <x v="34"/>
    <s v="Gonzalez, Perry and Gonzalez"/>
  </r>
  <r>
    <s v="S12801"/>
    <x v="23"/>
    <s v="B1011"/>
    <s v="C1186"/>
    <n v="3"/>
    <s v="normal"/>
    <n v="281"/>
    <n v="5"/>
    <s v="discounted"/>
    <n v="843"/>
    <n v="14.05"/>
    <n v="828.95"/>
    <s v="February"/>
    <x v="47"/>
    <x v="13"/>
    <s v="Torres Ltd"/>
  </r>
  <r>
    <s v="S12802"/>
    <x v="19"/>
    <s v="B1058"/>
    <s v="C1244"/>
    <n v="8"/>
    <s v="Bulk"/>
    <n v="362"/>
    <n v="10"/>
    <s v="discounted"/>
    <n v="2896"/>
    <n v="36.200000000000003"/>
    <n v="2859.8"/>
    <s v="February"/>
    <x v="242"/>
    <x v="32"/>
    <s v="Schmidt, Mccoy and Sanchez"/>
  </r>
  <r>
    <s v="S12803"/>
    <x v="10"/>
    <s v="B1059"/>
    <s v="C1102"/>
    <n v="1"/>
    <s v="normal"/>
    <n v="399"/>
    <n v="15"/>
    <s v="discounted"/>
    <n v="399"/>
    <n v="59.85"/>
    <n v="339.15"/>
    <s v="February"/>
    <x v="199"/>
    <x v="34"/>
    <s v="Mahoney-Long"/>
  </r>
  <r>
    <s v="S12804"/>
    <x v="18"/>
    <s v="B1024"/>
    <s v="C1144"/>
    <n v="5"/>
    <s v="normal"/>
    <n v="222"/>
    <n v="10"/>
    <s v="discounted"/>
    <n v="1110"/>
    <n v="22.2"/>
    <n v="1087.8"/>
    <s v="February"/>
    <x v="119"/>
    <x v="35"/>
    <s v="Butler-Carter"/>
  </r>
  <r>
    <s v="S12805"/>
    <x v="2"/>
    <s v="B1008"/>
    <s v="C1032"/>
    <n v="9"/>
    <s v="Bulk"/>
    <n v="492"/>
    <n v="0"/>
    <s v="full price"/>
    <n v="4428"/>
    <n v="0"/>
    <n v="4428"/>
    <s v="February"/>
    <x v="205"/>
    <x v="54"/>
    <s v="Harris-Mills"/>
  </r>
  <r>
    <s v="S12806"/>
    <x v="3"/>
    <s v="B1059"/>
    <s v="C1156"/>
    <n v="3"/>
    <s v="normal"/>
    <n v="399"/>
    <n v="5"/>
    <s v="discounted"/>
    <n v="1197"/>
    <n v="19.95"/>
    <n v="1177.05"/>
    <s v="February"/>
    <x v="87"/>
    <x v="34"/>
    <s v="Trevino LLC"/>
  </r>
  <r>
    <s v="S12807"/>
    <x v="25"/>
    <s v="B1045"/>
    <s v="C1155"/>
    <n v="2"/>
    <s v="normal"/>
    <n v="206"/>
    <n v="10"/>
    <s v="discounted"/>
    <n v="412"/>
    <n v="20.6"/>
    <n v="391.4"/>
    <s v="February"/>
    <x v="114"/>
    <x v="21"/>
    <s v="Larson and Sons"/>
  </r>
  <r>
    <s v="S12808"/>
    <x v="14"/>
    <s v="B1051"/>
    <s v="C1237"/>
    <n v="3"/>
    <s v="normal"/>
    <n v="451"/>
    <n v="0"/>
    <s v="full price"/>
    <n v="1353"/>
    <n v="0"/>
    <n v="1353"/>
    <s v="February"/>
    <x v="218"/>
    <x v="52"/>
    <s v="Taylor Group"/>
  </r>
  <r>
    <s v="S12809"/>
    <x v="11"/>
    <s v="B1024"/>
    <s v="C1020"/>
    <n v="5"/>
    <s v="normal"/>
    <n v="222"/>
    <n v="5"/>
    <s v="discounted"/>
    <n v="1110"/>
    <n v="11.1"/>
    <n v="1098.9000000000001"/>
    <s v="February"/>
    <x v="94"/>
    <x v="35"/>
    <s v="Martinez, Burch and Bates"/>
  </r>
  <r>
    <s v="S12810"/>
    <x v="0"/>
    <s v="B1024"/>
    <s v="C1064"/>
    <n v="7"/>
    <s v="Bulk"/>
    <n v="222"/>
    <n v="10"/>
    <s v="discounted"/>
    <n v="1554"/>
    <n v="22.2"/>
    <n v="1531.8"/>
    <s v="February"/>
    <x v="78"/>
    <x v="35"/>
    <s v="Brown, Diaz and Freeman"/>
  </r>
  <r>
    <s v="S12811"/>
    <x v="25"/>
    <s v="B1021"/>
    <s v="C1170"/>
    <n v="9"/>
    <s v="Bulk"/>
    <n v="269"/>
    <n v="10"/>
    <s v="discounted"/>
    <n v="2421"/>
    <n v="26.9"/>
    <n v="2394.1"/>
    <s v="February"/>
    <x v="66"/>
    <x v="44"/>
    <s v="Murphy and Sons"/>
  </r>
  <r>
    <s v="S12812"/>
    <x v="12"/>
    <s v="B1058"/>
    <s v="C1001"/>
    <n v="8"/>
    <s v="Bulk"/>
    <n v="362"/>
    <n v="0"/>
    <s v="full price"/>
    <n v="2896"/>
    <n v="0"/>
    <n v="2896"/>
    <s v="February"/>
    <x v="208"/>
    <x v="32"/>
    <s v="Bowman Group"/>
  </r>
  <r>
    <s v="S12813"/>
    <x v="21"/>
    <s v="B1059"/>
    <s v="C1248"/>
    <n v="1"/>
    <s v="normal"/>
    <n v="399"/>
    <n v="15"/>
    <s v="discounted"/>
    <n v="399"/>
    <n v="59.85"/>
    <n v="339.15"/>
    <s v="February"/>
    <x v="108"/>
    <x v="34"/>
    <s v="Harding-Johns"/>
  </r>
  <r>
    <s v="S12814"/>
    <x v="15"/>
    <s v="B1008"/>
    <s v="C1135"/>
    <n v="4"/>
    <s v="normal"/>
    <n v="492"/>
    <n v="5"/>
    <s v="discounted"/>
    <n v="1968"/>
    <n v="24.6"/>
    <n v="1943.4"/>
    <s v="February"/>
    <x v="111"/>
    <x v="54"/>
    <s v="Morales-Morris"/>
  </r>
  <r>
    <s v="S12815"/>
    <x v="25"/>
    <s v="B1012"/>
    <s v="C1019"/>
    <n v="8"/>
    <s v="Bulk"/>
    <n v="186"/>
    <n v="0"/>
    <s v="full price"/>
    <n v="1488"/>
    <n v="0"/>
    <n v="1488"/>
    <s v="February"/>
    <x v="155"/>
    <x v="27"/>
    <s v="Bolton, Jones and Rich"/>
  </r>
  <r>
    <s v="S12816"/>
    <x v="0"/>
    <s v="B1028"/>
    <s v="C1189"/>
    <n v="10"/>
    <s v="Bulk"/>
    <n v="487"/>
    <n v="15"/>
    <s v="discounted"/>
    <n v="4870"/>
    <n v="73.05"/>
    <n v="4796.95"/>
    <s v="February"/>
    <x v="238"/>
    <x v="51"/>
    <s v="Melton Ltd"/>
  </r>
  <r>
    <s v="S12817"/>
    <x v="15"/>
    <s v="B1001"/>
    <s v="C1012"/>
    <n v="4"/>
    <s v="normal"/>
    <n v="341"/>
    <n v="0"/>
    <s v="full price"/>
    <n v="1364"/>
    <n v="0"/>
    <n v="1364"/>
    <s v="February"/>
    <x v="19"/>
    <x v="50"/>
    <s v="Brown and Sons"/>
  </r>
  <r>
    <s v="S12818"/>
    <x v="23"/>
    <s v="B1005"/>
    <s v="C1057"/>
    <n v="1"/>
    <s v="normal"/>
    <n v="500"/>
    <n v="10"/>
    <s v="discounted"/>
    <n v="500"/>
    <n v="50"/>
    <n v="450"/>
    <s v="February"/>
    <x v="202"/>
    <x v="9"/>
    <s v="Macdonald Ltd"/>
  </r>
  <r>
    <s v="S12819"/>
    <x v="10"/>
    <s v="B1037"/>
    <s v="C1182"/>
    <n v="4"/>
    <s v="normal"/>
    <n v="373"/>
    <n v="5"/>
    <s v="discounted"/>
    <n v="1492"/>
    <n v="18.649999999999999"/>
    <n v="1473.35"/>
    <s v="February"/>
    <x v="58"/>
    <x v="41"/>
    <s v="Anderson-Hogan"/>
  </r>
  <r>
    <s v="S12820"/>
    <x v="26"/>
    <s v="B1040"/>
    <s v="C1200"/>
    <n v="2"/>
    <s v="normal"/>
    <n v="456"/>
    <n v="10"/>
    <s v="discounted"/>
    <n v="912"/>
    <n v="45.6"/>
    <n v="866.4"/>
    <s v="February"/>
    <x v="241"/>
    <x v="11"/>
    <s v="Gonzalez Inc"/>
  </r>
  <r>
    <s v="S12821"/>
    <x v="3"/>
    <s v="B1049"/>
    <s v="C1026"/>
    <n v="9"/>
    <s v="Bulk"/>
    <n v="219"/>
    <n v="15"/>
    <s v="discounted"/>
    <n v="1971"/>
    <n v="32.85"/>
    <n v="1938.15"/>
    <s v="February"/>
    <x v="120"/>
    <x v="14"/>
    <s v="Williams-Edwards"/>
  </r>
  <r>
    <s v="S12822"/>
    <x v="27"/>
    <s v="B1054"/>
    <s v="C1159"/>
    <n v="9"/>
    <s v="Bulk"/>
    <n v="209"/>
    <n v="5"/>
    <s v="discounted"/>
    <n v="1881"/>
    <n v="10.45"/>
    <n v="1870.55"/>
    <s v="February"/>
    <x v="102"/>
    <x v="10"/>
    <s v="Jordan-Edwards"/>
  </r>
  <r>
    <s v="S12823"/>
    <x v="11"/>
    <s v="B1004"/>
    <s v="C1194"/>
    <n v="9"/>
    <s v="Bulk"/>
    <n v="248"/>
    <n v="15"/>
    <s v="discounted"/>
    <n v="2232"/>
    <n v="37.200000000000003"/>
    <n v="2194.8000000000002"/>
    <s v="February"/>
    <x v="73"/>
    <x v="53"/>
    <s v="Williams-Ross"/>
  </r>
  <r>
    <s v="S12824"/>
    <x v="10"/>
    <s v="B1003"/>
    <s v="C1038"/>
    <n v="7"/>
    <s v="Bulk"/>
    <n v="354"/>
    <n v="0"/>
    <s v="full price"/>
    <n v="2478"/>
    <n v="0"/>
    <n v="2478"/>
    <s v="February"/>
    <x v="90"/>
    <x v="7"/>
    <s v="Green-Everett"/>
  </r>
  <r>
    <s v="S12825"/>
    <x v="15"/>
    <s v="B1039"/>
    <s v="C1180"/>
    <n v="6"/>
    <s v="Bulk"/>
    <n v="356"/>
    <n v="0"/>
    <s v="full price"/>
    <n v="2136"/>
    <n v="0"/>
    <n v="2136"/>
    <s v="February"/>
    <x v="83"/>
    <x v="46"/>
    <s v="Garner Inc"/>
  </r>
  <r>
    <s v="S12826"/>
    <x v="17"/>
    <s v="B1023"/>
    <s v="C1203"/>
    <n v="3"/>
    <s v="normal"/>
    <n v="421"/>
    <n v="0"/>
    <s v="full price"/>
    <n v="1263"/>
    <n v="0"/>
    <n v="1263"/>
    <s v="February"/>
    <x v="60"/>
    <x v="30"/>
    <s v="Patel-Thomas"/>
  </r>
  <r>
    <s v="S12827"/>
    <x v="6"/>
    <s v="B1044"/>
    <s v="C1213"/>
    <n v="4"/>
    <s v="normal"/>
    <n v="396"/>
    <n v="10"/>
    <s v="discounted"/>
    <n v="1584"/>
    <n v="39.6"/>
    <n v="1544.4"/>
    <s v="February"/>
    <x v="110"/>
    <x v="1"/>
    <s v="Ryan-Flynn"/>
  </r>
  <r>
    <s v="S12828"/>
    <x v="8"/>
    <s v="B1044"/>
    <s v="C1091"/>
    <n v="4"/>
    <s v="normal"/>
    <n v="396"/>
    <n v="5"/>
    <s v="discounted"/>
    <n v="1584"/>
    <n v="19.8"/>
    <n v="1564.2"/>
    <s v="February"/>
    <x v="0"/>
    <x v="1"/>
    <s v="King LLC"/>
  </r>
  <r>
    <s v="S12829"/>
    <x v="7"/>
    <s v="B1027"/>
    <s v="C1000"/>
    <n v="7"/>
    <s v="Bulk"/>
    <n v="336"/>
    <n v="0"/>
    <s v="full price"/>
    <n v="2352"/>
    <n v="0"/>
    <n v="2352"/>
    <s v="February"/>
    <x v="156"/>
    <x v="33"/>
    <s v="Harris, Wilkinson and Barber"/>
  </r>
  <r>
    <s v="S12830"/>
    <x v="1"/>
    <s v="B1016"/>
    <s v="C1119"/>
    <n v="7"/>
    <s v="Bulk"/>
    <n v="427"/>
    <n v="0"/>
    <s v="full price"/>
    <n v="2989"/>
    <n v="0"/>
    <n v="2989"/>
    <s v="February"/>
    <x v="200"/>
    <x v="37"/>
    <s v="Lambert, Valdez and Garcia"/>
  </r>
  <r>
    <s v="S12831"/>
    <x v="23"/>
    <s v="B1037"/>
    <s v="C1020"/>
    <n v="5"/>
    <s v="normal"/>
    <n v="373"/>
    <n v="0"/>
    <s v="full price"/>
    <n v="1865"/>
    <n v="0"/>
    <n v="1865"/>
    <s v="February"/>
    <x v="94"/>
    <x v="41"/>
    <s v="Martinez, Burch and Bates"/>
  </r>
  <r>
    <s v="S12832"/>
    <x v="4"/>
    <s v="B1056"/>
    <s v="C1161"/>
    <n v="3"/>
    <s v="normal"/>
    <n v="204"/>
    <n v="15"/>
    <s v="discounted"/>
    <n v="612"/>
    <n v="30.6"/>
    <n v="581.4"/>
    <s v="February"/>
    <x v="38"/>
    <x v="24"/>
    <s v="Baker, Gonzalez and Wood"/>
  </r>
  <r>
    <s v="S12833"/>
    <x v="25"/>
    <s v="B1052"/>
    <s v="C1215"/>
    <n v="3"/>
    <s v="normal"/>
    <n v="462"/>
    <n v="10"/>
    <s v="discounted"/>
    <n v="1386"/>
    <n v="46.2"/>
    <n v="1339.8"/>
    <s v="February"/>
    <x v="182"/>
    <x v="8"/>
    <s v="Hernandez, Castaneda and Khan"/>
  </r>
  <r>
    <s v="S12834"/>
    <x v="27"/>
    <s v="B1017"/>
    <s v="C1180"/>
    <n v="5"/>
    <s v="normal"/>
    <n v="303"/>
    <n v="15"/>
    <s v="discounted"/>
    <n v="1515"/>
    <n v="45.45"/>
    <n v="1469.55"/>
    <s v="February"/>
    <x v="83"/>
    <x v="55"/>
    <s v="Garner Inc"/>
  </r>
  <r>
    <s v="S12835"/>
    <x v="6"/>
    <s v="B1006"/>
    <s v="C1220"/>
    <n v="4"/>
    <s v="normal"/>
    <n v="213"/>
    <n v="5"/>
    <s v="discounted"/>
    <n v="852"/>
    <n v="10.65"/>
    <n v="841.35"/>
    <s v="February"/>
    <x v="115"/>
    <x v="40"/>
    <s v="Williams Group"/>
  </r>
  <r>
    <s v="S12836"/>
    <x v="5"/>
    <s v="B1051"/>
    <s v="C1221"/>
    <n v="6"/>
    <s v="Bulk"/>
    <n v="451"/>
    <n v="0"/>
    <s v="full price"/>
    <n v="2706"/>
    <n v="0"/>
    <n v="2706"/>
    <s v="February"/>
    <x v="133"/>
    <x v="52"/>
    <s v="Griffin Group"/>
  </r>
  <r>
    <s v="S12837"/>
    <x v="6"/>
    <s v="B1059"/>
    <s v="C1190"/>
    <n v="10"/>
    <s v="Bulk"/>
    <n v="399"/>
    <n v="0"/>
    <s v="full price"/>
    <n v="3990"/>
    <n v="0"/>
    <n v="3990"/>
    <s v="February"/>
    <x v="101"/>
    <x v="34"/>
    <s v="Contreras Inc"/>
  </r>
  <r>
    <s v="S12838"/>
    <x v="20"/>
    <s v="B1027"/>
    <s v="C1061"/>
    <n v="5"/>
    <s v="normal"/>
    <n v="336"/>
    <n v="5"/>
    <s v="discounted"/>
    <n v="1680"/>
    <n v="16.8"/>
    <n v="1663.2"/>
    <s v="February"/>
    <x v="27"/>
    <x v="33"/>
    <s v="Stevenson-Phillips"/>
  </r>
  <r>
    <s v="S12839"/>
    <x v="15"/>
    <s v="B1016"/>
    <s v="C1231"/>
    <n v="9"/>
    <s v="Bulk"/>
    <n v="427"/>
    <n v="15"/>
    <s v="discounted"/>
    <n v="3843"/>
    <n v="64.05"/>
    <n v="3778.95"/>
    <s v="February"/>
    <x v="77"/>
    <x v="37"/>
    <s v="Adams-Aguilar"/>
  </r>
  <r>
    <s v="S12840"/>
    <x v="12"/>
    <s v="B1057"/>
    <s v="C1065"/>
    <n v="5"/>
    <s v="normal"/>
    <n v="326"/>
    <n v="0"/>
    <s v="full price"/>
    <n v="1630"/>
    <n v="0"/>
    <n v="1630"/>
    <s v="February"/>
    <x v="105"/>
    <x v="48"/>
    <s v="Price Ltd"/>
  </r>
  <r>
    <s v="S12841"/>
    <x v="18"/>
    <s v="B1007"/>
    <s v="C1089"/>
    <n v="3"/>
    <s v="normal"/>
    <n v="332"/>
    <n v="5"/>
    <s v="discounted"/>
    <n v="996"/>
    <n v="16.600000000000001"/>
    <n v="979.4"/>
    <s v="February"/>
    <x v="7"/>
    <x v="58"/>
    <s v="White and Sons"/>
  </r>
  <r>
    <s v="S12842"/>
    <x v="22"/>
    <s v="B1016"/>
    <s v="C1005"/>
    <n v="10"/>
    <s v="Bulk"/>
    <n v="427"/>
    <n v="10"/>
    <s v="discounted"/>
    <n v="4270"/>
    <n v="42.7"/>
    <n v="4227.3"/>
    <s v="February"/>
    <x v="20"/>
    <x v="37"/>
    <s v="Curtis-Hatfield"/>
  </r>
  <r>
    <s v="S12843"/>
    <x v="3"/>
    <s v="B1046"/>
    <s v="C1060"/>
    <n v="10"/>
    <s v="Bulk"/>
    <n v="334"/>
    <n v="10"/>
    <s v="discounted"/>
    <n v="3340"/>
    <n v="33.4"/>
    <n v="3306.6"/>
    <s v="February"/>
    <x v="17"/>
    <x v="20"/>
    <s v="Nielsen, Chandler and Erickson"/>
  </r>
  <r>
    <s v="S12844"/>
    <x v="27"/>
    <s v="B1043"/>
    <s v="C1140"/>
    <n v="7"/>
    <s v="Bulk"/>
    <n v="262"/>
    <n v="10"/>
    <s v="discounted"/>
    <n v="1834"/>
    <n v="26.2"/>
    <n v="1807.8"/>
    <s v="February"/>
    <x v="247"/>
    <x v="56"/>
    <s v="Brown, Hunt and Anderson"/>
  </r>
  <r>
    <s v="S12845"/>
    <x v="19"/>
    <s v="B1044"/>
    <s v="C1131"/>
    <n v="3"/>
    <s v="normal"/>
    <n v="396"/>
    <n v="10"/>
    <s v="discounted"/>
    <n v="1188"/>
    <n v="39.6"/>
    <n v="1148.4000000000001"/>
    <s v="February"/>
    <x v="55"/>
    <x v="1"/>
    <s v="Holt-Brown"/>
  </r>
  <r>
    <s v="S12846"/>
    <x v="3"/>
    <s v="B1023"/>
    <s v="C1194"/>
    <n v="9"/>
    <s v="Bulk"/>
    <n v="421"/>
    <n v="15"/>
    <s v="discounted"/>
    <n v="3789"/>
    <n v="63.15"/>
    <n v="3725.85"/>
    <s v="February"/>
    <x v="73"/>
    <x v="30"/>
    <s v="Williams-Ross"/>
  </r>
  <r>
    <s v="S12847"/>
    <x v="11"/>
    <s v="B1022"/>
    <s v="C1220"/>
    <n v="2"/>
    <s v="normal"/>
    <n v="441"/>
    <n v="0"/>
    <s v="full price"/>
    <n v="882"/>
    <n v="0"/>
    <n v="882"/>
    <s v="February"/>
    <x v="115"/>
    <x v="47"/>
    <s v="Williams Group"/>
  </r>
  <r>
    <s v="S12848"/>
    <x v="22"/>
    <s v="B1009"/>
    <s v="C1188"/>
    <n v="6"/>
    <s v="Bulk"/>
    <n v="210"/>
    <n v="5"/>
    <s v="discounted"/>
    <n v="1260"/>
    <n v="10.5"/>
    <n v="1249.5"/>
    <s v="February"/>
    <x v="92"/>
    <x v="2"/>
    <s v="Matthews, Flores and Bradley"/>
  </r>
  <r>
    <s v="S12849"/>
    <x v="1"/>
    <s v="B1049"/>
    <s v="C1042"/>
    <n v="5"/>
    <s v="normal"/>
    <n v="219"/>
    <n v="10"/>
    <s v="discounted"/>
    <n v="1095"/>
    <n v="21.9"/>
    <n v="1073.0999999999999"/>
    <s v="February"/>
    <x v="240"/>
    <x v="14"/>
    <s v="Fox-Williams"/>
  </r>
  <r>
    <s v="S12850"/>
    <x v="5"/>
    <s v="B1043"/>
    <s v="C1099"/>
    <n v="8"/>
    <s v="Bulk"/>
    <n v="262"/>
    <n v="15"/>
    <s v="discounted"/>
    <n v="2096"/>
    <n v="39.299999999999997"/>
    <n v="2056.6999999999998"/>
    <s v="February"/>
    <x v="63"/>
    <x v="56"/>
    <s v="Powell-Cox"/>
  </r>
  <r>
    <s v="S12851"/>
    <x v="18"/>
    <s v="B1003"/>
    <s v="C1032"/>
    <n v="8"/>
    <s v="Bulk"/>
    <n v="354"/>
    <n v="15"/>
    <s v="discounted"/>
    <n v="2832"/>
    <n v="53.1"/>
    <n v="2778.9"/>
    <s v="February"/>
    <x v="205"/>
    <x v="7"/>
    <s v="Harris-Mills"/>
  </r>
  <r>
    <s v="S12852"/>
    <x v="4"/>
    <s v="B1034"/>
    <s v="C1215"/>
    <n v="6"/>
    <s v="Bulk"/>
    <n v="305"/>
    <n v="15"/>
    <s v="discounted"/>
    <n v="1830"/>
    <n v="45.75"/>
    <n v="1784.25"/>
    <s v="February"/>
    <x v="182"/>
    <x v="22"/>
    <s v="Hernandez, Castaneda and Khan"/>
  </r>
  <r>
    <s v="S12853"/>
    <x v="16"/>
    <s v="B1058"/>
    <s v="C1017"/>
    <n v="2"/>
    <s v="normal"/>
    <n v="362"/>
    <n v="10"/>
    <s v="discounted"/>
    <n v="724"/>
    <n v="36.200000000000003"/>
    <n v="687.8"/>
    <s v="February"/>
    <x v="93"/>
    <x v="32"/>
    <s v="Maldonado, Miller and Thomas"/>
  </r>
  <r>
    <s v="S12854"/>
    <x v="5"/>
    <s v="B1010"/>
    <s v="C1045"/>
    <n v="4"/>
    <s v="normal"/>
    <n v="342"/>
    <n v="0"/>
    <s v="full price"/>
    <n v="1368"/>
    <n v="0"/>
    <n v="1368"/>
    <s v="February"/>
    <x v="227"/>
    <x v="45"/>
    <s v="Williams Ltd"/>
  </r>
  <r>
    <s v="S12855"/>
    <x v="24"/>
    <s v="B1051"/>
    <s v="C1195"/>
    <n v="5"/>
    <s v="normal"/>
    <n v="451"/>
    <n v="5"/>
    <s v="discounted"/>
    <n v="2255"/>
    <n v="22.55"/>
    <n v="2232.4499999999998"/>
    <s v="February"/>
    <x v="12"/>
    <x v="52"/>
    <s v="Golden Inc"/>
  </r>
  <r>
    <s v="S12856"/>
    <x v="27"/>
    <s v="B1033"/>
    <s v="C1133"/>
    <n v="1"/>
    <s v="normal"/>
    <n v="347"/>
    <n v="15"/>
    <s v="discounted"/>
    <n v="347"/>
    <n v="52.05"/>
    <n v="294.95"/>
    <s v="February"/>
    <x v="226"/>
    <x v="49"/>
    <s v="Clarke Group"/>
  </r>
  <r>
    <s v="S12857"/>
    <x v="0"/>
    <s v="B1043"/>
    <s v="C1103"/>
    <n v="2"/>
    <s v="normal"/>
    <n v="262"/>
    <n v="10"/>
    <s v="discounted"/>
    <n v="524"/>
    <n v="26.2"/>
    <n v="497.8"/>
    <s v="February"/>
    <x v="107"/>
    <x v="56"/>
    <s v="Miller-Miller"/>
  </r>
  <r>
    <s v="S12858"/>
    <x v="21"/>
    <s v="B1032"/>
    <s v="C1113"/>
    <n v="9"/>
    <s v="Bulk"/>
    <n v="423"/>
    <n v="0"/>
    <s v="full price"/>
    <n v="3807"/>
    <n v="0"/>
    <n v="3807"/>
    <s v="February"/>
    <x v="121"/>
    <x v="43"/>
    <s v="Guzman Ltd"/>
  </r>
  <r>
    <s v="S12859"/>
    <x v="10"/>
    <s v="B1048"/>
    <s v="C1022"/>
    <n v="7"/>
    <s v="Bulk"/>
    <n v="465"/>
    <n v="15"/>
    <s v="discounted"/>
    <n v="3255"/>
    <n v="69.75"/>
    <n v="3185.25"/>
    <s v="February"/>
    <x v="124"/>
    <x v="6"/>
    <s v="Ross, Ballard and Clark"/>
  </r>
  <r>
    <s v="S12860"/>
    <x v="2"/>
    <s v="B1010"/>
    <s v="C1044"/>
    <n v="3"/>
    <s v="normal"/>
    <n v="342"/>
    <n v="10"/>
    <s v="discounted"/>
    <n v="1026"/>
    <n v="34.200000000000003"/>
    <n v="991.8"/>
    <s v="February"/>
    <x v="224"/>
    <x v="45"/>
    <s v="Lewis-Hunter"/>
  </r>
  <r>
    <s v="S12861"/>
    <x v="6"/>
    <s v="B1002"/>
    <s v="C1172"/>
    <n v="1"/>
    <s v="normal"/>
    <n v="167"/>
    <n v="15"/>
    <s v="discounted"/>
    <n v="167"/>
    <n v="25.05"/>
    <n v="141.94999999999999"/>
    <s v="February"/>
    <x v="69"/>
    <x v="29"/>
    <s v="Moran LLC"/>
  </r>
  <r>
    <s v="S12862"/>
    <x v="20"/>
    <s v="B1030"/>
    <s v="C1051"/>
    <n v="1"/>
    <s v="normal"/>
    <n v="410"/>
    <n v="5"/>
    <s v="discounted"/>
    <n v="410"/>
    <n v="20.5"/>
    <n v="389.5"/>
    <s v="February"/>
    <x v="33"/>
    <x v="23"/>
    <s v="Davis, Franklin and Pollard"/>
  </r>
  <r>
    <s v="S12863"/>
    <x v="1"/>
    <s v="B1054"/>
    <s v="C1002"/>
    <n v="8"/>
    <s v="Bulk"/>
    <n v="209"/>
    <n v="0"/>
    <s v="full price"/>
    <n v="1672"/>
    <n v="0"/>
    <n v="1672"/>
    <s v="February"/>
    <x v="161"/>
    <x v="10"/>
    <s v="Garcia-Martin"/>
  </r>
  <r>
    <s v="S12864"/>
    <x v="3"/>
    <s v="B1044"/>
    <s v="C1227"/>
    <n v="5"/>
    <s v="normal"/>
    <n v="396"/>
    <n v="0"/>
    <s v="full price"/>
    <n v="1980"/>
    <n v="0"/>
    <n v="1980"/>
    <s v="February"/>
    <x v="116"/>
    <x v="1"/>
    <s v="Wilkinson, Bell and Stevens"/>
  </r>
  <r>
    <s v="S12865"/>
    <x v="22"/>
    <s v="B1021"/>
    <s v="C1025"/>
    <n v="9"/>
    <s v="Bulk"/>
    <n v="269"/>
    <n v="10"/>
    <s v="discounted"/>
    <n v="2421"/>
    <n v="26.9"/>
    <n v="2394.1"/>
    <s v="February"/>
    <x v="89"/>
    <x v="44"/>
    <s v="Wells, Jones and Rogers"/>
  </r>
  <r>
    <s v="S12866"/>
    <x v="5"/>
    <s v="B1022"/>
    <s v="C1015"/>
    <n v="8"/>
    <s v="Bulk"/>
    <n v="441"/>
    <n v="10"/>
    <s v="discounted"/>
    <n v="3528"/>
    <n v="44.1"/>
    <n v="3483.9"/>
    <s v="February"/>
    <x v="201"/>
    <x v="47"/>
    <s v="Munoz, Black and Wilson"/>
  </r>
  <r>
    <s v="S12867"/>
    <x v="6"/>
    <s v="B1009"/>
    <s v="C1026"/>
    <n v="8"/>
    <s v="Bulk"/>
    <n v="210"/>
    <n v="10"/>
    <s v="discounted"/>
    <n v="1680"/>
    <n v="21"/>
    <n v="1659"/>
    <s v="February"/>
    <x v="120"/>
    <x v="2"/>
    <s v="Williams-Edwards"/>
  </r>
  <r>
    <s v="S12868"/>
    <x v="21"/>
    <s v="B1016"/>
    <s v="C1061"/>
    <n v="7"/>
    <s v="Bulk"/>
    <n v="427"/>
    <n v="5"/>
    <s v="discounted"/>
    <n v="2989"/>
    <n v="21.35"/>
    <n v="2967.65"/>
    <s v="February"/>
    <x v="27"/>
    <x v="37"/>
    <s v="Stevenson-Phillips"/>
  </r>
  <r>
    <s v="S12869"/>
    <x v="12"/>
    <s v="B1023"/>
    <s v="C1187"/>
    <n v="1"/>
    <s v="normal"/>
    <n v="421"/>
    <n v="15"/>
    <s v="discounted"/>
    <n v="421"/>
    <n v="63.15"/>
    <n v="357.85"/>
    <s v="February"/>
    <x v="1"/>
    <x v="30"/>
    <s v="George, Howard and Mcdaniel"/>
  </r>
  <r>
    <s v="S12870"/>
    <x v="11"/>
    <s v="B1006"/>
    <s v="C1182"/>
    <n v="7"/>
    <s v="Bulk"/>
    <n v="213"/>
    <n v="10"/>
    <s v="discounted"/>
    <n v="1491"/>
    <n v="21.3"/>
    <n v="1469.7"/>
    <s v="February"/>
    <x v="58"/>
    <x v="40"/>
    <s v="Anderson-Hogan"/>
  </r>
  <r>
    <s v="S12871"/>
    <x v="11"/>
    <s v="B1011"/>
    <s v="C1184"/>
    <n v="9"/>
    <s v="Bulk"/>
    <n v="281"/>
    <n v="10"/>
    <s v="discounted"/>
    <n v="2529"/>
    <n v="28.1"/>
    <n v="2500.9"/>
    <s v="February"/>
    <x v="190"/>
    <x v="13"/>
    <s v="Ware LLC"/>
  </r>
  <r>
    <s v="S12872"/>
    <x v="1"/>
    <s v="B1006"/>
    <s v="C1223"/>
    <n v="9"/>
    <s v="Bulk"/>
    <n v="213"/>
    <n v="15"/>
    <s v="discounted"/>
    <n v="1917"/>
    <n v="31.95"/>
    <n v="1885.05"/>
    <s v="February"/>
    <x v="24"/>
    <x v="40"/>
    <s v="Brown-Walter"/>
  </r>
  <r>
    <s v="S12873"/>
    <x v="27"/>
    <s v="B1040"/>
    <s v="C1105"/>
    <n v="1"/>
    <s v="normal"/>
    <n v="456"/>
    <n v="15"/>
    <s v="discounted"/>
    <n v="456"/>
    <n v="68.400000000000006"/>
    <n v="387.6"/>
    <s v="February"/>
    <x v="39"/>
    <x v="11"/>
    <s v="Newman-Fitzgerald"/>
  </r>
  <r>
    <s v="S12874"/>
    <x v="17"/>
    <s v="B1053"/>
    <s v="C1024"/>
    <n v="7"/>
    <s v="Bulk"/>
    <n v="315"/>
    <n v="0"/>
    <s v="full price"/>
    <n v="2205"/>
    <n v="0"/>
    <n v="2205"/>
    <s v="February"/>
    <x v="57"/>
    <x v="4"/>
    <s v="Hernandez LLC"/>
  </r>
  <r>
    <s v="S12875"/>
    <x v="17"/>
    <s v="B1050"/>
    <s v="C1222"/>
    <n v="9"/>
    <s v="Bulk"/>
    <n v="287"/>
    <n v="5"/>
    <s v="discounted"/>
    <n v="2583"/>
    <n v="14.35"/>
    <n v="2568.65"/>
    <s v="February"/>
    <x v="44"/>
    <x v="31"/>
    <s v="Moody-Dunn"/>
  </r>
  <r>
    <s v="S12876"/>
    <x v="13"/>
    <s v="B1020"/>
    <s v="C1035"/>
    <n v="3"/>
    <s v="normal"/>
    <n v="386"/>
    <n v="5"/>
    <s v="discounted"/>
    <n v="1158"/>
    <n v="19.3"/>
    <n v="1138.7"/>
    <s v="February"/>
    <x v="212"/>
    <x v="39"/>
    <s v="Garcia, Buchanan and Clark"/>
  </r>
  <r>
    <s v="S12877"/>
    <x v="19"/>
    <s v="B1030"/>
    <s v="C1090"/>
    <n v="1"/>
    <s v="normal"/>
    <n v="410"/>
    <n v="5"/>
    <s v="discounted"/>
    <n v="410"/>
    <n v="20.5"/>
    <n v="389.5"/>
    <s v="February"/>
    <x v="4"/>
    <x v="23"/>
    <s v="Anderson LLC"/>
  </r>
  <r>
    <s v="S12878"/>
    <x v="17"/>
    <s v="B1013"/>
    <s v="C1032"/>
    <n v="1"/>
    <s v="normal"/>
    <n v="284"/>
    <n v="0"/>
    <s v="full price"/>
    <n v="284"/>
    <n v="0"/>
    <n v="284"/>
    <s v="February"/>
    <x v="205"/>
    <x v="16"/>
    <s v="Harris-Mills"/>
  </r>
  <r>
    <s v="S12879"/>
    <x v="6"/>
    <s v="B1027"/>
    <s v="C1075"/>
    <n v="7"/>
    <s v="Bulk"/>
    <n v="336"/>
    <n v="5"/>
    <s v="discounted"/>
    <n v="2352"/>
    <n v="16.8"/>
    <n v="2335.1999999999998"/>
    <s v="February"/>
    <x v="170"/>
    <x v="33"/>
    <s v="Rodriguez, Evans and Valdez"/>
  </r>
  <r>
    <s v="S12880"/>
    <x v="13"/>
    <s v="B1027"/>
    <s v="C1247"/>
    <n v="4"/>
    <s v="normal"/>
    <n v="336"/>
    <n v="0"/>
    <s v="full price"/>
    <n v="1344"/>
    <n v="0"/>
    <n v="1344"/>
    <s v="February"/>
    <x v="172"/>
    <x v="33"/>
    <s v="Curtis Group"/>
  </r>
  <r>
    <s v="S12881"/>
    <x v="8"/>
    <s v="B1007"/>
    <s v="C1006"/>
    <n v="5"/>
    <s v="normal"/>
    <n v="332"/>
    <n v="15"/>
    <s v="discounted"/>
    <n v="1660"/>
    <n v="49.8"/>
    <n v="1610.2"/>
    <s v="February"/>
    <x v="230"/>
    <x v="58"/>
    <s v="Callahan-Sullivan"/>
  </r>
  <r>
    <s v="S12882"/>
    <x v="13"/>
    <s v="B1057"/>
    <s v="C1001"/>
    <n v="9"/>
    <s v="Bulk"/>
    <n v="326"/>
    <n v="10"/>
    <s v="discounted"/>
    <n v="2934"/>
    <n v="32.6"/>
    <n v="2901.4"/>
    <s v="February"/>
    <x v="208"/>
    <x v="48"/>
    <s v="Bowman Group"/>
  </r>
  <r>
    <s v="S12883"/>
    <x v="17"/>
    <s v="B1016"/>
    <s v="C1242"/>
    <n v="5"/>
    <s v="normal"/>
    <n v="427"/>
    <n v="0"/>
    <s v="full price"/>
    <n v="2135"/>
    <n v="0"/>
    <n v="2135"/>
    <s v="February"/>
    <x v="246"/>
    <x v="37"/>
    <s v="Sampson-Porter"/>
  </r>
  <r>
    <s v="S12884"/>
    <x v="23"/>
    <s v="B1016"/>
    <s v="C1051"/>
    <n v="2"/>
    <s v="normal"/>
    <n v="427"/>
    <n v="0"/>
    <s v="full price"/>
    <n v="854"/>
    <n v="0"/>
    <n v="854"/>
    <s v="February"/>
    <x v="33"/>
    <x v="37"/>
    <s v="Davis, Franklin and Pollard"/>
  </r>
  <r>
    <s v="S12885"/>
    <x v="16"/>
    <s v="B1003"/>
    <s v="C1043"/>
    <n v="5"/>
    <s v="normal"/>
    <n v="354"/>
    <n v="10"/>
    <s v="discounted"/>
    <n v="1770"/>
    <n v="35.4"/>
    <n v="1734.6"/>
    <s v="February"/>
    <x v="49"/>
    <x v="7"/>
    <s v="Moore-Torres"/>
  </r>
  <r>
    <s v="S12886"/>
    <x v="25"/>
    <s v="B1046"/>
    <s v="C1091"/>
    <n v="3"/>
    <s v="normal"/>
    <n v="334"/>
    <n v="0"/>
    <s v="full price"/>
    <n v="1002"/>
    <n v="0"/>
    <n v="1002"/>
    <s v="February"/>
    <x v="0"/>
    <x v="20"/>
    <s v="King LLC"/>
  </r>
  <r>
    <s v="S12887"/>
    <x v="24"/>
    <s v="B1004"/>
    <s v="C1156"/>
    <n v="6"/>
    <s v="Bulk"/>
    <n v="248"/>
    <n v="15"/>
    <s v="discounted"/>
    <n v="1488"/>
    <n v="37.200000000000003"/>
    <n v="1450.8"/>
    <s v="February"/>
    <x v="87"/>
    <x v="53"/>
    <s v="Trevino LLC"/>
  </r>
  <r>
    <s v="S12888"/>
    <x v="10"/>
    <s v="B1051"/>
    <s v="C1032"/>
    <n v="2"/>
    <s v="normal"/>
    <n v="451"/>
    <n v="5"/>
    <s v="discounted"/>
    <n v="902"/>
    <n v="22.55"/>
    <n v="879.45"/>
    <s v="February"/>
    <x v="205"/>
    <x v="52"/>
    <s v="Harris-Mills"/>
  </r>
  <r>
    <s v="S12889"/>
    <x v="21"/>
    <s v="B1055"/>
    <s v="C1146"/>
    <n v="6"/>
    <s v="Bulk"/>
    <n v="192"/>
    <n v="10"/>
    <s v="discounted"/>
    <n v="1152"/>
    <n v="19.2"/>
    <n v="1132.8"/>
    <s v="February"/>
    <x v="222"/>
    <x v="3"/>
    <s v="Martinez-Stout"/>
  </r>
  <r>
    <s v="S12890"/>
    <x v="16"/>
    <s v="B1041"/>
    <s v="C1213"/>
    <n v="9"/>
    <s v="Bulk"/>
    <n v="222"/>
    <n v="10"/>
    <s v="discounted"/>
    <n v="1998"/>
    <n v="22.2"/>
    <n v="1975.8"/>
    <s v="February"/>
    <x v="110"/>
    <x v="17"/>
    <s v="Ryan-Flynn"/>
  </r>
  <r>
    <s v="S12891"/>
    <x v="21"/>
    <s v="B1004"/>
    <s v="C1160"/>
    <n v="1"/>
    <s v="normal"/>
    <n v="248"/>
    <n v="0"/>
    <s v="full price"/>
    <n v="248"/>
    <n v="0"/>
    <n v="248"/>
    <s v="February"/>
    <x v="45"/>
    <x v="53"/>
    <s v="Martin Ltd"/>
  </r>
  <r>
    <s v="S12892"/>
    <x v="21"/>
    <s v="B1022"/>
    <s v="C1074"/>
    <n v="7"/>
    <s v="Bulk"/>
    <n v="441"/>
    <n v="0"/>
    <s v="full price"/>
    <n v="3087"/>
    <n v="0"/>
    <n v="3087"/>
    <s v="February"/>
    <x v="53"/>
    <x v="47"/>
    <s v="Mckenzie-Russell"/>
  </r>
  <r>
    <s v="S12893"/>
    <x v="19"/>
    <s v="B1043"/>
    <s v="C1186"/>
    <n v="4"/>
    <s v="normal"/>
    <n v="262"/>
    <n v="10"/>
    <s v="discounted"/>
    <n v="1048"/>
    <n v="26.2"/>
    <n v="1021.8"/>
    <s v="February"/>
    <x v="47"/>
    <x v="56"/>
    <s v="Torres Ltd"/>
  </r>
  <r>
    <s v="S12894"/>
    <x v="4"/>
    <s v="B1039"/>
    <s v="C1070"/>
    <n v="4"/>
    <s v="normal"/>
    <n v="356"/>
    <n v="5"/>
    <s v="discounted"/>
    <n v="1424"/>
    <n v="17.8"/>
    <n v="1406.2"/>
    <s v="February"/>
    <x v="151"/>
    <x v="46"/>
    <s v="Green, Wilson and Flynn"/>
  </r>
  <r>
    <s v="S12895"/>
    <x v="17"/>
    <s v="B1016"/>
    <s v="C1188"/>
    <n v="6"/>
    <s v="Bulk"/>
    <n v="427"/>
    <n v="15"/>
    <s v="discounted"/>
    <n v="2562"/>
    <n v="64.05"/>
    <n v="2497.9499999999998"/>
    <s v="February"/>
    <x v="92"/>
    <x v="37"/>
    <s v="Matthews, Flores and Bradley"/>
  </r>
  <r>
    <s v="S12896"/>
    <x v="7"/>
    <s v="B1058"/>
    <s v="C1114"/>
    <n v="9"/>
    <s v="Bulk"/>
    <n v="362"/>
    <n v="0"/>
    <s v="full price"/>
    <n v="3258"/>
    <n v="0"/>
    <n v="3258"/>
    <s v="February"/>
    <x v="164"/>
    <x v="32"/>
    <s v="Moss, Lewis and Rosales"/>
  </r>
  <r>
    <s v="S12897"/>
    <x v="1"/>
    <s v="B1055"/>
    <s v="C1174"/>
    <n v="5"/>
    <s v="normal"/>
    <n v="192"/>
    <n v="0"/>
    <s v="full price"/>
    <n v="960"/>
    <n v="0"/>
    <n v="960"/>
    <s v="February"/>
    <x v="154"/>
    <x v="3"/>
    <s v="Arnold-Mahoney"/>
  </r>
  <r>
    <s v="S12898"/>
    <x v="13"/>
    <s v="B1011"/>
    <s v="C1096"/>
    <n v="5"/>
    <s v="normal"/>
    <n v="281"/>
    <n v="5"/>
    <s v="discounted"/>
    <n v="1405"/>
    <n v="14.05"/>
    <n v="1390.95"/>
    <s v="February"/>
    <x v="9"/>
    <x v="13"/>
    <s v="Scott-Johnston"/>
  </r>
  <r>
    <s v="S12899"/>
    <x v="8"/>
    <s v="B1022"/>
    <s v="C1011"/>
    <n v="1"/>
    <s v="normal"/>
    <n v="441"/>
    <n v="0"/>
    <s v="full price"/>
    <n v="441"/>
    <n v="0"/>
    <n v="441"/>
    <s v="February"/>
    <x v="148"/>
    <x v="47"/>
    <s v="Brown PLC"/>
  </r>
  <r>
    <s v="S12900"/>
    <x v="6"/>
    <s v="B1011"/>
    <s v="C1064"/>
    <n v="6"/>
    <s v="Bulk"/>
    <n v="281"/>
    <n v="5"/>
    <s v="discounted"/>
    <n v="1686"/>
    <n v="14.05"/>
    <n v="1671.95"/>
    <s v="February"/>
    <x v="78"/>
    <x v="13"/>
    <s v="Brown, Diaz and Freeman"/>
  </r>
  <r>
    <s v="S12901"/>
    <x v="7"/>
    <s v="B1039"/>
    <s v="C1125"/>
    <n v="10"/>
    <s v="Bulk"/>
    <n v="356"/>
    <n v="10"/>
    <s v="discounted"/>
    <n v="3560"/>
    <n v="35.6"/>
    <n v="3524.4"/>
    <s v="February"/>
    <x v="74"/>
    <x v="46"/>
    <s v="Mendoza-Burke"/>
  </r>
  <r>
    <s v="S12902"/>
    <x v="27"/>
    <s v="B1055"/>
    <s v="C1067"/>
    <n v="4"/>
    <s v="normal"/>
    <n v="192"/>
    <n v="10"/>
    <s v="discounted"/>
    <n v="768"/>
    <n v="19.2"/>
    <n v="748.8"/>
    <s v="February"/>
    <x v="131"/>
    <x v="3"/>
    <s v="Williams-Hart"/>
  </r>
  <r>
    <s v="S12903"/>
    <x v="6"/>
    <s v="B1026"/>
    <s v="C1113"/>
    <n v="7"/>
    <s v="Bulk"/>
    <n v="459"/>
    <n v="0"/>
    <s v="full price"/>
    <n v="3213"/>
    <n v="0"/>
    <n v="3213"/>
    <s v="February"/>
    <x v="121"/>
    <x v="59"/>
    <s v="Guzman Ltd"/>
  </r>
  <r>
    <s v="S12904"/>
    <x v="23"/>
    <s v="B1036"/>
    <s v="C1104"/>
    <n v="10"/>
    <s v="Bulk"/>
    <n v="164"/>
    <n v="10"/>
    <s v="discounted"/>
    <n v="1640"/>
    <n v="16.399999999999999"/>
    <n v="1623.6"/>
    <s v="February"/>
    <x v="134"/>
    <x v="19"/>
    <s v="Cooper-Bennett"/>
  </r>
  <r>
    <s v="S12905"/>
    <x v="14"/>
    <s v="B1010"/>
    <s v="C1209"/>
    <n v="10"/>
    <s v="Bulk"/>
    <n v="342"/>
    <n v="0"/>
    <s v="full price"/>
    <n v="3420"/>
    <n v="0"/>
    <n v="3420"/>
    <s v="February"/>
    <x v="184"/>
    <x v="45"/>
    <s v="Lamb LLC"/>
  </r>
  <r>
    <s v="S12906"/>
    <x v="5"/>
    <s v="B1009"/>
    <s v="C1104"/>
    <n v="8"/>
    <s v="Bulk"/>
    <n v="210"/>
    <n v="15"/>
    <s v="discounted"/>
    <n v="1680"/>
    <n v="31.5"/>
    <n v="1648.5"/>
    <s v="February"/>
    <x v="134"/>
    <x v="2"/>
    <s v="Cooper-Bennett"/>
  </r>
  <r>
    <s v="S12907"/>
    <x v="0"/>
    <s v="B1007"/>
    <s v="C1204"/>
    <n v="2"/>
    <s v="normal"/>
    <n v="332"/>
    <n v="10"/>
    <s v="discounted"/>
    <n v="664"/>
    <n v="33.200000000000003"/>
    <n v="630.79999999999995"/>
    <s v="February"/>
    <x v="198"/>
    <x v="58"/>
    <s v="Rodriguez, Hammond and Mason"/>
  </r>
  <r>
    <s v="S12908"/>
    <x v="5"/>
    <s v="B1012"/>
    <s v="C1016"/>
    <n v="6"/>
    <s v="Bulk"/>
    <n v="186"/>
    <n v="0"/>
    <s v="full price"/>
    <n v="1116"/>
    <n v="0"/>
    <n v="1116"/>
    <s v="February"/>
    <x v="214"/>
    <x v="27"/>
    <s v="Mendez-Taylor"/>
  </r>
  <r>
    <s v="S12909"/>
    <x v="10"/>
    <s v="B1059"/>
    <s v="C1189"/>
    <n v="4"/>
    <s v="normal"/>
    <n v="399"/>
    <n v="5"/>
    <s v="discounted"/>
    <n v="1596"/>
    <n v="19.95"/>
    <n v="1576.05"/>
    <s v="February"/>
    <x v="238"/>
    <x v="34"/>
    <s v="Melton Ltd"/>
  </r>
  <r>
    <s v="S12910"/>
    <x v="2"/>
    <s v="B1044"/>
    <s v="C1208"/>
    <n v="9"/>
    <s v="Bulk"/>
    <n v="396"/>
    <n v="0"/>
    <s v="full price"/>
    <n v="3564"/>
    <n v="0"/>
    <n v="3564"/>
    <s v="February"/>
    <x v="36"/>
    <x v="1"/>
    <s v="Hunter PLC"/>
  </r>
  <r>
    <s v="S12911"/>
    <x v="23"/>
    <s v="B1030"/>
    <s v="C1141"/>
    <n v="2"/>
    <s v="normal"/>
    <n v="410"/>
    <n v="5"/>
    <s v="discounted"/>
    <n v="820"/>
    <n v="20.5"/>
    <n v="799.5"/>
    <s v="February"/>
    <x v="88"/>
    <x v="23"/>
    <s v="Ashley, Delgado and Hernandez"/>
  </r>
  <r>
    <s v="S12912"/>
    <x v="14"/>
    <s v="B1023"/>
    <s v="C1048"/>
    <n v="10"/>
    <s v="Bulk"/>
    <n v="421"/>
    <n v="0"/>
    <s v="full price"/>
    <n v="4210"/>
    <n v="0"/>
    <n v="4210"/>
    <s v="February"/>
    <x v="41"/>
    <x v="30"/>
    <s v="Alexander-Williams"/>
  </r>
  <r>
    <s v="S12913"/>
    <x v="23"/>
    <s v="B1025"/>
    <s v="C1069"/>
    <n v="10"/>
    <s v="Bulk"/>
    <n v="467"/>
    <n v="5"/>
    <s v="discounted"/>
    <n v="4670"/>
    <n v="23.35"/>
    <n v="4646.6499999999996"/>
    <s v="February"/>
    <x v="181"/>
    <x v="38"/>
    <s v="Garcia, Scott and Beltran"/>
  </r>
  <r>
    <s v="S12914"/>
    <x v="20"/>
    <s v="B1051"/>
    <s v="C1212"/>
    <n v="1"/>
    <s v="normal"/>
    <n v="451"/>
    <n v="10"/>
    <s v="discounted"/>
    <n v="451"/>
    <n v="45.1"/>
    <n v="405.9"/>
    <s v="February"/>
    <x v="29"/>
    <x v="52"/>
    <s v="Maldonado-Cohen"/>
  </r>
  <r>
    <s v="S12915"/>
    <x v="24"/>
    <s v="B1016"/>
    <s v="C1197"/>
    <n v="6"/>
    <s v="Bulk"/>
    <n v="427"/>
    <n v="0"/>
    <s v="full price"/>
    <n v="2562"/>
    <n v="0"/>
    <n v="2562"/>
    <s v="February"/>
    <x v="65"/>
    <x v="37"/>
    <s v="Solis, Snyder and Newton"/>
  </r>
  <r>
    <s v="S12916"/>
    <x v="13"/>
    <s v="B1054"/>
    <s v="C1004"/>
    <n v="3"/>
    <s v="normal"/>
    <n v="209"/>
    <n v="15"/>
    <s v="discounted"/>
    <n v="627"/>
    <n v="31.35"/>
    <n v="595.65"/>
    <s v="February"/>
    <x v="185"/>
    <x v="10"/>
    <s v="Scott Ltd"/>
  </r>
  <r>
    <s v="S12917"/>
    <x v="24"/>
    <s v="B1015"/>
    <s v="C1213"/>
    <n v="8"/>
    <s v="Bulk"/>
    <n v="417"/>
    <n v="5"/>
    <s v="discounted"/>
    <n v="3336"/>
    <n v="20.85"/>
    <n v="3315.15"/>
    <s v="February"/>
    <x v="110"/>
    <x v="25"/>
    <s v="Ryan-Flynn"/>
  </r>
  <r>
    <s v="S12918"/>
    <x v="23"/>
    <s v="B1025"/>
    <s v="C1022"/>
    <n v="2"/>
    <s v="normal"/>
    <n v="467"/>
    <n v="0"/>
    <s v="full price"/>
    <n v="934"/>
    <n v="0"/>
    <n v="934"/>
    <s v="February"/>
    <x v="124"/>
    <x v="38"/>
    <s v="Ross, Ballard and Clark"/>
  </r>
  <r>
    <s v="S12919"/>
    <x v="4"/>
    <s v="B1018"/>
    <s v="C1139"/>
    <n v="9"/>
    <s v="Bulk"/>
    <n v="295"/>
    <n v="15"/>
    <s v="discounted"/>
    <n v="2655"/>
    <n v="44.25"/>
    <n v="2610.75"/>
    <s v="February"/>
    <x v="138"/>
    <x v="36"/>
    <s v="Mitchell, Mason and Cross"/>
  </r>
  <r>
    <s v="S12920"/>
    <x v="21"/>
    <s v="B1002"/>
    <s v="C1145"/>
    <n v="7"/>
    <s v="Bulk"/>
    <n v="167"/>
    <n v="15"/>
    <s v="discounted"/>
    <n v="1169"/>
    <n v="25.05"/>
    <n v="1143.95"/>
    <s v="February"/>
    <x v="207"/>
    <x v="29"/>
    <s v="Dillon-Galloway"/>
  </r>
  <r>
    <s v="S12921"/>
    <x v="22"/>
    <s v="B1015"/>
    <s v="C1165"/>
    <n v="1"/>
    <s v="normal"/>
    <n v="417"/>
    <n v="5"/>
    <s v="discounted"/>
    <n v="417"/>
    <n v="20.85"/>
    <n v="396.15"/>
    <s v="February"/>
    <x v="216"/>
    <x v="25"/>
    <s v="Vargas, Ali and Vasquez"/>
  </r>
  <r>
    <s v="S12922"/>
    <x v="27"/>
    <s v="B1016"/>
    <s v="C1193"/>
    <n v="9"/>
    <s v="Bulk"/>
    <n v="427"/>
    <n v="15"/>
    <s v="discounted"/>
    <n v="3843"/>
    <n v="64.05"/>
    <n v="3778.95"/>
    <s v="February"/>
    <x v="46"/>
    <x v="37"/>
    <s v="Lucero and Sons"/>
  </r>
  <r>
    <s v="S12923"/>
    <x v="17"/>
    <s v="B1012"/>
    <s v="C1151"/>
    <n v="6"/>
    <s v="Bulk"/>
    <n v="186"/>
    <n v="10"/>
    <s v="discounted"/>
    <n v="1116"/>
    <n v="18.600000000000001"/>
    <n v="1097.4000000000001"/>
    <s v="February"/>
    <x v="118"/>
    <x v="27"/>
    <s v="Brown-Rivers"/>
  </r>
  <r>
    <s v="S12924"/>
    <x v="20"/>
    <s v="B1038"/>
    <s v="C1188"/>
    <n v="1"/>
    <s v="normal"/>
    <n v="481"/>
    <n v="10"/>
    <s v="discounted"/>
    <n v="481"/>
    <n v="48.1"/>
    <n v="432.9"/>
    <s v="February"/>
    <x v="92"/>
    <x v="18"/>
    <s v="Matthews, Flores and Bradley"/>
  </r>
  <r>
    <s v="S12925"/>
    <x v="1"/>
    <s v="B1056"/>
    <s v="C1000"/>
    <n v="5"/>
    <s v="normal"/>
    <n v="204"/>
    <n v="15"/>
    <s v="discounted"/>
    <n v="1020"/>
    <n v="30.6"/>
    <n v="989.4"/>
    <s v="February"/>
    <x v="156"/>
    <x v="24"/>
    <s v="Harris, Wilkinson and Barber"/>
  </r>
  <r>
    <s v="S12926"/>
    <x v="7"/>
    <s v="B1045"/>
    <s v="C1149"/>
    <n v="7"/>
    <s v="Bulk"/>
    <n v="206"/>
    <n v="15"/>
    <s v="discounted"/>
    <n v="1442"/>
    <n v="30.9"/>
    <n v="1411.1"/>
    <s v="February"/>
    <x v="76"/>
    <x v="21"/>
    <s v="Rodgers and Sons"/>
  </r>
  <r>
    <s v="S12927"/>
    <x v="14"/>
    <s v="B1014"/>
    <s v="C1029"/>
    <n v="3"/>
    <s v="normal"/>
    <n v="420"/>
    <n v="15"/>
    <s v="discounted"/>
    <n v="1260"/>
    <n v="63"/>
    <n v="1197"/>
    <s v="February"/>
    <x v="192"/>
    <x v="15"/>
    <s v="Evans LLC"/>
  </r>
  <r>
    <s v="S12928"/>
    <x v="4"/>
    <s v="B1016"/>
    <s v="C1136"/>
    <n v="3"/>
    <s v="normal"/>
    <n v="427"/>
    <n v="5"/>
    <s v="discounted"/>
    <n v="1281"/>
    <n v="21.35"/>
    <n v="1259.6500000000001"/>
    <s v="February"/>
    <x v="82"/>
    <x v="37"/>
    <s v="Hernandez PLC"/>
  </r>
  <r>
    <s v="S12929"/>
    <x v="21"/>
    <s v="B1003"/>
    <s v="C1080"/>
    <n v="2"/>
    <s v="normal"/>
    <n v="354"/>
    <n v="5"/>
    <s v="discounted"/>
    <n v="708"/>
    <n v="17.7"/>
    <n v="690.3"/>
    <s v="February"/>
    <x v="140"/>
    <x v="7"/>
    <s v="Davis-Buckley"/>
  </r>
  <r>
    <s v="S12930"/>
    <x v="20"/>
    <s v="B1032"/>
    <s v="C1158"/>
    <n v="5"/>
    <s v="normal"/>
    <n v="423"/>
    <n v="10"/>
    <s v="discounted"/>
    <n v="2115"/>
    <n v="42.3"/>
    <n v="2072.6999999999998"/>
    <s v="February"/>
    <x v="147"/>
    <x v="43"/>
    <s v="Garcia, Garcia and Rose"/>
  </r>
  <r>
    <s v="S12931"/>
    <x v="18"/>
    <s v="B1055"/>
    <s v="C1046"/>
    <n v="10"/>
    <s v="Bulk"/>
    <n v="192"/>
    <n v="0"/>
    <s v="full price"/>
    <n v="1920"/>
    <n v="0"/>
    <n v="1920"/>
    <s v="February"/>
    <x v="35"/>
    <x v="3"/>
    <s v="Blackburn, Castillo and Diaz"/>
  </r>
  <r>
    <s v="S12932"/>
    <x v="6"/>
    <s v="B1059"/>
    <s v="C1157"/>
    <n v="8"/>
    <s v="Bulk"/>
    <n v="399"/>
    <n v="15"/>
    <s v="discounted"/>
    <n v="3192"/>
    <n v="59.85"/>
    <n v="3132.15"/>
    <s v="February"/>
    <x v="142"/>
    <x v="34"/>
    <s v="Blair, Gibson and Patel"/>
  </r>
  <r>
    <s v="S12933"/>
    <x v="26"/>
    <s v="B1030"/>
    <s v="C1060"/>
    <n v="3"/>
    <s v="normal"/>
    <n v="410"/>
    <n v="10"/>
    <s v="discounted"/>
    <n v="1230"/>
    <n v="41"/>
    <n v="1189"/>
    <s v="February"/>
    <x v="17"/>
    <x v="23"/>
    <s v="Nielsen, Chandler and Erickson"/>
  </r>
  <r>
    <s v="S12934"/>
    <x v="17"/>
    <s v="B1039"/>
    <s v="C1099"/>
    <n v="2"/>
    <s v="normal"/>
    <n v="356"/>
    <n v="15"/>
    <s v="discounted"/>
    <n v="712"/>
    <n v="53.4"/>
    <n v="658.6"/>
    <s v="February"/>
    <x v="63"/>
    <x v="46"/>
    <s v="Powell-Cox"/>
  </r>
  <r>
    <s v="S12935"/>
    <x v="24"/>
    <s v="B1048"/>
    <s v="C1184"/>
    <n v="4"/>
    <s v="normal"/>
    <n v="465"/>
    <n v="10"/>
    <s v="discounted"/>
    <n v="1860"/>
    <n v="46.5"/>
    <n v="1813.5"/>
    <s v="February"/>
    <x v="190"/>
    <x v="6"/>
    <s v="Ware LLC"/>
  </r>
  <r>
    <s v="S12936"/>
    <x v="11"/>
    <s v="B1057"/>
    <s v="C1058"/>
    <n v="2"/>
    <s v="normal"/>
    <n v="326"/>
    <n v="5"/>
    <s v="discounted"/>
    <n v="652"/>
    <n v="16.3"/>
    <n v="635.70000000000005"/>
    <s v="February"/>
    <x v="229"/>
    <x v="48"/>
    <s v="Contreras, Suarez and Rocha"/>
  </r>
  <r>
    <s v="S12937"/>
    <x v="27"/>
    <s v="B1049"/>
    <s v="C1160"/>
    <n v="5"/>
    <s v="normal"/>
    <n v="219"/>
    <n v="10"/>
    <s v="discounted"/>
    <n v="1095"/>
    <n v="21.9"/>
    <n v="1073.0999999999999"/>
    <s v="February"/>
    <x v="45"/>
    <x v="14"/>
    <s v="Martin Ltd"/>
  </r>
  <r>
    <s v="S12938"/>
    <x v="0"/>
    <s v="B1032"/>
    <s v="C1088"/>
    <n v="1"/>
    <s v="normal"/>
    <n v="423"/>
    <n v="0"/>
    <s v="full price"/>
    <n v="423"/>
    <n v="0"/>
    <n v="423"/>
    <s v="February"/>
    <x v="244"/>
    <x v="43"/>
    <s v="Jackson-Hays"/>
  </r>
  <r>
    <s v="S12939"/>
    <x v="27"/>
    <s v="B1036"/>
    <s v="C1104"/>
    <n v="7"/>
    <s v="Bulk"/>
    <n v="164"/>
    <n v="10"/>
    <s v="discounted"/>
    <n v="1148"/>
    <n v="16.399999999999999"/>
    <n v="1131.5999999999999"/>
    <s v="February"/>
    <x v="134"/>
    <x v="19"/>
    <s v="Cooper-Bennett"/>
  </r>
  <r>
    <s v="S12940"/>
    <x v="18"/>
    <s v="B1058"/>
    <s v="C1243"/>
    <n v="7"/>
    <s v="Bulk"/>
    <n v="362"/>
    <n v="5"/>
    <s v="discounted"/>
    <n v="2534"/>
    <n v="18.100000000000001"/>
    <n v="2515.9"/>
    <s v="February"/>
    <x v="163"/>
    <x v="32"/>
    <s v="Crane LLC"/>
  </r>
  <r>
    <s v="S12941"/>
    <x v="11"/>
    <s v="B1043"/>
    <s v="C1153"/>
    <n v="4"/>
    <s v="normal"/>
    <n v="262"/>
    <n v="0"/>
    <s v="full price"/>
    <n v="1048"/>
    <n v="0"/>
    <n v="1048"/>
    <s v="February"/>
    <x v="232"/>
    <x v="56"/>
    <s v="Lopez Ltd"/>
  </r>
  <r>
    <s v="S12942"/>
    <x v="17"/>
    <s v="B1034"/>
    <s v="C1233"/>
    <n v="9"/>
    <s v="Bulk"/>
    <n v="305"/>
    <n v="5"/>
    <s v="discounted"/>
    <n v="2745"/>
    <n v="15.25"/>
    <n v="2729.75"/>
    <s v="February"/>
    <x v="234"/>
    <x v="22"/>
    <s v="Lester and Sons"/>
  </r>
  <r>
    <s v="S12943"/>
    <x v="20"/>
    <s v="B1037"/>
    <s v="C1058"/>
    <n v="2"/>
    <s v="normal"/>
    <n v="373"/>
    <n v="15"/>
    <s v="discounted"/>
    <n v="746"/>
    <n v="55.95"/>
    <n v="690.05"/>
    <s v="February"/>
    <x v="229"/>
    <x v="41"/>
    <s v="Contreras, Suarez and Rocha"/>
  </r>
  <r>
    <s v="S12944"/>
    <x v="24"/>
    <s v="B1051"/>
    <s v="C1146"/>
    <n v="7"/>
    <s v="Bulk"/>
    <n v="451"/>
    <n v="5"/>
    <s v="discounted"/>
    <n v="3157"/>
    <n v="22.55"/>
    <n v="3134.45"/>
    <s v="February"/>
    <x v="222"/>
    <x v="52"/>
    <s v="Martinez-Stout"/>
  </r>
  <r>
    <s v="S12945"/>
    <x v="25"/>
    <s v="B1033"/>
    <s v="C1057"/>
    <n v="6"/>
    <s v="Bulk"/>
    <n v="347"/>
    <n v="10"/>
    <s v="discounted"/>
    <n v="2082"/>
    <n v="34.700000000000003"/>
    <n v="2047.3"/>
    <s v="February"/>
    <x v="202"/>
    <x v="49"/>
    <s v="Macdonald Ltd"/>
  </r>
  <r>
    <s v="S12946"/>
    <x v="9"/>
    <s v="B1031"/>
    <s v="C1112"/>
    <n v="3"/>
    <s v="normal"/>
    <n v="370"/>
    <n v="5"/>
    <s v="discounted"/>
    <n v="1110"/>
    <n v="18.5"/>
    <n v="1091.5"/>
    <s v="February"/>
    <x v="8"/>
    <x v="5"/>
    <s v="Hood-Pena"/>
  </r>
  <r>
    <s v="S12947"/>
    <x v="18"/>
    <s v="B1042"/>
    <s v="C1203"/>
    <n v="2"/>
    <s v="normal"/>
    <n v="381"/>
    <n v="5"/>
    <s v="discounted"/>
    <n v="762"/>
    <n v="19.05"/>
    <n v="742.95"/>
    <s v="February"/>
    <x v="60"/>
    <x v="0"/>
    <s v="Patel-Thomas"/>
  </r>
  <r>
    <s v="S12948"/>
    <x v="12"/>
    <s v="B1035"/>
    <s v="C1204"/>
    <n v="10"/>
    <s v="Bulk"/>
    <n v="288"/>
    <n v="10"/>
    <s v="discounted"/>
    <n v="2880"/>
    <n v="28.8"/>
    <n v="2851.2"/>
    <s v="February"/>
    <x v="198"/>
    <x v="28"/>
    <s v="Rodriguez, Hammond and Mason"/>
  </r>
  <r>
    <s v="S12949"/>
    <x v="8"/>
    <s v="B1036"/>
    <s v="C1109"/>
    <n v="10"/>
    <s v="Bulk"/>
    <n v="164"/>
    <n v="15"/>
    <s v="discounted"/>
    <n v="1640"/>
    <n v="24.6"/>
    <n v="1615.4"/>
    <s v="February"/>
    <x v="126"/>
    <x v="19"/>
    <s v="Gardner PLC"/>
  </r>
  <r>
    <s v="S12950"/>
    <x v="15"/>
    <s v="B1032"/>
    <s v="C1229"/>
    <n v="4"/>
    <s v="normal"/>
    <n v="423"/>
    <n v="5"/>
    <s v="discounted"/>
    <n v="1692"/>
    <n v="21.15"/>
    <n v="1670.85"/>
    <s v="February"/>
    <x v="112"/>
    <x v="43"/>
    <s v="Martin, Davis and Arias"/>
  </r>
  <r>
    <s v="S12951"/>
    <x v="4"/>
    <s v="B1019"/>
    <s v="C1207"/>
    <n v="9"/>
    <s v="Bulk"/>
    <n v="167"/>
    <n v="0"/>
    <s v="full price"/>
    <n v="1503"/>
    <n v="0"/>
    <n v="1503"/>
    <s v="February"/>
    <x v="243"/>
    <x v="12"/>
    <s v="Mendoza LLC"/>
  </r>
  <r>
    <s v="S12952"/>
    <x v="4"/>
    <s v="B1055"/>
    <s v="C1136"/>
    <n v="3"/>
    <s v="normal"/>
    <n v="192"/>
    <n v="5"/>
    <s v="discounted"/>
    <n v="576"/>
    <n v="9.6"/>
    <n v="566.4"/>
    <s v="February"/>
    <x v="82"/>
    <x v="3"/>
    <s v="Hernandez PLC"/>
  </r>
  <r>
    <s v="S12953"/>
    <x v="22"/>
    <s v="B1054"/>
    <s v="C1036"/>
    <n v="6"/>
    <s v="Bulk"/>
    <n v="209"/>
    <n v="15"/>
    <s v="discounted"/>
    <n v="1254"/>
    <n v="31.35"/>
    <n v="1222.6500000000001"/>
    <s v="February"/>
    <x v="128"/>
    <x v="10"/>
    <s v="Sanchez-Jenkins"/>
  </r>
  <r>
    <s v="S12954"/>
    <x v="8"/>
    <s v="B1041"/>
    <s v="C1134"/>
    <n v="7"/>
    <s v="Bulk"/>
    <n v="222"/>
    <n v="15"/>
    <s v="discounted"/>
    <n v="1554"/>
    <n v="33.299999999999997"/>
    <n v="1520.7"/>
    <s v="February"/>
    <x v="25"/>
    <x v="17"/>
    <s v="Caldwell PLC"/>
  </r>
  <r>
    <s v="S12955"/>
    <x v="17"/>
    <s v="B1009"/>
    <s v="C1225"/>
    <n v="4"/>
    <s v="normal"/>
    <n v="210"/>
    <n v="15"/>
    <s v="discounted"/>
    <n v="840"/>
    <n v="31.5"/>
    <n v="808.5"/>
    <s v="February"/>
    <x v="43"/>
    <x v="2"/>
    <s v="Bailey Inc"/>
  </r>
  <r>
    <s v="S12956"/>
    <x v="4"/>
    <s v="B1051"/>
    <s v="C1128"/>
    <n v="5"/>
    <s v="normal"/>
    <n v="451"/>
    <n v="0"/>
    <s v="full price"/>
    <n v="2255"/>
    <n v="0"/>
    <n v="2255"/>
    <s v="February"/>
    <x v="175"/>
    <x v="52"/>
    <s v="Rodriguez, Brown and Daniels"/>
  </r>
  <r>
    <s v="S12957"/>
    <x v="12"/>
    <s v="B1036"/>
    <s v="C1056"/>
    <n v="1"/>
    <s v="normal"/>
    <n v="164"/>
    <n v="0"/>
    <s v="full price"/>
    <n v="164"/>
    <n v="0"/>
    <n v="164"/>
    <s v="February"/>
    <x v="42"/>
    <x v="19"/>
    <s v="Murphy LLC"/>
  </r>
  <r>
    <s v="S12958"/>
    <x v="2"/>
    <s v="B1020"/>
    <s v="C1185"/>
    <n v="6"/>
    <s v="Bulk"/>
    <n v="386"/>
    <n v="15"/>
    <s v="discounted"/>
    <n v="2316"/>
    <n v="57.9"/>
    <n v="2258.1"/>
    <s v="February"/>
    <x v="135"/>
    <x v="39"/>
    <s v="Jones, Rodriguez and Alexander"/>
  </r>
  <r>
    <s v="S12959"/>
    <x v="13"/>
    <s v="B1055"/>
    <s v="C1237"/>
    <n v="10"/>
    <s v="Bulk"/>
    <n v="192"/>
    <n v="15"/>
    <s v="discounted"/>
    <n v="1920"/>
    <n v="28.8"/>
    <n v="1891.2"/>
    <s v="February"/>
    <x v="218"/>
    <x v="3"/>
    <s v="Taylor Group"/>
  </r>
  <r>
    <s v="S12960"/>
    <x v="4"/>
    <s v="B1031"/>
    <s v="C1247"/>
    <n v="6"/>
    <s v="Bulk"/>
    <n v="370"/>
    <n v="10"/>
    <s v="discounted"/>
    <n v="2220"/>
    <n v="37"/>
    <n v="2183"/>
    <s v="February"/>
    <x v="172"/>
    <x v="5"/>
    <s v="Curtis Group"/>
  </r>
  <r>
    <s v="S12961"/>
    <x v="8"/>
    <s v="B1004"/>
    <s v="C1214"/>
    <n v="3"/>
    <s v="normal"/>
    <n v="248"/>
    <n v="10"/>
    <s v="discounted"/>
    <n v="744"/>
    <n v="24.8"/>
    <n v="719.2"/>
    <s v="February"/>
    <x v="203"/>
    <x v="53"/>
    <s v="Nelson, Martinez and Malone"/>
  </r>
  <r>
    <s v="S12962"/>
    <x v="15"/>
    <s v="B1034"/>
    <s v="C1090"/>
    <n v="1"/>
    <s v="normal"/>
    <n v="305"/>
    <n v="10"/>
    <s v="discounted"/>
    <n v="305"/>
    <n v="30.5"/>
    <n v="274.5"/>
    <s v="February"/>
    <x v="4"/>
    <x v="22"/>
    <s v="Anderson LLC"/>
  </r>
  <r>
    <s v="S12963"/>
    <x v="11"/>
    <s v="B1012"/>
    <s v="C1100"/>
    <n v="3"/>
    <s v="normal"/>
    <n v="186"/>
    <n v="10"/>
    <s v="discounted"/>
    <n v="558"/>
    <n v="18.600000000000001"/>
    <n v="539.4"/>
    <s v="February"/>
    <x v="79"/>
    <x v="27"/>
    <s v="Torres, Rodriguez and Edwards"/>
  </r>
  <r>
    <s v="S12964"/>
    <x v="5"/>
    <s v="B1000"/>
    <s v="C1026"/>
    <n v="4"/>
    <s v="normal"/>
    <n v="418"/>
    <n v="10"/>
    <s v="discounted"/>
    <n v="1672"/>
    <n v="41.8"/>
    <n v="1630.2"/>
    <s v="February"/>
    <x v="120"/>
    <x v="57"/>
    <s v="Williams-Edwards"/>
  </r>
  <r>
    <s v="S12965"/>
    <x v="26"/>
    <s v="B1047"/>
    <s v="C1228"/>
    <n v="10"/>
    <s v="Bulk"/>
    <n v="162"/>
    <n v="15"/>
    <s v="discounted"/>
    <n v="1620"/>
    <n v="24.3"/>
    <n v="1595.7"/>
    <s v="February"/>
    <x v="129"/>
    <x v="26"/>
    <s v="Mills, Robles and Smith"/>
  </r>
  <r>
    <s v="S12966"/>
    <x v="14"/>
    <s v="B1044"/>
    <s v="C1152"/>
    <n v="2"/>
    <s v="normal"/>
    <n v="396"/>
    <n v="0"/>
    <s v="full price"/>
    <n v="792"/>
    <n v="0"/>
    <n v="792"/>
    <s v="February"/>
    <x v="160"/>
    <x v="1"/>
    <s v="Wolfe-Spencer"/>
  </r>
  <r>
    <s v="S12967"/>
    <x v="27"/>
    <s v="B1026"/>
    <s v="C1224"/>
    <n v="9"/>
    <s v="Bulk"/>
    <n v="459"/>
    <n v="15"/>
    <s v="discounted"/>
    <n v="4131"/>
    <n v="68.849999999999994"/>
    <n v="4062.15"/>
    <s v="February"/>
    <x v="150"/>
    <x v="59"/>
    <s v="Martin Inc"/>
  </r>
  <r>
    <s v="S12968"/>
    <x v="13"/>
    <s v="B1006"/>
    <s v="C1011"/>
    <n v="3"/>
    <s v="normal"/>
    <n v="213"/>
    <n v="15"/>
    <s v="discounted"/>
    <n v="639"/>
    <n v="31.95"/>
    <n v="607.04999999999995"/>
    <s v="February"/>
    <x v="148"/>
    <x v="40"/>
    <s v="Brown PLC"/>
  </r>
  <r>
    <s v="S12969"/>
    <x v="22"/>
    <s v="B1047"/>
    <s v="C1158"/>
    <n v="6"/>
    <s v="Bulk"/>
    <n v="162"/>
    <n v="5"/>
    <s v="discounted"/>
    <n v="972"/>
    <n v="8.1"/>
    <n v="963.9"/>
    <s v="February"/>
    <x v="147"/>
    <x v="26"/>
    <s v="Garcia, Garcia and Rose"/>
  </r>
  <r>
    <s v="S12970"/>
    <x v="23"/>
    <s v="B1002"/>
    <s v="C1191"/>
    <n v="5"/>
    <s v="normal"/>
    <n v="167"/>
    <n v="15"/>
    <s v="discounted"/>
    <n v="835"/>
    <n v="25.05"/>
    <n v="809.95"/>
    <s v="February"/>
    <x v="11"/>
    <x v="29"/>
    <s v="Chen Inc"/>
  </r>
  <r>
    <s v="S12971"/>
    <x v="5"/>
    <s v="B1009"/>
    <s v="C1004"/>
    <n v="5"/>
    <s v="normal"/>
    <n v="210"/>
    <n v="15"/>
    <s v="discounted"/>
    <n v="1050"/>
    <n v="31.5"/>
    <n v="1018.5"/>
    <s v="February"/>
    <x v="185"/>
    <x v="2"/>
    <s v="Scott Ltd"/>
  </r>
  <r>
    <s v="S12972"/>
    <x v="16"/>
    <s v="B1005"/>
    <s v="C1017"/>
    <n v="2"/>
    <s v="normal"/>
    <n v="500"/>
    <n v="10"/>
    <s v="discounted"/>
    <n v="1000"/>
    <n v="50"/>
    <n v="950"/>
    <s v="February"/>
    <x v="93"/>
    <x v="9"/>
    <s v="Maldonado, Miller and Thomas"/>
  </r>
  <r>
    <s v="S12973"/>
    <x v="20"/>
    <s v="B1034"/>
    <s v="C1200"/>
    <n v="5"/>
    <s v="normal"/>
    <n v="305"/>
    <n v="0"/>
    <s v="full price"/>
    <n v="1525"/>
    <n v="0"/>
    <n v="1525"/>
    <s v="February"/>
    <x v="241"/>
    <x v="22"/>
    <s v="Gonzalez Inc"/>
  </r>
  <r>
    <s v="S12974"/>
    <x v="19"/>
    <s v="B1024"/>
    <s v="C1143"/>
    <n v="4"/>
    <s v="normal"/>
    <n v="222"/>
    <n v="0"/>
    <s v="full price"/>
    <n v="888"/>
    <n v="0"/>
    <n v="888"/>
    <s v="February"/>
    <x v="13"/>
    <x v="35"/>
    <s v="Malone-Riggs"/>
  </r>
  <r>
    <s v="S12975"/>
    <x v="5"/>
    <s v="B1057"/>
    <s v="C1124"/>
    <n v="2"/>
    <s v="normal"/>
    <n v="326"/>
    <n v="15"/>
    <s v="discounted"/>
    <n v="652"/>
    <n v="48.9"/>
    <n v="603.1"/>
    <s v="February"/>
    <x v="113"/>
    <x v="48"/>
    <s v="Williams and Sons"/>
  </r>
  <r>
    <s v="S12976"/>
    <x v="17"/>
    <s v="B1041"/>
    <s v="C1156"/>
    <n v="5"/>
    <s v="normal"/>
    <n v="222"/>
    <n v="15"/>
    <s v="discounted"/>
    <n v="1110"/>
    <n v="33.299999999999997"/>
    <n v="1076.7"/>
    <s v="February"/>
    <x v="87"/>
    <x v="17"/>
    <s v="Trevino LLC"/>
  </r>
  <r>
    <s v="S12977"/>
    <x v="19"/>
    <s v="B1039"/>
    <s v="C1188"/>
    <n v="5"/>
    <s v="normal"/>
    <n v="356"/>
    <n v="0"/>
    <s v="full price"/>
    <n v="1780"/>
    <n v="0"/>
    <n v="1780"/>
    <s v="February"/>
    <x v="92"/>
    <x v="46"/>
    <s v="Matthews, Flores and Bradley"/>
  </r>
  <r>
    <s v="S12978"/>
    <x v="5"/>
    <s v="B1021"/>
    <s v="C1009"/>
    <n v="8"/>
    <s v="Bulk"/>
    <n v="269"/>
    <n v="15"/>
    <s v="discounted"/>
    <n v="2152"/>
    <n v="40.35"/>
    <n v="2111.65"/>
    <s v="February"/>
    <x v="19"/>
    <x v="44"/>
    <s v="Brown and Sons"/>
  </r>
  <r>
    <s v="S12979"/>
    <x v="0"/>
    <s v="B1040"/>
    <s v="C1221"/>
    <n v="2"/>
    <s v="normal"/>
    <n v="456"/>
    <n v="15"/>
    <s v="discounted"/>
    <n v="912"/>
    <n v="68.400000000000006"/>
    <n v="843.6"/>
    <s v="February"/>
    <x v="133"/>
    <x v="11"/>
    <s v="Griffin Group"/>
  </r>
  <r>
    <s v="S12980"/>
    <x v="14"/>
    <s v="B1037"/>
    <s v="C1195"/>
    <n v="3"/>
    <s v="normal"/>
    <n v="373"/>
    <n v="10"/>
    <s v="discounted"/>
    <n v="1119"/>
    <n v="37.299999999999997"/>
    <n v="1081.7"/>
    <s v="February"/>
    <x v="12"/>
    <x v="41"/>
    <s v="Golden Inc"/>
  </r>
  <r>
    <s v="S12981"/>
    <x v="4"/>
    <s v="B1003"/>
    <s v="C1110"/>
    <n v="9"/>
    <s v="Bulk"/>
    <n v="354"/>
    <n v="10"/>
    <s v="discounted"/>
    <n v="3186"/>
    <n v="35.4"/>
    <n v="3150.6"/>
    <s v="February"/>
    <x v="248"/>
    <x v="7"/>
    <s v="Davis, Harmon and Morgan"/>
  </r>
  <r>
    <s v="S12982"/>
    <x v="1"/>
    <s v="B1033"/>
    <s v="C1080"/>
    <n v="2"/>
    <s v="normal"/>
    <n v="347"/>
    <n v="15"/>
    <s v="discounted"/>
    <n v="694"/>
    <n v="52.05"/>
    <n v="641.95000000000005"/>
    <s v="February"/>
    <x v="140"/>
    <x v="49"/>
    <s v="Davis-Buckley"/>
  </r>
  <r>
    <s v="S12983"/>
    <x v="25"/>
    <s v="B1044"/>
    <s v="C1062"/>
    <n v="1"/>
    <s v="normal"/>
    <n v="396"/>
    <n v="0"/>
    <s v="full price"/>
    <n v="396"/>
    <n v="0"/>
    <n v="396"/>
    <s v="February"/>
    <x v="81"/>
    <x v="1"/>
    <s v="Williams LLC"/>
  </r>
  <r>
    <s v="S12984"/>
    <x v="24"/>
    <s v="B1052"/>
    <s v="C1102"/>
    <n v="6"/>
    <s v="Bulk"/>
    <n v="462"/>
    <n v="15"/>
    <s v="discounted"/>
    <n v="2772"/>
    <n v="69.3"/>
    <n v="2702.7"/>
    <s v="February"/>
    <x v="199"/>
    <x v="8"/>
    <s v="Mahoney-Long"/>
  </r>
  <r>
    <s v="S12985"/>
    <x v="4"/>
    <s v="B1036"/>
    <s v="C1100"/>
    <n v="10"/>
    <s v="Bulk"/>
    <n v="164"/>
    <n v="0"/>
    <s v="full price"/>
    <n v="1640"/>
    <n v="0"/>
    <n v="1640"/>
    <s v="February"/>
    <x v="79"/>
    <x v="19"/>
    <s v="Torres, Rodriguez and Edwards"/>
  </r>
  <r>
    <s v="S12986"/>
    <x v="21"/>
    <s v="B1001"/>
    <s v="C1087"/>
    <n v="10"/>
    <s v="Bulk"/>
    <n v="341"/>
    <n v="5"/>
    <s v="discounted"/>
    <n v="3410"/>
    <n v="17.05"/>
    <n v="3392.95"/>
    <s v="February"/>
    <x v="6"/>
    <x v="50"/>
    <s v="Sanford-Bullock"/>
  </r>
  <r>
    <s v="S12987"/>
    <x v="14"/>
    <s v="B1040"/>
    <s v="C1110"/>
    <n v="7"/>
    <s v="Bulk"/>
    <n v="456"/>
    <n v="15"/>
    <s v="discounted"/>
    <n v="3192"/>
    <n v="68.400000000000006"/>
    <n v="3123.6"/>
    <s v="February"/>
    <x v="248"/>
    <x v="11"/>
    <s v="Davis, Harmon and Morgan"/>
  </r>
  <r>
    <s v="S12988"/>
    <x v="0"/>
    <s v="B1032"/>
    <s v="C1184"/>
    <n v="1"/>
    <s v="normal"/>
    <n v="423"/>
    <n v="15"/>
    <s v="discounted"/>
    <n v="423"/>
    <n v="63.45"/>
    <n v="359.55"/>
    <s v="February"/>
    <x v="190"/>
    <x v="43"/>
    <s v="Ware LLC"/>
  </r>
  <r>
    <s v="S12989"/>
    <x v="25"/>
    <s v="B1048"/>
    <s v="C1230"/>
    <n v="4"/>
    <s v="normal"/>
    <n v="465"/>
    <n v="5"/>
    <s v="discounted"/>
    <n v="1860"/>
    <n v="23.25"/>
    <n v="1836.75"/>
    <s v="February"/>
    <x v="122"/>
    <x v="6"/>
    <s v="Bauer, Page and Archer"/>
  </r>
  <r>
    <s v="S12990"/>
    <x v="11"/>
    <s v="B1054"/>
    <s v="C1209"/>
    <n v="10"/>
    <s v="Bulk"/>
    <n v="209"/>
    <n v="0"/>
    <s v="full price"/>
    <n v="2090"/>
    <n v="0"/>
    <n v="2090"/>
    <s v="February"/>
    <x v="184"/>
    <x v="10"/>
    <s v="Lamb LLC"/>
  </r>
  <r>
    <s v="S12991"/>
    <x v="27"/>
    <s v="B1002"/>
    <s v="C1047"/>
    <n v="5"/>
    <s v="normal"/>
    <n v="167"/>
    <n v="10"/>
    <s v="discounted"/>
    <n v="835"/>
    <n v="16.7"/>
    <n v="818.3"/>
    <s v="February"/>
    <x v="34"/>
    <x v="29"/>
    <s v="Gonzalez, Perry and Gonzalez"/>
  </r>
  <r>
    <s v="S12992"/>
    <x v="7"/>
    <s v="B1019"/>
    <s v="C1224"/>
    <n v="7"/>
    <s v="Bulk"/>
    <n v="167"/>
    <n v="5"/>
    <s v="discounted"/>
    <n v="1169"/>
    <n v="8.35"/>
    <n v="1160.6500000000001"/>
    <s v="February"/>
    <x v="150"/>
    <x v="12"/>
    <s v="Martin Inc"/>
  </r>
  <r>
    <s v="S12993"/>
    <x v="2"/>
    <s v="B1042"/>
    <s v="C1136"/>
    <n v="10"/>
    <s v="Bulk"/>
    <n v="381"/>
    <n v="0"/>
    <s v="full price"/>
    <n v="3810"/>
    <n v="0"/>
    <n v="3810"/>
    <s v="February"/>
    <x v="82"/>
    <x v="0"/>
    <s v="Hernandez PLC"/>
  </r>
  <r>
    <s v="S12994"/>
    <x v="25"/>
    <s v="B1035"/>
    <s v="C1115"/>
    <n v="7"/>
    <s v="Bulk"/>
    <n v="288"/>
    <n v="10"/>
    <s v="discounted"/>
    <n v="2016"/>
    <n v="28.8"/>
    <n v="1987.2"/>
    <s v="February"/>
    <x v="123"/>
    <x v="28"/>
    <s v="Mann PLC"/>
  </r>
  <r>
    <s v="S12995"/>
    <x v="0"/>
    <s v="B1048"/>
    <s v="C1091"/>
    <n v="8"/>
    <s v="Bulk"/>
    <n v="465"/>
    <n v="10"/>
    <s v="discounted"/>
    <n v="3720"/>
    <n v="46.5"/>
    <n v="3673.5"/>
    <s v="February"/>
    <x v="0"/>
    <x v="6"/>
    <s v="King LLC"/>
  </r>
  <r>
    <s v="S12996"/>
    <x v="12"/>
    <s v="B1057"/>
    <s v="C1116"/>
    <n v="6"/>
    <s v="Bulk"/>
    <n v="326"/>
    <n v="10"/>
    <s v="discounted"/>
    <n v="1956"/>
    <n v="32.6"/>
    <n v="1923.4"/>
    <s v="February"/>
    <x v="23"/>
    <x v="48"/>
    <s v="Carr Ltd"/>
  </r>
  <r>
    <s v="S12997"/>
    <x v="6"/>
    <s v="B1056"/>
    <s v="C1190"/>
    <n v="5"/>
    <s v="normal"/>
    <n v="204"/>
    <n v="5"/>
    <s v="discounted"/>
    <n v="1020"/>
    <n v="10.199999999999999"/>
    <n v="1009.8"/>
    <s v="February"/>
    <x v="101"/>
    <x v="24"/>
    <s v="Contreras Inc"/>
  </r>
  <r>
    <s v="S12998"/>
    <x v="10"/>
    <s v="B1029"/>
    <s v="C1051"/>
    <n v="7"/>
    <s v="Bulk"/>
    <n v="271"/>
    <n v="10"/>
    <s v="discounted"/>
    <n v="1897"/>
    <n v="27.1"/>
    <n v="1869.9"/>
    <s v="February"/>
    <x v="33"/>
    <x v="42"/>
    <s v="Davis, Franklin and Pollard"/>
  </r>
  <r>
    <s v="S12999"/>
    <x v="16"/>
    <s v="B1048"/>
    <s v="C1073"/>
    <n v="8"/>
    <s v="Bulk"/>
    <n v="465"/>
    <n v="10"/>
    <s v="discounted"/>
    <n v="3720"/>
    <n v="46.5"/>
    <n v="3673.5"/>
    <s v="February"/>
    <x v="2"/>
    <x v="6"/>
    <s v="Bautista-Wright"/>
  </r>
  <r>
    <s v="S13000"/>
    <x v="27"/>
    <s v="B1047"/>
    <s v="C1012"/>
    <n v="8"/>
    <s v="Bulk"/>
    <n v="162"/>
    <n v="10"/>
    <s v="discounted"/>
    <n v="1296"/>
    <n v="16.2"/>
    <n v="1279.8"/>
    <s v="February"/>
    <x v="19"/>
    <x v="26"/>
    <s v="Brown and Sons"/>
  </r>
  <r>
    <s v="S13001"/>
    <x v="21"/>
    <s v="B1007"/>
    <s v="C1200"/>
    <n v="1"/>
    <s v="normal"/>
    <n v="332"/>
    <n v="5"/>
    <s v="discounted"/>
    <n v="332"/>
    <n v="16.600000000000001"/>
    <n v="315.39999999999998"/>
    <s v="February"/>
    <x v="241"/>
    <x v="58"/>
    <s v="Gonzalez Inc"/>
  </r>
  <r>
    <s v="S13002"/>
    <x v="14"/>
    <s v="B1005"/>
    <s v="C1032"/>
    <n v="2"/>
    <s v="normal"/>
    <n v="500"/>
    <n v="0"/>
    <s v="full price"/>
    <n v="1000"/>
    <n v="0"/>
    <n v="1000"/>
    <s v="February"/>
    <x v="205"/>
    <x v="9"/>
    <s v="Harris-Mills"/>
  </r>
  <r>
    <s v="S13003"/>
    <x v="14"/>
    <s v="B1047"/>
    <s v="C1192"/>
    <n v="6"/>
    <s v="Bulk"/>
    <n v="162"/>
    <n v="5"/>
    <s v="discounted"/>
    <n v="972"/>
    <n v="8.1"/>
    <n v="963.9"/>
    <s v="February"/>
    <x v="187"/>
    <x v="26"/>
    <s v="Koch, Tran and Garner"/>
  </r>
  <r>
    <s v="S13004"/>
    <x v="20"/>
    <s v="B1038"/>
    <s v="C1158"/>
    <n v="10"/>
    <s v="Bulk"/>
    <n v="481"/>
    <n v="10"/>
    <s v="discounted"/>
    <n v="4810"/>
    <n v="48.1"/>
    <n v="4761.8999999999996"/>
    <s v="February"/>
    <x v="147"/>
    <x v="18"/>
    <s v="Garcia, Garcia and Rose"/>
  </r>
  <r>
    <s v="S13005"/>
    <x v="0"/>
    <s v="B1007"/>
    <s v="C1148"/>
    <n v="4"/>
    <s v="normal"/>
    <n v="332"/>
    <n v="15"/>
    <s v="discounted"/>
    <n v="1328"/>
    <n v="49.8"/>
    <n v="1278.2"/>
    <s v="February"/>
    <x v="97"/>
    <x v="58"/>
    <s v="Ford PLC"/>
  </r>
  <r>
    <s v="S13006"/>
    <x v="17"/>
    <s v="B1047"/>
    <s v="C1095"/>
    <n v="6"/>
    <s v="Bulk"/>
    <n v="162"/>
    <n v="10"/>
    <s v="discounted"/>
    <n v="972"/>
    <n v="16.2"/>
    <n v="955.8"/>
    <s v="February"/>
    <x v="40"/>
    <x v="26"/>
    <s v="Solomon-Smith"/>
  </r>
  <r>
    <s v="S13007"/>
    <x v="15"/>
    <s v="B1045"/>
    <s v="C1056"/>
    <n v="3"/>
    <s v="normal"/>
    <n v="206"/>
    <n v="15"/>
    <s v="discounted"/>
    <n v="618"/>
    <n v="30.9"/>
    <n v="587.1"/>
    <s v="February"/>
    <x v="42"/>
    <x v="21"/>
    <s v="Murphy LLC"/>
  </r>
  <r>
    <s v="S13008"/>
    <x v="10"/>
    <s v="B1003"/>
    <s v="C1191"/>
    <n v="2"/>
    <s v="normal"/>
    <n v="354"/>
    <n v="10"/>
    <s v="discounted"/>
    <n v="708"/>
    <n v="35.4"/>
    <n v="672.6"/>
    <s v="February"/>
    <x v="11"/>
    <x v="7"/>
    <s v="Chen Inc"/>
  </r>
  <r>
    <s v="S13009"/>
    <x v="27"/>
    <s v="B1033"/>
    <s v="C1082"/>
    <n v="8"/>
    <s v="Bulk"/>
    <n v="347"/>
    <n v="0"/>
    <s v="full price"/>
    <n v="2776"/>
    <n v="0"/>
    <n v="2776"/>
    <s v="February"/>
    <x v="61"/>
    <x v="49"/>
    <s v="Hayes, Hampton and Palmer"/>
  </r>
  <r>
    <s v="S13010"/>
    <x v="19"/>
    <s v="B1057"/>
    <s v="C1187"/>
    <n v="8"/>
    <s v="Bulk"/>
    <n v="326"/>
    <n v="5"/>
    <s v="discounted"/>
    <n v="2608"/>
    <n v="16.3"/>
    <n v="2591.6999999999998"/>
    <s v="February"/>
    <x v="1"/>
    <x v="48"/>
    <s v="George, Howard and Mcdaniel"/>
  </r>
  <r>
    <s v="S13011"/>
    <x v="22"/>
    <s v="B1058"/>
    <s v="C1013"/>
    <n v="10"/>
    <s v="Bulk"/>
    <n v="362"/>
    <n v="10"/>
    <s v="discounted"/>
    <n v="3620"/>
    <n v="36.200000000000003"/>
    <n v="3583.8"/>
    <s v="February"/>
    <x v="219"/>
    <x v="32"/>
    <s v="Wu Group"/>
  </r>
  <r>
    <s v="S13012"/>
    <x v="13"/>
    <s v="B1050"/>
    <s v="C1122"/>
    <n v="1"/>
    <s v="normal"/>
    <n v="287"/>
    <n v="0"/>
    <s v="full price"/>
    <n v="287"/>
    <n v="0"/>
    <n v="287"/>
    <s v="February"/>
    <x v="100"/>
    <x v="31"/>
    <s v="Aguirre Group"/>
  </r>
  <r>
    <s v="S13013"/>
    <x v="8"/>
    <s v="B1033"/>
    <s v="C1071"/>
    <n v="10"/>
    <s v="Bulk"/>
    <n v="347"/>
    <n v="15"/>
    <s v="discounted"/>
    <n v="3470"/>
    <n v="52.05"/>
    <n v="3417.95"/>
    <s v="February"/>
    <x v="71"/>
    <x v="49"/>
    <s v="Johnston and Sons"/>
  </r>
  <r>
    <s v="S13014"/>
    <x v="18"/>
    <s v="B1050"/>
    <s v="C1128"/>
    <n v="9"/>
    <s v="Bulk"/>
    <n v="287"/>
    <n v="5"/>
    <s v="discounted"/>
    <n v="2583"/>
    <n v="14.35"/>
    <n v="2568.65"/>
    <s v="February"/>
    <x v="175"/>
    <x v="31"/>
    <s v="Rodriguez, Brown and Daniels"/>
  </r>
  <r>
    <s v="S13015"/>
    <x v="3"/>
    <s v="B1050"/>
    <s v="C1011"/>
    <n v="8"/>
    <s v="Bulk"/>
    <n v="287"/>
    <n v="5"/>
    <s v="discounted"/>
    <n v="2296"/>
    <n v="14.35"/>
    <n v="2281.65"/>
    <s v="February"/>
    <x v="148"/>
    <x v="31"/>
    <s v="Brown PLC"/>
  </r>
  <r>
    <s v="S13016"/>
    <x v="23"/>
    <s v="B1036"/>
    <s v="C1196"/>
    <n v="6"/>
    <s v="Bulk"/>
    <n v="164"/>
    <n v="0"/>
    <s v="full price"/>
    <n v="984"/>
    <n v="0"/>
    <n v="984"/>
    <s v="February"/>
    <x v="127"/>
    <x v="19"/>
    <s v="Holden, Austin and Robinson"/>
  </r>
  <r>
    <s v="S13017"/>
    <x v="21"/>
    <s v="B1047"/>
    <s v="C1135"/>
    <n v="6"/>
    <s v="Bulk"/>
    <n v="162"/>
    <n v="5"/>
    <s v="discounted"/>
    <n v="972"/>
    <n v="8.1"/>
    <n v="963.9"/>
    <s v="February"/>
    <x v="111"/>
    <x v="26"/>
    <s v="Morales-Morris"/>
  </r>
  <r>
    <s v="S13018"/>
    <x v="7"/>
    <s v="B1041"/>
    <s v="C1137"/>
    <n v="4"/>
    <s v="normal"/>
    <n v="222"/>
    <n v="15"/>
    <s v="discounted"/>
    <n v="888"/>
    <n v="33.299999999999997"/>
    <n v="854.7"/>
    <s v="February"/>
    <x v="239"/>
    <x v="17"/>
    <s v="Miranda-Jimenez"/>
  </r>
  <r>
    <s v="S13019"/>
    <x v="21"/>
    <s v="B1055"/>
    <s v="C1105"/>
    <n v="9"/>
    <s v="Bulk"/>
    <n v="192"/>
    <n v="5"/>
    <s v="discounted"/>
    <n v="1728"/>
    <n v="9.6"/>
    <n v="1718.4"/>
    <s v="February"/>
    <x v="39"/>
    <x v="3"/>
    <s v="Newman-Fitzgerald"/>
  </r>
  <r>
    <s v="S13020"/>
    <x v="26"/>
    <s v="B1045"/>
    <s v="C1100"/>
    <n v="7"/>
    <s v="Bulk"/>
    <n v="206"/>
    <n v="15"/>
    <s v="discounted"/>
    <n v="1442"/>
    <n v="30.9"/>
    <n v="1411.1"/>
    <s v="February"/>
    <x v="79"/>
    <x v="21"/>
    <s v="Torres, Rodriguez and Edwards"/>
  </r>
  <r>
    <s v="S13021"/>
    <x v="1"/>
    <s v="B1057"/>
    <s v="C1218"/>
    <n v="7"/>
    <s v="Bulk"/>
    <n v="326"/>
    <n v="15"/>
    <s v="discounted"/>
    <n v="2282"/>
    <n v="48.9"/>
    <n v="2233.1"/>
    <s v="February"/>
    <x v="26"/>
    <x v="48"/>
    <s v="Potter Group"/>
  </r>
  <r>
    <s v="S13022"/>
    <x v="25"/>
    <s v="B1000"/>
    <s v="C1130"/>
    <n v="5"/>
    <s v="normal"/>
    <n v="418"/>
    <n v="15"/>
    <s v="discounted"/>
    <n v="2090"/>
    <n v="62.7"/>
    <n v="2027.3"/>
    <s v="February"/>
    <x v="211"/>
    <x v="57"/>
    <s v="Johnson, Gordon and Fuentes"/>
  </r>
  <r>
    <s v="S13023"/>
    <x v="15"/>
    <s v="B1045"/>
    <s v="C1162"/>
    <n v="4"/>
    <s v="normal"/>
    <n v="206"/>
    <n v="0"/>
    <s v="full price"/>
    <n v="824"/>
    <n v="0"/>
    <n v="824"/>
    <s v="February"/>
    <x v="28"/>
    <x v="21"/>
    <s v="Salazar, Maldonado and Thomas"/>
  </r>
  <r>
    <s v="S13024"/>
    <x v="12"/>
    <s v="B1013"/>
    <s v="C1028"/>
    <n v="10"/>
    <s v="Bulk"/>
    <n v="284"/>
    <n v="0"/>
    <s v="full price"/>
    <n v="2840"/>
    <n v="0"/>
    <n v="2840"/>
    <s v="February"/>
    <x v="141"/>
    <x v="16"/>
    <s v="Rowland-Morgan"/>
  </r>
  <r>
    <s v="S13025"/>
    <x v="20"/>
    <s v="B1052"/>
    <s v="C1100"/>
    <n v="1"/>
    <s v="normal"/>
    <n v="462"/>
    <n v="5"/>
    <s v="discounted"/>
    <n v="462"/>
    <n v="23.1"/>
    <n v="438.9"/>
    <s v="February"/>
    <x v="79"/>
    <x v="8"/>
    <s v="Torres, Rodriguez and Edwards"/>
  </r>
  <r>
    <s v="S13026"/>
    <x v="15"/>
    <s v="B1055"/>
    <s v="C1035"/>
    <n v="2"/>
    <s v="normal"/>
    <n v="192"/>
    <n v="15"/>
    <s v="discounted"/>
    <n v="384"/>
    <n v="28.8"/>
    <n v="355.2"/>
    <s v="February"/>
    <x v="212"/>
    <x v="3"/>
    <s v="Garcia, Buchanan and Clark"/>
  </r>
  <r>
    <s v="S13027"/>
    <x v="16"/>
    <s v="B1015"/>
    <s v="C1068"/>
    <n v="10"/>
    <s v="Bulk"/>
    <n v="417"/>
    <n v="0"/>
    <s v="full price"/>
    <n v="4170"/>
    <n v="0"/>
    <n v="4170"/>
    <s v="February"/>
    <x v="245"/>
    <x v="25"/>
    <s v="Martin Group"/>
  </r>
  <r>
    <s v="S13028"/>
    <x v="16"/>
    <s v="B1017"/>
    <s v="C1087"/>
    <n v="8"/>
    <s v="Bulk"/>
    <n v="303"/>
    <n v="0"/>
    <s v="full price"/>
    <n v="2424"/>
    <n v="0"/>
    <n v="2424"/>
    <s v="February"/>
    <x v="6"/>
    <x v="55"/>
    <s v="Sanford-Bullock"/>
  </r>
  <r>
    <s v="S13029"/>
    <x v="15"/>
    <s v="B1058"/>
    <s v="C1033"/>
    <n v="10"/>
    <s v="Bulk"/>
    <n v="362"/>
    <n v="10"/>
    <s v="discounted"/>
    <n v="3620"/>
    <n v="36.200000000000003"/>
    <n v="3583.8"/>
    <s v="February"/>
    <x v="193"/>
    <x v="32"/>
    <s v="Baird, Johnson and Ellison"/>
  </r>
  <r>
    <s v="S13030"/>
    <x v="13"/>
    <s v="B1024"/>
    <s v="C1163"/>
    <n v="7"/>
    <s v="Bulk"/>
    <n v="222"/>
    <n v="10"/>
    <s v="discounted"/>
    <n v="1554"/>
    <n v="22.2"/>
    <n v="1531.8"/>
    <s v="February"/>
    <x v="139"/>
    <x v="35"/>
    <s v="Alvarez, Knight and Lopez"/>
  </r>
  <r>
    <s v="S13031"/>
    <x v="16"/>
    <s v="B1017"/>
    <s v="C1089"/>
    <n v="5"/>
    <s v="normal"/>
    <n v="303"/>
    <n v="5"/>
    <s v="discounted"/>
    <n v="1515"/>
    <n v="15.15"/>
    <n v="1499.85"/>
    <s v="February"/>
    <x v="7"/>
    <x v="55"/>
    <s v="White and Sons"/>
  </r>
  <r>
    <s v="S13032"/>
    <x v="23"/>
    <s v="B1019"/>
    <s v="C1068"/>
    <n v="5"/>
    <s v="normal"/>
    <n v="167"/>
    <n v="5"/>
    <s v="discounted"/>
    <n v="835"/>
    <n v="8.35"/>
    <n v="826.65"/>
    <s v="February"/>
    <x v="245"/>
    <x v="12"/>
    <s v="Martin Group"/>
  </r>
  <r>
    <s v="S13033"/>
    <x v="24"/>
    <s v="B1041"/>
    <s v="C1204"/>
    <n v="3"/>
    <s v="normal"/>
    <n v="222"/>
    <n v="10"/>
    <s v="discounted"/>
    <n v="666"/>
    <n v="22.2"/>
    <n v="643.79999999999995"/>
    <s v="February"/>
    <x v="198"/>
    <x v="17"/>
    <s v="Rodriguez, Hammond and Mason"/>
  </r>
  <r>
    <s v="S13034"/>
    <x v="5"/>
    <s v="B1053"/>
    <s v="C1206"/>
    <n v="3"/>
    <s v="normal"/>
    <n v="315"/>
    <n v="5"/>
    <s v="discounted"/>
    <n v="945"/>
    <n v="15.75"/>
    <n v="929.25"/>
    <s v="February"/>
    <x v="117"/>
    <x v="4"/>
    <s v="Sanford Group"/>
  </r>
  <r>
    <s v="S13035"/>
    <x v="0"/>
    <s v="B1003"/>
    <s v="C1228"/>
    <n v="7"/>
    <s v="Bulk"/>
    <n v="354"/>
    <n v="0"/>
    <s v="full price"/>
    <n v="2478"/>
    <n v="0"/>
    <n v="2478"/>
    <s v="February"/>
    <x v="129"/>
    <x v="7"/>
    <s v="Mills, Robles and Smith"/>
  </r>
  <r>
    <s v="S13036"/>
    <x v="0"/>
    <s v="B1054"/>
    <s v="C1195"/>
    <n v="1"/>
    <s v="normal"/>
    <n v="209"/>
    <n v="5"/>
    <s v="discounted"/>
    <n v="209"/>
    <n v="10.45"/>
    <n v="198.55"/>
    <s v="February"/>
    <x v="12"/>
    <x v="10"/>
    <s v="Golden Inc"/>
  </r>
  <r>
    <s v="S13037"/>
    <x v="0"/>
    <s v="B1016"/>
    <s v="C1229"/>
    <n v="9"/>
    <s v="Bulk"/>
    <n v="427"/>
    <n v="10"/>
    <s v="discounted"/>
    <n v="3843"/>
    <n v="42.7"/>
    <n v="3800.3"/>
    <s v="February"/>
    <x v="112"/>
    <x v="37"/>
    <s v="Martin, Davis and Arias"/>
  </r>
  <r>
    <s v="S13038"/>
    <x v="19"/>
    <s v="B1012"/>
    <s v="C1134"/>
    <n v="9"/>
    <s v="Bulk"/>
    <n v="186"/>
    <n v="10"/>
    <s v="discounted"/>
    <n v="1674"/>
    <n v="18.600000000000001"/>
    <n v="1655.4"/>
    <s v="February"/>
    <x v="25"/>
    <x v="27"/>
    <s v="Caldwell PLC"/>
  </r>
  <r>
    <s v="S13039"/>
    <x v="21"/>
    <s v="B1005"/>
    <s v="C1032"/>
    <n v="1"/>
    <s v="normal"/>
    <n v="500"/>
    <n v="10"/>
    <s v="discounted"/>
    <n v="500"/>
    <n v="50"/>
    <n v="450"/>
    <s v="February"/>
    <x v="205"/>
    <x v="9"/>
    <s v="Harris-Mills"/>
  </r>
  <r>
    <s v="S13040"/>
    <x v="9"/>
    <s v="B1043"/>
    <s v="C1182"/>
    <n v="1"/>
    <s v="normal"/>
    <n v="262"/>
    <n v="15"/>
    <s v="discounted"/>
    <n v="262"/>
    <n v="39.299999999999997"/>
    <n v="222.7"/>
    <s v="February"/>
    <x v="58"/>
    <x v="56"/>
    <s v="Anderson-Hogan"/>
  </r>
  <r>
    <s v="S13041"/>
    <x v="21"/>
    <s v="B1048"/>
    <s v="C1227"/>
    <n v="6"/>
    <s v="Bulk"/>
    <n v="465"/>
    <n v="10"/>
    <s v="discounted"/>
    <n v="2790"/>
    <n v="46.5"/>
    <n v="2743.5"/>
    <s v="February"/>
    <x v="116"/>
    <x v="6"/>
    <s v="Wilkinson, Bell and Stevens"/>
  </r>
  <r>
    <s v="S13042"/>
    <x v="17"/>
    <s v="B1050"/>
    <s v="C1179"/>
    <n v="3"/>
    <s v="normal"/>
    <n v="287"/>
    <n v="10"/>
    <s v="discounted"/>
    <n v="861"/>
    <n v="28.7"/>
    <n v="832.3"/>
    <s v="February"/>
    <x v="125"/>
    <x v="31"/>
    <s v="Murray, Mason and Taylor"/>
  </r>
  <r>
    <s v="S13043"/>
    <x v="16"/>
    <s v="B1012"/>
    <s v="C1086"/>
    <n v="7"/>
    <s v="Bulk"/>
    <n v="186"/>
    <n v="15"/>
    <s v="discounted"/>
    <n v="1302"/>
    <n v="27.9"/>
    <n v="1274.0999999999999"/>
    <s v="February"/>
    <x v="220"/>
    <x v="27"/>
    <s v="Brown-Smith"/>
  </r>
  <r>
    <s v="S13044"/>
    <x v="15"/>
    <s v="B1031"/>
    <s v="C1225"/>
    <n v="2"/>
    <s v="normal"/>
    <n v="370"/>
    <n v="5"/>
    <s v="discounted"/>
    <n v="740"/>
    <n v="18.5"/>
    <n v="721.5"/>
    <s v="February"/>
    <x v="43"/>
    <x v="5"/>
    <s v="Bailey Inc"/>
  </r>
  <r>
    <s v="S13045"/>
    <x v="20"/>
    <s v="B1043"/>
    <s v="C1192"/>
    <n v="10"/>
    <s v="Bulk"/>
    <n v="262"/>
    <n v="0"/>
    <s v="full price"/>
    <n v="2620"/>
    <n v="0"/>
    <n v="2620"/>
    <s v="February"/>
    <x v="187"/>
    <x v="56"/>
    <s v="Koch, Tran and Garner"/>
  </r>
  <r>
    <s v="S13046"/>
    <x v="13"/>
    <s v="B1057"/>
    <s v="C1083"/>
    <n v="9"/>
    <s v="Bulk"/>
    <n v="326"/>
    <n v="10"/>
    <s v="discounted"/>
    <n v="2934"/>
    <n v="32.6"/>
    <n v="2901.4"/>
    <s v="February"/>
    <x v="186"/>
    <x v="48"/>
    <s v="Smith-Ramsey"/>
  </r>
  <r>
    <s v="S13047"/>
    <x v="1"/>
    <s v="B1037"/>
    <s v="C1108"/>
    <n v="5"/>
    <s v="normal"/>
    <n v="373"/>
    <n v="0"/>
    <s v="full price"/>
    <n v="1865"/>
    <n v="0"/>
    <n v="1865"/>
    <s v="February"/>
    <x v="149"/>
    <x v="41"/>
    <s v="Johnson-Bennett"/>
  </r>
  <r>
    <s v="S13048"/>
    <x v="2"/>
    <s v="B1015"/>
    <s v="C1082"/>
    <n v="4"/>
    <s v="normal"/>
    <n v="417"/>
    <n v="15"/>
    <s v="discounted"/>
    <n v="1668"/>
    <n v="62.55"/>
    <n v="1605.45"/>
    <s v="February"/>
    <x v="61"/>
    <x v="25"/>
    <s v="Hayes, Hampton and Palmer"/>
  </r>
  <r>
    <s v="S13049"/>
    <x v="9"/>
    <s v="B1050"/>
    <s v="C1144"/>
    <n v="9"/>
    <s v="Bulk"/>
    <n v="287"/>
    <n v="10"/>
    <s v="discounted"/>
    <n v="2583"/>
    <n v="28.7"/>
    <n v="2554.3000000000002"/>
    <s v="February"/>
    <x v="119"/>
    <x v="31"/>
    <s v="Butler-Carter"/>
  </r>
  <r>
    <s v="S13050"/>
    <x v="7"/>
    <s v="B1017"/>
    <s v="C1170"/>
    <n v="5"/>
    <s v="normal"/>
    <n v="303"/>
    <n v="0"/>
    <s v="full price"/>
    <n v="1515"/>
    <n v="0"/>
    <n v="1515"/>
    <s v="February"/>
    <x v="66"/>
    <x v="55"/>
    <s v="Murphy and Sons"/>
  </r>
  <r>
    <s v="S13051"/>
    <x v="27"/>
    <s v="B1023"/>
    <s v="C1241"/>
    <n v="8"/>
    <s v="Bulk"/>
    <n v="421"/>
    <n v="5"/>
    <s v="discounted"/>
    <n v="3368"/>
    <n v="21.05"/>
    <n v="3346.95"/>
    <s v="February"/>
    <x v="54"/>
    <x v="30"/>
    <s v="Parker-Turner"/>
  </r>
  <r>
    <s v="S13052"/>
    <x v="1"/>
    <s v="B1034"/>
    <s v="C1230"/>
    <n v="2"/>
    <s v="normal"/>
    <n v="305"/>
    <n v="15"/>
    <s v="discounted"/>
    <n v="610"/>
    <n v="45.75"/>
    <n v="564.25"/>
    <s v="February"/>
    <x v="122"/>
    <x v="22"/>
    <s v="Bauer, Page and Archer"/>
  </r>
  <r>
    <s v="S13053"/>
    <x v="1"/>
    <s v="B1005"/>
    <s v="C1240"/>
    <n v="5"/>
    <s v="normal"/>
    <n v="500"/>
    <n v="5"/>
    <s v="discounted"/>
    <n v="2500"/>
    <n v="25"/>
    <n v="2475"/>
    <s v="February"/>
    <x v="68"/>
    <x v="9"/>
    <s v="Morgan PLC"/>
  </r>
  <r>
    <s v="S13054"/>
    <x v="13"/>
    <s v="B1030"/>
    <s v="C1057"/>
    <n v="2"/>
    <s v="normal"/>
    <n v="410"/>
    <n v="15"/>
    <s v="discounted"/>
    <n v="820"/>
    <n v="61.5"/>
    <n v="758.5"/>
    <s v="February"/>
    <x v="202"/>
    <x v="23"/>
    <s v="Macdonald Ltd"/>
  </r>
  <r>
    <s v="S13055"/>
    <x v="14"/>
    <s v="B1054"/>
    <s v="C1164"/>
    <n v="5"/>
    <s v="normal"/>
    <n v="209"/>
    <n v="0"/>
    <s v="full price"/>
    <n v="1045"/>
    <n v="0"/>
    <n v="1045"/>
    <s v="February"/>
    <x v="85"/>
    <x v="10"/>
    <s v="Harris Ltd"/>
  </r>
  <r>
    <s v="S13056"/>
    <x v="27"/>
    <s v="B1038"/>
    <s v="C1056"/>
    <n v="2"/>
    <s v="normal"/>
    <n v="481"/>
    <n v="0"/>
    <s v="full price"/>
    <n v="962"/>
    <n v="0"/>
    <n v="962"/>
    <s v="February"/>
    <x v="42"/>
    <x v="18"/>
    <s v="Murphy LLC"/>
  </r>
  <r>
    <s v="S13057"/>
    <x v="13"/>
    <s v="B1036"/>
    <s v="C1036"/>
    <n v="4"/>
    <s v="normal"/>
    <n v="164"/>
    <n v="15"/>
    <s v="discounted"/>
    <n v="656"/>
    <n v="24.6"/>
    <n v="631.4"/>
    <s v="February"/>
    <x v="128"/>
    <x v="19"/>
    <s v="Sanchez-Jenkins"/>
  </r>
  <r>
    <s v="S13058"/>
    <x v="24"/>
    <s v="B1043"/>
    <s v="C1137"/>
    <n v="2"/>
    <s v="normal"/>
    <n v="262"/>
    <n v="5"/>
    <s v="discounted"/>
    <n v="524"/>
    <n v="13.1"/>
    <n v="510.9"/>
    <s v="February"/>
    <x v="239"/>
    <x v="56"/>
    <s v="Miranda-Jimenez"/>
  </r>
  <r>
    <s v="S13059"/>
    <x v="19"/>
    <s v="B1042"/>
    <s v="C1172"/>
    <n v="1"/>
    <s v="normal"/>
    <n v="381"/>
    <n v="15"/>
    <s v="discounted"/>
    <n v="381"/>
    <n v="57.15"/>
    <n v="323.85000000000002"/>
    <s v="February"/>
    <x v="69"/>
    <x v="0"/>
    <s v="Moran LLC"/>
  </r>
  <r>
    <s v="S13060"/>
    <x v="4"/>
    <s v="B1025"/>
    <s v="C1110"/>
    <n v="2"/>
    <s v="normal"/>
    <n v="467"/>
    <n v="10"/>
    <s v="discounted"/>
    <n v="934"/>
    <n v="46.7"/>
    <n v="887.3"/>
    <s v="February"/>
    <x v="248"/>
    <x v="38"/>
    <s v="Davis, Harmon and Morgan"/>
  </r>
  <r>
    <s v="S13061"/>
    <x v="3"/>
    <s v="B1033"/>
    <s v="C1152"/>
    <n v="4"/>
    <s v="normal"/>
    <n v="347"/>
    <n v="15"/>
    <s v="discounted"/>
    <n v="1388"/>
    <n v="52.05"/>
    <n v="1335.95"/>
    <s v="February"/>
    <x v="160"/>
    <x v="49"/>
    <s v="Wolfe-Spencer"/>
  </r>
  <r>
    <s v="S13062"/>
    <x v="25"/>
    <s v="B1024"/>
    <s v="C1092"/>
    <n v="9"/>
    <s v="Bulk"/>
    <n v="222"/>
    <n v="5"/>
    <s v="discounted"/>
    <n v="1998"/>
    <n v="11.1"/>
    <n v="1986.9"/>
    <s v="February"/>
    <x v="169"/>
    <x v="35"/>
    <s v="Davis, Shepard and Clay"/>
  </r>
  <r>
    <s v="S13063"/>
    <x v="25"/>
    <s v="B1037"/>
    <s v="C1172"/>
    <n v="3"/>
    <s v="normal"/>
    <n v="373"/>
    <n v="15"/>
    <s v="discounted"/>
    <n v="1119"/>
    <n v="55.95"/>
    <n v="1063.05"/>
    <s v="February"/>
    <x v="69"/>
    <x v="41"/>
    <s v="Moran LLC"/>
  </r>
  <r>
    <s v="S13064"/>
    <x v="20"/>
    <s v="B1039"/>
    <s v="C1187"/>
    <n v="5"/>
    <s v="normal"/>
    <n v="356"/>
    <n v="10"/>
    <s v="discounted"/>
    <n v="1780"/>
    <n v="35.6"/>
    <n v="1744.4"/>
    <s v="February"/>
    <x v="1"/>
    <x v="46"/>
    <s v="George, Howard and Mcdaniel"/>
  </r>
  <r>
    <s v="S13065"/>
    <x v="0"/>
    <s v="B1035"/>
    <s v="C1218"/>
    <n v="5"/>
    <s v="normal"/>
    <n v="288"/>
    <n v="5"/>
    <s v="discounted"/>
    <n v="1440"/>
    <n v="14.4"/>
    <n v="1425.6"/>
    <s v="February"/>
    <x v="26"/>
    <x v="28"/>
    <s v="Potter Group"/>
  </r>
  <r>
    <s v="S13066"/>
    <x v="11"/>
    <s v="B1012"/>
    <s v="C1064"/>
    <n v="7"/>
    <s v="Bulk"/>
    <n v="186"/>
    <n v="5"/>
    <s v="discounted"/>
    <n v="1302"/>
    <n v="9.3000000000000007"/>
    <n v="1292.7"/>
    <s v="February"/>
    <x v="78"/>
    <x v="27"/>
    <s v="Brown, Diaz and Freeman"/>
  </r>
  <r>
    <s v="S13067"/>
    <x v="8"/>
    <s v="B1025"/>
    <s v="C1085"/>
    <n v="1"/>
    <s v="normal"/>
    <n v="467"/>
    <n v="0"/>
    <s v="full price"/>
    <n v="467"/>
    <n v="0"/>
    <n v="467"/>
    <s v="February"/>
    <x v="52"/>
    <x v="38"/>
    <s v="Roberts, Silva and Gray"/>
  </r>
  <r>
    <s v="S13068"/>
    <x v="14"/>
    <s v="B1008"/>
    <s v="C1104"/>
    <n v="4"/>
    <s v="normal"/>
    <n v="492"/>
    <n v="0"/>
    <s v="full price"/>
    <n v="1968"/>
    <n v="0"/>
    <n v="1968"/>
    <s v="February"/>
    <x v="134"/>
    <x v="54"/>
    <s v="Cooper-Bennett"/>
  </r>
  <r>
    <s v="S13069"/>
    <x v="7"/>
    <s v="B1017"/>
    <s v="C1134"/>
    <n v="2"/>
    <s v="normal"/>
    <n v="303"/>
    <n v="5"/>
    <s v="discounted"/>
    <n v="606"/>
    <n v="15.15"/>
    <n v="590.85"/>
    <s v="February"/>
    <x v="25"/>
    <x v="55"/>
    <s v="Caldwell PLC"/>
  </r>
  <r>
    <s v="S13070"/>
    <x v="16"/>
    <s v="B1055"/>
    <s v="C1107"/>
    <n v="10"/>
    <s v="Bulk"/>
    <n v="192"/>
    <n v="10"/>
    <s v="discounted"/>
    <n v="1920"/>
    <n v="19.2"/>
    <n v="1900.8"/>
    <s v="February"/>
    <x v="21"/>
    <x v="3"/>
    <s v="Wade Group"/>
  </r>
  <r>
    <s v="S13071"/>
    <x v="15"/>
    <s v="B1024"/>
    <s v="C1159"/>
    <n v="4"/>
    <s v="normal"/>
    <n v="222"/>
    <n v="10"/>
    <s v="discounted"/>
    <n v="888"/>
    <n v="22.2"/>
    <n v="865.8"/>
    <s v="February"/>
    <x v="102"/>
    <x v="35"/>
    <s v="Jordan-Edwards"/>
  </r>
  <r>
    <s v="S13072"/>
    <x v="11"/>
    <s v="B1001"/>
    <s v="C1161"/>
    <n v="10"/>
    <s v="Bulk"/>
    <n v="341"/>
    <n v="15"/>
    <s v="discounted"/>
    <n v="3410"/>
    <n v="51.15"/>
    <n v="3358.85"/>
    <s v="February"/>
    <x v="38"/>
    <x v="50"/>
    <s v="Baker, Gonzalez and Wood"/>
  </r>
  <r>
    <s v="S13073"/>
    <x v="16"/>
    <s v="B1043"/>
    <s v="C1109"/>
    <n v="1"/>
    <s v="normal"/>
    <n v="262"/>
    <n v="5"/>
    <s v="discounted"/>
    <n v="262"/>
    <n v="13.1"/>
    <n v="248.9"/>
    <s v="February"/>
    <x v="126"/>
    <x v="56"/>
    <s v="Gardner PLC"/>
  </r>
  <r>
    <s v="S13074"/>
    <x v="14"/>
    <s v="B1000"/>
    <s v="C1118"/>
    <n v="9"/>
    <s v="Bulk"/>
    <n v="418"/>
    <n v="5"/>
    <s v="discounted"/>
    <n v="3762"/>
    <n v="20.9"/>
    <n v="3741.1"/>
    <s v="February"/>
    <x v="30"/>
    <x v="57"/>
    <s v="Nielsen Ltd"/>
  </r>
  <r>
    <s v="S13075"/>
    <x v="25"/>
    <s v="B1003"/>
    <s v="C1094"/>
    <n v="10"/>
    <s v="Bulk"/>
    <n v="354"/>
    <n v="10"/>
    <s v="discounted"/>
    <n v="3540"/>
    <n v="35.4"/>
    <n v="3504.6"/>
    <s v="February"/>
    <x v="204"/>
    <x v="7"/>
    <s v="Henderson, Daniels and Kelly"/>
  </r>
  <r>
    <s v="S13076"/>
    <x v="12"/>
    <s v="B1054"/>
    <s v="C1105"/>
    <n v="5"/>
    <s v="normal"/>
    <n v="209"/>
    <n v="10"/>
    <s v="discounted"/>
    <n v="1045"/>
    <n v="20.9"/>
    <n v="1024.0999999999999"/>
    <s v="February"/>
    <x v="39"/>
    <x v="10"/>
    <s v="Newman-Fitzgerald"/>
  </r>
  <r>
    <s v="S13077"/>
    <x v="21"/>
    <s v="B1011"/>
    <s v="C1052"/>
    <n v="3"/>
    <s v="normal"/>
    <n v="281"/>
    <n v="10"/>
    <s v="discounted"/>
    <n v="843"/>
    <n v="28.1"/>
    <n v="814.9"/>
    <s v="February"/>
    <x v="221"/>
    <x v="13"/>
    <s v="Roach-Gonzalez"/>
  </r>
  <r>
    <s v="S13078"/>
    <x v="22"/>
    <s v="B1057"/>
    <s v="C1193"/>
    <n v="3"/>
    <s v="normal"/>
    <n v="326"/>
    <n v="10"/>
    <s v="discounted"/>
    <n v="978"/>
    <n v="32.6"/>
    <n v="945.4"/>
    <s v="February"/>
    <x v="46"/>
    <x v="48"/>
    <s v="Lucero and Sons"/>
  </r>
  <r>
    <s v="S13079"/>
    <x v="6"/>
    <s v="B1034"/>
    <s v="C1201"/>
    <n v="1"/>
    <s v="normal"/>
    <n v="305"/>
    <n v="5"/>
    <s v="discounted"/>
    <n v="305"/>
    <n v="15.25"/>
    <n v="289.75"/>
    <s v="February"/>
    <x v="96"/>
    <x v="22"/>
    <s v="Watts, Phillips and Vang"/>
  </r>
  <r>
    <s v="S13080"/>
    <x v="0"/>
    <s v="B1015"/>
    <s v="C1055"/>
    <n v="1"/>
    <s v="normal"/>
    <n v="417"/>
    <n v="15"/>
    <s v="discounted"/>
    <n v="417"/>
    <n v="62.55"/>
    <n v="354.45"/>
    <s v="February"/>
    <x v="59"/>
    <x v="25"/>
    <s v="Byrd, Dixon and Kennedy"/>
  </r>
  <r>
    <s v="S13081"/>
    <x v="4"/>
    <s v="B1017"/>
    <s v="C1237"/>
    <n v="5"/>
    <s v="normal"/>
    <n v="303"/>
    <n v="10"/>
    <s v="discounted"/>
    <n v="1515"/>
    <n v="30.3"/>
    <n v="1484.7"/>
    <s v="February"/>
    <x v="218"/>
    <x v="55"/>
    <s v="Taylor Group"/>
  </r>
  <r>
    <s v="S13082"/>
    <x v="19"/>
    <s v="B1031"/>
    <s v="C1071"/>
    <n v="9"/>
    <s v="Bulk"/>
    <n v="370"/>
    <n v="5"/>
    <s v="discounted"/>
    <n v="3330"/>
    <n v="18.5"/>
    <n v="3311.5"/>
    <s v="February"/>
    <x v="71"/>
    <x v="5"/>
    <s v="Johnston and Sons"/>
  </r>
  <r>
    <s v="S13083"/>
    <x v="11"/>
    <s v="B1000"/>
    <s v="C1222"/>
    <n v="3"/>
    <s v="normal"/>
    <n v="418"/>
    <n v="0"/>
    <s v="full price"/>
    <n v="1254"/>
    <n v="0"/>
    <n v="1254"/>
    <s v="February"/>
    <x v="44"/>
    <x v="57"/>
    <s v="Moody-Dunn"/>
  </r>
  <r>
    <s v="S13084"/>
    <x v="15"/>
    <s v="B1014"/>
    <s v="C1151"/>
    <n v="9"/>
    <s v="Bulk"/>
    <n v="420"/>
    <n v="15"/>
    <s v="discounted"/>
    <n v="3780"/>
    <n v="63"/>
    <n v="3717"/>
    <s v="February"/>
    <x v="118"/>
    <x v="15"/>
    <s v="Brown-Rivers"/>
  </r>
  <r>
    <s v="S13085"/>
    <x v="0"/>
    <s v="B1059"/>
    <s v="C1017"/>
    <n v="9"/>
    <s v="Bulk"/>
    <n v="399"/>
    <n v="15"/>
    <s v="discounted"/>
    <n v="3591"/>
    <n v="59.85"/>
    <n v="3531.15"/>
    <s v="February"/>
    <x v="93"/>
    <x v="34"/>
    <s v="Maldonado, Miller and Thomas"/>
  </r>
  <r>
    <s v="S13086"/>
    <x v="10"/>
    <s v="B1003"/>
    <s v="C1104"/>
    <n v="4"/>
    <s v="normal"/>
    <n v="354"/>
    <n v="10"/>
    <s v="discounted"/>
    <n v="1416"/>
    <n v="35.4"/>
    <n v="1380.6"/>
    <s v="February"/>
    <x v="134"/>
    <x v="7"/>
    <s v="Cooper-Bennett"/>
  </r>
  <r>
    <s v="S13087"/>
    <x v="3"/>
    <s v="B1017"/>
    <s v="C1143"/>
    <n v="2"/>
    <s v="normal"/>
    <n v="303"/>
    <n v="0"/>
    <s v="full price"/>
    <n v="606"/>
    <n v="0"/>
    <n v="606"/>
    <s v="February"/>
    <x v="13"/>
    <x v="55"/>
    <s v="Malone-Riggs"/>
  </r>
  <r>
    <s v="S13088"/>
    <x v="16"/>
    <s v="B1009"/>
    <s v="C1220"/>
    <n v="9"/>
    <s v="Bulk"/>
    <n v="210"/>
    <n v="10"/>
    <s v="discounted"/>
    <n v="1890"/>
    <n v="21"/>
    <n v="1869"/>
    <s v="February"/>
    <x v="115"/>
    <x v="2"/>
    <s v="Williams Group"/>
  </r>
  <r>
    <s v="S13089"/>
    <x v="13"/>
    <s v="B1055"/>
    <s v="C1223"/>
    <n v="1"/>
    <s v="normal"/>
    <n v="192"/>
    <n v="10"/>
    <s v="discounted"/>
    <n v="192"/>
    <n v="19.2"/>
    <n v="172.8"/>
    <s v="February"/>
    <x v="24"/>
    <x v="3"/>
    <s v="Brown-Walter"/>
  </r>
  <r>
    <s v="S13090"/>
    <x v="27"/>
    <s v="B1056"/>
    <s v="C1082"/>
    <n v="6"/>
    <s v="Bulk"/>
    <n v="204"/>
    <n v="5"/>
    <s v="discounted"/>
    <n v="1224"/>
    <n v="10.199999999999999"/>
    <n v="1213.8"/>
    <s v="February"/>
    <x v="61"/>
    <x v="24"/>
    <s v="Hayes, Hampton and Palmer"/>
  </r>
  <r>
    <s v="S13091"/>
    <x v="12"/>
    <s v="B1024"/>
    <s v="C1180"/>
    <n v="8"/>
    <s v="Bulk"/>
    <n v="222"/>
    <n v="5"/>
    <s v="discounted"/>
    <n v="1776"/>
    <n v="11.1"/>
    <n v="1764.9"/>
    <s v="February"/>
    <x v="83"/>
    <x v="35"/>
    <s v="Garner Inc"/>
  </r>
  <r>
    <s v="S13092"/>
    <x v="27"/>
    <s v="B1040"/>
    <s v="C1022"/>
    <n v="3"/>
    <s v="normal"/>
    <n v="456"/>
    <n v="5"/>
    <s v="discounted"/>
    <n v="1368"/>
    <n v="22.8"/>
    <n v="1345.2"/>
    <s v="February"/>
    <x v="124"/>
    <x v="11"/>
    <s v="Ross, Ballard and Clark"/>
  </r>
  <r>
    <s v="S13093"/>
    <x v="6"/>
    <s v="B1000"/>
    <s v="C1084"/>
    <n v="4"/>
    <s v="normal"/>
    <n v="418"/>
    <n v="10"/>
    <s v="discounted"/>
    <n v="1672"/>
    <n v="41.8"/>
    <n v="1630.2"/>
    <s v="February"/>
    <x v="64"/>
    <x v="57"/>
    <s v="Miles Ltd"/>
  </r>
  <r>
    <s v="S13094"/>
    <x v="11"/>
    <s v="B1049"/>
    <s v="C1238"/>
    <n v="4"/>
    <s v="normal"/>
    <n v="219"/>
    <n v="15"/>
    <s v="discounted"/>
    <n v="876"/>
    <n v="32.85"/>
    <n v="843.15"/>
    <s v="February"/>
    <x v="56"/>
    <x v="14"/>
    <s v="Ross Ltd"/>
  </r>
  <r>
    <s v="S13095"/>
    <x v="25"/>
    <s v="B1004"/>
    <s v="C1186"/>
    <n v="2"/>
    <s v="normal"/>
    <n v="248"/>
    <n v="10"/>
    <s v="discounted"/>
    <n v="496"/>
    <n v="24.8"/>
    <n v="471.2"/>
    <s v="February"/>
    <x v="47"/>
    <x v="53"/>
    <s v="Torres Ltd"/>
  </r>
  <r>
    <s v="S13096"/>
    <x v="7"/>
    <s v="B1000"/>
    <s v="C1106"/>
    <n v="10"/>
    <s v="Bulk"/>
    <n v="418"/>
    <n v="0"/>
    <s v="full price"/>
    <n v="4180"/>
    <n v="0"/>
    <n v="4180"/>
    <s v="February"/>
    <x v="75"/>
    <x v="57"/>
    <s v="Palmer Inc"/>
  </r>
  <r>
    <s v="S13097"/>
    <x v="1"/>
    <s v="B1018"/>
    <s v="C1190"/>
    <n v="7"/>
    <s v="Bulk"/>
    <n v="295"/>
    <n v="15"/>
    <s v="discounted"/>
    <n v="2065"/>
    <n v="44.25"/>
    <n v="2020.75"/>
    <s v="February"/>
    <x v="101"/>
    <x v="36"/>
    <s v="Contreras Inc"/>
  </r>
  <r>
    <s v="S13098"/>
    <x v="19"/>
    <s v="B1056"/>
    <s v="C1093"/>
    <n v="8"/>
    <s v="Bulk"/>
    <n v="204"/>
    <n v="0"/>
    <s v="full price"/>
    <n v="1632"/>
    <n v="0"/>
    <n v="1632"/>
    <s v="February"/>
    <x v="171"/>
    <x v="24"/>
    <s v="Warner, Willis and Ray"/>
  </r>
  <r>
    <s v="S13099"/>
    <x v="22"/>
    <s v="B1028"/>
    <s v="C1119"/>
    <n v="7"/>
    <s v="Bulk"/>
    <n v="487"/>
    <n v="10"/>
    <s v="discounted"/>
    <n v="3409"/>
    <n v="48.7"/>
    <n v="3360.3"/>
    <s v="February"/>
    <x v="200"/>
    <x v="51"/>
    <s v="Lambert, Valdez and Garcia"/>
  </r>
  <r>
    <s v="S13100"/>
    <x v="0"/>
    <s v="B1006"/>
    <s v="C1043"/>
    <n v="8"/>
    <s v="Bulk"/>
    <n v="213"/>
    <n v="15"/>
    <s v="discounted"/>
    <n v="1704"/>
    <n v="31.95"/>
    <n v="1672.05"/>
    <s v="February"/>
    <x v="49"/>
    <x v="40"/>
    <s v="Moore-Torres"/>
  </r>
  <r>
    <s v="S13101"/>
    <x v="3"/>
    <s v="B1043"/>
    <s v="C1102"/>
    <n v="4"/>
    <s v="normal"/>
    <n v="262"/>
    <n v="15"/>
    <s v="discounted"/>
    <n v="1048"/>
    <n v="39.299999999999997"/>
    <n v="1008.7"/>
    <s v="February"/>
    <x v="199"/>
    <x v="56"/>
    <s v="Mahoney-Long"/>
  </r>
  <r>
    <s v="S13102"/>
    <x v="3"/>
    <s v="B1049"/>
    <s v="C1177"/>
    <n v="6"/>
    <s v="Bulk"/>
    <n v="219"/>
    <n v="15"/>
    <s v="discounted"/>
    <n v="1314"/>
    <n v="32.85"/>
    <n v="1281.1500000000001"/>
    <s v="February"/>
    <x v="84"/>
    <x v="14"/>
    <s v="Young, Reed and Goodwin"/>
  </r>
  <r>
    <s v="S13103"/>
    <x v="2"/>
    <s v="B1023"/>
    <s v="C1107"/>
    <n v="2"/>
    <s v="normal"/>
    <n v="421"/>
    <n v="10"/>
    <s v="discounted"/>
    <n v="842"/>
    <n v="42.1"/>
    <n v="799.9"/>
    <s v="February"/>
    <x v="21"/>
    <x v="30"/>
    <s v="Wade Group"/>
  </r>
  <r>
    <s v="S13104"/>
    <x v="15"/>
    <s v="B1036"/>
    <s v="C1108"/>
    <n v="10"/>
    <s v="Bulk"/>
    <n v="164"/>
    <n v="10"/>
    <s v="discounted"/>
    <n v="1640"/>
    <n v="16.399999999999999"/>
    <n v="1623.6"/>
    <s v="February"/>
    <x v="149"/>
    <x v="19"/>
    <s v="Johnson-Bennett"/>
  </r>
  <r>
    <s v="S13105"/>
    <x v="19"/>
    <s v="B1035"/>
    <s v="C1198"/>
    <n v="2"/>
    <s v="normal"/>
    <n v="288"/>
    <n v="10"/>
    <s v="discounted"/>
    <n v="576"/>
    <n v="28.8"/>
    <n v="547.20000000000005"/>
    <s v="February"/>
    <x v="191"/>
    <x v="28"/>
    <s v="Prince Group"/>
  </r>
  <r>
    <s v="S13106"/>
    <x v="0"/>
    <s v="B1020"/>
    <s v="C1151"/>
    <n v="2"/>
    <s v="normal"/>
    <n v="386"/>
    <n v="0"/>
    <s v="full price"/>
    <n v="772"/>
    <n v="0"/>
    <n v="772"/>
    <s v="February"/>
    <x v="118"/>
    <x v="39"/>
    <s v="Brown-Rivers"/>
  </r>
  <r>
    <s v="S13107"/>
    <x v="0"/>
    <s v="B1025"/>
    <s v="C1226"/>
    <n v="1"/>
    <s v="normal"/>
    <n v="467"/>
    <n v="5"/>
    <s v="discounted"/>
    <n v="467"/>
    <n v="23.35"/>
    <n v="443.65"/>
    <s v="February"/>
    <x v="183"/>
    <x v="38"/>
    <s v="Collins-Wang"/>
  </r>
  <r>
    <s v="S13108"/>
    <x v="18"/>
    <s v="B1035"/>
    <s v="C1112"/>
    <n v="8"/>
    <s v="Bulk"/>
    <n v="288"/>
    <n v="15"/>
    <s v="discounted"/>
    <n v="2304"/>
    <n v="43.2"/>
    <n v="2260.8000000000002"/>
    <s v="February"/>
    <x v="8"/>
    <x v="28"/>
    <s v="Hood-Pena"/>
  </r>
  <r>
    <s v="S13109"/>
    <x v="18"/>
    <s v="B1055"/>
    <s v="C1011"/>
    <n v="3"/>
    <s v="normal"/>
    <n v="192"/>
    <n v="0"/>
    <s v="full price"/>
    <n v="576"/>
    <n v="0"/>
    <n v="576"/>
    <s v="February"/>
    <x v="148"/>
    <x v="3"/>
    <s v="Brown PLC"/>
  </r>
  <r>
    <s v="S13110"/>
    <x v="5"/>
    <s v="B1049"/>
    <s v="C1102"/>
    <n v="10"/>
    <s v="Bulk"/>
    <n v="219"/>
    <n v="0"/>
    <s v="full price"/>
    <n v="2190"/>
    <n v="0"/>
    <n v="2190"/>
    <s v="February"/>
    <x v="199"/>
    <x v="14"/>
    <s v="Mahoney-Long"/>
  </r>
  <r>
    <s v="S13111"/>
    <x v="1"/>
    <s v="B1046"/>
    <s v="C1178"/>
    <n v="1"/>
    <s v="normal"/>
    <n v="334"/>
    <n v="5"/>
    <s v="discounted"/>
    <n v="334"/>
    <n v="16.7"/>
    <n v="317.3"/>
    <s v="February"/>
    <x v="50"/>
    <x v="20"/>
    <s v="Edwards, Ayers and Lowe"/>
  </r>
  <r>
    <s v="S13112"/>
    <x v="19"/>
    <s v="B1019"/>
    <s v="C1063"/>
    <n v="6"/>
    <s v="Bulk"/>
    <n v="167"/>
    <n v="15"/>
    <s v="discounted"/>
    <n v="1002"/>
    <n v="25.05"/>
    <n v="976.95"/>
    <s v="February"/>
    <x v="48"/>
    <x v="12"/>
    <s v="Thomas-Melendez"/>
  </r>
  <r>
    <s v="S13113"/>
    <x v="18"/>
    <s v="B1020"/>
    <s v="C1000"/>
    <n v="8"/>
    <s v="Bulk"/>
    <n v="386"/>
    <n v="5"/>
    <s v="discounted"/>
    <n v="3088"/>
    <n v="19.3"/>
    <n v="3068.7"/>
    <s v="February"/>
    <x v="156"/>
    <x v="39"/>
    <s v="Harris, Wilkinson and Barber"/>
  </r>
  <r>
    <s v="S13114"/>
    <x v="11"/>
    <s v="B1047"/>
    <s v="C1143"/>
    <n v="1"/>
    <s v="normal"/>
    <n v="162"/>
    <n v="5"/>
    <s v="discounted"/>
    <n v="162"/>
    <n v="8.1"/>
    <n v="153.9"/>
    <s v="February"/>
    <x v="13"/>
    <x v="26"/>
    <s v="Malone-Riggs"/>
  </r>
  <r>
    <s v="S13115"/>
    <x v="20"/>
    <s v="B1031"/>
    <s v="C1214"/>
    <n v="4"/>
    <s v="normal"/>
    <n v="370"/>
    <n v="15"/>
    <s v="discounted"/>
    <n v="1480"/>
    <n v="55.5"/>
    <n v="1424.5"/>
    <s v="February"/>
    <x v="203"/>
    <x v="5"/>
    <s v="Nelson, Martinez and Malone"/>
  </r>
  <r>
    <s v="S13116"/>
    <x v="20"/>
    <s v="B1032"/>
    <s v="C1115"/>
    <n v="7"/>
    <s v="Bulk"/>
    <n v="423"/>
    <n v="0"/>
    <s v="full price"/>
    <n v="2961"/>
    <n v="0"/>
    <n v="2961"/>
    <s v="February"/>
    <x v="123"/>
    <x v="43"/>
    <s v="Mann PLC"/>
  </r>
  <r>
    <s v="S13117"/>
    <x v="10"/>
    <s v="B1028"/>
    <s v="C1168"/>
    <n v="2"/>
    <s v="normal"/>
    <n v="487"/>
    <n v="10"/>
    <s v="discounted"/>
    <n v="974"/>
    <n v="48.7"/>
    <n v="925.3"/>
    <s v="February"/>
    <x v="237"/>
    <x v="51"/>
    <s v="Hill-Rojas"/>
  </r>
  <r>
    <s v="S13118"/>
    <x v="2"/>
    <s v="B1025"/>
    <s v="C1183"/>
    <n v="7"/>
    <s v="Bulk"/>
    <n v="467"/>
    <n v="0"/>
    <s v="full price"/>
    <n v="3269"/>
    <n v="0"/>
    <n v="3269"/>
    <s v="February"/>
    <x v="145"/>
    <x v="38"/>
    <s v="Patterson Ltd"/>
  </r>
  <r>
    <s v="S13119"/>
    <x v="27"/>
    <s v="B1029"/>
    <s v="C1212"/>
    <n v="7"/>
    <s v="Bulk"/>
    <n v="271"/>
    <n v="15"/>
    <s v="discounted"/>
    <n v="1897"/>
    <n v="40.65"/>
    <n v="1856.35"/>
    <s v="February"/>
    <x v="29"/>
    <x v="42"/>
    <s v="Maldonado-Cohen"/>
  </r>
  <r>
    <s v="S13120"/>
    <x v="18"/>
    <s v="B1039"/>
    <s v="C1045"/>
    <n v="10"/>
    <s v="Bulk"/>
    <n v="356"/>
    <n v="10"/>
    <s v="discounted"/>
    <n v="3560"/>
    <n v="35.6"/>
    <n v="3524.4"/>
    <s v="February"/>
    <x v="227"/>
    <x v="46"/>
    <s v="Williams Ltd"/>
  </r>
  <r>
    <s v="S13121"/>
    <x v="14"/>
    <s v="B1009"/>
    <s v="C1046"/>
    <n v="5"/>
    <s v="normal"/>
    <n v="210"/>
    <n v="5"/>
    <s v="discounted"/>
    <n v="1050"/>
    <n v="10.5"/>
    <n v="1039.5"/>
    <s v="February"/>
    <x v="35"/>
    <x v="2"/>
    <s v="Blackburn, Castillo and Diaz"/>
  </r>
  <r>
    <s v="S13122"/>
    <x v="11"/>
    <s v="B1041"/>
    <s v="C1012"/>
    <n v="7"/>
    <s v="Bulk"/>
    <n v="222"/>
    <n v="10"/>
    <s v="discounted"/>
    <n v="1554"/>
    <n v="22.2"/>
    <n v="1531.8"/>
    <s v="February"/>
    <x v="19"/>
    <x v="17"/>
    <s v="Brown and Sons"/>
  </r>
  <r>
    <s v="S13123"/>
    <x v="1"/>
    <s v="B1019"/>
    <s v="C1075"/>
    <n v="4"/>
    <s v="normal"/>
    <n v="167"/>
    <n v="10"/>
    <s v="discounted"/>
    <n v="668"/>
    <n v="16.7"/>
    <n v="651.29999999999995"/>
    <s v="February"/>
    <x v="170"/>
    <x v="12"/>
    <s v="Rodriguez, Evans and Valdez"/>
  </r>
  <r>
    <s v="S13124"/>
    <x v="13"/>
    <s v="B1018"/>
    <s v="C1116"/>
    <n v="3"/>
    <s v="normal"/>
    <n v="295"/>
    <n v="10"/>
    <s v="discounted"/>
    <n v="885"/>
    <n v="29.5"/>
    <n v="855.5"/>
    <s v="February"/>
    <x v="23"/>
    <x v="36"/>
    <s v="Carr Ltd"/>
  </r>
  <r>
    <s v="S13125"/>
    <x v="1"/>
    <s v="B1047"/>
    <s v="C1130"/>
    <n v="10"/>
    <s v="Bulk"/>
    <n v="162"/>
    <n v="5"/>
    <s v="discounted"/>
    <n v="1620"/>
    <n v="8.1"/>
    <n v="1611.9"/>
    <s v="February"/>
    <x v="211"/>
    <x v="26"/>
    <s v="Johnson, Gordon and Fuentes"/>
  </r>
  <r>
    <s v="S13126"/>
    <x v="13"/>
    <s v="B1003"/>
    <s v="C1068"/>
    <n v="1"/>
    <s v="normal"/>
    <n v="354"/>
    <n v="15"/>
    <s v="discounted"/>
    <n v="354"/>
    <n v="53.1"/>
    <n v="300.89999999999998"/>
    <s v="February"/>
    <x v="245"/>
    <x v="7"/>
    <s v="Martin Group"/>
  </r>
  <r>
    <s v="S13127"/>
    <x v="11"/>
    <s v="B1012"/>
    <s v="C1159"/>
    <n v="6"/>
    <s v="Bulk"/>
    <n v="186"/>
    <n v="5"/>
    <s v="discounted"/>
    <n v="1116"/>
    <n v="9.3000000000000007"/>
    <n v="1106.7"/>
    <s v="February"/>
    <x v="102"/>
    <x v="27"/>
    <s v="Jordan-Edwards"/>
  </r>
  <r>
    <s v="S13128"/>
    <x v="5"/>
    <s v="B1051"/>
    <s v="C1094"/>
    <n v="8"/>
    <s v="Bulk"/>
    <n v="451"/>
    <n v="5"/>
    <s v="discounted"/>
    <n v="3608"/>
    <n v="22.55"/>
    <n v="3585.45"/>
    <s v="February"/>
    <x v="204"/>
    <x v="52"/>
    <s v="Henderson, Daniels and Kelly"/>
  </r>
  <r>
    <s v="S13129"/>
    <x v="17"/>
    <s v="B1044"/>
    <s v="C1112"/>
    <n v="6"/>
    <s v="Bulk"/>
    <n v="396"/>
    <n v="10"/>
    <s v="discounted"/>
    <n v="2376"/>
    <n v="39.6"/>
    <n v="2336.4"/>
    <s v="February"/>
    <x v="8"/>
    <x v="1"/>
    <s v="Hood-Pena"/>
  </r>
  <r>
    <s v="S13130"/>
    <x v="15"/>
    <s v="B1019"/>
    <s v="C1083"/>
    <n v="7"/>
    <s v="Bulk"/>
    <n v="167"/>
    <n v="0"/>
    <s v="full price"/>
    <n v="1169"/>
    <n v="0"/>
    <n v="1169"/>
    <s v="February"/>
    <x v="186"/>
    <x v="12"/>
    <s v="Smith-Ramsey"/>
  </r>
  <r>
    <s v="S13131"/>
    <x v="4"/>
    <s v="B1030"/>
    <s v="C1199"/>
    <n v="10"/>
    <s v="Bulk"/>
    <n v="410"/>
    <n v="5"/>
    <s v="discounted"/>
    <n v="4100"/>
    <n v="20.5"/>
    <n v="4079.5"/>
    <s v="February"/>
    <x v="15"/>
    <x v="23"/>
    <s v="Bender Group"/>
  </r>
  <r>
    <s v="S13132"/>
    <x v="4"/>
    <s v="B1004"/>
    <s v="C1246"/>
    <n v="5"/>
    <s v="normal"/>
    <n v="248"/>
    <n v="15"/>
    <s v="discounted"/>
    <n v="1240"/>
    <n v="37.200000000000003"/>
    <n v="1202.8"/>
    <s v="February"/>
    <x v="95"/>
    <x v="53"/>
    <s v="Young Ltd"/>
  </r>
  <r>
    <s v="S13133"/>
    <x v="24"/>
    <s v="B1000"/>
    <s v="C1231"/>
    <n v="2"/>
    <s v="normal"/>
    <n v="418"/>
    <n v="0"/>
    <s v="full price"/>
    <n v="836"/>
    <n v="0"/>
    <n v="836"/>
    <s v="February"/>
    <x v="77"/>
    <x v="57"/>
    <s v="Adams-Aguilar"/>
  </r>
  <r>
    <s v="S13134"/>
    <x v="16"/>
    <s v="B1029"/>
    <s v="C1075"/>
    <n v="1"/>
    <s v="normal"/>
    <n v="271"/>
    <n v="0"/>
    <s v="full price"/>
    <n v="271"/>
    <n v="0"/>
    <n v="271"/>
    <s v="February"/>
    <x v="170"/>
    <x v="42"/>
    <s v="Rodriguez, Evans and Valdez"/>
  </r>
  <r>
    <s v="S13135"/>
    <x v="11"/>
    <s v="B1006"/>
    <s v="C1022"/>
    <n v="7"/>
    <s v="Bulk"/>
    <n v="213"/>
    <n v="15"/>
    <s v="discounted"/>
    <n v="1491"/>
    <n v="31.95"/>
    <n v="1459.05"/>
    <s v="February"/>
    <x v="124"/>
    <x v="40"/>
    <s v="Ross, Ballard and Clark"/>
  </r>
  <r>
    <s v="S13136"/>
    <x v="3"/>
    <s v="B1053"/>
    <s v="C1048"/>
    <n v="3"/>
    <s v="normal"/>
    <n v="315"/>
    <n v="10"/>
    <s v="discounted"/>
    <n v="945"/>
    <n v="31.5"/>
    <n v="913.5"/>
    <s v="February"/>
    <x v="41"/>
    <x v="4"/>
    <s v="Alexander-Williams"/>
  </r>
  <r>
    <s v="S13137"/>
    <x v="2"/>
    <s v="B1045"/>
    <s v="C1157"/>
    <n v="3"/>
    <s v="normal"/>
    <n v="206"/>
    <n v="0"/>
    <s v="full price"/>
    <n v="618"/>
    <n v="0"/>
    <n v="618"/>
    <s v="February"/>
    <x v="142"/>
    <x v="21"/>
    <s v="Blair, Gibson and Patel"/>
  </r>
  <r>
    <s v="S13138"/>
    <x v="4"/>
    <s v="B1005"/>
    <s v="C1152"/>
    <n v="2"/>
    <s v="normal"/>
    <n v="500"/>
    <n v="10"/>
    <s v="discounted"/>
    <n v="1000"/>
    <n v="50"/>
    <n v="950"/>
    <s v="February"/>
    <x v="160"/>
    <x v="9"/>
    <s v="Wolfe-Spencer"/>
  </r>
  <r>
    <s v="S13139"/>
    <x v="21"/>
    <s v="B1003"/>
    <s v="C1119"/>
    <n v="10"/>
    <s v="Bulk"/>
    <n v="354"/>
    <n v="5"/>
    <s v="discounted"/>
    <n v="3540"/>
    <n v="17.7"/>
    <n v="3522.3"/>
    <s v="February"/>
    <x v="200"/>
    <x v="7"/>
    <s v="Lambert, Valdez and Garcia"/>
  </r>
  <r>
    <s v="S13140"/>
    <x v="0"/>
    <s v="B1040"/>
    <s v="C1049"/>
    <n v="1"/>
    <s v="normal"/>
    <n v="456"/>
    <n v="15"/>
    <s v="discounted"/>
    <n v="456"/>
    <n v="68.400000000000006"/>
    <n v="387.6"/>
    <s v="February"/>
    <x v="51"/>
    <x v="11"/>
    <s v="Mcknight LLC"/>
  </r>
  <r>
    <s v="S13141"/>
    <x v="19"/>
    <s v="B1005"/>
    <s v="C1073"/>
    <n v="3"/>
    <s v="normal"/>
    <n v="500"/>
    <n v="0"/>
    <s v="full price"/>
    <n v="1500"/>
    <n v="0"/>
    <n v="1500"/>
    <s v="February"/>
    <x v="2"/>
    <x v="9"/>
    <s v="Bautista-Wright"/>
  </r>
  <r>
    <s v="S13142"/>
    <x v="22"/>
    <s v="B1031"/>
    <s v="C1236"/>
    <n v="10"/>
    <s v="Bulk"/>
    <n v="370"/>
    <n v="0"/>
    <s v="full price"/>
    <n v="3700"/>
    <n v="0"/>
    <n v="3700"/>
    <s v="February"/>
    <x v="80"/>
    <x v="5"/>
    <s v="Jackson Inc"/>
  </r>
  <r>
    <s v="S13143"/>
    <x v="16"/>
    <s v="B1000"/>
    <s v="C1032"/>
    <n v="6"/>
    <s v="Bulk"/>
    <n v="418"/>
    <n v="5"/>
    <s v="discounted"/>
    <n v="2508"/>
    <n v="20.9"/>
    <n v="2487.1"/>
    <s v="February"/>
    <x v="205"/>
    <x v="57"/>
    <s v="Harris-Mills"/>
  </r>
  <r>
    <s v="S13144"/>
    <x v="12"/>
    <s v="B1006"/>
    <s v="C1071"/>
    <n v="6"/>
    <s v="Bulk"/>
    <n v="213"/>
    <n v="10"/>
    <s v="discounted"/>
    <n v="1278"/>
    <n v="21.3"/>
    <n v="1256.7"/>
    <s v="February"/>
    <x v="71"/>
    <x v="40"/>
    <s v="Johnston and Sons"/>
  </r>
  <r>
    <s v="S13145"/>
    <x v="9"/>
    <s v="B1036"/>
    <s v="C1079"/>
    <n v="1"/>
    <s v="normal"/>
    <n v="164"/>
    <n v="5"/>
    <s v="discounted"/>
    <n v="164"/>
    <n v="8.1999999999999993"/>
    <n v="155.80000000000001"/>
    <s v="February"/>
    <x v="146"/>
    <x v="19"/>
    <s v="Murphy Group"/>
  </r>
  <r>
    <s v="S13146"/>
    <x v="6"/>
    <s v="B1025"/>
    <s v="C1060"/>
    <n v="5"/>
    <s v="normal"/>
    <n v="467"/>
    <n v="10"/>
    <s v="discounted"/>
    <n v="2335"/>
    <n v="46.7"/>
    <n v="2288.3000000000002"/>
    <s v="February"/>
    <x v="17"/>
    <x v="38"/>
    <s v="Nielsen, Chandler and Erickson"/>
  </r>
  <r>
    <s v="S13147"/>
    <x v="25"/>
    <s v="B1032"/>
    <s v="C1117"/>
    <n v="1"/>
    <s v="normal"/>
    <n v="423"/>
    <n v="5"/>
    <s v="discounted"/>
    <n v="423"/>
    <n v="21.15"/>
    <n v="401.85"/>
    <s v="February"/>
    <x v="67"/>
    <x v="43"/>
    <s v="Anderson-Martinez"/>
  </r>
  <r>
    <s v="S13148"/>
    <x v="21"/>
    <s v="B1032"/>
    <s v="C1179"/>
    <n v="9"/>
    <s v="Bulk"/>
    <n v="423"/>
    <n v="5"/>
    <s v="discounted"/>
    <n v="3807"/>
    <n v="21.15"/>
    <n v="3785.85"/>
    <s v="February"/>
    <x v="125"/>
    <x v="43"/>
    <s v="Murray, Mason and Taylor"/>
  </r>
  <r>
    <s v="S13149"/>
    <x v="20"/>
    <s v="B1004"/>
    <s v="C1174"/>
    <n v="4"/>
    <s v="normal"/>
    <n v="248"/>
    <n v="15"/>
    <s v="discounted"/>
    <n v="992"/>
    <n v="37.200000000000003"/>
    <n v="954.8"/>
    <s v="February"/>
    <x v="154"/>
    <x v="53"/>
    <s v="Arnold-Mahoney"/>
  </r>
  <r>
    <s v="S13150"/>
    <x v="21"/>
    <s v="B1000"/>
    <s v="C1057"/>
    <n v="2"/>
    <s v="normal"/>
    <n v="418"/>
    <n v="0"/>
    <s v="full price"/>
    <n v="836"/>
    <n v="0"/>
    <n v="836"/>
    <s v="February"/>
    <x v="202"/>
    <x v="57"/>
    <s v="Macdonald Ltd"/>
  </r>
  <r>
    <s v="S13151"/>
    <x v="8"/>
    <s v="B1042"/>
    <s v="C1090"/>
    <n v="8"/>
    <s v="Bulk"/>
    <n v="381"/>
    <n v="10"/>
    <s v="discounted"/>
    <n v="3048"/>
    <n v="38.1"/>
    <n v="3009.9"/>
    <s v="February"/>
    <x v="4"/>
    <x v="0"/>
    <s v="Anderson LLC"/>
  </r>
  <r>
    <s v="S13152"/>
    <x v="6"/>
    <s v="B1041"/>
    <s v="C1154"/>
    <n v="10"/>
    <s v="Bulk"/>
    <n v="222"/>
    <n v="5"/>
    <s v="discounted"/>
    <n v="2220"/>
    <n v="11.1"/>
    <n v="2208.9"/>
    <s v="February"/>
    <x v="153"/>
    <x v="17"/>
    <s v="Terry-Simpson"/>
  </r>
  <r>
    <s v="S13153"/>
    <x v="25"/>
    <s v="B1011"/>
    <s v="C1113"/>
    <n v="3"/>
    <s v="normal"/>
    <n v="281"/>
    <n v="0"/>
    <s v="full price"/>
    <n v="843"/>
    <n v="0"/>
    <n v="843"/>
    <s v="February"/>
    <x v="121"/>
    <x v="13"/>
    <s v="Guzman Ltd"/>
  </r>
  <r>
    <s v="S13154"/>
    <x v="11"/>
    <s v="B1018"/>
    <s v="C1129"/>
    <n v="9"/>
    <s v="Bulk"/>
    <n v="295"/>
    <n v="0"/>
    <s v="full price"/>
    <n v="2655"/>
    <n v="0"/>
    <n v="2655"/>
    <s v="February"/>
    <x v="158"/>
    <x v="36"/>
    <s v="Bruce-Jacobs"/>
  </r>
  <r>
    <s v="S13155"/>
    <x v="11"/>
    <s v="B1025"/>
    <s v="C1061"/>
    <n v="5"/>
    <s v="normal"/>
    <n v="467"/>
    <n v="15"/>
    <s v="discounted"/>
    <n v="2335"/>
    <n v="70.05"/>
    <n v="2264.9499999999998"/>
    <s v="February"/>
    <x v="27"/>
    <x v="38"/>
    <s v="Stevenson-Phillips"/>
  </r>
  <r>
    <s v="S13156"/>
    <x v="2"/>
    <s v="B1047"/>
    <s v="C1192"/>
    <n v="4"/>
    <s v="normal"/>
    <n v="162"/>
    <n v="10"/>
    <s v="discounted"/>
    <n v="648"/>
    <n v="16.2"/>
    <n v="631.79999999999995"/>
    <s v="February"/>
    <x v="187"/>
    <x v="26"/>
    <s v="Koch, Tran and Garner"/>
  </r>
  <r>
    <s v="S13157"/>
    <x v="4"/>
    <s v="B1012"/>
    <s v="C1073"/>
    <n v="2"/>
    <s v="normal"/>
    <n v="186"/>
    <n v="5"/>
    <s v="discounted"/>
    <n v="372"/>
    <n v="9.3000000000000007"/>
    <n v="362.7"/>
    <s v="February"/>
    <x v="2"/>
    <x v="27"/>
    <s v="Bautista-Wright"/>
  </r>
  <r>
    <s v="S13158"/>
    <x v="16"/>
    <s v="B1004"/>
    <s v="C1194"/>
    <n v="2"/>
    <s v="normal"/>
    <n v="248"/>
    <n v="5"/>
    <s v="discounted"/>
    <n v="496"/>
    <n v="12.4"/>
    <n v="483.6"/>
    <s v="February"/>
    <x v="73"/>
    <x v="53"/>
    <s v="Williams-Ross"/>
  </r>
  <r>
    <s v="S13159"/>
    <x v="24"/>
    <s v="B1008"/>
    <s v="C1078"/>
    <n v="8"/>
    <s v="Bulk"/>
    <n v="492"/>
    <n v="10"/>
    <s v="discounted"/>
    <n v="3936"/>
    <n v="49.2"/>
    <n v="3886.8"/>
    <s v="February"/>
    <x v="194"/>
    <x v="54"/>
    <s v="Kaiser Group"/>
  </r>
  <r>
    <s v="S13160"/>
    <x v="10"/>
    <s v="B1016"/>
    <s v="C1154"/>
    <n v="8"/>
    <s v="Bulk"/>
    <n v="427"/>
    <n v="5"/>
    <s v="discounted"/>
    <n v="3416"/>
    <n v="21.35"/>
    <n v="3394.65"/>
    <s v="February"/>
    <x v="153"/>
    <x v="37"/>
    <s v="Terry-Simpson"/>
  </r>
  <r>
    <s v="S13161"/>
    <x v="12"/>
    <s v="B1023"/>
    <s v="C1216"/>
    <n v="4"/>
    <s v="normal"/>
    <n v="421"/>
    <n v="15"/>
    <s v="discounted"/>
    <n v="1684"/>
    <n v="63.15"/>
    <n v="1620.85"/>
    <s v="February"/>
    <x v="132"/>
    <x v="30"/>
    <s v="Benson, Cervantes and Johnson"/>
  </r>
  <r>
    <s v="S13162"/>
    <x v="20"/>
    <s v="B1017"/>
    <s v="C1093"/>
    <n v="7"/>
    <s v="Bulk"/>
    <n v="303"/>
    <n v="0"/>
    <s v="full price"/>
    <n v="2121"/>
    <n v="0"/>
    <n v="2121"/>
    <s v="February"/>
    <x v="171"/>
    <x v="55"/>
    <s v="Warner, Willis and Ray"/>
  </r>
  <r>
    <s v="S13163"/>
    <x v="25"/>
    <s v="B1056"/>
    <s v="C1233"/>
    <n v="8"/>
    <s v="Bulk"/>
    <n v="204"/>
    <n v="10"/>
    <s v="discounted"/>
    <n v="1632"/>
    <n v="20.399999999999999"/>
    <n v="1611.6"/>
    <s v="February"/>
    <x v="234"/>
    <x v="24"/>
    <s v="Lester and Sons"/>
  </r>
  <r>
    <s v="S13164"/>
    <x v="4"/>
    <s v="B1030"/>
    <s v="C1135"/>
    <n v="10"/>
    <s v="Bulk"/>
    <n v="410"/>
    <n v="10"/>
    <s v="discounted"/>
    <n v="4100"/>
    <n v="41"/>
    <n v="4059"/>
    <s v="February"/>
    <x v="111"/>
    <x v="23"/>
    <s v="Morales-Morris"/>
  </r>
  <r>
    <s v="S13165"/>
    <x v="7"/>
    <s v="B1007"/>
    <s v="C1013"/>
    <n v="4"/>
    <s v="normal"/>
    <n v="332"/>
    <n v="15"/>
    <s v="discounted"/>
    <n v="1328"/>
    <n v="49.8"/>
    <n v="1278.2"/>
    <s v="February"/>
    <x v="219"/>
    <x v="58"/>
    <s v="Wu Group"/>
  </r>
  <r>
    <s v="S13166"/>
    <x v="17"/>
    <s v="B1039"/>
    <s v="C1238"/>
    <n v="6"/>
    <s v="Bulk"/>
    <n v="356"/>
    <n v="15"/>
    <s v="discounted"/>
    <n v="2136"/>
    <n v="53.4"/>
    <n v="2082.6"/>
    <s v="February"/>
    <x v="56"/>
    <x v="46"/>
    <s v="Ross Ltd"/>
  </r>
  <r>
    <s v="S13167"/>
    <x v="14"/>
    <s v="B1038"/>
    <s v="C1080"/>
    <n v="2"/>
    <s v="normal"/>
    <n v="481"/>
    <n v="0"/>
    <s v="full price"/>
    <n v="962"/>
    <n v="0"/>
    <n v="962"/>
    <s v="February"/>
    <x v="140"/>
    <x v="18"/>
    <s v="Davis-Buckley"/>
  </r>
  <r>
    <s v="S13168"/>
    <x v="19"/>
    <s v="B1022"/>
    <s v="C1121"/>
    <n v="7"/>
    <s v="Bulk"/>
    <n v="441"/>
    <n v="0"/>
    <s v="full price"/>
    <n v="3087"/>
    <n v="0"/>
    <n v="3087"/>
    <s v="February"/>
    <x v="233"/>
    <x v="47"/>
    <s v="Miller Ltd"/>
  </r>
  <r>
    <s v="S13169"/>
    <x v="3"/>
    <s v="B1003"/>
    <s v="C1096"/>
    <n v="4"/>
    <s v="normal"/>
    <n v="354"/>
    <n v="15"/>
    <s v="discounted"/>
    <n v="1416"/>
    <n v="53.1"/>
    <n v="1362.9"/>
    <s v="February"/>
    <x v="9"/>
    <x v="7"/>
    <s v="Scott-Johnston"/>
  </r>
  <r>
    <s v="S13170"/>
    <x v="15"/>
    <s v="B1023"/>
    <s v="C1237"/>
    <n v="1"/>
    <s v="normal"/>
    <n v="421"/>
    <n v="5"/>
    <s v="discounted"/>
    <n v="421"/>
    <n v="21.05"/>
    <n v="399.95"/>
    <s v="February"/>
    <x v="218"/>
    <x v="30"/>
    <s v="Taylor Group"/>
  </r>
  <r>
    <s v="S13171"/>
    <x v="3"/>
    <s v="B1043"/>
    <s v="C1119"/>
    <n v="4"/>
    <s v="normal"/>
    <n v="262"/>
    <n v="15"/>
    <s v="discounted"/>
    <n v="1048"/>
    <n v="39.299999999999997"/>
    <n v="1008.7"/>
    <s v="February"/>
    <x v="200"/>
    <x v="56"/>
    <s v="Lambert, Valdez and Garcia"/>
  </r>
  <r>
    <s v="S13172"/>
    <x v="22"/>
    <s v="B1056"/>
    <s v="C1001"/>
    <n v="8"/>
    <s v="Bulk"/>
    <n v="204"/>
    <n v="0"/>
    <s v="full price"/>
    <n v="1632"/>
    <n v="0"/>
    <n v="1632"/>
    <s v="February"/>
    <x v="208"/>
    <x v="24"/>
    <s v="Bowman Group"/>
  </r>
  <r>
    <s v="S13173"/>
    <x v="17"/>
    <s v="B1047"/>
    <s v="C1246"/>
    <n v="9"/>
    <s v="Bulk"/>
    <n v="162"/>
    <n v="10"/>
    <s v="discounted"/>
    <n v="1458"/>
    <n v="16.2"/>
    <n v="1441.8"/>
    <s v="February"/>
    <x v="95"/>
    <x v="26"/>
    <s v="Young Ltd"/>
  </r>
  <r>
    <s v="S13174"/>
    <x v="18"/>
    <s v="B1003"/>
    <s v="C1034"/>
    <n v="2"/>
    <s v="normal"/>
    <n v="354"/>
    <n v="0"/>
    <s v="full price"/>
    <n v="708"/>
    <n v="0"/>
    <n v="708"/>
    <s v="February"/>
    <x v="213"/>
    <x v="7"/>
    <s v="Finley and Sons"/>
  </r>
  <r>
    <s v="S13175"/>
    <x v="9"/>
    <s v="B1056"/>
    <s v="C1165"/>
    <n v="9"/>
    <s v="Bulk"/>
    <n v="204"/>
    <n v="10"/>
    <s v="discounted"/>
    <n v="1836"/>
    <n v="20.399999999999999"/>
    <n v="1815.6"/>
    <s v="February"/>
    <x v="216"/>
    <x v="24"/>
    <s v="Vargas, Ali and Vasquez"/>
  </r>
  <r>
    <s v="S13176"/>
    <x v="15"/>
    <s v="B1013"/>
    <s v="C1122"/>
    <n v="5"/>
    <s v="normal"/>
    <n v="284"/>
    <n v="15"/>
    <s v="discounted"/>
    <n v="1420"/>
    <n v="42.6"/>
    <n v="1377.4"/>
    <s v="February"/>
    <x v="100"/>
    <x v="16"/>
    <s v="Aguirre Group"/>
  </r>
  <r>
    <s v="S13177"/>
    <x v="22"/>
    <s v="B1015"/>
    <s v="C1004"/>
    <n v="7"/>
    <s v="Bulk"/>
    <n v="417"/>
    <n v="0"/>
    <s v="full price"/>
    <n v="2919"/>
    <n v="0"/>
    <n v="2919"/>
    <s v="February"/>
    <x v="185"/>
    <x v="25"/>
    <s v="Scott Ltd"/>
  </r>
  <r>
    <s v="S13178"/>
    <x v="17"/>
    <s v="B1042"/>
    <s v="C1122"/>
    <n v="10"/>
    <s v="Bulk"/>
    <n v="381"/>
    <n v="10"/>
    <s v="discounted"/>
    <n v="3810"/>
    <n v="38.1"/>
    <n v="3771.9"/>
    <s v="February"/>
    <x v="100"/>
    <x v="0"/>
    <s v="Aguirre Group"/>
  </r>
  <r>
    <s v="S13179"/>
    <x v="13"/>
    <s v="B1011"/>
    <s v="C1004"/>
    <n v="8"/>
    <s v="Bulk"/>
    <n v="281"/>
    <n v="10"/>
    <s v="discounted"/>
    <n v="2248"/>
    <n v="28.1"/>
    <n v="2219.9"/>
    <s v="February"/>
    <x v="185"/>
    <x v="13"/>
    <s v="Scott Ltd"/>
  </r>
  <r>
    <s v="S13180"/>
    <x v="13"/>
    <s v="B1037"/>
    <s v="C1133"/>
    <n v="7"/>
    <s v="Bulk"/>
    <n v="373"/>
    <n v="10"/>
    <s v="discounted"/>
    <n v="2611"/>
    <n v="37.299999999999997"/>
    <n v="2573.6999999999998"/>
    <s v="February"/>
    <x v="226"/>
    <x v="41"/>
    <s v="Clarke Group"/>
  </r>
  <r>
    <s v="S13181"/>
    <x v="7"/>
    <s v="B1011"/>
    <s v="C1237"/>
    <n v="3"/>
    <s v="normal"/>
    <n v="281"/>
    <n v="0"/>
    <s v="full price"/>
    <n v="843"/>
    <n v="0"/>
    <n v="843"/>
    <s v="February"/>
    <x v="218"/>
    <x v="13"/>
    <s v="Taylor Group"/>
  </r>
  <r>
    <s v="S13182"/>
    <x v="21"/>
    <s v="B1027"/>
    <s v="C1075"/>
    <n v="1"/>
    <s v="normal"/>
    <n v="336"/>
    <n v="0"/>
    <s v="full price"/>
    <n v="336"/>
    <n v="0"/>
    <n v="336"/>
    <s v="February"/>
    <x v="170"/>
    <x v="33"/>
    <s v="Rodriguez, Evans and Valdez"/>
  </r>
  <r>
    <s v="S13183"/>
    <x v="8"/>
    <s v="B1027"/>
    <s v="C1131"/>
    <n v="8"/>
    <s v="Bulk"/>
    <n v="336"/>
    <n v="0"/>
    <s v="full price"/>
    <n v="2688"/>
    <n v="0"/>
    <n v="2688"/>
    <s v="February"/>
    <x v="55"/>
    <x v="33"/>
    <s v="Holt-Brown"/>
  </r>
  <r>
    <s v="S13184"/>
    <x v="20"/>
    <s v="B1015"/>
    <s v="C1230"/>
    <n v="6"/>
    <s v="Bulk"/>
    <n v="417"/>
    <n v="15"/>
    <s v="discounted"/>
    <n v="2502"/>
    <n v="62.55"/>
    <n v="2439.4499999999998"/>
    <s v="February"/>
    <x v="122"/>
    <x v="25"/>
    <s v="Bauer, Page and Archer"/>
  </r>
  <r>
    <s v="S13185"/>
    <x v="17"/>
    <s v="B1055"/>
    <s v="C1032"/>
    <n v="7"/>
    <s v="Bulk"/>
    <n v="192"/>
    <n v="15"/>
    <s v="discounted"/>
    <n v="1344"/>
    <n v="28.8"/>
    <n v="1315.2"/>
    <s v="February"/>
    <x v="205"/>
    <x v="3"/>
    <s v="Harris-Mills"/>
  </r>
  <r>
    <s v="S13186"/>
    <x v="3"/>
    <s v="B1057"/>
    <s v="C1103"/>
    <n v="5"/>
    <s v="normal"/>
    <n v="326"/>
    <n v="15"/>
    <s v="discounted"/>
    <n v="1630"/>
    <n v="48.9"/>
    <n v="1581.1"/>
    <s v="February"/>
    <x v="107"/>
    <x v="48"/>
    <s v="Miller-Miller"/>
  </r>
  <r>
    <s v="S13187"/>
    <x v="18"/>
    <s v="B1010"/>
    <s v="C1196"/>
    <n v="2"/>
    <s v="normal"/>
    <n v="342"/>
    <n v="0"/>
    <s v="full price"/>
    <n v="684"/>
    <n v="0"/>
    <n v="684"/>
    <s v="February"/>
    <x v="127"/>
    <x v="45"/>
    <s v="Holden, Austin and Robinson"/>
  </r>
  <r>
    <s v="S13188"/>
    <x v="22"/>
    <s v="B1031"/>
    <s v="C1067"/>
    <n v="5"/>
    <s v="normal"/>
    <n v="370"/>
    <n v="0"/>
    <s v="full price"/>
    <n v="1850"/>
    <n v="0"/>
    <n v="1850"/>
    <s v="February"/>
    <x v="131"/>
    <x v="5"/>
    <s v="Williams-Hart"/>
  </r>
  <r>
    <s v="S13189"/>
    <x v="18"/>
    <s v="B1036"/>
    <s v="C1101"/>
    <n v="9"/>
    <s v="Bulk"/>
    <n v="164"/>
    <n v="0"/>
    <s v="full price"/>
    <n v="1476"/>
    <n v="0"/>
    <n v="1476"/>
    <s v="February"/>
    <x v="236"/>
    <x v="19"/>
    <s v="Kelley, Pena and Zimmerman"/>
  </r>
  <r>
    <s v="S13190"/>
    <x v="23"/>
    <s v="B1017"/>
    <s v="C1029"/>
    <n v="8"/>
    <s v="Bulk"/>
    <n v="303"/>
    <n v="10"/>
    <s v="discounted"/>
    <n v="2424"/>
    <n v="30.3"/>
    <n v="2393.6999999999998"/>
    <s v="February"/>
    <x v="192"/>
    <x v="55"/>
    <s v="Evans LLC"/>
  </r>
  <r>
    <s v="S13191"/>
    <x v="18"/>
    <s v="B1054"/>
    <s v="C1082"/>
    <n v="4"/>
    <s v="normal"/>
    <n v="209"/>
    <n v="0"/>
    <s v="full price"/>
    <n v="836"/>
    <n v="0"/>
    <n v="836"/>
    <s v="February"/>
    <x v="61"/>
    <x v="10"/>
    <s v="Hayes, Hampton and Palmer"/>
  </r>
  <r>
    <s v="S13192"/>
    <x v="17"/>
    <s v="B1038"/>
    <s v="C1048"/>
    <n v="6"/>
    <s v="Bulk"/>
    <n v="481"/>
    <n v="15"/>
    <s v="discounted"/>
    <n v="2886"/>
    <n v="72.150000000000006"/>
    <n v="2813.85"/>
    <s v="February"/>
    <x v="41"/>
    <x v="18"/>
    <s v="Alexander-Williams"/>
  </r>
  <r>
    <s v="S13193"/>
    <x v="8"/>
    <s v="B1055"/>
    <s v="C1102"/>
    <n v="8"/>
    <s v="Bulk"/>
    <n v="192"/>
    <n v="10"/>
    <s v="discounted"/>
    <n v="1536"/>
    <n v="19.2"/>
    <n v="1516.8"/>
    <s v="February"/>
    <x v="199"/>
    <x v="3"/>
    <s v="Mahoney-Long"/>
  </r>
  <r>
    <s v="S13194"/>
    <x v="3"/>
    <s v="B1023"/>
    <s v="C1236"/>
    <n v="1"/>
    <s v="normal"/>
    <n v="421"/>
    <n v="0"/>
    <s v="full price"/>
    <n v="421"/>
    <n v="0"/>
    <n v="421"/>
    <s v="February"/>
    <x v="80"/>
    <x v="30"/>
    <s v="Jackson Inc"/>
  </r>
  <r>
    <s v="S13195"/>
    <x v="22"/>
    <s v="B1044"/>
    <s v="C1117"/>
    <n v="7"/>
    <s v="Bulk"/>
    <n v="396"/>
    <n v="15"/>
    <s v="discounted"/>
    <n v="2772"/>
    <n v="59.4"/>
    <n v="2712.6"/>
    <s v="February"/>
    <x v="67"/>
    <x v="1"/>
    <s v="Anderson-Martinez"/>
  </r>
  <r>
    <s v="S13196"/>
    <x v="24"/>
    <s v="B1023"/>
    <s v="C1036"/>
    <n v="7"/>
    <s v="Bulk"/>
    <n v="421"/>
    <n v="15"/>
    <s v="discounted"/>
    <n v="2947"/>
    <n v="63.15"/>
    <n v="2883.85"/>
    <s v="February"/>
    <x v="128"/>
    <x v="30"/>
    <s v="Sanchez-Jenkins"/>
  </r>
  <r>
    <s v="S13197"/>
    <x v="17"/>
    <s v="B1003"/>
    <s v="C1059"/>
    <n v="1"/>
    <s v="normal"/>
    <n v="354"/>
    <n v="0"/>
    <s v="full price"/>
    <n v="354"/>
    <n v="0"/>
    <n v="354"/>
    <s v="February"/>
    <x v="225"/>
    <x v="7"/>
    <s v="Weber PLC"/>
  </r>
  <r>
    <s v="S13198"/>
    <x v="7"/>
    <s v="B1003"/>
    <s v="C1104"/>
    <n v="6"/>
    <s v="Bulk"/>
    <n v="354"/>
    <n v="15"/>
    <s v="discounted"/>
    <n v="2124"/>
    <n v="53.1"/>
    <n v="2070.9"/>
    <s v="February"/>
    <x v="134"/>
    <x v="7"/>
    <s v="Cooper-Bennett"/>
  </r>
  <r>
    <s v="S13199"/>
    <x v="5"/>
    <s v="B1034"/>
    <s v="C1064"/>
    <n v="1"/>
    <s v="normal"/>
    <n v="305"/>
    <n v="0"/>
    <s v="full price"/>
    <n v="305"/>
    <n v="0"/>
    <n v="305"/>
    <s v="February"/>
    <x v="78"/>
    <x v="22"/>
    <s v="Brown, Diaz and Freeman"/>
  </r>
  <r>
    <s v="S13200"/>
    <x v="11"/>
    <s v="B1036"/>
    <s v="C1116"/>
    <n v="4"/>
    <s v="normal"/>
    <n v="164"/>
    <n v="0"/>
    <s v="full price"/>
    <n v="656"/>
    <n v="0"/>
    <n v="656"/>
    <s v="February"/>
    <x v="23"/>
    <x v="19"/>
    <s v="Carr Ltd"/>
  </r>
  <r>
    <s v="S13201"/>
    <x v="23"/>
    <s v="B1033"/>
    <s v="C1089"/>
    <n v="6"/>
    <s v="Bulk"/>
    <n v="347"/>
    <n v="15"/>
    <s v="discounted"/>
    <n v="2082"/>
    <n v="52.05"/>
    <n v="2029.95"/>
    <s v="February"/>
    <x v="7"/>
    <x v="49"/>
    <s v="White and Sons"/>
  </r>
  <r>
    <s v="S13202"/>
    <x v="15"/>
    <s v="B1005"/>
    <s v="C1087"/>
    <n v="6"/>
    <s v="Bulk"/>
    <n v="500"/>
    <n v="5"/>
    <s v="discounted"/>
    <n v="3000"/>
    <n v="25"/>
    <n v="2975"/>
    <s v="February"/>
    <x v="6"/>
    <x v="9"/>
    <s v="Sanford-Bullock"/>
  </r>
  <r>
    <s v="S13203"/>
    <x v="1"/>
    <s v="B1012"/>
    <s v="C1138"/>
    <n v="7"/>
    <s v="Bulk"/>
    <n v="186"/>
    <n v="10"/>
    <s v="discounted"/>
    <n v="1302"/>
    <n v="18.600000000000001"/>
    <n v="1283.4000000000001"/>
    <s v="February"/>
    <x v="109"/>
    <x v="27"/>
    <s v="Norris Group"/>
  </r>
  <r>
    <s v="S13204"/>
    <x v="1"/>
    <s v="B1010"/>
    <s v="C1089"/>
    <n v="3"/>
    <s v="normal"/>
    <n v="342"/>
    <n v="5"/>
    <s v="discounted"/>
    <n v="1026"/>
    <n v="17.100000000000001"/>
    <n v="1008.9"/>
    <s v="February"/>
    <x v="7"/>
    <x v="45"/>
    <s v="White and Sons"/>
  </r>
  <r>
    <s v="S13205"/>
    <x v="1"/>
    <s v="B1033"/>
    <s v="C1114"/>
    <n v="8"/>
    <s v="Bulk"/>
    <n v="347"/>
    <n v="5"/>
    <s v="discounted"/>
    <n v="2776"/>
    <n v="17.350000000000001"/>
    <n v="2758.65"/>
    <s v="February"/>
    <x v="164"/>
    <x v="49"/>
    <s v="Moss, Lewis and Rosales"/>
  </r>
  <r>
    <s v="S13206"/>
    <x v="24"/>
    <s v="B1041"/>
    <s v="C1115"/>
    <n v="7"/>
    <s v="Bulk"/>
    <n v="222"/>
    <n v="10"/>
    <s v="discounted"/>
    <n v="1554"/>
    <n v="22.2"/>
    <n v="1531.8"/>
    <s v="February"/>
    <x v="123"/>
    <x v="17"/>
    <s v="Mann PLC"/>
  </r>
  <r>
    <s v="S13207"/>
    <x v="7"/>
    <s v="B1024"/>
    <s v="C1021"/>
    <n v="1"/>
    <s v="normal"/>
    <n v="222"/>
    <n v="15"/>
    <s v="discounted"/>
    <n v="222"/>
    <n v="33.299999999999997"/>
    <n v="188.7"/>
    <s v="February"/>
    <x v="32"/>
    <x v="35"/>
    <s v="Pierce, Cross and Solomon"/>
  </r>
  <r>
    <s v="S13208"/>
    <x v="5"/>
    <s v="B1057"/>
    <s v="C1148"/>
    <n v="10"/>
    <s v="Bulk"/>
    <n v="326"/>
    <n v="5"/>
    <s v="discounted"/>
    <n v="3260"/>
    <n v="16.3"/>
    <n v="3243.7"/>
    <s v="February"/>
    <x v="97"/>
    <x v="48"/>
    <s v="Ford PLC"/>
  </r>
  <r>
    <s v="S13209"/>
    <x v="12"/>
    <s v="B1016"/>
    <s v="C1040"/>
    <n v="9"/>
    <s v="Bulk"/>
    <n v="427"/>
    <n v="10"/>
    <s v="discounted"/>
    <n v="3843"/>
    <n v="42.7"/>
    <n v="3800.3"/>
    <s v="February"/>
    <x v="228"/>
    <x v="37"/>
    <s v="Cummings, Taylor and Pearson"/>
  </r>
  <r>
    <s v="S13210"/>
    <x v="6"/>
    <s v="B1038"/>
    <s v="C1003"/>
    <n v="8"/>
    <s v="Bulk"/>
    <n v="481"/>
    <n v="5"/>
    <s v="discounted"/>
    <n v="3848"/>
    <n v="24.05"/>
    <n v="3823.95"/>
    <s v="February"/>
    <x v="166"/>
    <x v="18"/>
    <s v="Clark and Sons"/>
  </r>
  <r>
    <s v="S13211"/>
    <x v="5"/>
    <s v="B1000"/>
    <s v="C1045"/>
    <n v="3"/>
    <s v="normal"/>
    <n v="418"/>
    <n v="0"/>
    <s v="full price"/>
    <n v="1254"/>
    <n v="0"/>
    <n v="1254"/>
    <s v="February"/>
    <x v="227"/>
    <x v="57"/>
    <s v="Williams Ltd"/>
  </r>
  <r>
    <s v="S13212"/>
    <x v="26"/>
    <s v="B1026"/>
    <s v="C1140"/>
    <n v="9"/>
    <s v="Bulk"/>
    <n v="459"/>
    <n v="0"/>
    <s v="full price"/>
    <n v="4131"/>
    <n v="0"/>
    <n v="4131"/>
    <s v="February"/>
    <x v="247"/>
    <x v="59"/>
    <s v="Brown, Hunt and Anderson"/>
  </r>
  <r>
    <s v="S13213"/>
    <x v="8"/>
    <s v="B1053"/>
    <s v="C1098"/>
    <n v="10"/>
    <s v="Bulk"/>
    <n v="315"/>
    <n v="10"/>
    <s v="discounted"/>
    <n v="3150"/>
    <n v="31.5"/>
    <n v="3118.5"/>
    <s v="February"/>
    <x v="159"/>
    <x v="4"/>
    <s v="Tate-Massey"/>
  </r>
  <r>
    <s v="S13214"/>
    <x v="5"/>
    <s v="B1007"/>
    <s v="C1013"/>
    <n v="2"/>
    <s v="normal"/>
    <n v="332"/>
    <n v="5"/>
    <s v="discounted"/>
    <n v="664"/>
    <n v="16.600000000000001"/>
    <n v="647.4"/>
    <s v="February"/>
    <x v="219"/>
    <x v="58"/>
    <s v="Wu Group"/>
  </r>
  <r>
    <s v="S13215"/>
    <x v="10"/>
    <s v="B1042"/>
    <s v="C1126"/>
    <n v="10"/>
    <s v="Bulk"/>
    <n v="381"/>
    <n v="10"/>
    <s v="discounted"/>
    <n v="3810"/>
    <n v="38.1"/>
    <n v="3771.9"/>
    <s v="February"/>
    <x v="143"/>
    <x v="0"/>
    <s v="Sullivan-Patterson"/>
  </r>
  <r>
    <s v="S13216"/>
    <x v="15"/>
    <s v="B1057"/>
    <s v="C1131"/>
    <n v="5"/>
    <s v="normal"/>
    <n v="326"/>
    <n v="10"/>
    <s v="discounted"/>
    <n v="1630"/>
    <n v="32.6"/>
    <n v="1597.4"/>
    <s v="February"/>
    <x v="55"/>
    <x v="48"/>
    <s v="Holt-Brown"/>
  </r>
  <r>
    <s v="S13217"/>
    <x v="10"/>
    <s v="B1053"/>
    <s v="C1087"/>
    <n v="5"/>
    <s v="normal"/>
    <n v="315"/>
    <n v="15"/>
    <s v="discounted"/>
    <n v="1575"/>
    <n v="47.25"/>
    <n v="1527.75"/>
    <s v="February"/>
    <x v="6"/>
    <x v="4"/>
    <s v="Sanford-Bullock"/>
  </r>
  <r>
    <s v="S13218"/>
    <x v="15"/>
    <s v="B1041"/>
    <s v="C1075"/>
    <n v="4"/>
    <s v="normal"/>
    <n v="222"/>
    <n v="0"/>
    <s v="full price"/>
    <n v="888"/>
    <n v="0"/>
    <n v="888"/>
    <s v="February"/>
    <x v="170"/>
    <x v="17"/>
    <s v="Rodriguez, Evans and Valdez"/>
  </r>
  <r>
    <s v="S13219"/>
    <x v="5"/>
    <s v="B1049"/>
    <s v="C1167"/>
    <n v="1"/>
    <s v="normal"/>
    <n v="219"/>
    <n v="0"/>
    <s v="full price"/>
    <n v="219"/>
    <n v="0"/>
    <n v="219"/>
    <s v="February"/>
    <x v="104"/>
    <x v="14"/>
    <s v="Barnes PLC"/>
  </r>
  <r>
    <s v="S13220"/>
    <x v="10"/>
    <s v="B1045"/>
    <s v="C1134"/>
    <n v="6"/>
    <s v="Bulk"/>
    <n v="206"/>
    <n v="0"/>
    <s v="full price"/>
    <n v="1236"/>
    <n v="0"/>
    <n v="1236"/>
    <s v="February"/>
    <x v="25"/>
    <x v="21"/>
    <s v="Caldwell PLC"/>
  </r>
  <r>
    <s v="S13221"/>
    <x v="15"/>
    <s v="B1038"/>
    <s v="C1094"/>
    <n v="1"/>
    <s v="normal"/>
    <n v="481"/>
    <n v="15"/>
    <s v="discounted"/>
    <n v="481"/>
    <n v="72.150000000000006"/>
    <n v="408.85"/>
    <s v="February"/>
    <x v="204"/>
    <x v="18"/>
    <s v="Henderson, Daniels and Kelly"/>
  </r>
  <r>
    <s v="S13222"/>
    <x v="4"/>
    <s v="B1022"/>
    <s v="C1151"/>
    <n v="6"/>
    <s v="Bulk"/>
    <n v="441"/>
    <n v="10"/>
    <s v="discounted"/>
    <n v="2646"/>
    <n v="44.1"/>
    <n v="2601.9"/>
    <s v="February"/>
    <x v="118"/>
    <x v="47"/>
    <s v="Brown-Rivers"/>
  </r>
  <r>
    <s v="S13223"/>
    <x v="20"/>
    <s v="B1017"/>
    <s v="C1201"/>
    <n v="3"/>
    <s v="normal"/>
    <n v="303"/>
    <n v="0"/>
    <s v="full price"/>
    <n v="909"/>
    <n v="0"/>
    <n v="909"/>
    <s v="February"/>
    <x v="96"/>
    <x v="55"/>
    <s v="Watts, Phillips and Vang"/>
  </r>
  <r>
    <s v="S13224"/>
    <x v="2"/>
    <s v="B1057"/>
    <s v="C1121"/>
    <n v="4"/>
    <s v="normal"/>
    <n v="326"/>
    <n v="15"/>
    <s v="discounted"/>
    <n v="1304"/>
    <n v="48.9"/>
    <n v="1255.0999999999999"/>
    <s v="February"/>
    <x v="233"/>
    <x v="48"/>
    <s v="Miller Ltd"/>
  </r>
  <r>
    <s v="S13225"/>
    <x v="27"/>
    <s v="B1032"/>
    <s v="C1175"/>
    <n v="6"/>
    <s v="Bulk"/>
    <n v="423"/>
    <n v="0"/>
    <s v="full price"/>
    <n v="2538"/>
    <n v="0"/>
    <n v="2538"/>
    <s v="February"/>
    <x v="196"/>
    <x v="43"/>
    <s v="Hall-Morgan"/>
  </r>
  <r>
    <s v="S13226"/>
    <x v="0"/>
    <s v="B1020"/>
    <s v="C1182"/>
    <n v="8"/>
    <s v="Bulk"/>
    <n v="386"/>
    <n v="15"/>
    <s v="discounted"/>
    <n v="3088"/>
    <n v="57.9"/>
    <n v="3030.1"/>
    <s v="February"/>
    <x v="58"/>
    <x v="39"/>
    <s v="Anderson-Hogan"/>
  </r>
  <r>
    <s v="S13227"/>
    <x v="10"/>
    <s v="B1035"/>
    <s v="C1039"/>
    <n v="5"/>
    <s v="normal"/>
    <n v="288"/>
    <n v="10"/>
    <s v="discounted"/>
    <n v="1440"/>
    <n v="28.8"/>
    <n v="1411.2"/>
    <s v="February"/>
    <x v="16"/>
    <x v="28"/>
    <s v="Barrett-Bryant"/>
  </r>
  <r>
    <s v="S13228"/>
    <x v="17"/>
    <s v="B1031"/>
    <s v="C1116"/>
    <n v="4"/>
    <s v="normal"/>
    <n v="370"/>
    <n v="5"/>
    <s v="discounted"/>
    <n v="1480"/>
    <n v="18.5"/>
    <n v="1461.5"/>
    <s v="February"/>
    <x v="23"/>
    <x v="5"/>
    <s v="Carr Ltd"/>
  </r>
  <r>
    <s v="S13229"/>
    <x v="24"/>
    <s v="B1057"/>
    <s v="C1121"/>
    <n v="8"/>
    <s v="Bulk"/>
    <n v="326"/>
    <n v="0"/>
    <s v="full price"/>
    <n v="2608"/>
    <n v="0"/>
    <n v="2608"/>
    <s v="February"/>
    <x v="233"/>
    <x v="48"/>
    <s v="Miller Ltd"/>
  </r>
  <r>
    <s v="S13230"/>
    <x v="25"/>
    <s v="B1050"/>
    <s v="C1239"/>
    <n v="7"/>
    <s v="Bulk"/>
    <n v="287"/>
    <n v="10"/>
    <s v="discounted"/>
    <n v="2009"/>
    <n v="28.7"/>
    <n v="1980.3"/>
    <s v="February"/>
    <x v="167"/>
    <x v="31"/>
    <s v="Washington, Golden and Roberts"/>
  </r>
  <r>
    <s v="S13231"/>
    <x v="24"/>
    <s v="B1041"/>
    <s v="C1071"/>
    <n v="9"/>
    <s v="Bulk"/>
    <n v="222"/>
    <n v="0"/>
    <s v="full price"/>
    <n v="1998"/>
    <n v="0"/>
    <n v="1998"/>
    <s v="February"/>
    <x v="71"/>
    <x v="17"/>
    <s v="Johnston and Sons"/>
  </r>
  <r>
    <s v="S13232"/>
    <x v="22"/>
    <s v="B1004"/>
    <s v="C1248"/>
    <n v="10"/>
    <s v="Bulk"/>
    <n v="248"/>
    <n v="15"/>
    <s v="discounted"/>
    <n v="2480"/>
    <n v="37.200000000000003"/>
    <n v="2442.8000000000002"/>
    <s v="February"/>
    <x v="108"/>
    <x v="53"/>
    <s v="Harding-Johns"/>
  </r>
  <r>
    <s v="S13233"/>
    <x v="15"/>
    <s v="B1050"/>
    <s v="C1193"/>
    <n v="1"/>
    <s v="normal"/>
    <n v="287"/>
    <n v="5"/>
    <s v="discounted"/>
    <n v="287"/>
    <n v="14.35"/>
    <n v="272.64999999999998"/>
    <s v="February"/>
    <x v="46"/>
    <x v="31"/>
    <s v="Lucero and Sons"/>
  </r>
  <r>
    <s v="S13234"/>
    <x v="24"/>
    <s v="B1042"/>
    <s v="C1015"/>
    <n v="9"/>
    <s v="Bulk"/>
    <n v="381"/>
    <n v="10"/>
    <s v="discounted"/>
    <n v="3429"/>
    <n v="38.1"/>
    <n v="3390.9"/>
    <s v="February"/>
    <x v="201"/>
    <x v="0"/>
    <s v="Munoz, Black and Wilson"/>
  </r>
  <r>
    <s v="S13235"/>
    <x v="9"/>
    <s v="B1034"/>
    <s v="C1103"/>
    <n v="6"/>
    <s v="Bulk"/>
    <n v="305"/>
    <n v="15"/>
    <s v="discounted"/>
    <n v="1830"/>
    <n v="45.75"/>
    <n v="1784.25"/>
    <s v="February"/>
    <x v="107"/>
    <x v="22"/>
    <s v="Miller-Miller"/>
  </r>
  <r>
    <s v="S13236"/>
    <x v="14"/>
    <s v="B1018"/>
    <s v="C1150"/>
    <n v="5"/>
    <s v="normal"/>
    <n v="295"/>
    <n v="15"/>
    <s v="discounted"/>
    <n v="1475"/>
    <n v="44.25"/>
    <n v="1430.75"/>
    <s v="February"/>
    <x v="72"/>
    <x v="36"/>
    <s v="Gonzalez-Tran"/>
  </r>
  <r>
    <s v="S13237"/>
    <x v="26"/>
    <s v="B1039"/>
    <s v="C1146"/>
    <n v="2"/>
    <s v="normal"/>
    <n v="356"/>
    <n v="5"/>
    <s v="discounted"/>
    <n v="712"/>
    <n v="17.8"/>
    <n v="694.2"/>
    <s v="February"/>
    <x v="222"/>
    <x v="46"/>
    <s v="Martinez-Stout"/>
  </r>
  <r>
    <s v="S13238"/>
    <x v="26"/>
    <s v="B1018"/>
    <s v="C1058"/>
    <n v="7"/>
    <s v="Bulk"/>
    <n v="295"/>
    <n v="15"/>
    <s v="discounted"/>
    <n v="2065"/>
    <n v="44.25"/>
    <n v="2020.75"/>
    <s v="February"/>
    <x v="229"/>
    <x v="36"/>
    <s v="Contreras, Suarez and Rocha"/>
  </r>
  <r>
    <s v="S13239"/>
    <x v="17"/>
    <s v="B1035"/>
    <s v="C1201"/>
    <n v="1"/>
    <s v="normal"/>
    <n v="288"/>
    <n v="10"/>
    <s v="discounted"/>
    <n v="288"/>
    <n v="28.8"/>
    <n v="259.2"/>
    <s v="February"/>
    <x v="96"/>
    <x v="28"/>
    <s v="Watts, Phillips and Vang"/>
  </r>
  <r>
    <s v="S13240"/>
    <x v="10"/>
    <s v="B1015"/>
    <s v="C1162"/>
    <n v="3"/>
    <s v="normal"/>
    <n v="417"/>
    <n v="5"/>
    <s v="discounted"/>
    <n v="1251"/>
    <n v="20.85"/>
    <n v="1230.1500000000001"/>
    <s v="February"/>
    <x v="28"/>
    <x v="25"/>
    <s v="Salazar, Maldonado and Thomas"/>
  </r>
  <r>
    <s v="S13241"/>
    <x v="15"/>
    <s v="B1045"/>
    <s v="C1172"/>
    <n v="8"/>
    <s v="Bulk"/>
    <n v="206"/>
    <n v="5"/>
    <s v="discounted"/>
    <n v="1648"/>
    <n v="10.3"/>
    <n v="1637.7"/>
    <s v="February"/>
    <x v="69"/>
    <x v="21"/>
    <s v="Moran LLC"/>
  </r>
  <r>
    <s v="S13242"/>
    <x v="5"/>
    <s v="B1054"/>
    <s v="C1232"/>
    <n v="3"/>
    <s v="normal"/>
    <n v="209"/>
    <n v="10"/>
    <s v="discounted"/>
    <n v="627"/>
    <n v="20.9"/>
    <n v="606.1"/>
    <s v="February"/>
    <x v="174"/>
    <x v="10"/>
    <s v="Clark LLC"/>
  </r>
  <r>
    <s v="S13243"/>
    <x v="18"/>
    <s v="B1016"/>
    <s v="C1076"/>
    <n v="7"/>
    <s v="Bulk"/>
    <n v="427"/>
    <n v="5"/>
    <s v="discounted"/>
    <n v="2989"/>
    <n v="21.35"/>
    <n v="2967.65"/>
    <s v="February"/>
    <x v="62"/>
    <x v="37"/>
    <s v="White-Cox"/>
  </r>
  <r>
    <s v="S13244"/>
    <x v="10"/>
    <s v="B1040"/>
    <s v="C1124"/>
    <n v="6"/>
    <s v="Bulk"/>
    <n v="456"/>
    <n v="15"/>
    <s v="discounted"/>
    <n v="2736"/>
    <n v="68.400000000000006"/>
    <n v="2667.6"/>
    <s v="February"/>
    <x v="113"/>
    <x v="11"/>
    <s v="Williams and Sons"/>
  </r>
  <r>
    <s v="S13245"/>
    <x v="24"/>
    <s v="B1029"/>
    <s v="C1084"/>
    <n v="7"/>
    <s v="Bulk"/>
    <n v="271"/>
    <n v="0"/>
    <s v="full price"/>
    <n v="1897"/>
    <n v="0"/>
    <n v="1897"/>
    <s v="February"/>
    <x v="64"/>
    <x v="42"/>
    <s v="Miles Ltd"/>
  </r>
  <r>
    <s v="S13246"/>
    <x v="23"/>
    <s v="B1037"/>
    <s v="C1026"/>
    <n v="3"/>
    <s v="normal"/>
    <n v="373"/>
    <n v="5"/>
    <s v="discounted"/>
    <n v="1119"/>
    <n v="18.649999999999999"/>
    <n v="1100.3499999999999"/>
    <s v="February"/>
    <x v="120"/>
    <x v="41"/>
    <s v="Williams-Edwards"/>
  </r>
  <r>
    <s v="S13247"/>
    <x v="17"/>
    <s v="B1010"/>
    <s v="C1135"/>
    <n v="9"/>
    <s v="Bulk"/>
    <n v="342"/>
    <n v="10"/>
    <s v="discounted"/>
    <n v="3078"/>
    <n v="34.200000000000003"/>
    <n v="3043.8"/>
    <s v="February"/>
    <x v="111"/>
    <x v="45"/>
    <s v="Morales-Morris"/>
  </r>
  <r>
    <s v="S13248"/>
    <x v="13"/>
    <s v="B1000"/>
    <s v="C1017"/>
    <n v="6"/>
    <s v="Bulk"/>
    <n v="418"/>
    <n v="0"/>
    <s v="full price"/>
    <n v="2508"/>
    <n v="0"/>
    <n v="2508"/>
    <s v="February"/>
    <x v="93"/>
    <x v="57"/>
    <s v="Maldonado, Miller and Thomas"/>
  </r>
  <r>
    <s v="S13249"/>
    <x v="0"/>
    <s v="B1026"/>
    <s v="C1223"/>
    <n v="8"/>
    <s v="Bulk"/>
    <n v="459"/>
    <n v="5"/>
    <s v="discounted"/>
    <n v="3672"/>
    <n v="22.95"/>
    <n v="3649.05"/>
    <s v="February"/>
    <x v="24"/>
    <x v="59"/>
    <s v="Brown-Walter"/>
  </r>
  <r>
    <s v="S13250"/>
    <x v="6"/>
    <s v="B1043"/>
    <s v="C1070"/>
    <n v="3"/>
    <s v="normal"/>
    <n v="262"/>
    <n v="5"/>
    <s v="discounted"/>
    <n v="786"/>
    <n v="13.1"/>
    <n v="772.9"/>
    <s v="February"/>
    <x v="151"/>
    <x v="56"/>
    <s v="Green, Wilson and Flynn"/>
  </r>
  <r>
    <s v="S13251"/>
    <x v="16"/>
    <s v="B1026"/>
    <s v="C1015"/>
    <n v="8"/>
    <s v="Bulk"/>
    <n v="459"/>
    <n v="0"/>
    <s v="full price"/>
    <n v="3672"/>
    <n v="0"/>
    <n v="3672"/>
    <s v="February"/>
    <x v="201"/>
    <x v="59"/>
    <s v="Munoz, Black and Wilson"/>
  </r>
  <r>
    <s v="S13252"/>
    <x v="22"/>
    <s v="B1002"/>
    <s v="C1156"/>
    <n v="7"/>
    <s v="Bulk"/>
    <n v="167"/>
    <n v="15"/>
    <s v="discounted"/>
    <n v="1169"/>
    <n v="25.05"/>
    <n v="1143.95"/>
    <s v="February"/>
    <x v="87"/>
    <x v="29"/>
    <s v="Trevino LLC"/>
  </r>
  <r>
    <s v="S13253"/>
    <x v="19"/>
    <s v="B1042"/>
    <s v="C1106"/>
    <n v="3"/>
    <s v="normal"/>
    <n v="381"/>
    <n v="10"/>
    <s v="discounted"/>
    <n v="1143"/>
    <n v="38.1"/>
    <n v="1104.9000000000001"/>
    <s v="February"/>
    <x v="75"/>
    <x v="0"/>
    <s v="Palmer Inc"/>
  </r>
  <r>
    <s v="S13254"/>
    <x v="6"/>
    <s v="B1004"/>
    <s v="C1239"/>
    <n v="5"/>
    <s v="normal"/>
    <n v="248"/>
    <n v="5"/>
    <s v="discounted"/>
    <n v="1240"/>
    <n v="12.4"/>
    <n v="1227.5999999999999"/>
    <s v="February"/>
    <x v="167"/>
    <x v="53"/>
    <s v="Washington, Golden and Roberts"/>
  </r>
  <r>
    <s v="S13255"/>
    <x v="4"/>
    <s v="B1015"/>
    <s v="C1077"/>
    <n v="2"/>
    <s v="normal"/>
    <n v="417"/>
    <n v="15"/>
    <s v="discounted"/>
    <n v="834"/>
    <n v="62.55"/>
    <n v="771.45"/>
    <s v="February"/>
    <x v="10"/>
    <x v="25"/>
    <s v="Martinez, Bruce and Brady"/>
  </r>
  <r>
    <s v="S13256"/>
    <x v="17"/>
    <s v="B1042"/>
    <s v="C1110"/>
    <n v="8"/>
    <s v="Bulk"/>
    <n v="381"/>
    <n v="10"/>
    <s v="discounted"/>
    <n v="3048"/>
    <n v="38.1"/>
    <n v="3009.9"/>
    <s v="February"/>
    <x v="248"/>
    <x v="0"/>
    <s v="Davis, Harmon and Morgan"/>
  </r>
  <r>
    <s v="S13257"/>
    <x v="24"/>
    <s v="B1052"/>
    <s v="C1153"/>
    <n v="1"/>
    <s v="normal"/>
    <n v="462"/>
    <n v="5"/>
    <s v="discounted"/>
    <n v="462"/>
    <n v="23.1"/>
    <n v="438.9"/>
    <s v="February"/>
    <x v="232"/>
    <x v="8"/>
    <s v="Lopez Ltd"/>
  </r>
  <r>
    <s v="S13258"/>
    <x v="9"/>
    <s v="B1029"/>
    <s v="C1144"/>
    <n v="3"/>
    <s v="normal"/>
    <n v="271"/>
    <n v="5"/>
    <s v="discounted"/>
    <n v="813"/>
    <n v="13.55"/>
    <n v="799.45"/>
    <s v="February"/>
    <x v="119"/>
    <x v="42"/>
    <s v="Butler-Carter"/>
  </r>
  <r>
    <s v="S13259"/>
    <x v="2"/>
    <s v="B1000"/>
    <s v="C1162"/>
    <n v="5"/>
    <s v="normal"/>
    <n v="418"/>
    <n v="0"/>
    <s v="full price"/>
    <n v="2090"/>
    <n v="0"/>
    <n v="2090"/>
    <s v="February"/>
    <x v="28"/>
    <x v="57"/>
    <s v="Salazar, Maldonado and Thomas"/>
  </r>
  <r>
    <s v="S13260"/>
    <x v="4"/>
    <s v="B1022"/>
    <s v="C1212"/>
    <n v="4"/>
    <s v="normal"/>
    <n v="441"/>
    <n v="5"/>
    <s v="discounted"/>
    <n v="1764"/>
    <n v="22.05"/>
    <n v="1741.95"/>
    <s v="February"/>
    <x v="29"/>
    <x v="47"/>
    <s v="Maldonado-Cohen"/>
  </r>
  <r>
    <s v="S13261"/>
    <x v="22"/>
    <s v="B1005"/>
    <s v="C1176"/>
    <n v="5"/>
    <s v="normal"/>
    <n v="500"/>
    <n v="5"/>
    <s v="discounted"/>
    <n v="2500"/>
    <n v="25"/>
    <n v="2475"/>
    <s v="February"/>
    <x v="173"/>
    <x v="9"/>
    <s v="Liu Group"/>
  </r>
  <r>
    <s v="S13262"/>
    <x v="16"/>
    <s v="B1035"/>
    <s v="C1111"/>
    <n v="1"/>
    <s v="normal"/>
    <n v="288"/>
    <n v="5"/>
    <s v="discounted"/>
    <n v="288"/>
    <n v="14.4"/>
    <n v="273.60000000000002"/>
    <s v="February"/>
    <x v="103"/>
    <x v="28"/>
    <s v="Nash, Rich and Hill"/>
  </r>
  <r>
    <s v="S13263"/>
    <x v="15"/>
    <s v="B1021"/>
    <s v="C1212"/>
    <n v="6"/>
    <s v="Bulk"/>
    <n v="269"/>
    <n v="0"/>
    <s v="full price"/>
    <n v="1614"/>
    <n v="0"/>
    <n v="1614"/>
    <s v="February"/>
    <x v="29"/>
    <x v="44"/>
    <s v="Maldonado-Cohen"/>
  </r>
  <r>
    <s v="S13264"/>
    <x v="27"/>
    <s v="B1050"/>
    <s v="C1132"/>
    <n v="9"/>
    <s v="Bulk"/>
    <n v="287"/>
    <n v="10"/>
    <s v="discounted"/>
    <n v="2583"/>
    <n v="28.7"/>
    <n v="2554.3000000000002"/>
    <s v="February"/>
    <x v="152"/>
    <x v="31"/>
    <s v="Moreno, Jenkins and Perez"/>
  </r>
  <r>
    <s v="S13265"/>
    <x v="15"/>
    <s v="B1032"/>
    <s v="C1184"/>
    <n v="7"/>
    <s v="Bulk"/>
    <n v="423"/>
    <n v="0"/>
    <s v="full price"/>
    <n v="2961"/>
    <n v="0"/>
    <n v="2961"/>
    <s v="February"/>
    <x v="190"/>
    <x v="43"/>
    <s v="Ware LLC"/>
  </r>
  <r>
    <s v="S13266"/>
    <x v="6"/>
    <s v="B1028"/>
    <s v="C1072"/>
    <n v="8"/>
    <s v="Bulk"/>
    <n v="487"/>
    <n v="15"/>
    <s v="discounted"/>
    <n v="3896"/>
    <n v="73.05"/>
    <n v="3822.95"/>
    <s v="February"/>
    <x v="130"/>
    <x v="51"/>
    <s v="Reid, Chavez and Flowers"/>
  </r>
  <r>
    <s v="S13267"/>
    <x v="13"/>
    <s v="B1048"/>
    <s v="C1112"/>
    <n v="3"/>
    <s v="normal"/>
    <n v="465"/>
    <n v="15"/>
    <s v="discounted"/>
    <n v="1395"/>
    <n v="69.75"/>
    <n v="1325.25"/>
    <s v="February"/>
    <x v="8"/>
    <x v="6"/>
    <s v="Hood-Pena"/>
  </r>
  <r>
    <s v="S13268"/>
    <x v="21"/>
    <s v="B1058"/>
    <s v="C1231"/>
    <n v="9"/>
    <s v="Bulk"/>
    <n v="362"/>
    <n v="15"/>
    <s v="discounted"/>
    <n v="3258"/>
    <n v="54.3"/>
    <n v="3203.7"/>
    <s v="February"/>
    <x v="77"/>
    <x v="32"/>
    <s v="Adams-Aguilar"/>
  </r>
  <r>
    <s v="S13269"/>
    <x v="8"/>
    <s v="B1014"/>
    <s v="C1056"/>
    <n v="2"/>
    <s v="normal"/>
    <n v="420"/>
    <n v="0"/>
    <s v="full price"/>
    <n v="840"/>
    <n v="0"/>
    <n v="840"/>
    <s v="February"/>
    <x v="42"/>
    <x v="15"/>
    <s v="Murphy LLC"/>
  </r>
  <r>
    <s v="S13270"/>
    <x v="20"/>
    <s v="B1008"/>
    <s v="C1121"/>
    <n v="3"/>
    <s v="normal"/>
    <n v="492"/>
    <n v="5"/>
    <s v="discounted"/>
    <n v="1476"/>
    <n v="24.6"/>
    <n v="1451.4"/>
    <s v="February"/>
    <x v="233"/>
    <x v="54"/>
    <s v="Miller Ltd"/>
  </r>
  <r>
    <s v="S13271"/>
    <x v="10"/>
    <s v="B1022"/>
    <s v="C1013"/>
    <n v="2"/>
    <s v="normal"/>
    <n v="441"/>
    <n v="0"/>
    <s v="full price"/>
    <n v="882"/>
    <n v="0"/>
    <n v="882"/>
    <s v="February"/>
    <x v="219"/>
    <x v="47"/>
    <s v="Wu Group"/>
  </r>
  <r>
    <s v="S13272"/>
    <x v="0"/>
    <s v="B1039"/>
    <s v="C1160"/>
    <n v="6"/>
    <s v="Bulk"/>
    <n v="356"/>
    <n v="5"/>
    <s v="discounted"/>
    <n v="2136"/>
    <n v="17.8"/>
    <n v="2118.1999999999998"/>
    <s v="February"/>
    <x v="45"/>
    <x v="46"/>
    <s v="Martin Ltd"/>
  </r>
  <r>
    <s v="S13273"/>
    <x v="8"/>
    <s v="B1012"/>
    <s v="C1000"/>
    <n v="4"/>
    <s v="normal"/>
    <n v="186"/>
    <n v="0"/>
    <s v="full price"/>
    <n v="744"/>
    <n v="0"/>
    <n v="744"/>
    <s v="February"/>
    <x v="156"/>
    <x v="27"/>
    <s v="Harris, Wilkinson and Barber"/>
  </r>
  <r>
    <s v="S13274"/>
    <x v="10"/>
    <s v="B1042"/>
    <s v="C1244"/>
    <n v="7"/>
    <s v="Bulk"/>
    <n v="381"/>
    <n v="15"/>
    <s v="discounted"/>
    <n v="2667"/>
    <n v="57.15"/>
    <n v="2609.85"/>
    <s v="February"/>
    <x v="242"/>
    <x v="0"/>
    <s v="Schmidt, Mccoy and Sanchez"/>
  </r>
  <r>
    <s v="S13275"/>
    <x v="7"/>
    <s v="B1040"/>
    <s v="C1166"/>
    <n v="10"/>
    <s v="Bulk"/>
    <n v="456"/>
    <n v="5"/>
    <s v="discounted"/>
    <n v="4560"/>
    <n v="22.8"/>
    <n v="4537.2"/>
    <s v="February"/>
    <x v="91"/>
    <x v="11"/>
    <s v="Knight-Coleman"/>
  </r>
  <r>
    <s v="S13276"/>
    <x v="14"/>
    <s v="B1010"/>
    <s v="C1099"/>
    <n v="2"/>
    <s v="normal"/>
    <n v="342"/>
    <n v="10"/>
    <s v="discounted"/>
    <n v="684"/>
    <n v="34.200000000000003"/>
    <n v="649.79999999999995"/>
    <s v="February"/>
    <x v="63"/>
    <x v="45"/>
    <s v="Powell-Cox"/>
  </r>
  <r>
    <s v="S13277"/>
    <x v="20"/>
    <s v="B1009"/>
    <s v="C1164"/>
    <n v="1"/>
    <s v="normal"/>
    <n v="210"/>
    <n v="0"/>
    <s v="full price"/>
    <n v="210"/>
    <n v="0"/>
    <n v="210"/>
    <s v="February"/>
    <x v="85"/>
    <x v="2"/>
    <s v="Harris Ltd"/>
  </r>
  <r>
    <s v="S13278"/>
    <x v="26"/>
    <s v="B1037"/>
    <s v="C1055"/>
    <n v="3"/>
    <s v="normal"/>
    <n v="373"/>
    <n v="15"/>
    <s v="discounted"/>
    <n v="1119"/>
    <n v="55.95"/>
    <n v="1063.05"/>
    <s v="February"/>
    <x v="59"/>
    <x v="41"/>
    <s v="Byrd, Dixon and Kennedy"/>
  </r>
  <r>
    <s v="S13279"/>
    <x v="14"/>
    <s v="B1044"/>
    <s v="C1086"/>
    <n v="3"/>
    <s v="normal"/>
    <n v="396"/>
    <n v="0"/>
    <s v="full price"/>
    <n v="1188"/>
    <n v="0"/>
    <n v="1188"/>
    <s v="February"/>
    <x v="220"/>
    <x v="1"/>
    <s v="Brown-Smith"/>
  </r>
  <r>
    <s v="S13280"/>
    <x v="1"/>
    <s v="B1014"/>
    <s v="C1207"/>
    <n v="6"/>
    <s v="Bulk"/>
    <n v="420"/>
    <n v="10"/>
    <s v="discounted"/>
    <n v="2520"/>
    <n v="42"/>
    <n v="2478"/>
    <s v="February"/>
    <x v="243"/>
    <x v="15"/>
    <s v="Mendoza LLC"/>
  </r>
  <r>
    <s v="S13281"/>
    <x v="13"/>
    <s v="B1038"/>
    <s v="C1014"/>
    <n v="2"/>
    <s v="normal"/>
    <n v="481"/>
    <n v="0"/>
    <s v="full price"/>
    <n v="962"/>
    <n v="0"/>
    <n v="962"/>
    <s v="February"/>
    <x v="3"/>
    <x v="18"/>
    <s v="Trevino PLC"/>
  </r>
  <r>
    <s v="S13282"/>
    <x v="18"/>
    <s v="B1025"/>
    <s v="C1246"/>
    <n v="3"/>
    <s v="normal"/>
    <n v="467"/>
    <n v="10"/>
    <s v="discounted"/>
    <n v="1401"/>
    <n v="46.7"/>
    <n v="1354.3"/>
    <s v="February"/>
    <x v="95"/>
    <x v="38"/>
    <s v="Young Ltd"/>
  </r>
  <r>
    <s v="S13283"/>
    <x v="18"/>
    <s v="B1043"/>
    <s v="C1228"/>
    <n v="6"/>
    <s v="Bulk"/>
    <n v="262"/>
    <n v="5"/>
    <s v="discounted"/>
    <n v="1572"/>
    <n v="13.1"/>
    <n v="1558.9"/>
    <s v="February"/>
    <x v="129"/>
    <x v="56"/>
    <s v="Mills, Robles and Smith"/>
  </r>
  <r>
    <s v="S13284"/>
    <x v="5"/>
    <s v="B1059"/>
    <s v="C1232"/>
    <n v="7"/>
    <s v="Bulk"/>
    <n v="399"/>
    <n v="15"/>
    <s v="discounted"/>
    <n v="2793"/>
    <n v="59.85"/>
    <n v="2733.15"/>
    <s v="February"/>
    <x v="174"/>
    <x v="34"/>
    <s v="Clark LLC"/>
  </r>
  <r>
    <s v="S13285"/>
    <x v="5"/>
    <s v="B1045"/>
    <s v="C1100"/>
    <n v="5"/>
    <s v="normal"/>
    <n v="206"/>
    <n v="0"/>
    <s v="full price"/>
    <n v="1030"/>
    <n v="0"/>
    <n v="1030"/>
    <s v="February"/>
    <x v="79"/>
    <x v="21"/>
    <s v="Torres, Rodriguez and Edwards"/>
  </r>
  <r>
    <s v="S13286"/>
    <x v="6"/>
    <s v="B1004"/>
    <s v="C1138"/>
    <n v="6"/>
    <s v="Bulk"/>
    <n v="248"/>
    <n v="0"/>
    <s v="full price"/>
    <n v="1488"/>
    <n v="0"/>
    <n v="1488"/>
    <s v="February"/>
    <x v="109"/>
    <x v="53"/>
    <s v="Norris Group"/>
  </r>
  <r>
    <s v="S13287"/>
    <x v="2"/>
    <s v="B1046"/>
    <s v="C1222"/>
    <n v="7"/>
    <s v="Bulk"/>
    <n v="334"/>
    <n v="0"/>
    <s v="full price"/>
    <n v="2338"/>
    <n v="0"/>
    <n v="2338"/>
    <s v="February"/>
    <x v="44"/>
    <x v="20"/>
    <s v="Moody-Dunn"/>
  </r>
  <r>
    <s v="S13288"/>
    <x v="13"/>
    <s v="B1004"/>
    <s v="C1049"/>
    <n v="5"/>
    <s v="normal"/>
    <n v="248"/>
    <n v="15"/>
    <s v="discounted"/>
    <n v="1240"/>
    <n v="37.200000000000003"/>
    <n v="1202.8"/>
    <s v="February"/>
    <x v="51"/>
    <x v="53"/>
    <s v="Mcknight LLC"/>
  </r>
  <r>
    <s v="S13289"/>
    <x v="0"/>
    <s v="B1036"/>
    <s v="C1001"/>
    <n v="7"/>
    <s v="Bulk"/>
    <n v="164"/>
    <n v="10"/>
    <s v="discounted"/>
    <n v="1148"/>
    <n v="16.399999999999999"/>
    <n v="1131.5999999999999"/>
    <s v="February"/>
    <x v="208"/>
    <x v="19"/>
    <s v="Bowman Group"/>
  </r>
  <r>
    <s v="S13290"/>
    <x v="13"/>
    <s v="B1045"/>
    <s v="C1003"/>
    <n v="3"/>
    <s v="normal"/>
    <n v="206"/>
    <n v="10"/>
    <s v="discounted"/>
    <n v="618"/>
    <n v="20.6"/>
    <n v="597.4"/>
    <s v="February"/>
    <x v="166"/>
    <x v="21"/>
    <s v="Clark and Sons"/>
  </r>
  <r>
    <s v="S13291"/>
    <x v="9"/>
    <s v="B1044"/>
    <s v="C1197"/>
    <n v="9"/>
    <s v="Bulk"/>
    <n v="396"/>
    <n v="5"/>
    <s v="discounted"/>
    <n v="3564"/>
    <n v="19.8"/>
    <n v="3544.2"/>
    <s v="February"/>
    <x v="65"/>
    <x v="1"/>
    <s v="Solis, Snyder and Newton"/>
  </r>
  <r>
    <s v="S13292"/>
    <x v="20"/>
    <s v="B1018"/>
    <s v="C1136"/>
    <n v="6"/>
    <s v="Bulk"/>
    <n v="295"/>
    <n v="5"/>
    <s v="discounted"/>
    <n v="1770"/>
    <n v="14.75"/>
    <n v="1755.25"/>
    <s v="February"/>
    <x v="82"/>
    <x v="36"/>
    <s v="Hernandez PLC"/>
  </r>
  <r>
    <s v="S13293"/>
    <x v="16"/>
    <s v="B1011"/>
    <s v="C1222"/>
    <n v="2"/>
    <s v="normal"/>
    <n v="281"/>
    <n v="15"/>
    <s v="discounted"/>
    <n v="562"/>
    <n v="42.15"/>
    <n v="519.85"/>
    <s v="February"/>
    <x v="44"/>
    <x v="13"/>
    <s v="Moody-Dunn"/>
  </r>
  <r>
    <s v="S13294"/>
    <x v="24"/>
    <s v="B1002"/>
    <s v="C1013"/>
    <n v="3"/>
    <s v="normal"/>
    <n v="167"/>
    <n v="0"/>
    <s v="full price"/>
    <n v="501"/>
    <n v="0"/>
    <n v="501"/>
    <s v="February"/>
    <x v="219"/>
    <x v="29"/>
    <s v="Wu Group"/>
  </r>
  <r>
    <s v="S13295"/>
    <x v="18"/>
    <s v="B1034"/>
    <s v="C1034"/>
    <n v="4"/>
    <s v="normal"/>
    <n v="305"/>
    <n v="5"/>
    <s v="discounted"/>
    <n v="1220"/>
    <n v="15.25"/>
    <n v="1204.75"/>
    <s v="February"/>
    <x v="213"/>
    <x v="22"/>
    <s v="Finley and Sons"/>
  </r>
  <r>
    <s v="S13296"/>
    <x v="8"/>
    <s v="B1027"/>
    <s v="C1193"/>
    <n v="8"/>
    <s v="Bulk"/>
    <n v="336"/>
    <n v="5"/>
    <s v="discounted"/>
    <n v="2688"/>
    <n v="16.8"/>
    <n v="2671.2"/>
    <s v="February"/>
    <x v="46"/>
    <x v="33"/>
    <s v="Lucero and Sons"/>
  </r>
  <r>
    <s v="S13297"/>
    <x v="5"/>
    <s v="B1001"/>
    <s v="C1125"/>
    <n v="2"/>
    <s v="normal"/>
    <n v="341"/>
    <n v="5"/>
    <s v="discounted"/>
    <n v="682"/>
    <n v="17.05"/>
    <n v="664.95"/>
    <s v="February"/>
    <x v="74"/>
    <x v="50"/>
    <s v="Mendoza-Burke"/>
  </r>
  <r>
    <s v="S13298"/>
    <x v="26"/>
    <s v="B1031"/>
    <s v="C1147"/>
    <n v="3"/>
    <s v="normal"/>
    <n v="370"/>
    <n v="0"/>
    <s v="full price"/>
    <n v="1110"/>
    <n v="0"/>
    <n v="1110"/>
    <s v="February"/>
    <x v="189"/>
    <x v="5"/>
    <s v="Daniels-Bond"/>
  </r>
  <r>
    <s v="S13299"/>
    <x v="15"/>
    <s v="B1026"/>
    <s v="C1025"/>
    <n v="7"/>
    <s v="Bulk"/>
    <n v="459"/>
    <n v="5"/>
    <s v="discounted"/>
    <n v="3213"/>
    <n v="22.95"/>
    <n v="3190.05"/>
    <s v="February"/>
    <x v="89"/>
    <x v="59"/>
    <s v="Wells, Jones and Rogers"/>
  </r>
  <r>
    <s v="S13300"/>
    <x v="9"/>
    <s v="B1028"/>
    <s v="C1148"/>
    <n v="6"/>
    <s v="Bulk"/>
    <n v="487"/>
    <n v="0"/>
    <s v="full price"/>
    <n v="2922"/>
    <n v="0"/>
    <n v="2922"/>
    <s v="February"/>
    <x v="97"/>
    <x v="51"/>
    <s v="Ford PLC"/>
  </r>
  <r>
    <s v="S13301"/>
    <x v="11"/>
    <s v="B1051"/>
    <s v="C1203"/>
    <n v="3"/>
    <s v="normal"/>
    <n v="451"/>
    <n v="0"/>
    <s v="full price"/>
    <n v="1353"/>
    <n v="0"/>
    <n v="1353"/>
    <s v="February"/>
    <x v="60"/>
    <x v="52"/>
    <s v="Patel-Thomas"/>
  </r>
  <r>
    <s v="S13302"/>
    <x v="17"/>
    <s v="B1013"/>
    <s v="C1072"/>
    <n v="2"/>
    <s v="normal"/>
    <n v="284"/>
    <n v="10"/>
    <s v="discounted"/>
    <n v="568"/>
    <n v="28.4"/>
    <n v="539.6"/>
    <s v="February"/>
    <x v="130"/>
    <x v="16"/>
    <s v="Reid, Chavez and Flowers"/>
  </r>
  <r>
    <s v="S13303"/>
    <x v="25"/>
    <s v="B1030"/>
    <s v="C1192"/>
    <n v="6"/>
    <s v="Bulk"/>
    <n v="410"/>
    <n v="5"/>
    <s v="discounted"/>
    <n v="2460"/>
    <n v="20.5"/>
    <n v="2439.5"/>
    <s v="February"/>
    <x v="187"/>
    <x v="23"/>
    <s v="Koch, Tran and Garner"/>
  </r>
  <r>
    <s v="S13304"/>
    <x v="5"/>
    <s v="B1015"/>
    <s v="C1161"/>
    <n v="4"/>
    <s v="normal"/>
    <n v="417"/>
    <n v="10"/>
    <s v="discounted"/>
    <n v="1668"/>
    <n v="41.7"/>
    <n v="1626.3"/>
    <s v="February"/>
    <x v="38"/>
    <x v="25"/>
    <s v="Baker, Gonzalez and Wood"/>
  </r>
  <r>
    <s v="S13305"/>
    <x v="20"/>
    <s v="B1020"/>
    <s v="C1154"/>
    <n v="7"/>
    <s v="Bulk"/>
    <n v="386"/>
    <n v="15"/>
    <s v="discounted"/>
    <n v="2702"/>
    <n v="57.9"/>
    <n v="2644.1"/>
    <s v="February"/>
    <x v="153"/>
    <x v="39"/>
    <s v="Terry-Simpson"/>
  </r>
  <r>
    <s v="S13306"/>
    <x v="25"/>
    <s v="B1054"/>
    <s v="C1000"/>
    <n v="8"/>
    <s v="Bulk"/>
    <n v="209"/>
    <n v="0"/>
    <s v="full price"/>
    <n v="1672"/>
    <n v="0"/>
    <n v="1672"/>
    <s v="February"/>
    <x v="156"/>
    <x v="10"/>
    <s v="Harris, Wilkinson and Barber"/>
  </r>
  <r>
    <s v="S13307"/>
    <x v="20"/>
    <s v="B1010"/>
    <s v="C1228"/>
    <n v="3"/>
    <s v="normal"/>
    <n v="342"/>
    <n v="5"/>
    <s v="discounted"/>
    <n v="1026"/>
    <n v="17.100000000000001"/>
    <n v="1008.9"/>
    <s v="February"/>
    <x v="129"/>
    <x v="45"/>
    <s v="Mills, Robles and Smith"/>
  </r>
  <r>
    <s v="S13308"/>
    <x v="2"/>
    <s v="B1055"/>
    <s v="C1009"/>
    <n v="6"/>
    <s v="Bulk"/>
    <n v="192"/>
    <n v="15"/>
    <s v="discounted"/>
    <n v="1152"/>
    <n v="28.8"/>
    <n v="1123.2"/>
    <s v="February"/>
    <x v="19"/>
    <x v="3"/>
    <s v="Brown and Sons"/>
  </r>
  <r>
    <s v="S13309"/>
    <x v="3"/>
    <s v="B1040"/>
    <s v="C1043"/>
    <n v="3"/>
    <s v="normal"/>
    <n v="456"/>
    <n v="15"/>
    <s v="discounted"/>
    <n v="1368"/>
    <n v="68.400000000000006"/>
    <n v="1299.5999999999999"/>
    <s v="February"/>
    <x v="49"/>
    <x v="11"/>
    <s v="Moore-Torres"/>
  </r>
  <r>
    <s v="S13310"/>
    <x v="1"/>
    <s v="B1054"/>
    <s v="C1048"/>
    <n v="10"/>
    <s v="Bulk"/>
    <n v="209"/>
    <n v="5"/>
    <s v="discounted"/>
    <n v="2090"/>
    <n v="10.45"/>
    <n v="2079.5500000000002"/>
    <s v="February"/>
    <x v="41"/>
    <x v="10"/>
    <s v="Alexander-Williams"/>
  </r>
  <r>
    <s v="S13311"/>
    <x v="16"/>
    <s v="B1034"/>
    <s v="C1121"/>
    <n v="9"/>
    <s v="Bulk"/>
    <n v="305"/>
    <n v="5"/>
    <s v="discounted"/>
    <n v="2745"/>
    <n v="15.25"/>
    <n v="2729.75"/>
    <s v="February"/>
    <x v="233"/>
    <x v="22"/>
    <s v="Miller Ltd"/>
  </r>
  <r>
    <s v="S13312"/>
    <x v="1"/>
    <s v="B1008"/>
    <s v="C1018"/>
    <n v="5"/>
    <s v="normal"/>
    <n v="492"/>
    <n v="10"/>
    <s v="discounted"/>
    <n v="2460"/>
    <n v="49.2"/>
    <n v="2410.8000000000002"/>
    <s v="February"/>
    <x v="22"/>
    <x v="54"/>
    <s v="Taylor-Kane"/>
  </r>
  <r>
    <s v="S13313"/>
    <x v="27"/>
    <s v="B1002"/>
    <s v="C1186"/>
    <n v="6"/>
    <s v="Bulk"/>
    <n v="167"/>
    <n v="0"/>
    <s v="full price"/>
    <n v="1002"/>
    <n v="0"/>
    <n v="1002"/>
    <s v="February"/>
    <x v="47"/>
    <x v="29"/>
    <s v="Torres Ltd"/>
  </r>
  <r>
    <s v="S13314"/>
    <x v="27"/>
    <s v="B1031"/>
    <s v="C1129"/>
    <n v="6"/>
    <s v="Bulk"/>
    <n v="370"/>
    <n v="10"/>
    <s v="discounted"/>
    <n v="2220"/>
    <n v="37"/>
    <n v="2183"/>
    <s v="February"/>
    <x v="158"/>
    <x v="5"/>
    <s v="Bruce-Jacobs"/>
  </r>
  <r>
    <s v="S13315"/>
    <x v="3"/>
    <s v="B1006"/>
    <s v="C1117"/>
    <n v="7"/>
    <s v="Bulk"/>
    <n v="213"/>
    <n v="5"/>
    <s v="discounted"/>
    <n v="1491"/>
    <n v="10.65"/>
    <n v="1480.35"/>
    <s v="February"/>
    <x v="67"/>
    <x v="40"/>
    <s v="Anderson-Martinez"/>
  </r>
  <r>
    <s v="S13316"/>
    <x v="13"/>
    <s v="B1039"/>
    <s v="C1152"/>
    <n v="1"/>
    <s v="normal"/>
    <n v="356"/>
    <n v="15"/>
    <s v="discounted"/>
    <n v="356"/>
    <n v="53.4"/>
    <n v="302.60000000000002"/>
    <s v="February"/>
    <x v="160"/>
    <x v="46"/>
    <s v="Wolfe-Spencer"/>
  </r>
  <r>
    <s v="S13317"/>
    <x v="26"/>
    <s v="B1057"/>
    <s v="C1196"/>
    <n v="1"/>
    <s v="normal"/>
    <n v="326"/>
    <n v="0"/>
    <s v="full price"/>
    <n v="326"/>
    <n v="0"/>
    <n v="326"/>
    <s v="February"/>
    <x v="127"/>
    <x v="48"/>
    <s v="Holden, Austin and Robinson"/>
  </r>
  <r>
    <s v="S13318"/>
    <x v="0"/>
    <s v="B1039"/>
    <s v="C1096"/>
    <n v="6"/>
    <s v="Bulk"/>
    <n v="356"/>
    <n v="0"/>
    <s v="full price"/>
    <n v="2136"/>
    <n v="0"/>
    <n v="2136"/>
    <s v="February"/>
    <x v="9"/>
    <x v="46"/>
    <s v="Scott-Johnston"/>
  </r>
  <r>
    <s v="S13319"/>
    <x v="6"/>
    <s v="B1026"/>
    <s v="C1065"/>
    <n v="7"/>
    <s v="Bulk"/>
    <n v="459"/>
    <n v="5"/>
    <s v="discounted"/>
    <n v="3213"/>
    <n v="22.95"/>
    <n v="3190.05"/>
    <s v="February"/>
    <x v="105"/>
    <x v="59"/>
    <s v="Price Ltd"/>
  </r>
  <r>
    <s v="S13320"/>
    <x v="6"/>
    <s v="B1016"/>
    <s v="C1140"/>
    <n v="6"/>
    <s v="Bulk"/>
    <n v="427"/>
    <n v="15"/>
    <s v="discounted"/>
    <n v="2562"/>
    <n v="64.05"/>
    <n v="2497.9499999999998"/>
    <s v="February"/>
    <x v="247"/>
    <x v="37"/>
    <s v="Brown, Hunt and Anderson"/>
  </r>
  <r>
    <s v="S13321"/>
    <x v="5"/>
    <s v="B1000"/>
    <s v="C1098"/>
    <n v="9"/>
    <s v="Bulk"/>
    <n v="418"/>
    <n v="10"/>
    <s v="discounted"/>
    <n v="3762"/>
    <n v="41.8"/>
    <n v="3720.2"/>
    <s v="February"/>
    <x v="159"/>
    <x v="57"/>
    <s v="Tate-Massey"/>
  </r>
  <r>
    <s v="S13322"/>
    <x v="22"/>
    <s v="B1030"/>
    <s v="C1226"/>
    <n v="7"/>
    <s v="Bulk"/>
    <n v="410"/>
    <n v="10"/>
    <s v="discounted"/>
    <n v="2870"/>
    <n v="41"/>
    <n v="2829"/>
    <s v="February"/>
    <x v="183"/>
    <x v="23"/>
    <s v="Collins-Wang"/>
  </r>
  <r>
    <s v="S13323"/>
    <x v="8"/>
    <s v="B1024"/>
    <s v="C1166"/>
    <n v="7"/>
    <s v="Bulk"/>
    <n v="222"/>
    <n v="5"/>
    <s v="discounted"/>
    <n v="1554"/>
    <n v="11.1"/>
    <n v="1542.9"/>
    <s v="February"/>
    <x v="91"/>
    <x v="35"/>
    <s v="Knight-Coleman"/>
  </r>
  <r>
    <s v="S13324"/>
    <x v="12"/>
    <s v="B1055"/>
    <s v="C1061"/>
    <n v="10"/>
    <s v="Bulk"/>
    <n v="192"/>
    <n v="0"/>
    <s v="full price"/>
    <n v="1920"/>
    <n v="0"/>
    <n v="1920"/>
    <s v="February"/>
    <x v="27"/>
    <x v="3"/>
    <s v="Stevenson-Phillips"/>
  </r>
  <r>
    <s v="S13325"/>
    <x v="9"/>
    <s v="B1054"/>
    <s v="C1208"/>
    <n v="2"/>
    <s v="normal"/>
    <n v="209"/>
    <n v="0"/>
    <s v="full price"/>
    <n v="418"/>
    <n v="0"/>
    <n v="418"/>
    <s v="February"/>
    <x v="36"/>
    <x v="10"/>
    <s v="Hunter PLC"/>
  </r>
  <r>
    <s v="S13326"/>
    <x v="4"/>
    <s v="B1012"/>
    <s v="C1240"/>
    <n v="7"/>
    <s v="Bulk"/>
    <n v="186"/>
    <n v="5"/>
    <s v="discounted"/>
    <n v="1302"/>
    <n v="9.3000000000000007"/>
    <n v="1292.7"/>
    <s v="February"/>
    <x v="68"/>
    <x v="27"/>
    <s v="Morgan PLC"/>
  </r>
  <r>
    <s v="S13327"/>
    <x v="21"/>
    <s v="B1041"/>
    <s v="C1188"/>
    <n v="5"/>
    <s v="normal"/>
    <n v="222"/>
    <n v="0"/>
    <s v="full price"/>
    <n v="1110"/>
    <n v="0"/>
    <n v="1110"/>
    <s v="February"/>
    <x v="92"/>
    <x v="17"/>
    <s v="Matthews, Flores and Bradley"/>
  </r>
  <r>
    <s v="S13328"/>
    <x v="2"/>
    <s v="B1037"/>
    <s v="C1094"/>
    <n v="10"/>
    <s v="Bulk"/>
    <n v="373"/>
    <n v="15"/>
    <s v="discounted"/>
    <n v="3730"/>
    <n v="55.95"/>
    <n v="3674.05"/>
    <s v="February"/>
    <x v="204"/>
    <x v="41"/>
    <s v="Henderson, Daniels and Kelly"/>
  </r>
  <r>
    <s v="S13329"/>
    <x v="15"/>
    <s v="B1054"/>
    <s v="C1017"/>
    <n v="3"/>
    <s v="normal"/>
    <n v="209"/>
    <n v="15"/>
    <s v="discounted"/>
    <n v="627"/>
    <n v="31.35"/>
    <n v="595.65"/>
    <s v="February"/>
    <x v="93"/>
    <x v="10"/>
    <s v="Maldonado, Miller and Thomas"/>
  </r>
  <r>
    <s v="S13330"/>
    <x v="24"/>
    <s v="B1023"/>
    <s v="C1085"/>
    <n v="7"/>
    <s v="Bulk"/>
    <n v="421"/>
    <n v="0"/>
    <s v="full price"/>
    <n v="2947"/>
    <n v="0"/>
    <n v="2947"/>
    <s v="February"/>
    <x v="52"/>
    <x v="30"/>
    <s v="Roberts, Silva and Gray"/>
  </r>
  <r>
    <s v="S13331"/>
    <x v="4"/>
    <s v="B1011"/>
    <s v="C1185"/>
    <n v="3"/>
    <s v="normal"/>
    <n v="281"/>
    <n v="5"/>
    <s v="discounted"/>
    <n v="843"/>
    <n v="14.05"/>
    <n v="828.95"/>
    <s v="February"/>
    <x v="135"/>
    <x v="13"/>
    <s v="Jones, Rodriguez and Alexander"/>
  </r>
  <r>
    <s v="S13332"/>
    <x v="24"/>
    <s v="B1059"/>
    <s v="C1149"/>
    <n v="4"/>
    <s v="normal"/>
    <n v="399"/>
    <n v="10"/>
    <s v="discounted"/>
    <n v="1596"/>
    <n v="39.9"/>
    <n v="1556.1"/>
    <s v="February"/>
    <x v="76"/>
    <x v="34"/>
    <s v="Rodgers and Sons"/>
  </r>
  <r>
    <s v="S13333"/>
    <x v="24"/>
    <s v="B1004"/>
    <s v="C1226"/>
    <n v="3"/>
    <s v="normal"/>
    <n v="248"/>
    <n v="0"/>
    <s v="full price"/>
    <n v="744"/>
    <n v="0"/>
    <n v="744"/>
    <s v="February"/>
    <x v="183"/>
    <x v="53"/>
    <s v="Collins-Wang"/>
  </r>
  <r>
    <s v="S13334"/>
    <x v="20"/>
    <s v="B1046"/>
    <s v="C1175"/>
    <n v="4"/>
    <s v="normal"/>
    <n v="334"/>
    <n v="10"/>
    <s v="discounted"/>
    <n v="1336"/>
    <n v="33.4"/>
    <n v="1302.5999999999999"/>
    <s v="February"/>
    <x v="196"/>
    <x v="20"/>
    <s v="Hall-Morgan"/>
  </r>
  <r>
    <s v="S13335"/>
    <x v="2"/>
    <s v="B1024"/>
    <s v="C1070"/>
    <n v="9"/>
    <s v="Bulk"/>
    <n v="222"/>
    <n v="15"/>
    <s v="discounted"/>
    <n v="1998"/>
    <n v="33.299999999999997"/>
    <n v="1964.7"/>
    <s v="February"/>
    <x v="151"/>
    <x v="35"/>
    <s v="Green, Wilson and Flynn"/>
  </r>
  <r>
    <s v="S13336"/>
    <x v="27"/>
    <s v="B1057"/>
    <s v="C1010"/>
    <n v="6"/>
    <s v="Bulk"/>
    <n v="326"/>
    <n v="0"/>
    <s v="full price"/>
    <n v="1956"/>
    <n v="0"/>
    <n v="1956"/>
    <s v="February"/>
    <x v="144"/>
    <x v="48"/>
    <s v="Gibson Ltd"/>
  </r>
  <r>
    <s v="S13337"/>
    <x v="21"/>
    <s v="B1007"/>
    <s v="C1120"/>
    <n v="2"/>
    <s v="normal"/>
    <n v="332"/>
    <n v="0"/>
    <s v="full price"/>
    <n v="664"/>
    <n v="0"/>
    <n v="664"/>
    <s v="February"/>
    <x v="86"/>
    <x v="58"/>
    <s v="Smith-Wolfe"/>
  </r>
  <r>
    <s v="S13338"/>
    <x v="0"/>
    <s v="B1050"/>
    <s v="C1247"/>
    <n v="2"/>
    <s v="normal"/>
    <n v="287"/>
    <n v="0"/>
    <s v="full price"/>
    <n v="574"/>
    <n v="0"/>
    <n v="574"/>
    <s v="February"/>
    <x v="172"/>
    <x v="31"/>
    <s v="Curtis Group"/>
  </r>
  <r>
    <s v="S13339"/>
    <x v="11"/>
    <s v="B1022"/>
    <s v="C1136"/>
    <n v="2"/>
    <s v="normal"/>
    <n v="441"/>
    <n v="5"/>
    <s v="discounted"/>
    <n v="882"/>
    <n v="22.05"/>
    <n v="859.95"/>
    <s v="February"/>
    <x v="82"/>
    <x v="47"/>
    <s v="Hernandez PLC"/>
  </r>
  <r>
    <s v="S13340"/>
    <x v="0"/>
    <s v="B1051"/>
    <s v="C1224"/>
    <n v="7"/>
    <s v="Bulk"/>
    <n v="451"/>
    <n v="0"/>
    <s v="full price"/>
    <n v="3157"/>
    <n v="0"/>
    <n v="3157"/>
    <s v="February"/>
    <x v="150"/>
    <x v="52"/>
    <s v="Martin Inc"/>
  </r>
  <r>
    <s v="S13341"/>
    <x v="19"/>
    <s v="B1055"/>
    <s v="C1203"/>
    <n v="9"/>
    <s v="Bulk"/>
    <n v="192"/>
    <n v="5"/>
    <s v="discounted"/>
    <n v="1728"/>
    <n v="9.6"/>
    <n v="1718.4"/>
    <s v="February"/>
    <x v="60"/>
    <x v="3"/>
    <s v="Patel-Thomas"/>
  </r>
  <r>
    <s v="S13342"/>
    <x v="24"/>
    <s v="B1011"/>
    <s v="C1040"/>
    <n v="5"/>
    <s v="normal"/>
    <n v="281"/>
    <n v="10"/>
    <s v="discounted"/>
    <n v="1405"/>
    <n v="28.1"/>
    <n v="1376.9"/>
    <s v="February"/>
    <x v="228"/>
    <x v="13"/>
    <s v="Cummings, Taylor and Pearson"/>
  </r>
  <r>
    <s v="S13343"/>
    <x v="23"/>
    <s v="B1006"/>
    <s v="C1201"/>
    <n v="1"/>
    <s v="normal"/>
    <n v="213"/>
    <n v="15"/>
    <s v="discounted"/>
    <n v="213"/>
    <n v="31.95"/>
    <n v="181.05"/>
    <s v="February"/>
    <x v="96"/>
    <x v="40"/>
    <s v="Watts, Phillips and Vang"/>
  </r>
  <r>
    <s v="S13344"/>
    <x v="14"/>
    <s v="B1010"/>
    <s v="C1082"/>
    <n v="2"/>
    <s v="normal"/>
    <n v="342"/>
    <n v="15"/>
    <s v="discounted"/>
    <n v="684"/>
    <n v="51.3"/>
    <n v="632.70000000000005"/>
    <s v="February"/>
    <x v="61"/>
    <x v="45"/>
    <s v="Hayes, Hampton and Palmer"/>
  </r>
  <r>
    <s v="S13345"/>
    <x v="11"/>
    <s v="B1010"/>
    <s v="C1188"/>
    <n v="3"/>
    <s v="normal"/>
    <n v="342"/>
    <n v="5"/>
    <s v="discounted"/>
    <n v="1026"/>
    <n v="17.100000000000001"/>
    <n v="1008.9"/>
    <s v="February"/>
    <x v="92"/>
    <x v="45"/>
    <s v="Matthews, Flores and Bradley"/>
  </r>
  <r>
    <s v="S13346"/>
    <x v="18"/>
    <s v="B1050"/>
    <s v="C1104"/>
    <n v="4"/>
    <s v="normal"/>
    <n v="287"/>
    <n v="10"/>
    <s v="discounted"/>
    <n v="1148"/>
    <n v="28.7"/>
    <n v="1119.3"/>
    <s v="February"/>
    <x v="134"/>
    <x v="31"/>
    <s v="Cooper-Bennett"/>
  </r>
  <r>
    <s v="S13347"/>
    <x v="15"/>
    <s v="B1026"/>
    <s v="C1217"/>
    <n v="6"/>
    <s v="Bulk"/>
    <n v="459"/>
    <n v="15"/>
    <s v="discounted"/>
    <n v="2754"/>
    <n v="68.849999999999994"/>
    <n v="2685.15"/>
    <s v="February"/>
    <x v="178"/>
    <x v="59"/>
    <s v="Smith PLC"/>
  </r>
  <r>
    <s v="S13348"/>
    <x v="15"/>
    <s v="B1048"/>
    <s v="C1043"/>
    <n v="1"/>
    <s v="normal"/>
    <n v="465"/>
    <n v="0"/>
    <s v="full price"/>
    <n v="465"/>
    <n v="0"/>
    <n v="465"/>
    <s v="February"/>
    <x v="49"/>
    <x v="6"/>
    <s v="Moore-Torres"/>
  </r>
  <r>
    <s v="S13349"/>
    <x v="27"/>
    <s v="B1028"/>
    <s v="C1170"/>
    <n v="4"/>
    <s v="normal"/>
    <n v="487"/>
    <n v="10"/>
    <s v="discounted"/>
    <n v="1948"/>
    <n v="48.7"/>
    <n v="1899.3"/>
    <s v="February"/>
    <x v="66"/>
    <x v="51"/>
    <s v="Murphy and Sons"/>
  </r>
  <r>
    <s v="S13350"/>
    <x v="16"/>
    <s v="B1038"/>
    <s v="C1046"/>
    <n v="8"/>
    <s v="Bulk"/>
    <n v="481"/>
    <n v="10"/>
    <s v="discounted"/>
    <n v="3848"/>
    <n v="48.1"/>
    <n v="3799.9"/>
    <s v="February"/>
    <x v="35"/>
    <x v="18"/>
    <s v="Blackburn, Castillo and Diaz"/>
  </r>
  <r>
    <s v="S13351"/>
    <x v="16"/>
    <s v="B1003"/>
    <s v="C1212"/>
    <n v="8"/>
    <s v="Bulk"/>
    <n v="354"/>
    <n v="5"/>
    <s v="discounted"/>
    <n v="2832"/>
    <n v="17.7"/>
    <n v="2814.3"/>
    <s v="February"/>
    <x v="29"/>
    <x v="7"/>
    <s v="Maldonado-Cohen"/>
  </r>
  <r>
    <s v="S13352"/>
    <x v="6"/>
    <s v="B1045"/>
    <s v="C1041"/>
    <n v="4"/>
    <s v="normal"/>
    <n v="206"/>
    <n v="0"/>
    <s v="full price"/>
    <n v="824"/>
    <n v="0"/>
    <n v="824"/>
    <s v="February"/>
    <x v="235"/>
    <x v="21"/>
    <s v="Evans PLC"/>
  </r>
  <r>
    <s v="S13353"/>
    <x v="23"/>
    <s v="B1046"/>
    <s v="C1041"/>
    <n v="4"/>
    <s v="normal"/>
    <n v="334"/>
    <n v="10"/>
    <s v="discounted"/>
    <n v="1336"/>
    <n v="33.4"/>
    <n v="1302.5999999999999"/>
    <s v="February"/>
    <x v="235"/>
    <x v="20"/>
    <s v="Evans PLC"/>
  </r>
  <r>
    <s v="S13354"/>
    <x v="11"/>
    <s v="B1006"/>
    <s v="C1159"/>
    <n v="4"/>
    <s v="normal"/>
    <n v="213"/>
    <n v="10"/>
    <s v="discounted"/>
    <n v="852"/>
    <n v="21.3"/>
    <n v="830.7"/>
    <s v="February"/>
    <x v="102"/>
    <x v="40"/>
    <s v="Jordan-Edwards"/>
  </r>
  <r>
    <s v="S13355"/>
    <x v="7"/>
    <s v="B1022"/>
    <s v="C1134"/>
    <n v="3"/>
    <s v="normal"/>
    <n v="441"/>
    <n v="5"/>
    <s v="discounted"/>
    <n v="1323"/>
    <n v="22.05"/>
    <n v="1300.95"/>
    <s v="February"/>
    <x v="25"/>
    <x v="47"/>
    <s v="Caldwell PLC"/>
  </r>
  <r>
    <s v="S13356"/>
    <x v="0"/>
    <s v="B1055"/>
    <s v="C1017"/>
    <n v="9"/>
    <s v="Bulk"/>
    <n v="192"/>
    <n v="10"/>
    <s v="discounted"/>
    <n v="1728"/>
    <n v="19.2"/>
    <n v="1708.8"/>
    <s v="February"/>
    <x v="93"/>
    <x v="3"/>
    <s v="Maldonado, Miller and Thomas"/>
  </r>
  <r>
    <s v="S13357"/>
    <x v="9"/>
    <s v="B1017"/>
    <s v="C1196"/>
    <n v="7"/>
    <s v="Bulk"/>
    <n v="303"/>
    <n v="0"/>
    <s v="full price"/>
    <n v="2121"/>
    <n v="0"/>
    <n v="2121"/>
    <s v="February"/>
    <x v="127"/>
    <x v="55"/>
    <s v="Holden, Austin and Robinson"/>
  </r>
  <r>
    <s v="S13358"/>
    <x v="24"/>
    <s v="B1036"/>
    <s v="C1190"/>
    <n v="8"/>
    <s v="Bulk"/>
    <n v="164"/>
    <n v="0"/>
    <s v="full price"/>
    <n v="1312"/>
    <n v="0"/>
    <n v="1312"/>
    <s v="February"/>
    <x v="101"/>
    <x v="19"/>
    <s v="Contreras Inc"/>
  </r>
  <r>
    <s v="S13359"/>
    <x v="13"/>
    <s v="B1047"/>
    <s v="C1215"/>
    <n v="5"/>
    <s v="normal"/>
    <n v="162"/>
    <n v="5"/>
    <s v="discounted"/>
    <n v="810"/>
    <n v="8.1"/>
    <n v="801.9"/>
    <s v="February"/>
    <x v="182"/>
    <x v="26"/>
    <s v="Hernandez, Castaneda and Khan"/>
  </r>
  <r>
    <s v="S13360"/>
    <x v="19"/>
    <s v="B1047"/>
    <s v="C1094"/>
    <n v="2"/>
    <s v="normal"/>
    <n v="162"/>
    <n v="10"/>
    <s v="discounted"/>
    <n v="324"/>
    <n v="16.2"/>
    <n v="307.8"/>
    <s v="February"/>
    <x v="204"/>
    <x v="26"/>
    <s v="Henderson, Daniels and Kelly"/>
  </r>
  <r>
    <s v="S13361"/>
    <x v="5"/>
    <s v="B1054"/>
    <s v="C1126"/>
    <n v="10"/>
    <s v="Bulk"/>
    <n v="209"/>
    <n v="15"/>
    <s v="discounted"/>
    <n v="2090"/>
    <n v="31.35"/>
    <n v="2058.65"/>
    <s v="February"/>
    <x v="143"/>
    <x v="10"/>
    <s v="Sullivan-Patterson"/>
  </r>
  <r>
    <s v="S13362"/>
    <x v="21"/>
    <s v="B1048"/>
    <s v="C1058"/>
    <n v="5"/>
    <s v="normal"/>
    <n v="465"/>
    <n v="5"/>
    <s v="discounted"/>
    <n v="2325"/>
    <n v="23.25"/>
    <n v="2301.75"/>
    <s v="February"/>
    <x v="229"/>
    <x v="6"/>
    <s v="Contreras, Suarez and Rocha"/>
  </r>
  <r>
    <s v="S13363"/>
    <x v="1"/>
    <s v="B1044"/>
    <s v="C1183"/>
    <n v="2"/>
    <s v="normal"/>
    <n v="396"/>
    <n v="5"/>
    <s v="discounted"/>
    <n v="792"/>
    <n v="19.8"/>
    <n v="772.2"/>
    <s v="February"/>
    <x v="145"/>
    <x v="1"/>
    <s v="Patterson Ltd"/>
  </r>
  <r>
    <s v="S13364"/>
    <x v="2"/>
    <s v="B1043"/>
    <s v="C1077"/>
    <n v="7"/>
    <s v="Bulk"/>
    <n v="262"/>
    <n v="15"/>
    <s v="discounted"/>
    <n v="1834"/>
    <n v="39.299999999999997"/>
    <n v="1794.7"/>
    <s v="February"/>
    <x v="10"/>
    <x v="56"/>
    <s v="Martinez, Bruce and Brady"/>
  </r>
  <r>
    <s v="S13365"/>
    <x v="23"/>
    <s v="B1044"/>
    <s v="C1203"/>
    <n v="7"/>
    <s v="Bulk"/>
    <n v="396"/>
    <n v="0"/>
    <s v="full price"/>
    <n v="2772"/>
    <n v="0"/>
    <n v="2772"/>
    <s v="February"/>
    <x v="60"/>
    <x v="1"/>
    <s v="Patel-Thomas"/>
  </r>
  <r>
    <s v="S13366"/>
    <x v="27"/>
    <s v="B1053"/>
    <s v="C1153"/>
    <n v="7"/>
    <s v="Bulk"/>
    <n v="315"/>
    <n v="5"/>
    <s v="discounted"/>
    <n v="2205"/>
    <n v="15.75"/>
    <n v="2189.25"/>
    <s v="February"/>
    <x v="232"/>
    <x v="4"/>
    <s v="Lopez Ltd"/>
  </r>
  <r>
    <s v="S13367"/>
    <x v="1"/>
    <s v="B1020"/>
    <s v="C1235"/>
    <n v="10"/>
    <s v="Bulk"/>
    <n v="386"/>
    <n v="5"/>
    <s v="discounted"/>
    <n v="3860"/>
    <n v="19.3"/>
    <n v="3840.7"/>
    <s v="February"/>
    <x v="179"/>
    <x v="39"/>
    <s v="Mclaughlin-Ballard"/>
  </r>
  <r>
    <s v="S13368"/>
    <x v="20"/>
    <s v="B1034"/>
    <s v="C1007"/>
    <n v="4"/>
    <s v="normal"/>
    <n v="305"/>
    <n v="10"/>
    <s v="discounted"/>
    <n v="1220"/>
    <n v="30.5"/>
    <n v="1189.5"/>
    <s v="February"/>
    <x v="223"/>
    <x v="22"/>
    <s v="Webster LLC"/>
  </r>
  <r>
    <s v="S13369"/>
    <x v="13"/>
    <s v="B1054"/>
    <s v="C1027"/>
    <n v="6"/>
    <s v="Bulk"/>
    <n v="209"/>
    <n v="10"/>
    <s v="discounted"/>
    <n v="1254"/>
    <n v="20.9"/>
    <n v="1233.0999999999999"/>
    <s v="February"/>
    <x v="206"/>
    <x v="10"/>
    <s v="Moran-Joyce"/>
  </r>
  <r>
    <s v="S13370"/>
    <x v="9"/>
    <s v="B1048"/>
    <s v="C1126"/>
    <n v="3"/>
    <s v="normal"/>
    <n v="465"/>
    <n v="5"/>
    <s v="discounted"/>
    <n v="1395"/>
    <n v="23.25"/>
    <n v="1371.75"/>
    <s v="February"/>
    <x v="143"/>
    <x v="6"/>
    <s v="Sullivan-Patterson"/>
  </r>
  <r>
    <s v="S13371"/>
    <x v="2"/>
    <s v="B1059"/>
    <s v="C1073"/>
    <n v="2"/>
    <s v="normal"/>
    <n v="399"/>
    <n v="15"/>
    <s v="discounted"/>
    <n v="798"/>
    <n v="59.85"/>
    <n v="738.15"/>
    <s v="February"/>
    <x v="2"/>
    <x v="34"/>
    <s v="Bautista-Wright"/>
  </r>
  <r>
    <s v="S13372"/>
    <x v="23"/>
    <s v="B1047"/>
    <s v="C1166"/>
    <n v="5"/>
    <s v="normal"/>
    <n v="162"/>
    <n v="15"/>
    <s v="discounted"/>
    <n v="810"/>
    <n v="24.3"/>
    <n v="785.7"/>
    <s v="February"/>
    <x v="91"/>
    <x v="26"/>
    <s v="Knight-Coleman"/>
  </r>
  <r>
    <s v="S13373"/>
    <x v="18"/>
    <s v="B1037"/>
    <s v="C1191"/>
    <n v="7"/>
    <s v="Bulk"/>
    <n v="373"/>
    <n v="10"/>
    <s v="discounted"/>
    <n v="2611"/>
    <n v="37.299999999999997"/>
    <n v="2573.6999999999998"/>
    <s v="February"/>
    <x v="11"/>
    <x v="41"/>
    <s v="Chen Inc"/>
  </r>
  <r>
    <s v="S13374"/>
    <x v="17"/>
    <s v="B1019"/>
    <s v="C1128"/>
    <n v="4"/>
    <s v="normal"/>
    <n v="167"/>
    <n v="5"/>
    <s v="discounted"/>
    <n v="668"/>
    <n v="8.35"/>
    <n v="659.65"/>
    <s v="February"/>
    <x v="175"/>
    <x v="12"/>
    <s v="Rodriguez, Brown and Daniels"/>
  </r>
  <r>
    <s v="S13375"/>
    <x v="7"/>
    <s v="B1032"/>
    <s v="C1063"/>
    <n v="6"/>
    <s v="Bulk"/>
    <n v="423"/>
    <n v="0"/>
    <s v="full price"/>
    <n v="2538"/>
    <n v="0"/>
    <n v="2538"/>
    <s v="February"/>
    <x v="48"/>
    <x v="43"/>
    <s v="Thomas-Melendez"/>
  </r>
  <r>
    <s v="S13376"/>
    <x v="19"/>
    <s v="B1042"/>
    <s v="C1132"/>
    <n v="9"/>
    <s v="Bulk"/>
    <n v="381"/>
    <n v="10"/>
    <s v="discounted"/>
    <n v="3429"/>
    <n v="38.1"/>
    <n v="3390.9"/>
    <s v="February"/>
    <x v="152"/>
    <x v="0"/>
    <s v="Moreno, Jenkins and Perez"/>
  </r>
  <r>
    <s v="S13377"/>
    <x v="16"/>
    <s v="B1009"/>
    <s v="C1005"/>
    <n v="5"/>
    <s v="normal"/>
    <n v="210"/>
    <n v="15"/>
    <s v="discounted"/>
    <n v="1050"/>
    <n v="31.5"/>
    <n v="1018.5"/>
    <s v="February"/>
    <x v="20"/>
    <x v="2"/>
    <s v="Curtis-Hatfield"/>
  </r>
  <r>
    <s v="S13378"/>
    <x v="2"/>
    <s v="B1053"/>
    <s v="C1096"/>
    <n v="5"/>
    <s v="normal"/>
    <n v="315"/>
    <n v="5"/>
    <s v="discounted"/>
    <n v="1575"/>
    <n v="15.75"/>
    <n v="1559.25"/>
    <s v="February"/>
    <x v="9"/>
    <x v="4"/>
    <s v="Scott-Johnston"/>
  </r>
  <r>
    <s v="S13379"/>
    <x v="1"/>
    <s v="B1041"/>
    <s v="C1075"/>
    <n v="1"/>
    <s v="normal"/>
    <n v="222"/>
    <n v="10"/>
    <s v="discounted"/>
    <n v="222"/>
    <n v="22.2"/>
    <n v="199.8"/>
    <s v="February"/>
    <x v="170"/>
    <x v="17"/>
    <s v="Rodriguez, Evans and Valdez"/>
  </r>
  <r>
    <s v="S13380"/>
    <x v="27"/>
    <s v="B1024"/>
    <s v="C1102"/>
    <n v="6"/>
    <s v="Bulk"/>
    <n v="222"/>
    <n v="5"/>
    <s v="discounted"/>
    <n v="1332"/>
    <n v="11.1"/>
    <n v="1320.9"/>
    <s v="February"/>
    <x v="199"/>
    <x v="35"/>
    <s v="Mahoney-Long"/>
  </r>
  <r>
    <s v="S13381"/>
    <x v="17"/>
    <s v="B1001"/>
    <s v="C1218"/>
    <n v="2"/>
    <s v="normal"/>
    <n v="341"/>
    <n v="0"/>
    <s v="full price"/>
    <n v="682"/>
    <n v="0"/>
    <n v="682"/>
    <s v="February"/>
    <x v="26"/>
    <x v="50"/>
    <s v="Potter Group"/>
  </r>
  <r>
    <s v="S13382"/>
    <x v="2"/>
    <s v="B1049"/>
    <s v="C1188"/>
    <n v="10"/>
    <s v="Bulk"/>
    <n v="219"/>
    <n v="5"/>
    <s v="discounted"/>
    <n v="2190"/>
    <n v="10.95"/>
    <n v="2179.0500000000002"/>
    <s v="February"/>
    <x v="92"/>
    <x v="14"/>
    <s v="Matthews, Flores and Bradley"/>
  </r>
  <r>
    <s v="S13383"/>
    <x v="25"/>
    <s v="B1026"/>
    <s v="C1214"/>
    <n v="10"/>
    <s v="Bulk"/>
    <n v="459"/>
    <n v="5"/>
    <s v="discounted"/>
    <n v="4590"/>
    <n v="22.95"/>
    <n v="4567.05"/>
    <s v="February"/>
    <x v="203"/>
    <x v="59"/>
    <s v="Nelson, Martinez and Malone"/>
  </r>
  <r>
    <s v="S13384"/>
    <x v="9"/>
    <s v="B1040"/>
    <s v="C1133"/>
    <n v="7"/>
    <s v="Bulk"/>
    <n v="456"/>
    <n v="15"/>
    <s v="discounted"/>
    <n v="3192"/>
    <n v="68.400000000000006"/>
    <n v="3123.6"/>
    <s v="February"/>
    <x v="226"/>
    <x v="11"/>
    <s v="Clarke Group"/>
  </r>
  <r>
    <s v="S13385"/>
    <x v="10"/>
    <s v="B1045"/>
    <s v="C1179"/>
    <n v="6"/>
    <s v="Bulk"/>
    <n v="206"/>
    <n v="10"/>
    <s v="discounted"/>
    <n v="1236"/>
    <n v="20.6"/>
    <n v="1215.4000000000001"/>
    <s v="February"/>
    <x v="125"/>
    <x v="21"/>
    <s v="Murray, Mason and Taylor"/>
  </r>
  <r>
    <s v="S13386"/>
    <x v="7"/>
    <s v="B1057"/>
    <s v="C1132"/>
    <n v="10"/>
    <s v="Bulk"/>
    <n v="326"/>
    <n v="15"/>
    <s v="discounted"/>
    <n v="3260"/>
    <n v="48.9"/>
    <n v="3211.1"/>
    <s v="February"/>
    <x v="152"/>
    <x v="48"/>
    <s v="Moreno, Jenkins and Perez"/>
  </r>
  <r>
    <s v="S13387"/>
    <x v="17"/>
    <s v="B1050"/>
    <s v="C1109"/>
    <n v="2"/>
    <s v="normal"/>
    <n v="287"/>
    <n v="10"/>
    <s v="discounted"/>
    <n v="574"/>
    <n v="28.7"/>
    <n v="545.29999999999995"/>
    <s v="February"/>
    <x v="126"/>
    <x v="31"/>
    <s v="Gardner PLC"/>
  </r>
  <r>
    <s v="S13388"/>
    <x v="21"/>
    <s v="B1029"/>
    <s v="C1012"/>
    <n v="1"/>
    <s v="normal"/>
    <n v="271"/>
    <n v="10"/>
    <s v="discounted"/>
    <n v="271"/>
    <n v="27.1"/>
    <n v="243.9"/>
    <s v="February"/>
    <x v="19"/>
    <x v="42"/>
    <s v="Brown and Sons"/>
  </r>
  <r>
    <s v="S13389"/>
    <x v="17"/>
    <s v="B1050"/>
    <s v="C1096"/>
    <n v="4"/>
    <s v="normal"/>
    <n v="287"/>
    <n v="0"/>
    <s v="full price"/>
    <n v="1148"/>
    <n v="0"/>
    <n v="1148"/>
    <s v="February"/>
    <x v="9"/>
    <x v="31"/>
    <s v="Scott-Johnston"/>
  </r>
  <r>
    <s v="S13390"/>
    <x v="0"/>
    <s v="B1044"/>
    <s v="C1243"/>
    <n v="7"/>
    <s v="Bulk"/>
    <n v="396"/>
    <n v="10"/>
    <s v="discounted"/>
    <n v="2772"/>
    <n v="39.6"/>
    <n v="2732.4"/>
    <s v="February"/>
    <x v="163"/>
    <x v="1"/>
    <s v="Crane LLC"/>
  </r>
  <r>
    <s v="S13391"/>
    <x v="26"/>
    <s v="B1017"/>
    <s v="C1243"/>
    <n v="1"/>
    <s v="normal"/>
    <n v="303"/>
    <n v="5"/>
    <s v="discounted"/>
    <n v="303"/>
    <n v="15.15"/>
    <n v="287.85000000000002"/>
    <s v="February"/>
    <x v="163"/>
    <x v="55"/>
    <s v="Crane LLC"/>
  </r>
  <r>
    <s v="S13392"/>
    <x v="21"/>
    <s v="B1012"/>
    <s v="C1005"/>
    <n v="6"/>
    <s v="Bulk"/>
    <n v="186"/>
    <n v="15"/>
    <s v="discounted"/>
    <n v="1116"/>
    <n v="27.9"/>
    <n v="1088.0999999999999"/>
    <s v="February"/>
    <x v="20"/>
    <x v="27"/>
    <s v="Curtis-Hatfield"/>
  </r>
  <r>
    <s v="S13393"/>
    <x v="7"/>
    <s v="B1049"/>
    <s v="C1079"/>
    <n v="7"/>
    <s v="Bulk"/>
    <n v="219"/>
    <n v="0"/>
    <s v="full price"/>
    <n v="1533"/>
    <n v="0"/>
    <n v="1533"/>
    <s v="February"/>
    <x v="146"/>
    <x v="14"/>
    <s v="Murphy Group"/>
  </r>
  <r>
    <s v="S13394"/>
    <x v="17"/>
    <s v="B1027"/>
    <s v="C1218"/>
    <n v="9"/>
    <s v="Bulk"/>
    <n v="336"/>
    <n v="15"/>
    <s v="discounted"/>
    <n v="3024"/>
    <n v="50.4"/>
    <n v="2973.6"/>
    <s v="February"/>
    <x v="26"/>
    <x v="33"/>
    <s v="Potter Group"/>
  </r>
  <r>
    <s v="S13395"/>
    <x v="4"/>
    <s v="B1055"/>
    <s v="C1039"/>
    <n v="9"/>
    <s v="Bulk"/>
    <n v="192"/>
    <n v="10"/>
    <s v="discounted"/>
    <n v="1728"/>
    <n v="19.2"/>
    <n v="1708.8"/>
    <s v="February"/>
    <x v="16"/>
    <x v="3"/>
    <s v="Barrett-Bryant"/>
  </r>
  <r>
    <s v="S13396"/>
    <x v="23"/>
    <s v="B1032"/>
    <s v="C1069"/>
    <n v="10"/>
    <s v="Bulk"/>
    <n v="423"/>
    <n v="5"/>
    <s v="discounted"/>
    <n v="4230"/>
    <n v="21.15"/>
    <n v="4208.8500000000004"/>
    <s v="February"/>
    <x v="181"/>
    <x v="43"/>
    <s v="Garcia, Scott and Beltran"/>
  </r>
  <r>
    <s v="S13397"/>
    <x v="19"/>
    <s v="B1039"/>
    <s v="C1171"/>
    <n v="3"/>
    <s v="normal"/>
    <n v="356"/>
    <n v="5"/>
    <s v="discounted"/>
    <n v="1068"/>
    <n v="17.8"/>
    <n v="1050.2"/>
    <s v="February"/>
    <x v="31"/>
    <x v="46"/>
    <s v="Warren, Crane and Jones"/>
  </r>
  <r>
    <s v="S13398"/>
    <x v="26"/>
    <s v="B1003"/>
    <s v="C1031"/>
    <n v="9"/>
    <s v="Bulk"/>
    <n v="354"/>
    <n v="5"/>
    <s v="discounted"/>
    <n v="3186"/>
    <n v="17.7"/>
    <n v="3168.3"/>
    <s v="February"/>
    <x v="231"/>
    <x v="7"/>
    <s v="Martinez-Monroe"/>
  </r>
  <r>
    <s v="S13399"/>
    <x v="17"/>
    <s v="B1018"/>
    <s v="C1002"/>
    <n v="8"/>
    <s v="Bulk"/>
    <n v="295"/>
    <n v="0"/>
    <s v="full price"/>
    <n v="2360"/>
    <n v="0"/>
    <n v="2360"/>
    <s v="February"/>
    <x v="161"/>
    <x v="36"/>
    <s v="Garcia-Martin"/>
  </r>
  <r>
    <s v="S13400"/>
    <x v="25"/>
    <s v="B1001"/>
    <s v="C1061"/>
    <n v="3"/>
    <s v="normal"/>
    <n v="341"/>
    <n v="10"/>
    <s v="discounted"/>
    <n v="1023"/>
    <n v="34.1"/>
    <n v="988.9"/>
    <s v="February"/>
    <x v="27"/>
    <x v="50"/>
    <s v="Stevenson-Phillips"/>
  </r>
  <r>
    <s v="S13401"/>
    <x v="7"/>
    <s v="B1021"/>
    <s v="C1156"/>
    <n v="9"/>
    <s v="Bulk"/>
    <n v="269"/>
    <n v="10"/>
    <s v="discounted"/>
    <n v="2421"/>
    <n v="26.9"/>
    <n v="2394.1"/>
    <s v="February"/>
    <x v="87"/>
    <x v="44"/>
    <s v="Trevino LLC"/>
  </r>
  <r>
    <s v="S13402"/>
    <x v="26"/>
    <s v="B1034"/>
    <s v="C1183"/>
    <n v="7"/>
    <s v="Bulk"/>
    <n v="305"/>
    <n v="10"/>
    <s v="discounted"/>
    <n v="2135"/>
    <n v="30.5"/>
    <n v="2104.5"/>
    <s v="February"/>
    <x v="145"/>
    <x v="22"/>
    <s v="Patterson Ltd"/>
  </r>
  <r>
    <s v="S13403"/>
    <x v="20"/>
    <s v="B1028"/>
    <s v="C1070"/>
    <n v="2"/>
    <s v="normal"/>
    <n v="487"/>
    <n v="0"/>
    <s v="full price"/>
    <n v="974"/>
    <n v="0"/>
    <n v="974"/>
    <s v="February"/>
    <x v="151"/>
    <x v="51"/>
    <s v="Green, Wilson and Flynn"/>
  </r>
  <r>
    <s v="S13404"/>
    <x v="5"/>
    <s v="B1031"/>
    <s v="C1087"/>
    <n v="8"/>
    <s v="Bulk"/>
    <n v="370"/>
    <n v="10"/>
    <s v="discounted"/>
    <n v="2960"/>
    <n v="37"/>
    <n v="2923"/>
    <s v="February"/>
    <x v="6"/>
    <x v="5"/>
    <s v="Sanford-Bullock"/>
  </r>
  <r>
    <s v="S13405"/>
    <x v="4"/>
    <s v="B1011"/>
    <s v="C1096"/>
    <n v="8"/>
    <s v="Bulk"/>
    <n v="281"/>
    <n v="15"/>
    <s v="discounted"/>
    <n v="2248"/>
    <n v="42.15"/>
    <n v="2205.85"/>
    <s v="February"/>
    <x v="9"/>
    <x v="13"/>
    <s v="Scott-Johnston"/>
  </r>
  <r>
    <s v="S13406"/>
    <x v="16"/>
    <s v="B1027"/>
    <s v="C1222"/>
    <n v="8"/>
    <s v="Bulk"/>
    <n v="336"/>
    <n v="15"/>
    <s v="discounted"/>
    <n v="2688"/>
    <n v="50.4"/>
    <n v="2637.6"/>
    <s v="February"/>
    <x v="44"/>
    <x v="33"/>
    <s v="Moody-Dunn"/>
  </r>
  <r>
    <s v="S13407"/>
    <x v="12"/>
    <s v="B1032"/>
    <s v="C1210"/>
    <n v="1"/>
    <s v="normal"/>
    <n v="423"/>
    <n v="10"/>
    <s v="discounted"/>
    <n v="423"/>
    <n v="42.3"/>
    <n v="380.7"/>
    <s v="February"/>
    <x v="217"/>
    <x v="43"/>
    <s v="Casey-Orozco"/>
  </r>
  <r>
    <s v="S13408"/>
    <x v="18"/>
    <s v="B1016"/>
    <s v="C1244"/>
    <n v="4"/>
    <s v="normal"/>
    <n v="427"/>
    <n v="10"/>
    <s v="discounted"/>
    <n v="1708"/>
    <n v="42.7"/>
    <n v="1665.3"/>
    <s v="February"/>
    <x v="242"/>
    <x v="37"/>
    <s v="Schmidt, Mccoy and Sanchez"/>
  </r>
  <r>
    <s v="S13409"/>
    <x v="10"/>
    <s v="B1025"/>
    <s v="C1155"/>
    <n v="5"/>
    <s v="normal"/>
    <n v="467"/>
    <n v="10"/>
    <s v="discounted"/>
    <n v="2335"/>
    <n v="46.7"/>
    <n v="2288.3000000000002"/>
    <s v="February"/>
    <x v="114"/>
    <x v="38"/>
    <s v="Larson and Sons"/>
  </r>
  <r>
    <s v="S13410"/>
    <x v="17"/>
    <s v="B1028"/>
    <s v="C1229"/>
    <n v="1"/>
    <s v="normal"/>
    <n v="487"/>
    <n v="0"/>
    <s v="full price"/>
    <n v="487"/>
    <n v="0"/>
    <n v="487"/>
    <s v="February"/>
    <x v="112"/>
    <x v="51"/>
    <s v="Martin, Davis and Arias"/>
  </r>
  <r>
    <s v="S13411"/>
    <x v="12"/>
    <s v="B1014"/>
    <s v="C1091"/>
    <n v="2"/>
    <s v="normal"/>
    <n v="420"/>
    <n v="5"/>
    <s v="discounted"/>
    <n v="840"/>
    <n v="21"/>
    <n v="819"/>
    <s v="February"/>
    <x v="0"/>
    <x v="15"/>
    <s v="King LLC"/>
  </r>
  <r>
    <s v="S13412"/>
    <x v="24"/>
    <s v="B1012"/>
    <s v="C1191"/>
    <n v="3"/>
    <s v="normal"/>
    <n v="186"/>
    <n v="15"/>
    <s v="discounted"/>
    <n v="558"/>
    <n v="27.9"/>
    <n v="530.1"/>
    <s v="February"/>
    <x v="11"/>
    <x v="27"/>
    <s v="Chen Inc"/>
  </r>
  <r>
    <s v="S13413"/>
    <x v="14"/>
    <s v="B1032"/>
    <s v="C1222"/>
    <n v="6"/>
    <s v="Bulk"/>
    <n v="423"/>
    <n v="10"/>
    <s v="discounted"/>
    <n v="2538"/>
    <n v="42.3"/>
    <n v="2495.6999999999998"/>
    <s v="February"/>
    <x v="44"/>
    <x v="43"/>
    <s v="Moody-Dunn"/>
  </r>
  <r>
    <s v="S13414"/>
    <x v="1"/>
    <s v="B1002"/>
    <s v="C1177"/>
    <n v="10"/>
    <s v="Bulk"/>
    <n v="167"/>
    <n v="5"/>
    <s v="discounted"/>
    <n v="1670"/>
    <n v="8.35"/>
    <n v="1661.65"/>
    <s v="February"/>
    <x v="84"/>
    <x v="29"/>
    <s v="Young, Reed and Goodwin"/>
  </r>
  <r>
    <s v="S13415"/>
    <x v="0"/>
    <s v="B1034"/>
    <s v="C1076"/>
    <n v="7"/>
    <s v="Bulk"/>
    <n v="305"/>
    <n v="0"/>
    <s v="full price"/>
    <n v="2135"/>
    <n v="0"/>
    <n v="2135"/>
    <s v="February"/>
    <x v="62"/>
    <x v="22"/>
    <s v="White-Cox"/>
  </r>
  <r>
    <s v="S13416"/>
    <x v="25"/>
    <s v="B1029"/>
    <s v="C1127"/>
    <n v="10"/>
    <s v="Bulk"/>
    <n v="271"/>
    <n v="0"/>
    <s v="full price"/>
    <n v="2710"/>
    <n v="0"/>
    <n v="2710"/>
    <s v="February"/>
    <x v="197"/>
    <x v="42"/>
    <s v="Lloyd-Williams"/>
  </r>
  <r>
    <s v="S13417"/>
    <x v="18"/>
    <s v="B1024"/>
    <s v="C1074"/>
    <n v="5"/>
    <s v="normal"/>
    <n v="222"/>
    <n v="5"/>
    <s v="discounted"/>
    <n v="1110"/>
    <n v="11.1"/>
    <n v="1098.9000000000001"/>
    <s v="February"/>
    <x v="53"/>
    <x v="35"/>
    <s v="Mckenzie-Russell"/>
  </r>
  <r>
    <s v="S13418"/>
    <x v="3"/>
    <s v="B1030"/>
    <s v="C1161"/>
    <n v="1"/>
    <s v="normal"/>
    <n v="410"/>
    <n v="15"/>
    <s v="discounted"/>
    <n v="410"/>
    <n v="61.5"/>
    <n v="348.5"/>
    <s v="February"/>
    <x v="38"/>
    <x v="23"/>
    <s v="Baker, Gonzalez and Wood"/>
  </r>
  <r>
    <s v="S13419"/>
    <x v="1"/>
    <s v="B1054"/>
    <s v="C1092"/>
    <n v="7"/>
    <s v="Bulk"/>
    <n v="209"/>
    <n v="5"/>
    <s v="discounted"/>
    <n v="1463"/>
    <n v="10.45"/>
    <n v="1452.55"/>
    <s v="February"/>
    <x v="169"/>
    <x v="10"/>
    <s v="Davis, Shepard and Clay"/>
  </r>
  <r>
    <s v="S13420"/>
    <x v="2"/>
    <s v="B1002"/>
    <s v="C1071"/>
    <n v="4"/>
    <s v="normal"/>
    <n v="167"/>
    <n v="0"/>
    <s v="full price"/>
    <n v="668"/>
    <n v="0"/>
    <n v="668"/>
    <s v="February"/>
    <x v="71"/>
    <x v="29"/>
    <s v="Johnston and Sons"/>
  </r>
  <r>
    <s v="S13421"/>
    <x v="22"/>
    <s v="B1028"/>
    <s v="C1088"/>
    <n v="6"/>
    <s v="Bulk"/>
    <n v="487"/>
    <n v="5"/>
    <s v="discounted"/>
    <n v="2922"/>
    <n v="24.35"/>
    <n v="2897.65"/>
    <s v="February"/>
    <x v="244"/>
    <x v="51"/>
    <s v="Jackson-Hays"/>
  </r>
  <r>
    <s v="S13422"/>
    <x v="19"/>
    <s v="B1049"/>
    <s v="C1246"/>
    <n v="3"/>
    <s v="normal"/>
    <n v="219"/>
    <n v="10"/>
    <s v="discounted"/>
    <n v="657"/>
    <n v="21.9"/>
    <n v="635.1"/>
    <s v="February"/>
    <x v="95"/>
    <x v="14"/>
    <s v="Young Ltd"/>
  </r>
  <r>
    <s v="S13423"/>
    <x v="14"/>
    <s v="B1056"/>
    <s v="C1019"/>
    <n v="6"/>
    <s v="Bulk"/>
    <n v="204"/>
    <n v="15"/>
    <s v="discounted"/>
    <n v="1224"/>
    <n v="30.6"/>
    <n v="1193.4000000000001"/>
    <s v="February"/>
    <x v="155"/>
    <x v="24"/>
    <s v="Bolton, Jones and Rich"/>
  </r>
  <r>
    <s v="S13424"/>
    <x v="0"/>
    <s v="B1012"/>
    <s v="C1245"/>
    <n v="6"/>
    <s v="Bulk"/>
    <n v="186"/>
    <n v="5"/>
    <s v="discounted"/>
    <n v="1116"/>
    <n v="9.3000000000000007"/>
    <n v="1106.7"/>
    <s v="February"/>
    <x v="98"/>
    <x v="27"/>
    <s v="Williams, Mills and Schwartz"/>
  </r>
  <r>
    <s v="S13425"/>
    <x v="2"/>
    <s v="B1037"/>
    <s v="C1226"/>
    <n v="6"/>
    <s v="Bulk"/>
    <n v="373"/>
    <n v="15"/>
    <s v="discounted"/>
    <n v="2238"/>
    <n v="55.95"/>
    <n v="2182.0500000000002"/>
    <s v="February"/>
    <x v="183"/>
    <x v="41"/>
    <s v="Collins-Wang"/>
  </r>
  <r>
    <s v="S13426"/>
    <x v="27"/>
    <s v="B1035"/>
    <s v="C1178"/>
    <n v="9"/>
    <s v="Bulk"/>
    <n v="288"/>
    <n v="0"/>
    <s v="full price"/>
    <n v="2592"/>
    <n v="0"/>
    <n v="2592"/>
    <s v="February"/>
    <x v="50"/>
    <x v="28"/>
    <s v="Edwards, Ayers and Lowe"/>
  </r>
  <r>
    <s v="S13427"/>
    <x v="7"/>
    <s v="B1001"/>
    <s v="C1145"/>
    <n v="5"/>
    <s v="normal"/>
    <n v="341"/>
    <n v="10"/>
    <s v="discounted"/>
    <n v="1705"/>
    <n v="34.1"/>
    <n v="1670.9"/>
    <s v="February"/>
    <x v="207"/>
    <x v="50"/>
    <s v="Dillon-Galloway"/>
  </r>
  <r>
    <s v="S13428"/>
    <x v="4"/>
    <s v="B1030"/>
    <s v="C1170"/>
    <n v="6"/>
    <s v="Bulk"/>
    <n v="410"/>
    <n v="5"/>
    <s v="discounted"/>
    <n v="2460"/>
    <n v="20.5"/>
    <n v="2439.5"/>
    <s v="February"/>
    <x v="66"/>
    <x v="23"/>
    <s v="Murphy and Sons"/>
  </r>
  <r>
    <s v="S13429"/>
    <x v="0"/>
    <s v="B1023"/>
    <s v="C1116"/>
    <n v="10"/>
    <s v="Bulk"/>
    <n v="421"/>
    <n v="0"/>
    <s v="full price"/>
    <n v="4210"/>
    <n v="0"/>
    <n v="4210"/>
    <s v="February"/>
    <x v="23"/>
    <x v="30"/>
    <s v="Carr Ltd"/>
  </r>
  <r>
    <s v="S13430"/>
    <x v="17"/>
    <s v="B1036"/>
    <s v="C1090"/>
    <n v="5"/>
    <s v="normal"/>
    <n v="164"/>
    <n v="0"/>
    <s v="full price"/>
    <n v="820"/>
    <n v="0"/>
    <n v="820"/>
    <s v="February"/>
    <x v="4"/>
    <x v="19"/>
    <s v="Anderson LLC"/>
  </r>
  <r>
    <s v="S13431"/>
    <x v="4"/>
    <s v="B1038"/>
    <s v="C1176"/>
    <n v="2"/>
    <s v="normal"/>
    <n v="481"/>
    <n v="5"/>
    <s v="discounted"/>
    <n v="962"/>
    <n v="24.05"/>
    <n v="937.95"/>
    <s v="February"/>
    <x v="173"/>
    <x v="18"/>
    <s v="Liu Group"/>
  </r>
  <r>
    <s v="S13432"/>
    <x v="6"/>
    <s v="B1022"/>
    <s v="C1204"/>
    <n v="10"/>
    <s v="Bulk"/>
    <n v="441"/>
    <n v="15"/>
    <s v="discounted"/>
    <n v="4410"/>
    <n v="66.150000000000006"/>
    <n v="4343.8500000000004"/>
    <s v="February"/>
    <x v="198"/>
    <x v="47"/>
    <s v="Rodriguez, Hammond and Mason"/>
  </r>
  <r>
    <s v="S13433"/>
    <x v="16"/>
    <s v="B1033"/>
    <s v="C1183"/>
    <n v="3"/>
    <s v="normal"/>
    <n v="347"/>
    <n v="5"/>
    <s v="discounted"/>
    <n v="1041"/>
    <n v="17.350000000000001"/>
    <n v="1023.65"/>
    <s v="February"/>
    <x v="145"/>
    <x v="49"/>
    <s v="Patterson Ltd"/>
  </r>
  <r>
    <s v="S13434"/>
    <x v="23"/>
    <s v="B1003"/>
    <s v="C1067"/>
    <n v="3"/>
    <s v="normal"/>
    <n v="354"/>
    <n v="0"/>
    <s v="full price"/>
    <n v="1062"/>
    <n v="0"/>
    <n v="1062"/>
    <s v="February"/>
    <x v="131"/>
    <x v="7"/>
    <s v="Williams-Hart"/>
  </r>
  <r>
    <s v="S13435"/>
    <x v="2"/>
    <s v="B1007"/>
    <s v="C1153"/>
    <n v="5"/>
    <s v="normal"/>
    <n v="332"/>
    <n v="10"/>
    <s v="discounted"/>
    <n v="1660"/>
    <n v="33.200000000000003"/>
    <n v="1626.8"/>
    <s v="February"/>
    <x v="232"/>
    <x v="58"/>
    <s v="Lopez Ltd"/>
  </r>
  <r>
    <s v="S13436"/>
    <x v="8"/>
    <s v="B1019"/>
    <s v="C1191"/>
    <n v="3"/>
    <s v="normal"/>
    <n v="167"/>
    <n v="0"/>
    <s v="full price"/>
    <n v="501"/>
    <n v="0"/>
    <n v="501"/>
    <s v="February"/>
    <x v="11"/>
    <x v="12"/>
    <s v="Chen Inc"/>
  </r>
  <r>
    <s v="S13437"/>
    <x v="1"/>
    <s v="B1054"/>
    <s v="C1079"/>
    <n v="9"/>
    <s v="Bulk"/>
    <n v="209"/>
    <n v="0"/>
    <s v="full price"/>
    <n v="1881"/>
    <n v="0"/>
    <n v="1881"/>
    <s v="February"/>
    <x v="146"/>
    <x v="10"/>
    <s v="Murphy Group"/>
  </r>
  <r>
    <s v="S13438"/>
    <x v="17"/>
    <s v="B1025"/>
    <s v="C1196"/>
    <n v="7"/>
    <s v="Bulk"/>
    <n v="467"/>
    <n v="0"/>
    <s v="full price"/>
    <n v="3269"/>
    <n v="0"/>
    <n v="3269"/>
    <s v="February"/>
    <x v="127"/>
    <x v="38"/>
    <s v="Holden, Austin and Robinson"/>
  </r>
  <r>
    <s v="S13439"/>
    <x v="6"/>
    <s v="B1005"/>
    <s v="C1195"/>
    <n v="3"/>
    <s v="normal"/>
    <n v="500"/>
    <n v="0"/>
    <s v="full price"/>
    <n v="1500"/>
    <n v="0"/>
    <n v="1500"/>
    <s v="February"/>
    <x v="12"/>
    <x v="9"/>
    <s v="Golden Inc"/>
  </r>
  <r>
    <s v="S13440"/>
    <x v="6"/>
    <s v="B1049"/>
    <s v="C1211"/>
    <n v="8"/>
    <s v="Bulk"/>
    <n v="219"/>
    <n v="5"/>
    <s v="discounted"/>
    <n v="1752"/>
    <n v="10.95"/>
    <n v="1741.05"/>
    <s v="February"/>
    <x v="37"/>
    <x v="14"/>
    <s v="Richards Ltd"/>
  </r>
  <r>
    <s v="S13441"/>
    <x v="19"/>
    <s v="B1009"/>
    <s v="C1054"/>
    <n v="5"/>
    <s v="normal"/>
    <n v="210"/>
    <n v="10"/>
    <s v="discounted"/>
    <n v="1050"/>
    <n v="21"/>
    <n v="1029"/>
    <s v="February"/>
    <x v="215"/>
    <x v="2"/>
    <s v="Porter Ltd"/>
  </r>
  <r>
    <s v="S13442"/>
    <x v="4"/>
    <s v="B1009"/>
    <s v="C1143"/>
    <n v="3"/>
    <s v="normal"/>
    <n v="210"/>
    <n v="10"/>
    <s v="discounted"/>
    <n v="630"/>
    <n v="21"/>
    <n v="609"/>
    <s v="February"/>
    <x v="13"/>
    <x v="2"/>
    <s v="Malone-Riggs"/>
  </r>
  <r>
    <s v="S13443"/>
    <x v="9"/>
    <s v="B1013"/>
    <s v="C1157"/>
    <n v="6"/>
    <s v="Bulk"/>
    <n v="284"/>
    <n v="5"/>
    <s v="discounted"/>
    <n v="1704"/>
    <n v="14.2"/>
    <n v="1689.8"/>
    <s v="February"/>
    <x v="142"/>
    <x v="16"/>
    <s v="Blair, Gibson and Patel"/>
  </r>
  <r>
    <s v="S13444"/>
    <x v="3"/>
    <s v="B1001"/>
    <s v="C1009"/>
    <n v="7"/>
    <s v="Bulk"/>
    <n v="341"/>
    <n v="10"/>
    <s v="discounted"/>
    <n v="2387"/>
    <n v="34.1"/>
    <n v="2352.9"/>
    <s v="February"/>
    <x v="19"/>
    <x v="50"/>
    <s v="Brown and Sons"/>
  </r>
  <r>
    <s v="S13445"/>
    <x v="5"/>
    <s v="B1009"/>
    <s v="C1117"/>
    <n v="4"/>
    <s v="normal"/>
    <n v="210"/>
    <n v="15"/>
    <s v="discounted"/>
    <n v="840"/>
    <n v="31.5"/>
    <n v="808.5"/>
    <s v="February"/>
    <x v="67"/>
    <x v="2"/>
    <s v="Anderson-Martinez"/>
  </r>
  <r>
    <s v="S13446"/>
    <x v="23"/>
    <s v="B1007"/>
    <s v="C1239"/>
    <n v="9"/>
    <s v="Bulk"/>
    <n v="332"/>
    <n v="0"/>
    <s v="full price"/>
    <n v="2988"/>
    <n v="0"/>
    <n v="2988"/>
    <s v="February"/>
    <x v="167"/>
    <x v="58"/>
    <s v="Washington, Golden and Roberts"/>
  </r>
  <r>
    <s v="S13447"/>
    <x v="6"/>
    <s v="B1025"/>
    <s v="C1048"/>
    <n v="10"/>
    <s v="Bulk"/>
    <n v="467"/>
    <n v="10"/>
    <s v="discounted"/>
    <n v="4670"/>
    <n v="46.7"/>
    <n v="4623.3"/>
    <s v="February"/>
    <x v="41"/>
    <x v="38"/>
    <s v="Alexander-Williams"/>
  </r>
  <r>
    <s v="S13448"/>
    <x v="5"/>
    <s v="B1058"/>
    <s v="C1179"/>
    <n v="8"/>
    <s v="Bulk"/>
    <n v="362"/>
    <n v="10"/>
    <s v="discounted"/>
    <n v="2896"/>
    <n v="36.200000000000003"/>
    <n v="2859.8"/>
    <s v="February"/>
    <x v="125"/>
    <x v="32"/>
    <s v="Murray, Mason and Taylor"/>
  </r>
  <r>
    <s v="S13449"/>
    <x v="26"/>
    <s v="B1006"/>
    <s v="C1244"/>
    <n v="10"/>
    <s v="Bulk"/>
    <n v="213"/>
    <n v="0"/>
    <s v="full price"/>
    <n v="2130"/>
    <n v="0"/>
    <n v="2130"/>
    <s v="February"/>
    <x v="242"/>
    <x v="40"/>
    <s v="Schmidt, Mccoy and Sanchez"/>
  </r>
  <r>
    <s v="S13450"/>
    <x v="21"/>
    <s v="B1057"/>
    <s v="C1063"/>
    <n v="3"/>
    <s v="normal"/>
    <n v="326"/>
    <n v="15"/>
    <s v="discounted"/>
    <n v="978"/>
    <n v="48.9"/>
    <n v="929.1"/>
    <s v="February"/>
    <x v="48"/>
    <x v="48"/>
    <s v="Thomas-Melendez"/>
  </r>
  <r>
    <s v="S13451"/>
    <x v="19"/>
    <s v="B1033"/>
    <s v="C1004"/>
    <n v="2"/>
    <s v="normal"/>
    <n v="347"/>
    <n v="10"/>
    <s v="discounted"/>
    <n v="694"/>
    <n v="34.700000000000003"/>
    <n v="659.3"/>
    <s v="February"/>
    <x v="185"/>
    <x v="49"/>
    <s v="Scott Ltd"/>
  </r>
  <r>
    <s v="S13452"/>
    <x v="4"/>
    <s v="B1038"/>
    <s v="C1104"/>
    <n v="7"/>
    <s v="Bulk"/>
    <n v="481"/>
    <n v="5"/>
    <s v="discounted"/>
    <n v="3367"/>
    <n v="24.05"/>
    <n v="3342.95"/>
    <s v="February"/>
    <x v="134"/>
    <x v="18"/>
    <s v="Cooper-Bennett"/>
  </r>
  <r>
    <s v="S13453"/>
    <x v="3"/>
    <s v="B1029"/>
    <s v="C1077"/>
    <n v="2"/>
    <s v="normal"/>
    <n v="271"/>
    <n v="10"/>
    <s v="discounted"/>
    <n v="542"/>
    <n v="27.1"/>
    <n v="514.9"/>
    <s v="February"/>
    <x v="10"/>
    <x v="42"/>
    <s v="Martinez, Bruce and Brady"/>
  </r>
  <r>
    <s v="S13454"/>
    <x v="11"/>
    <s v="B1048"/>
    <s v="C1201"/>
    <n v="4"/>
    <s v="normal"/>
    <n v="465"/>
    <n v="10"/>
    <s v="discounted"/>
    <n v="1860"/>
    <n v="46.5"/>
    <n v="1813.5"/>
    <s v="February"/>
    <x v="96"/>
    <x v="6"/>
    <s v="Watts, Phillips and Vang"/>
  </r>
  <r>
    <s v="S13455"/>
    <x v="1"/>
    <s v="B1018"/>
    <s v="C1083"/>
    <n v="3"/>
    <s v="normal"/>
    <n v="295"/>
    <n v="15"/>
    <s v="discounted"/>
    <n v="885"/>
    <n v="44.25"/>
    <n v="840.75"/>
    <s v="February"/>
    <x v="186"/>
    <x v="36"/>
    <s v="Smith-Ramsey"/>
  </r>
  <r>
    <s v="S13456"/>
    <x v="4"/>
    <s v="B1014"/>
    <s v="C1153"/>
    <n v="6"/>
    <s v="Bulk"/>
    <n v="420"/>
    <n v="0"/>
    <s v="full price"/>
    <n v="2520"/>
    <n v="0"/>
    <n v="2520"/>
    <s v="February"/>
    <x v="232"/>
    <x v="15"/>
    <s v="Lopez Ltd"/>
  </r>
  <r>
    <s v="S13457"/>
    <x v="15"/>
    <s v="B1054"/>
    <s v="C1126"/>
    <n v="1"/>
    <s v="normal"/>
    <n v="209"/>
    <n v="15"/>
    <s v="discounted"/>
    <n v="209"/>
    <n v="31.35"/>
    <n v="177.65"/>
    <s v="February"/>
    <x v="143"/>
    <x v="10"/>
    <s v="Sullivan-Patterson"/>
  </r>
  <r>
    <s v="S13458"/>
    <x v="23"/>
    <s v="B1035"/>
    <s v="C1022"/>
    <n v="6"/>
    <s v="Bulk"/>
    <n v="288"/>
    <n v="15"/>
    <s v="discounted"/>
    <n v="1728"/>
    <n v="43.2"/>
    <n v="1684.8"/>
    <s v="February"/>
    <x v="124"/>
    <x v="28"/>
    <s v="Ross, Ballard and Clark"/>
  </r>
  <r>
    <s v="S13459"/>
    <x v="1"/>
    <s v="B1011"/>
    <s v="C1105"/>
    <n v="5"/>
    <s v="normal"/>
    <n v="281"/>
    <n v="0"/>
    <s v="full price"/>
    <n v="1405"/>
    <n v="0"/>
    <n v="1405"/>
    <s v="February"/>
    <x v="39"/>
    <x v="13"/>
    <s v="Newman-Fitzgerald"/>
  </r>
  <r>
    <s v="S13460"/>
    <x v="15"/>
    <s v="B1053"/>
    <s v="C1019"/>
    <n v="8"/>
    <s v="Bulk"/>
    <n v="315"/>
    <n v="0"/>
    <s v="full price"/>
    <n v="2520"/>
    <n v="0"/>
    <n v="2520"/>
    <s v="February"/>
    <x v="155"/>
    <x v="4"/>
    <s v="Bolton, Jones and Rich"/>
  </r>
  <r>
    <s v="S13461"/>
    <x v="17"/>
    <s v="B1038"/>
    <s v="C1093"/>
    <n v="9"/>
    <s v="Bulk"/>
    <n v="481"/>
    <n v="5"/>
    <s v="discounted"/>
    <n v="4329"/>
    <n v="24.05"/>
    <n v="4304.95"/>
    <s v="February"/>
    <x v="171"/>
    <x v="18"/>
    <s v="Warner, Willis and Ray"/>
  </r>
  <r>
    <s v="S13462"/>
    <x v="11"/>
    <s v="B1016"/>
    <s v="C1021"/>
    <n v="8"/>
    <s v="Bulk"/>
    <n v="427"/>
    <n v="5"/>
    <s v="discounted"/>
    <n v="3416"/>
    <n v="21.35"/>
    <n v="3394.65"/>
    <s v="February"/>
    <x v="32"/>
    <x v="37"/>
    <s v="Pierce, Cross and Solomon"/>
  </r>
  <r>
    <s v="S13463"/>
    <x v="1"/>
    <s v="B1059"/>
    <s v="C1058"/>
    <n v="4"/>
    <s v="normal"/>
    <n v="399"/>
    <n v="15"/>
    <s v="discounted"/>
    <n v="1596"/>
    <n v="59.85"/>
    <n v="1536.15"/>
    <s v="February"/>
    <x v="229"/>
    <x v="34"/>
    <s v="Contreras, Suarez and Rocha"/>
  </r>
  <r>
    <s v="S13464"/>
    <x v="8"/>
    <s v="B1049"/>
    <s v="C1184"/>
    <n v="9"/>
    <s v="Bulk"/>
    <n v="219"/>
    <n v="0"/>
    <s v="full price"/>
    <n v="1971"/>
    <n v="0"/>
    <n v="1971"/>
    <s v="February"/>
    <x v="190"/>
    <x v="14"/>
    <s v="Ware LLC"/>
  </r>
  <r>
    <s v="S13465"/>
    <x v="24"/>
    <s v="B1015"/>
    <s v="C1011"/>
    <n v="1"/>
    <s v="normal"/>
    <n v="417"/>
    <n v="15"/>
    <s v="discounted"/>
    <n v="417"/>
    <n v="62.55"/>
    <n v="354.45"/>
    <s v="February"/>
    <x v="148"/>
    <x v="25"/>
    <s v="Brown PLC"/>
  </r>
  <r>
    <s v="S13466"/>
    <x v="24"/>
    <s v="B1031"/>
    <s v="C1154"/>
    <n v="1"/>
    <s v="normal"/>
    <n v="370"/>
    <n v="0"/>
    <s v="full price"/>
    <n v="370"/>
    <n v="0"/>
    <n v="370"/>
    <s v="February"/>
    <x v="153"/>
    <x v="5"/>
    <s v="Terry-Simpson"/>
  </r>
  <r>
    <s v="S13467"/>
    <x v="11"/>
    <s v="B1023"/>
    <s v="C1146"/>
    <n v="10"/>
    <s v="Bulk"/>
    <n v="421"/>
    <n v="10"/>
    <s v="discounted"/>
    <n v="4210"/>
    <n v="42.1"/>
    <n v="4167.8999999999996"/>
    <s v="February"/>
    <x v="222"/>
    <x v="30"/>
    <s v="Martinez-Stout"/>
  </r>
  <r>
    <s v="S13468"/>
    <x v="4"/>
    <s v="B1009"/>
    <s v="C1104"/>
    <n v="3"/>
    <s v="normal"/>
    <n v="210"/>
    <n v="15"/>
    <s v="discounted"/>
    <n v="630"/>
    <n v="31.5"/>
    <n v="598.5"/>
    <s v="February"/>
    <x v="134"/>
    <x v="2"/>
    <s v="Cooper-Bennett"/>
  </r>
  <r>
    <s v="S13469"/>
    <x v="14"/>
    <s v="B1042"/>
    <s v="C1224"/>
    <n v="1"/>
    <s v="normal"/>
    <n v="381"/>
    <n v="5"/>
    <s v="discounted"/>
    <n v="381"/>
    <n v="19.05"/>
    <n v="361.95"/>
    <s v="February"/>
    <x v="150"/>
    <x v="0"/>
    <s v="Martin Inc"/>
  </r>
  <r>
    <s v="S13470"/>
    <x v="27"/>
    <s v="B1018"/>
    <s v="C1006"/>
    <n v="10"/>
    <s v="Bulk"/>
    <n v="295"/>
    <n v="5"/>
    <s v="discounted"/>
    <n v="2950"/>
    <n v="14.75"/>
    <n v="2935.25"/>
    <s v="February"/>
    <x v="230"/>
    <x v="36"/>
    <s v="Callahan-Sullivan"/>
  </r>
  <r>
    <s v="S13471"/>
    <x v="11"/>
    <s v="B1020"/>
    <s v="C1243"/>
    <n v="5"/>
    <s v="normal"/>
    <n v="386"/>
    <n v="0"/>
    <s v="full price"/>
    <n v="1930"/>
    <n v="0"/>
    <n v="1930"/>
    <s v="February"/>
    <x v="163"/>
    <x v="39"/>
    <s v="Crane LLC"/>
  </r>
  <r>
    <s v="S13472"/>
    <x v="11"/>
    <s v="B1025"/>
    <s v="C1071"/>
    <n v="10"/>
    <s v="Bulk"/>
    <n v="467"/>
    <n v="0"/>
    <s v="full price"/>
    <n v="4670"/>
    <n v="0"/>
    <n v="4670"/>
    <s v="February"/>
    <x v="71"/>
    <x v="38"/>
    <s v="Johnston and Sons"/>
  </r>
  <r>
    <s v="S13473"/>
    <x v="7"/>
    <s v="B1023"/>
    <s v="C1113"/>
    <n v="2"/>
    <s v="normal"/>
    <n v="421"/>
    <n v="10"/>
    <s v="discounted"/>
    <n v="842"/>
    <n v="42.1"/>
    <n v="799.9"/>
    <s v="February"/>
    <x v="121"/>
    <x v="30"/>
    <s v="Guzman Ltd"/>
  </r>
  <r>
    <s v="S13474"/>
    <x v="0"/>
    <s v="B1038"/>
    <s v="C1187"/>
    <n v="8"/>
    <s v="Bulk"/>
    <n v="481"/>
    <n v="10"/>
    <s v="discounted"/>
    <n v="3848"/>
    <n v="48.1"/>
    <n v="3799.9"/>
    <s v="February"/>
    <x v="1"/>
    <x v="18"/>
    <s v="George, Howard and Mcdaniel"/>
  </r>
  <r>
    <s v="S13475"/>
    <x v="13"/>
    <s v="B1021"/>
    <s v="C1157"/>
    <n v="5"/>
    <s v="normal"/>
    <n v="269"/>
    <n v="0"/>
    <s v="full price"/>
    <n v="1345"/>
    <n v="0"/>
    <n v="1345"/>
    <s v="February"/>
    <x v="142"/>
    <x v="44"/>
    <s v="Blair, Gibson and Patel"/>
  </r>
  <r>
    <s v="S13476"/>
    <x v="9"/>
    <s v="B1053"/>
    <s v="C1243"/>
    <n v="9"/>
    <s v="Bulk"/>
    <n v="315"/>
    <n v="15"/>
    <s v="discounted"/>
    <n v="2835"/>
    <n v="47.25"/>
    <n v="2787.75"/>
    <s v="February"/>
    <x v="163"/>
    <x v="4"/>
    <s v="Crane LLC"/>
  </r>
  <r>
    <s v="S13477"/>
    <x v="26"/>
    <s v="B1001"/>
    <s v="C1059"/>
    <n v="8"/>
    <s v="Bulk"/>
    <n v="341"/>
    <n v="15"/>
    <s v="discounted"/>
    <n v="2728"/>
    <n v="51.15"/>
    <n v="2676.85"/>
    <s v="February"/>
    <x v="225"/>
    <x v="50"/>
    <s v="Weber PLC"/>
  </r>
  <r>
    <s v="S13478"/>
    <x v="3"/>
    <s v="B1004"/>
    <s v="C1102"/>
    <n v="5"/>
    <s v="normal"/>
    <n v="248"/>
    <n v="15"/>
    <s v="discounted"/>
    <n v="1240"/>
    <n v="37.200000000000003"/>
    <n v="1202.8"/>
    <s v="February"/>
    <x v="199"/>
    <x v="53"/>
    <s v="Mahoney-Long"/>
  </r>
  <r>
    <s v="S13479"/>
    <x v="15"/>
    <s v="B1010"/>
    <s v="C1094"/>
    <n v="1"/>
    <s v="normal"/>
    <n v="342"/>
    <n v="10"/>
    <s v="discounted"/>
    <n v="342"/>
    <n v="34.200000000000003"/>
    <n v="307.8"/>
    <s v="February"/>
    <x v="204"/>
    <x v="45"/>
    <s v="Henderson, Daniels and Kelly"/>
  </r>
  <r>
    <s v="S13480"/>
    <x v="26"/>
    <s v="B1008"/>
    <s v="C1191"/>
    <n v="7"/>
    <s v="Bulk"/>
    <n v="492"/>
    <n v="5"/>
    <s v="discounted"/>
    <n v="3444"/>
    <n v="24.6"/>
    <n v="3419.4"/>
    <s v="February"/>
    <x v="11"/>
    <x v="54"/>
    <s v="Chen Inc"/>
  </r>
  <r>
    <s v="S13481"/>
    <x v="8"/>
    <s v="B1022"/>
    <s v="C1098"/>
    <n v="1"/>
    <s v="normal"/>
    <n v="441"/>
    <n v="10"/>
    <s v="discounted"/>
    <n v="441"/>
    <n v="44.1"/>
    <n v="396.9"/>
    <s v="February"/>
    <x v="159"/>
    <x v="47"/>
    <s v="Tate-Massey"/>
  </r>
  <r>
    <s v="S13482"/>
    <x v="9"/>
    <s v="B1051"/>
    <s v="C1182"/>
    <n v="6"/>
    <s v="Bulk"/>
    <n v="451"/>
    <n v="15"/>
    <s v="discounted"/>
    <n v="2706"/>
    <n v="67.650000000000006"/>
    <n v="2638.35"/>
    <s v="February"/>
    <x v="58"/>
    <x v="52"/>
    <s v="Anderson-Hogan"/>
  </r>
  <r>
    <s v="S13483"/>
    <x v="25"/>
    <s v="B1050"/>
    <s v="C1109"/>
    <n v="1"/>
    <s v="normal"/>
    <n v="287"/>
    <n v="5"/>
    <s v="discounted"/>
    <n v="287"/>
    <n v="14.35"/>
    <n v="272.64999999999998"/>
    <s v="February"/>
    <x v="126"/>
    <x v="31"/>
    <s v="Gardner PLC"/>
  </r>
  <r>
    <s v="S13484"/>
    <x v="8"/>
    <s v="B1051"/>
    <s v="C1018"/>
    <n v="9"/>
    <s v="Bulk"/>
    <n v="451"/>
    <n v="5"/>
    <s v="discounted"/>
    <n v="4059"/>
    <n v="22.55"/>
    <n v="4036.45"/>
    <s v="February"/>
    <x v="22"/>
    <x v="52"/>
    <s v="Taylor-Kane"/>
  </r>
  <r>
    <s v="S13485"/>
    <x v="13"/>
    <s v="B1043"/>
    <s v="C1230"/>
    <n v="5"/>
    <s v="normal"/>
    <n v="262"/>
    <n v="15"/>
    <s v="discounted"/>
    <n v="1310"/>
    <n v="39.299999999999997"/>
    <n v="1270.7"/>
    <s v="February"/>
    <x v="122"/>
    <x v="56"/>
    <s v="Bauer, Page and Archer"/>
  </r>
  <r>
    <s v="S13486"/>
    <x v="13"/>
    <s v="B1041"/>
    <s v="C1207"/>
    <n v="2"/>
    <s v="normal"/>
    <n v="222"/>
    <n v="0"/>
    <s v="full price"/>
    <n v="444"/>
    <n v="0"/>
    <n v="444"/>
    <s v="February"/>
    <x v="243"/>
    <x v="17"/>
    <s v="Mendoza LLC"/>
  </r>
  <r>
    <s v="S13487"/>
    <x v="18"/>
    <s v="B1012"/>
    <s v="C1069"/>
    <n v="2"/>
    <s v="normal"/>
    <n v="186"/>
    <n v="0"/>
    <s v="full price"/>
    <n v="372"/>
    <n v="0"/>
    <n v="372"/>
    <s v="February"/>
    <x v="181"/>
    <x v="27"/>
    <s v="Garcia, Scott and Beltran"/>
  </r>
  <r>
    <s v="S13488"/>
    <x v="23"/>
    <s v="B1021"/>
    <s v="C1216"/>
    <n v="10"/>
    <s v="Bulk"/>
    <n v="269"/>
    <n v="5"/>
    <s v="discounted"/>
    <n v="2690"/>
    <n v="13.45"/>
    <n v="2676.55"/>
    <s v="February"/>
    <x v="132"/>
    <x v="44"/>
    <s v="Benson, Cervantes and Johnson"/>
  </r>
  <r>
    <s v="S13489"/>
    <x v="24"/>
    <s v="B1019"/>
    <s v="C1138"/>
    <n v="6"/>
    <s v="Bulk"/>
    <n v="167"/>
    <n v="15"/>
    <s v="discounted"/>
    <n v="1002"/>
    <n v="25.05"/>
    <n v="976.95"/>
    <s v="February"/>
    <x v="109"/>
    <x v="12"/>
    <s v="Norris Group"/>
  </r>
  <r>
    <s v="S13490"/>
    <x v="14"/>
    <s v="B1032"/>
    <s v="C1202"/>
    <n v="7"/>
    <s v="Bulk"/>
    <n v="423"/>
    <n v="5"/>
    <s v="discounted"/>
    <n v="2961"/>
    <n v="21.15"/>
    <n v="2939.85"/>
    <s v="February"/>
    <x v="137"/>
    <x v="43"/>
    <s v="Savage, Boyle and Kennedy"/>
  </r>
  <r>
    <s v="S13491"/>
    <x v="21"/>
    <s v="B1025"/>
    <s v="C1137"/>
    <n v="7"/>
    <s v="Bulk"/>
    <n v="467"/>
    <n v="10"/>
    <s v="discounted"/>
    <n v="3269"/>
    <n v="46.7"/>
    <n v="3222.3"/>
    <s v="February"/>
    <x v="239"/>
    <x v="38"/>
    <s v="Miranda-Jimenez"/>
  </r>
  <r>
    <s v="S13492"/>
    <x v="19"/>
    <s v="B1021"/>
    <s v="C1112"/>
    <n v="5"/>
    <s v="normal"/>
    <n v="269"/>
    <n v="5"/>
    <s v="discounted"/>
    <n v="1345"/>
    <n v="13.45"/>
    <n v="1331.55"/>
    <s v="February"/>
    <x v="8"/>
    <x v="44"/>
    <s v="Hood-Pena"/>
  </r>
  <r>
    <s v="S13493"/>
    <x v="17"/>
    <s v="B1023"/>
    <s v="C1227"/>
    <n v="3"/>
    <s v="normal"/>
    <n v="421"/>
    <n v="10"/>
    <s v="discounted"/>
    <n v="1263"/>
    <n v="42.1"/>
    <n v="1220.9000000000001"/>
    <s v="February"/>
    <x v="116"/>
    <x v="30"/>
    <s v="Wilkinson, Bell and Stevens"/>
  </r>
  <r>
    <s v="S13494"/>
    <x v="24"/>
    <s v="B1023"/>
    <s v="C1110"/>
    <n v="3"/>
    <s v="normal"/>
    <n v="421"/>
    <n v="15"/>
    <s v="discounted"/>
    <n v="1263"/>
    <n v="63.15"/>
    <n v="1199.8499999999999"/>
    <s v="February"/>
    <x v="248"/>
    <x v="30"/>
    <s v="Davis, Harmon and Morgan"/>
  </r>
  <r>
    <s v="S13495"/>
    <x v="0"/>
    <s v="B1044"/>
    <s v="C1128"/>
    <n v="4"/>
    <s v="normal"/>
    <n v="396"/>
    <n v="15"/>
    <s v="discounted"/>
    <n v="1584"/>
    <n v="59.4"/>
    <n v="1524.6"/>
    <s v="February"/>
    <x v="175"/>
    <x v="1"/>
    <s v="Rodriguez, Brown and Daniels"/>
  </r>
  <r>
    <s v="S13496"/>
    <x v="0"/>
    <s v="B1001"/>
    <s v="C1140"/>
    <n v="2"/>
    <s v="normal"/>
    <n v="341"/>
    <n v="5"/>
    <s v="discounted"/>
    <n v="682"/>
    <n v="17.05"/>
    <n v="664.95"/>
    <s v="February"/>
    <x v="247"/>
    <x v="50"/>
    <s v="Brown, Hunt and Anderson"/>
  </r>
  <r>
    <s v="S13497"/>
    <x v="21"/>
    <s v="B1001"/>
    <s v="C1064"/>
    <n v="5"/>
    <s v="normal"/>
    <n v="341"/>
    <n v="5"/>
    <s v="discounted"/>
    <n v="1705"/>
    <n v="17.05"/>
    <n v="1687.95"/>
    <s v="February"/>
    <x v="78"/>
    <x v="50"/>
    <s v="Brown, Diaz and Freeman"/>
  </r>
  <r>
    <s v="S13498"/>
    <x v="8"/>
    <s v="B1011"/>
    <s v="C1202"/>
    <n v="10"/>
    <s v="Bulk"/>
    <n v="281"/>
    <n v="15"/>
    <s v="discounted"/>
    <n v="2810"/>
    <n v="42.15"/>
    <n v="2767.85"/>
    <s v="February"/>
    <x v="137"/>
    <x v="13"/>
    <s v="Savage, Boyle and Kennedy"/>
  </r>
  <r>
    <s v="S13499"/>
    <x v="14"/>
    <s v="B1031"/>
    <s v="C1216"/>
    <n v="8"/>
    <s v="Bulk"/>
    <n v="370"/>
    <n v="0"/>
    <s v="full price"/>
    <n v="2960"/>
    <n v="0"/>
    <n v="2960"/>
    <s v="February"/>
    <x v="132"/>
    <x v="5"/>
    <s v="Benson, Cervantes and Johnson"/>
  </r>
  <r>
    <s v="S13500"/>
    <x v="27"/>
    <s v="B1043"/>
    <s v="C1217"/>
    <n v="8"/>
    <s v="Bulk"/>
    <n v="262"/>
    <n v="5"/>
    <s v="discounted"/>
    <n v="2096"/>
    <n v="13.1"/>
    <n v="2082.9"/>
    <s v="February"/>
    <x v="178"/>
    <x v="56"/>
    <s v="Smith PLC"/>
  </r>
  <r>
    <s v="S13501"/>
    <x v="19"/>
    <s v="B1002"/>
    <s v="C1088"/>
    <n v="8"/>
    <s v="Bulk"/>
    <n v="167"/>
    <n v="5"/>
    <s v="discounted"/>
    <n v="1336"/>
    <n v="8.35"/>
    <n v="1327.65"/>
    <s v="February"/>
    <x v="244"/>
    <x v="29"/>
    <s v="Jackson-Hays"/>
  </r>
  <r>
    <s v="S13502"/>
    <x v="4"/>
    <s v="B1029"/>
    <s v="C1175"/>
    <n v="3"/>
    <s v="normal"/>
    <n v="271"/>
    <n v="10"/>
    <s v="discounted"/>
    <n v="813"/>
    <n v="27.1"/>
    <n v="785.9"/>
    <s v="February"/>
    <x v="196"/>
    <x v="42"/>
    <s v="Hall-Morgan"/>
  </r>
  <r>
    <s v="S13503"/>
    <x v="1"/>
    <s v="B1022"/>
    <s v="C1084"/>
    <n v="8"/>
    <s v="Bulk"/>
    <n v="441"/>
    <n v="15"/>
    <s v="discounted"/>
    <n v="3528"/>
    <n v="66.150000000000006"/>
    <n v="3461.85"/>
    <s v="February"/>
    <x v="64"/>
    <x v="47"/>
    <s v="Miles Ltd"/>
  </r>
  <r>
    <s v="S13504"/>
    <x v="18"/>
    <s v="B1043"/>
    <s v="C1078"/>
    <n v="6"/>
    <s v="Bulk"/>
    <n v="262"/>
    <n v="0"/>
    <s v="full price"/>
    <n v="1572"/>
    <n v="0"/>
    <n v="1572"/>
    <s v="February"/>
    <x v="194"/>
    <x v="56"/>
    <s v="Kaiser Group"/>
  </r>
  <r>
    <s v="S13505"/>
    <x v="23"/>
    <s v="B1018"/>
    <s v="C1081"/>
    <n v="5"/>
    <s v="normal"/>
    <n v="295"/>
    <n v="0"/>
    <s v="full price"/>
    <n v="1475"/>
    <n v="0"/>
    <n v="1475"/>
    <s v="February"/>
    <x v="177"/>
    <x v="36"/>
    <s v="Lee, Mullen and Hall"/>
  </r>
  <r>
    <s v="S13506"/>
    <x v="7"/>
    <s v="B1040"/>
    <s v="C1105"/>
    <n v="7"/>
    <s v="Bulk"/>
    <n v="456"/>
    <n v="5"/>
    <s v="discounted"/>
    <n v="3192"/>
    <n v="22.8"/>
    <n v="3169.2"/>
    <s v="February"/>
    <x v="39"/>
    <x v="11"/>
    <s v="Newman-Fitzgerald"/>
  </r>
  <r>
    <s v="S13507"/>
    <x v="2"/>
    <s v="B1009"/>
    <s v="C1235"/>
    <n v="10"/>
    <s v="Bulk"/>
    <n v="210"/>
    <n v="0"/>
    <s v="full price"/>
    <n v="2100"/>
    <n v="0"/>
    <n v="2100"/>
    <s v="February"/>
    <x v="179"/>
    <x v="2"/>
    <s v="Mclaughlin-Ballard"/>
  </r>
  <r>
    <s v="S13508"/>
    <x v="22"/>
    <s v="B1058"/>
    <s v="C1166"/>
    <n v="7"/>
    <s v="Bulk"/>
    <n v="362"/>
    <n v="10"/>
    <s v="discounted"/>
    <n v="2534"/>
    <n v="36.200000000000003"/>
    <n v="2497.8000000000002"/>
    <s v="February"/>
    <x v="91"/>
    <x v="32"/>
    <s v="Knight-Coleman"/>
  </r>
  <r>
    <s v="S13509"/>
    <x v="1"/>
    <s v="B1005"/>
    <s v="C1129"/>
    <n v="8"/>
    <s v="Bulk"/>
    <n v="500"/>
    <n v="15"/>
    <s v="discounted"/>
    <n v="4000"/>
    <n v="75"/>
    <n v="3925"/>
    <s v="February"/>
    <x v="158"/>
    <x v="9"/>
    <s v="Bruce-Jacobs"/>
  </r>
  <r>
    <s v="S13510"/>
    <x v="25"/>
    <s v="B1008"/>
    <s v="C1072"/>
    <n v="3"/>
    <s v="normal"/>
    <n v="492"/>
    <n v="0"/>
    <s v="full price"/>
    <n v="1476"/>
    <n v="0"/>
    <n v="1476"/>
    <s v="February"/>
    <x v="130"/>
    <x v="54"/>
    <s v="Reid, Chavez and Flowers"/>
  </r>
  <r>
    <s v="S13511"/>
    <x v="13"/>
    <s v="B1012"/>
    <s v="C1210"/>
    <n v="10"/>
    <s v="Bulk"/>
    <n v="186"/>
    <n v="10"/>
    <s v="discounted"/>
    <n v="1860"/>
    <n v="18.600000000000001"/>
    <n v="1841.4"/>
    <s v="February"/>
    <x v="217"/>
    <x v="27"/>
    <s v="Casey-Orozco"/>
  </r>
  <r>
    <s v="S13512"/>
    <x v="27"/>
    <s v="B1024"/>
    <s v="C1211"/>
    <n v="6"/>
    <s v="Bulk"/>
    <n v="222"/>
    <n v="5"/>
    <s v="discounted"/>
    <n v="1332"/>
    <n v="11.1"/>
    <n v="1320.9"/>
    <s v="February"/>
    <x v="37"/>
    <x v="35"/>
    <s v="Richards Ltd"/>
  </r>
  <r>
    <s v="S13513"/>
    <x v="16"/>
    <s v="B1004"/>
    <s v="C1123"/>
    <n v="9"/>
    <s v="Bulk"/>
    <n v="248"/>
    <n v="10"/>
    <s v="discounted"/>
    <n v="2232"/>
    <n v="24.8"/>
    <n v="2207.1999999999998"/>
    <s v="February"/>
    <x v="18"/>
    <x v="53"/>
    <s v="Barnes-Johnson"/>
  </r>
  <r>
    <s v="S13514"/>
    <x v="14"/>
    <s v="B1001"/>
    <s v="C1056"/>
    <n v="4"/>
    <s v="normal"/>
    <n v="341"/>
    <n v="10"/>
    <s v="discounted"/>
    <n v="1364"/>
    <n v="34.1"/>
    <n v="1329.9"/>
    <s v="February"/>
    <x v="42"/>
    <x v="50"/>
    <s v="Murphy LLC"/>
  </r>
  <r>
    <s v="S13515"/>
    <x v="26"/>
    <s v="B1059"/>
    <s v="C1090"/>
    <n v="3"/>
    <s v="normal"/>
    <n v="399"/>
    <n v="10"/>
    <s v="discounted"/>
    <n v="1197"/>
    <n v="39.9"/>
    <n v="1157.0999999999999"/>
    <s v="February"/>
    <x v="4"/>
    <x v="34"/>
    <s v="Anderson LLC"/>
  </r>
  <r>
    <s v="S13516"/>
    <x v="13"/>
    <s v="B1039"/>
    <s v="C1102"/>
    <n v="6"/>
    <s v="Bulk"/>
    <n v="356"/>
    <n v="5"/>
    <s v="discounted"/>
    <n v="2136"/>
    <n v="17.8"/>
    <n v="2118.1999999999998"/>
    <s v="February"/>
    <x v="199"/>
    <x v="46"/>
    <s v="Mahoney-Long"/>
  </r>
  <r>
    <s v="S13517"/>
    <x v="21"/>
    <s v="B1046"/>
    <s v="C1022"/>
    <n v="7"/>
    <s v="Bulk"/>
    <n v="334"/>
    <n v="15"/>
    <s v="discounted"/>
    <n v="2338"/>
    <n v="50.1"/>
    <n v="2287.9"/>
    <s v="February"/>
    <x v="124"/>
    <x v="20"/>
    <s v="Ross, Ballard and Clark"/>
  </r>
  <r>
    <s v="S13518"/>
    <x v="7"/>
    <s v="B1023"/>
    <s v="C1070"/>
    <n v="3"/>
    <s v="normal"/>
    <n v="421"/>
    <n v="5"/>
    <s v="discounted"/>
    <n v="1263"/>
    <n v="21.05"/>
    <n v="1241.95"/>
    <s v="February"/>
    <x v="151"/>
    <x v="30"/>
    <s v="Green, Wilson and Flynn"/>
  </r>
  <r>
    <s v="S13519"/>
    <x v="20"/>
    <s v="B1030"/>
    <s v="C1134"/>
    <n v="8"/>
    <s v="Bulk"/>
    <n v="410"/>
    <n v="0"/>
    <s v="full price"/>
    <n v="3280"/>
    <n v="0"/>
    <n v="3280"/>
    <s v="February"/>
    <x v="25"/>
    <x v="23"/>
    <s v="Caldwell PLC"/>
  </r>
  <r>
    <s v="S13520"/>
    <x v="17"/>
    <s v="B1041"/>
    <s v="C1141"/>
    <n v="4"/>
    <s v="normal"/>
    <n v="222"/>
    <n v="10"/>
    <s v="discounted"/>
    <n v="888"/>
    <n v="22.2"/>
    <n v="865.8"/>
    <s v="February"/>
    <x v="88"/>
    <x v="17"/>
    <s v="Ashley, Delgado and Hernandez"/>
  </r>
  <r>
    <s v="S13521"/>
    <x v="9"/>
    <s v="B1045"/>
    <s v="C1099"/>
    <n v="5"/>
    <s v="normal"/>
    <n v="206"/>
    <n v="5"/>
    <s v="discounted"/>
    <n v="1030"/>
    <n v="10.3"/>
    <n v="1019.7"/>
    <s v="February"/>
    <x v="63"/>
    <x v="21"/>
    <s v="Powell-Cox"/>
  </r>
  <r>
    <s v="S13522"/>
    <x v="26"/>
    <s v="B1023"/>
    <s v="C1239"/>
    <n v="3"/>
    <s v="normal"/>
    <n v="421"/>
    <n v="15"/>
    <s v="discounted"/>
    <n v="1263"/>
    <n v="63.15"/>
    <n v="1199.8499999999999"/>
    <s v="February"/>
    <x v="167"/>
    <x v="30"/>
    <s v="Washington, Golden and Roberts"/>
  </r>
  <r>
    <s v="S13523"/>
    <x v="16"/>
    <s v="B1042"/>
    <s v="C1232"/>
    <n v="2"/>
    <s v="normal"/>
    <n v="381"/>
    <n v="15"/>
    <s v="discounted"/>
    <n v="762"/>
    <n v="57.15"/>
    <n v="704.85"/>
    <s v="February"/>
    <x v="174"/>
    <x v="0"/>
    <s v="Clark LLC"/>
  </r>
  <r>
    <s v="S13524"/>
    <x v="2"/>
    <s v="B1017"/>
    <s v="C1062"/>
    <n v="10"/>
    <s v="Bulk"/>
    <n v="303"/>
    <n v="0"/>
    <s v="full price"/>
    <n v="3030"/>
    <n v="0"/>
    <n v="3030"/>
    <s v="February"/>
    <x v="81"/>
    <x v="55"/>
    <s v="Williams LLC"/>
  </r>
  <r>
    <s v="S13525"/>
    <x v="13"/>
    <s v="B1016"/>
    <s v="C1203"/>
    <n v="2"/>
    <s v="normal"/>
    <n v="427"/>
    <n v="15"/>
    <s v="discounted"/>
    <n v="854"/>
    <n v="64.05"/>
    <n v="789.95"/>
    <s v="February"/>
    <x v="60"/>
    <x v="37"/>
    <s v="Patel-Thomas"/>
  </r>
  <r>
    <s v="S13526"/>
    <x v="23"/>
    <s v="B1041"/>
    <s v="C1014"/>
    <n v="5"/>
    <s v="normal"/>
    <n v="222"/>
    <n v="0"/>
    <s v="full price"/>
    <n v="1110"/>
    <n v="0"/>
    <n v="1110"/>
    <s v="February"/>
    <x v="3"/>
    <x v="17"/>
    <s v="Trevino PLC"/>
  </r>
  <r>
    <s v="S13527"/>
    <x v="2"/>
    <s v="B1010"/>
    <s v="C1153"/>
    <n v="1"/>
    <s v="normal"/>
    <n v="342"/>
    <n v="0"/>
    <s v="full price"/>
    <n v="342"/>
    <n v="0"/>
    <n v="342"/>
    <s v="February"/>
    <x v="232"/>
    <x v="45"/>
    <s v="Lopez Ltd"/>
  </r>
  <r>
    <s v="S13528"/>
    <x v="23"/>
    <s v="B1014"/>
    <s v="C1101"/>
    <n v="3"/>
    <s v="normal"/>
    <n v="420"/>
    <n v="0"/>
    <s v="full price"/>
    <n v="1260"/>
    <n v="0"/>
    <n v="1260"/>
    <s v="February"/>
    <x v="236"/>
    <x v="15"/>
    <s v="Kelley, Pena and Zimmerman"/>
  </r>
  <r>
    <s v="S13529"/>
    <x v="24"/>
    <s v="B1018"/>
    <s v="C1061"/>
    <n v="9"/>
    <s v="Bulk"/>
    <n v="295"/>
    <n v="0"/>
    <s v="full price"/>
    <n v="2655"/>
    <n v="0"/>
    <n v="2655"/>
    <s v="February"/>
    <x v="27"/>
    <x v="36"/>
    <s v="Stevenson-Phillips"/>
  </r>
  <r>
    <s v="S13530"/>
    <x v="14"/>
    <s v="B1025"/>
    <s v="C1112"/>
    <n v="4"/>
    <s v="normal"/>
    <n v="467"/>
    <n v="10"/>
    <s v="discounted"/>
    <n v="1868"/>
    <n v="46.7"/>
    <n v="1821.3"/>
    <s v="February"/>
    <x v="8"/>
    <x v="38"/>
    <s v="Hood-Pena"/>
  </r>
  <r>
    <s v="S13531"/>
    <x v="22"/>
    <s v="B1036"/>
    <s v="C1100"/>
    <n v="8"/>
    <s v="Bulk"/>
    <n v="164"/>
    <n v="0"/>
    <s v="full price"/>
    <n v="1312"/>
    <n v="0"/>
    <n v="1312"/>
    <s v="February"/>
    <x v="79"/>
    <x v="19"/>
    <s v="Torres, Rodriguez and Edwards"/>
  </r>
  <r>
    <s v="S13532"/>
    <x v="3"/>
    <s v="B1056"/>
    <s v="C1179"/>
    <n v="1"/>
    <s v="normal"/>
    <n v="204"/>
    <n v="15"/>
    <s v="discounted"/>
    <n v="204"/>
    <n v="30.6"/>
    <n v="173.4"/>
    <s v="February"/>
    <x v="125"/>
    <x v="24"/>
    <s v="Murray, Mason and Taylor"/>
  </r>
  <r>
    <s v="S13533"/>
    <x v="17"/>
    <s v="B1054"/>
    <s v="C1103"/>
    <n v="9"/>
    <s v="Bulk"/>
    <n v="209"/>
    <n v="5"/>
    <s v="discounted"/>
    <n v="1881"/>
    <n v="10.45"/>
    <n v="1870.55"/>
    <s v="February"/>
    <x v="107"/>
    <x v="10"/>
    <s v="Miller-Miller"/>
  </r>
  <r>
    <s v="S13534"/>
    <x v="12"/>
    <s v="B1033"/>
    <s v="C1043"/>
    <n v="2"/>
    <s v="normal"/>
    <n v="347"/>
    <n v="0"/>
    <s v="full price"/>
    <n v="694"/>
    <n v="0"/>
    <n v="694"/>
    <s v="February"/>
    <x v="49"/>
    <x v="49"/>
    <s v="Moore-Torres"/>
  </r>
  <r>
    <s v="S13535"/>
    <x v="16"/>
    <s v="B1025"/>
    <s v="C1091"/>
    <n v="3"/>
    <s v="normal"/>
    <n v="467"/>
    <n v="0"/>
    <s v="full price"/>
    <n v="1401"/>
    <n v="0"/>
    <n v="1401"/>
    <s v="February"/>
    <x v="0"/>
    <x v="38"/>
    <s v="King LLC"/>
  </r>
  <r>
    <s v="S13536"/>
    <x v="13"/>
    <s v="B1059"/>
    <s v="C1144"/>
    <n v="10"/>
    <s v="Bulk"/>
    <n v="399"/>
    <n v="10"/>
    <s v="discounted"/>
    <n v="3990"/>
    <n v="39.9"/>
    <n v="3950.1"/>
    <s v="February"/>
    <x v="119"/>
    <x v="34"/>
    <s v="Butler-Carter"/>
  </r>
  <r>
    <s v="S13537"/>
    <x v="7"/>
    <s v="B1004"/>
    <s v="C1086"/>
    <n v="8"/>
    <s v="Bulk"/>
    <n v="248"/>
    <n v="10"/>
    <s v="discounted"/>
    <n v="1984"/>
    <n v="24.8"/>
    <n v="1959.2"/>
    <s v="February"/>
    <x v="220"/>
    <x v="53"/>
    <s v="Brown-Smith"/>
  </r>
  <r>
    <s v="S13538"/>
    <x v="2"/>
    <s v="B1005"/>
    <s v="C1211"/>
    <n v="1"/>
    <s v="normal"/>
    <n v="500"/>
    <n v="5"/>
    <s v="discounted"/>
    <n v="500"/>
    <n v="25"/>
    <n v="475"/>
    <s v="February"/>
    <x v="37"/>
    <x v="9"/>
    <s v="Richards Ltd"/>
  </r>
  <r>
    <s v="S13539"/>
    <x v="26"/>
    <s v="B1017"/>
    <s v="C1070"/>
    <n v="7"/>
    <s v="Bulk"/>
    <n v="303"/>
    <n v="5"/>
    <s v="discounted"/>
    <n v="2121"/>
    <n v="15.15"/>
    <n v="2105.85"/>
    <s v="February"/>
    <x v="151"/>
    <x v="55"/>
    <s v="Green, Wilson and Flynn"/>
  </r>
  <r>
    <s v="S13540"/>
    <x v="15"/>
    <s v="B1016"/>
    <s v="C1245"/>
    <n v="5"/>
    <s v="normal"/>
    <n v="427"/>
    <n v="0"/>
    <s v="full price"/>
    <n v="2135"/>
    <n v="0"/>
    <n v="2135"/>
    <s v="February"/>
    <x v="98"/>
    <x v="37"/>
    <s v="Williams, Mills and Schwartz"/>
  </r>
  <r>
    <s v="S13541"/>
    <x v="17"/>
    <s v="B1010"/>
    <s v="C1055"/>
    <n v="3"/>
    <s v="normal"/>
    <n v="342"/>
    <n v="10"/>
    <s v="discounted"/>
    <n v="1026"/>
    <n v="34.200000000000003"/>
    <n v="991.8"/>
    <s v="February"/>
    <x v="59"/>
    <x v="45"/>
    <s v="Byrd, Dixon and Kennedy"/>
  </r>
  <r>
    <s v="S13542"/>
    <x v="7"/>
    <s v="B1006"/>
    <s v="C1003"/>
    <n v="9"/>
    <s v="Bulk"/>
    <n v="213"/>
    <n v="15"/>
    <s v="discounted"/>
    <n v="1917"/>
    <n v="31.95"/>
    <n v="1885.05"/>
    <s v="February"/>
    <x v="166"/>
    <x v="40"/>
    <s v="Clark and Sons"/>
  </r>
  <r>
    <s v="S13543"/>
    <x v="16"/>
    <s v="B1027"/>
    <s v="C1036"/>
    <n v="1"/>
    <s v="normal"/>
    <n v="336"/>
    <n v="0"/>
    <s v="full price"/>
    <n v="336"/>
    <n v="0"/>
    <n v="336"/>
    <s v="February"/>
    <x v="128"/>
    <x v="33"/>
    <s v="Sanchez-Jenkins"/>
  </r>
  <r>
    <s v="S13544"/>
    <x v="25"/>
    <s v="B1028"/>
    <s v="C1249"/>
    <n v="7"/>
    <s v="Bulk"/>
    <n v="487"/>
    <n v="5"/>
    <s v="discounted"/>
    <n v="3409"/>
    <n v="24.35"/>
    <n v="3384.65"/>
    <s v="February"/>
    <x v="99"/>
    <x v="51"/>
    <s v="Jones-Hunter"/>
  </r>
  <r>
    <s v="S13545"/>
    <x v="6"/>
    <s v="B1029"/>
    <s v="C1165"/>
    <n v="10"/>
    <s v="Bulk"/>
    <n v="271"/>
    <n v="10"/>
    <s v="discounted"/>
    <n v="2710"/>
    <n v="27.1"/>
    <n v="2682.9"/>
    <s v="February"/>
    <x v="216"/>
    <x v="42"/>
    <s v="Vargas, Ali and Vasquez"/>
  </r>
  <r>
    <s v="S13546"/>
    <x v="7"/>
    <s v="B1033"/>
    <s v="C1037"/>
    <n v="5"/>
    <s v="normal"/>
    <n v="347"/>
    <n v="0"/>
    <s v="full price"/>
    <n v="1735"/>
    <n v="0"/>
    <n v="1735"/>
    <s v="February"/>
    <x v="70"/>
    <x v="49"/>
    <s v="Smith-Proctor"/>
  </r>
  <r>
    <s v="S13547"/>
    <x v="4"/>
    <s v="B1023"/>
    <s v="C1020"/>
    <n v="1"/>
    <s v="normal"/>
    <n v="421"/>
    <n v="15"/>
    <s v="discounted"/>
    <n v="421"/>
    <n v="63.15"/>
    <n v="357.85"/>
    <s v="February"/>
    <x v="94"/>
    <x v="30"/>
    <s v="Martinez, Burch and Bates"/>
  </r>
  <r>
    <s v="S13548"/>
    <x v="9"/>
    <s v="B1048"/>
    <s v="C1012"/>
    <n v="5"/>
    <s v="normal"/>
    <n v="465"/>
    <n v="5"/>
    <s v="discounted"/>
    <n v="2325"/>
    <n v="23.25"/>
    <n v="2301.75"/>
    <s v="February"/>
    <x v="19"/>
    <x v="6"/>
    <s v="Brown and Sons"/>
  </r>
  <r>
    <s v="S13549"/>
    <x v="10"/>
    <s v="B1024"/>
    <s v="C1025"/>
    <n v="7"/>
    <s v="Bulk"/>
    <n v="222"/>
    <n v="15"/>
    <s v="discounted"/>
    <n v="1554"/>
    <n v="33.299999999999997"/>
    <n v="1520.7"/>
    <s v="February"/>
    <x v="89"/>
    <x v="35"/>
    <s v="Wells, Jones and Rogers"/>
  </r>
  <r>
    <s v="S13550"/>
    <x v="13"/>
    <s v="B1057"/>
    <s v="C1061"/>
    <n v="3"/>
    <s v="normal"/>
    <n v="326"/>
    <n v="5"/>
    <s v="discounted"/>
    <n v="978"/>
    <n v="16.3"/>
    <n v="961.7"/>
    <s v="February"/>
    <x v="27"/>
    <x v="48"/>
    <s v="Stevenson-Phillips"/>
  </r>
  <r>
    <s v="S13551"/>
    <x v="8"/>
    <s v="B1038"/>
    <s v="C1033"/>
    <n v="1"/>
    <s v="normal"/>
    <n v="481"/>
    <n v="0"/>
    <s v="full price"/>
    <n v="481"/>
    <n v="0"/>
    <n v="481"/>
    <s v="February"/>
    <x v="193"/>
    <x v="18"/>
    <s v="Baird, Johnson and Ellison"/>
  </r>
  <r>
    <s v="S13552"/>
    <x v="27"/>
    <s v="B1047"/>
    <s v="C1101"/>
    <n v="6"/>
    <s v="Bulk"/>
    <n v="162"/>
    <n v="5"/>
    <s v="discounted"/>
    <n v="972"/>
    <n v="8.1"/>
    <n v="963.9"/>
    <s v="February"/>
    <x v="236"/>
    <x v="26"/>
    <s v="Kelley, Pena and Zimmerman"/>
  </r>
  <r>
    <s v="S13553"/>
    <x v="22"/>
    <s v="B1045"/>
    <s v="C1183"/>
    <n v="1"/>
    <s v="normal"/>
    <n v="206"/>
    <n v="0"/>
    <s v="full price"/>
    <n v="206"/>
    <n v="0"/>
    <n v="206"/>
    <s v="February"/>
    <x v="145"/>
    <x v="21"/>
    <s v="Patterson Ltd"/>
  </r>
  <r>
    <s v="S13554"/>
    <x v="2"/>
    <s v="B1024"/>
    <s v="C1141"/>
    <n v="2"/>
    <s v="normal"/>
    <n v="222"/>
    <n v="15"/>
    <s v="discounted"/>
    <n v="444"/>
    <n v="33.299999999999997"/>
    <n v="410.7"/>
    <s v="February"/>
    <x v="88"/>
    <x v="35"/>
    <s v="Ashley, Delgado and Hernandez"/>
  </r>
  <r>
    <s v="S13555"/>
    <x v="11"/>
    <s v="B1036"/>
    <s v="C1082"/>
    <n v="7"/>
    <s v="Bulk"/>
    <n v="164"/>
    <n v="0"/>
    <s v="full price"/>
    <n v="1148"/>
    <n v="0"/>
    <n v="1148"/>
    <s v="February"/>
    <x v="61"/>
    <x v="19"/>
    <s v="Hayes, Hampton and Palmer"/>
  </r>
  <r>
    <s v="S13556"/>
    <x v="0"/>
    <s v="B1003"/>
    <s v="C1152"/>
    <n v="8"/>
    <s v="Bulk"/>
    <n v="354"/>
    <n v="15"/>
    <s v="discounted"/>
    <n v="2832"/>
    <n v="53.1"/>
    <n v="2778.9"/>
    <s v="February"/>
    <x v="160"/>
    <x v="7"/>
    <s v="Wolfe-Spencer"/>
  </r>
  <r>
    <s v="S13557"/>
    <x v="1"/>
    <s v="B1028"/>
    <s v="C1013"/>
    <n v="7"/>
    <s v="Bulk"/>
    <n v="487"/>
    <n v="0"/>
    <s v="full price"/>
    <n v="3409"/>
    <n v="0"/>
    <n v="3409"/>
    <s v="February"/>
    <x v="219"/>
    <x v="51"/>
    <s v="Wu Group"/>
  </r>
  <r>
    <s v="S13558"/>
    <x v="24"/>
    <s v="B1037"/>
    <s v="C1217"/>
    <n v="10"/>
    <s v="Bulk"/>
    <n v="373"/>
    <n v="15"/>
    <s v="discounted"/>
    <n v="3730"/>
    <n v="55.95"/>
    <n v="3674.05"/>
    <s v="February"/>
    <x v="178"/>
    <x v="41"/>
    <s v="Smith PLC"/>
  </r>
  <r>
    <s v="S13559"/>
    <x v="1"/>
    <s v="B1049"/>
    <s v="C1168"/>
    <n v="4"/>
    <s v="normal"/>
    <n v="219"/>
    <n v="5"/>
    <s v="discounted"/>
    <n v="876"/>
    <n v="10.95"/>
    <n v="865.05"/>
    <s v="February"/>
    <x v="237"/>
    <x v="14"/>
    <s v="Hill-Rojas"/>
  </r>
  <r>
    <s v="S13560"/>
    <x v="6"/>
    <s v="B1047"/>
    <s v="C1244"/>
    <n v="5"/>
    <s v="normal"/>
    <n v="162"/>
    <n v="0"/>
    <s v="full price"/>
    <n v="810"/>
    <n v="0"/>
    <n v="810"/>
    <s v="February"/>
    <x v="242"/>
    <x v="26"/>
    <s v="Schmidt, Mccoy and Sanchez"/>
  </r>
  <r>
    <s v="S13561"/>
    <x v="17"/>
    <s v="B1014"/>
    <s v="C1165"/>
    <n v="6"/>
    <s v="Bulk"/>
    <n v="420"/>
    <n v="0"/>
    <s v="full price"/>
    <n v="2520"/>
    <n v="0"/>
    <n v="2520"/>
    <s v="February"/>
    <x v="216"/>
    <x v="15"/>
    <s v="Vargas, Ali and Vasquez"/>
  </r>
  <r>
    <s v="S13562"/>
    <x v="5"/>
    <s v="B1020"/>
    <s v="C1200"/>
    <n v="4"/>
    <s v="normal"/>
    <n v="386"/>
    <n v="10"/>
    <s v="discounted"/>
    <n v="1544"/>
    <n v="38.6"/>
    <n v="1505.4"/>
    <s v="February"/>
    <x v="241"/>
    <x v="39"/>
    <s v="Gonzalez Inc"/>
  </r>
  <r>
    <s v="S13563"/>
    <x v="4"/>
    <s v="B1013"/>
    <s v="C1002"/>
    <n v="10"/>
    <s v="Bulk"/>
    <n v="284"/>
    <n v="15"/>
    <s v="discounted"/>
    <n v="2840"/>
    <n v="42.6"/>
    <n v="2797.4"/>
    <s v="February"/>
    <x v="161"/>
    <x v="16"/>
    <s v="Garcia-Martin"/>
  </r>
  <r>
    <s v="S13564"/>
    <x v="19"/>
    <s v="B1032"/>
    <s v="C1099"/>
    <n v="1"/>
    <s v="normal"/>
    <n v="423"/>
    <n v="0"/>
    <s v="full price"/>
    <n v="423"/>
    <n v="0"/>
    <n v="423"/>
    <s v="February"/>
    <x v="63"/>
    <x v="43"/>
    <s v="Powell-Cox"/>
  </r>
  <r>
    <s v="S13565"/>
    <x v="18"/>
    <s v="B1046"/>
    <s v="C1229"/>
    <n v="7"/>
    <s v="Bulk"/>
    <n v="334"/>
    <n v="15"/>
    <s v="discounted"/>
    <n v="2338"/>
    <n v="50.1"/>
    <n v="2287.9"/>
    <s v="February"/>
    <x v="112"/>
    <x v="20"/>
    <s v="Martin, Davis and Arias"/>
  </r>
  <r>
    <s v="S13566"/>
    <x v="17"/>
    <s v="B1011"/>
    <s v="C1107"/>
    <n v="9"/>
    <s v="Bulk"/>
    <n v="281"/>
    <n v="0"/>
    <s v="full price"/>
    <n v="2529"/>
    <n v="0"/>
    <n v="2529"/>
    <s v="February"/>
    <x v="21"/>
    <x v="13"/>
    <s v="Wade Group"/>
  </r>
  <r>
    <s v="S13567"/>
    <x v="1"/>
    <s v="B1016"/>
    <s v="C1009"/>
    <n v="10"/>
    <s v="Bulk"/>
    <n v="427"/>
    <n v="0"/>
    <s v="full price"/>
    <n v="4270"/>
    <n v="0"/>
    <n v="4270"/>
    <s v="February"/>
    <x v="19"/>
    <x v="37"/>
    <s v="Brown and Sons"/>
  </r>
  <r>
    <s v="S13568"/>
    <x v="6"/>
    <s v="B1022"/>
    <s v="C1004"/>
    <n v="2"/>
    <s v="normal"/>
    <n v="441"/>
    <n v="10"/>
    <s v="discounted"/>
    <n v="882"/>
    <n v="44.1"/>
    <n v="837.9"/>
    <s v="February"/>
    <x v="185"/>
    <x v="47"/>
    <s v="Scott Ltd"/>
  </r>
  <r>
    <s v="S13569"/>
    <x v="17"/>
    <s v="B1051"/>
    <s v="C1196"/>
    <n v="3"/>
    <s v="normal"/>
    <n v="451"/>
    <n v="5"/>
    <s v="discounted"/>
    <n v="1353"/>
    <n v="22.55"/>
    <n v="1330.45"/>
    <s v="February"/>
    <x v="127"/>
    <x v="52"/>
    <s v="Holden, Austin and Robinson"/>
  </r>
  <r>
    <s v="S13570"/>
    <x v="1"/>
    <s v="B1017"/>
    <s v="C1160"/>
    <n v="1"/>
    <s v="normal"/>
    <n v="303"/>
    <n v="0"/>
    <s v="full price"/>
    <n v="303"/>
    <n v="0"/>
    <n v="303"/>
    <s v="February"/>
    <x v="45"/>
    <x v="55"/>
    <s v="Martin Ltd"/>
  </r>
  <r>
    <s v="S13571"/>
    <x v="6"/>
    <s v="B1026"/>
    <s v="C1125"/>
    <n v="2"/>
    <s v="normal"/>
    <n v="459"/>
    <n v="0"/>
    <s v="full price"/>
    <n v="918"/>
    <n v="0"/>
    <n v="918"/>
    <s v="February"/>
    <x v="74"/>
    <x v="59"/>
    <s v="Mendoza-Burke"/>
  </r>
  <r>
    <s v="S13572"/>
    <x v="13"/>
    <s v="B1059"/>
    <s v="C1054"/>
    <n v="8"/>
    <s v="Bulk"/>
    <n v="399"/>
    <n v="15"/>
    <s v="discounted"/>
    <n v="3192"/>
    <n v="59.85"/>
    <n v="3132.15"/>
    <s v="February"/>
    <x v="215"/>
    <x v="34"/>
    <s v="Porter Ltd"/>
  </r>
  <r>
    <s v="S13573"/>
    <x v="3"/>
    <s v="B1013"/>
    <s v="C1124"/>
    <n v="9"/>
    <s v="Bulk"/>
    <n v="284"/>
    <n v="5"/>
    <s v="discounted"/>
    <n v="2556"/>
    <n v="14.2"/>
    <n v="2541.8000000000002"/>
    <s v="February"/>
    <x v="113"/>
    <x v="16"/>
    <s v="Williams and Sons"/>
  </r>
  <r>
    <s v="S13574"/>
    <x v="5"/>
    <s v="B1057"/>
    <s v="C1171"/>
    <n v="10"/>
    <s v="Bulk"/>
    <n v="326"/>
    <n v="15"/>
    <s v="discounted"/>
    <n v="3260"/>
    <n v="48.9"/>
    <n v="3211.1"/>
    <s v="February"/>
    <x v="31"/>
    <x v="48"/>
    <s v="Warren, Crane and Jones"/>
  </r>
  <r>
    <s v="S13575"/>
    <x v="15"/>
    <s v="B1006"/>
    <s v="C1105"/>
    <n v="3"/>
    <s v="normal"/>
    <n v="213"/>
    <n v="0"/>
    <s v="full price"/>
    <n v="639"/>
    <n v="0"/>
    <n v="639"/>
    <s v="February"/>
    <x v="39"/>
    <x v="40"/>
    <s v="Newman-Fitzgerald"/>
  </r>
  <r>
    <s v="S13576"/>
    <x v="27"/>
    <s v="B1049"/>
    <s v="C1009"/>
    <n v="2"/>
    <s v="normal"/>
    <n v="219"/>
    <n v="5"/>
    <s v="discounted"/>
    <n v="438"/>
    <n v="10.95"/>
    <n v="427.05"/>
    <s v="February"/>
    <x v="19"/>
    <x v="14"/>
    <s v="Brown and Sons"/>
  </r>
  <r>
    <s v="S13577"/>
    <x v="8"/>
    <s v="B1027"/>
    <s v="C1198"/>
    <n v="10"/>
    <s v="Bulk"/>
    <n v="336"/>
    <n v="0"/>
    <s v="full price"/>
    <n v="3360"/>
    <n v="0"/>
    <n v="3360"/>
    <s v="February"/>
    <x v="191"/>
    <x v="33"/>
    <s v="Prince Group"/>
  </r>
  <r>
    <s v="S13578"/>
    <x v="0"/>
    <s v="B1025"/>
    <s v="C1128"/>
    <n v="6"/>
    <s v="Bulk"/>
    <n v="467"/>
    <n v="5"/>
    <s v="discounted"/>
    <n v="2802"/>
    <n v="23.35"/>
    <n v="2778.65"/>
    <s v="February"/>
    <x v="175"/>
    <x v="38"/>
    <s v="Rodriguez, Brown and Daniels"/>
  </r>
  <r>
    <s v="S13579"/>
    <x v="4"/>
    <s v="B1031"/>
    <s v="C1149"/>
    <n v="7"/>
    <s v="Bulk"/>
    <n v="370"/>
    <n v="10"/>
    <s v="discounted"/>
    <n v="2590"/>
    <n v="37"/>
    <n v="2553"/>
    <s v="February"/>
    <x v="76"/>
    <x v="5"/>
    <s v="Rodgers and Sons"/>
  </r>
  <r>
    <s v="S13580"/>
    <x v="25"/>
    <s v="B1027"/>
    <s v="C1035"/>
    <n v="2"/>
    <s v="normal"/>
    <n v="336"/>
    <n v="0"/>
    <s v="full price"/>
    <n v="672"/>
    <n v="0"/>
    <n v="672"/>
    <s v="February"/>
    <x v="212"/>
    <x v="33"/>
    <s v="Garcia, Buchanan and Clark"/>
  </r>
  <r>
    <s v="S13581"/>
    <x v="21"/>
    <s v="B1017"/>
    <s v="C1193"/>
    <n v="8"/>
    <s v="Bulk"/>
    <n v="303"/>
    <n v="15"/>
    <s v="discounted"/>
    <n v="2424"/>
    <n v="45.45"/>
    <n v="2378.5500000000002"/>
    <s v="February"/>
    <x v="46"/>
    <x v="55"/>
    <s v="Lucero and Sons"/>
  </r>
  <r>
    <s v="S13582"/>
    <x v="24"/>
    <s v="B1014"/>
    <s v="C1120"/>
    <n v="3"/>
    <s v="normal"/>
    <n v="420"/>
    <n v="0"/>
    <s v="full price"/>
    <n v="1260"/>
    <n v="0"/>
    <n v="1260"/>
    <s v="February"/>
    <x v="86"/>
    <x v="15"/>
    <s v="Smith-Wolfe"/>
  </r>
  <r>
    <s v="S13583"/>
    <x v="5"/>
    <s v="B1043"/>
    <s v="C1152"/>
    <n v="9"/>
    <s v="Bulk"/>
    <n v="262"/>
    <n v="15"/>
    <s v="discounted"/>
    <n v="2358"/>
    <n v="39.299999999999997"/>
    <n v="2318.6999999999998"/>
    <s v="February"/>
    <x v="160"/>
    <x v="56"/>
    <s v="Wolfe-Spencer"/>
  </r>
  <r>
    <s v="S13584"/>
    <x v="7"/>
    <s v="B1015"/>
    <s v="C1078"/>
    <n v="6"/>
    <s v="Bulk"/>
    <n v="417"/>
    <n v="0"/>
    <s v="full price"/>
    <n v="2502"/>
    <n v="0"/>
    <n v="2502"/>
    <s v="February"/>
    <x v="194"/>
    <x v="25"/>
    <s v="Kaiser Group"/>
  </r>
  <r>
    <s v="S13585"/>
    <x v="26"/>
    <s v="B1041"/>
    <s v="C1194"/>
    <n v="9"/>
    <s v="Bulk"/>
    <n v="222"/>
    <n v="15"/>
    <s v="discounted"/>
    <n v="1998"/>
    <n v="33.299999999999997"/>
    <n v="1964.7"/>
    <s v="February"/>
    <x v="73"/>
    <x v="17"/>
    <s v="Williams-Ross"/>
  </r>
  <r>
    <s v="S13586"/>
    <x v="9"/>
    <s v="B1033"/>
    <s v="C1245"/>
    <n v="7"/>
    <s v="Bulk"/>
    <n v="347"/>
    <n v="10"/>
    <s v="discounted"/>
    <n v="2429"/>
    <n v="34.700000000000003"/>
    <n v="2394.3000000000002"/>
    <s v="February"/>
    <x v="98"/>
    <x v="49"/>
    <s v="Williams, Mills and Schwartz"/>
  </r>
  <r>
    <s v="S13587"/>
    <x v="3"/>
    <s v="B1027"/>
    <s v="C1055"/>
    <n v="6"/>
    <s v="Bulk"/>
    <n v="336"/>
    <n v="5"/>
    <s v="discounted"/>
    <n v="2016"/>
    <n v="16.8"/>
    <n v="1999.2"/>
    <s v="February"/>
    <x v="59"/>
    <x v="33"/>
    <s v="Byrd, Dixon and Kennedy"/>
  </r>
  <r>
    <s v="S13588"/>
    <x v="3"/>
    <s v="B1007"/>
    <s v="C1096"/>
    <n v="5"/>
    <s v="normal"/>
    <n v="332"/>
    <n v="15"/>
    <s v="discounted"/>
    <n v="1660"/>
    <n v="49.8"/>
    <n v="1610.2"/>
    <s v="February"/>
    <x v="9"/>
    <x v="58"/>
    <s v="Scott-Johnston"/>
  </r>
  <r>
    <s v="S13589"/>
    <x v="1"/>
    <s v="B1059"/>
    <s v="C1221"/>
    <n v="1"/>
    <s v="normal"/>
    <n v="399"/>
    <n v="10"/>
    <s v="discounted"/>
    <n v="399"/>
    <n v="39.9"/>
    <n v="359.1"/>
    <s v="February"/>
    <x v="133"/>
    <x v="34"/>
    <s v="Griffin Group"/>
  </r>
  <r>
    <s v="S13590"/>
    <x v="14"/>
    <s v="B1010"/>
    <s v="C1189"/>
    <n v="1"/>
    <s v="normal"/>
    <n v="342"/>
    <n v="10"/>
    <s v="discounted"/>
    <n v="342"/>
    <n v="34.200000000000003"/>
    <n v="307.8"/>
    <s v="February"/>
    <x v="238"/>
    <x v="45"/>
    <s v="Melton Ltd"/>
  </r>
  <r>
    <s v="S13591"/>
    <x v="23"/>
    <s v="B1042"/>
    <s v="C1097"/>
    <n v="6"/>
    <s v="Bulk"/>
    <n v="381"/>
    <n v="10"/>
    <s v="discounted"/>
    <n v="2286"/>
    <n v="38.1"/>
    <n v="2247.9"/>
    <s v="February"/>
    <x v="168"/>
    <x v="0"/>
    <s v="Callahan, Edwards and Hudson"/>
  </r>
  <r>
    <s v="S13592"/>
    <x v="12"/>
    <s v="B1041"/>
    <s v="C1058"/>
    <n v="1"/>
    <s v="normal"/>
    <n v="222"/>
    <n v="15"/>
    <s v="discounted"/>
    <n v="222"/>
    <n v="33.299999999999997"/>
    <n v="188.7"/>
    <s v="February"/>
    <x v="229"/>
    <x v="17"/>
    <s v="Contreras, Suarez and Rocha"/>
  </r>
  <r>
    <s v="S13593"/>
    <x v="1"/>
    <s v="B1043"/>
    <s v="C1202"/>
    <n v="5"/>
    <s v="normal"/>
    <n v="262"/>
    <n v="10"/>
    <s v="discounted"/>
    <n v="1310"/>
    <n v="26.2"/>
    <n v="1283.8"/>
    <s v="February"/>
    <x v="137"/>
    <x v="56"/>
    <s v="Savage, Boyle and Kennedy"/>
  </r>
  <r>
    <s v="S13594"/>
    <x v="15"/>
    <s v="B1037"/>
    <s v="C1175"/>
    <n v="6"/>
    <s v="Bulk"/>
    <n v="373"/>
    <n v="5"/>
    <s v="discounted"/>
    <n v="2238"/>
    <n v="18.649999999999999"/>
    <n v="2219.35"/>
    <s v="February"/>
    <x v="196"/>
    <x v="41"/>
    <s v="Hall-Morgan"/>
  </r>
  <r>
    <s v="S13595"/>
    <x v="21"/>
    <s v="B1019"/>
    <s v="C1033"/>
    <n v="8"/>
    <s v="Bulk"/>
    <n v="167"/>
    <n v="15"/>
    <s v="discounted"/>
    <n v="1336"/>
    <n v="25.05"/>
    <n v="1310.95"/>
    <s v="February"/>
    <x v="193"/>
    <x v="12"/>
    <s v="Baird, Johnson and Ellison"/>
  </r>
  <r>
    <s v="S13596"/>
    <x v="11"/>
    <s v="B1033"/>
    <s v="C1194"/>
    <n v="10"/>
    <s v="Bulk"/>
    <n v="347"/>
    <n v="0"/>
    <s v="full price"/>
    <n v="3470"/>
    <n v="0"/>
    <n v="3470"/>
    <s v="February"/>
    <x v="73"/>
    <x v="49"/>
    <s v="Williams-Ross"/>
  </r>
  <r>
    <s v="S13597"/>
    <x v="19"/>
    <s v="B1032"/>
    <s v="C1162"/>
    <n v="2"/>
    <s v="normal"/>
    <n v="423"/>
    <n v="10"/>
    <s v="discounted"/>
    <n v="846"/>
    <n v="42.3"/>
    <n v="803.7"/>
    <s v="February"/>
    <x v="28"/>
    <x v="43"/>
    <s v="Salazar, Maldonado and Thomas"/>
  </r>
  <r>
    <s v="S13598"/>
    <x v="13"/>
    <s v="B1003"/>
    <s v="C1082"/>
    <n v="3"/>
    <s v="normal"/>
    <n v="354"/>
    <n v="0"/>
    <s v="full price"/>
    <n v="1062"/>
    <n v="0"/>
    <n v="1062"/>
    <s v="February"/>
    <x v="61"/>
    <x v="7"/>
    <s v="Hayes, Hampton and Palmer"/>
  </r>
  <r>
    <s v="S13599"/>
    <x v="21"/>
    <s v="B1057"/>
    <s v="C1010"/>
    <n v="10"/>
    <s v="Bulk"/>
    <n v="326"/>
    <n v="0"/>
    <s v="full price"/>
    <n v="3260"/>
    <n v="0"/>
    <n v="3260"/>
    <s v="February"/>
    <x v="144"/>
    <x v="48"/>
    <s v="Gibson Ltd"/>
  </r>
  <r>
    <s v="S13600"/>
    <x v="4"/>
    <s v="B1029"/>
    <s v="C1027"/>
    <n v="10"/>
    <s v="Bulk"/>
    <n v="271"/>
    <n v="10"/>
    <s v="discounted"/>
    <n v="2710"/>
    <n v="27.1"/>
    <n v="2682.9"/>
    <s v="February"/>
    <x v="206"/>
    <x v="42"/>
    <s v="Moran-Joyce"/>
  </r>
  <r>
    <s v="S13601"/>
    <x v="8"/>
    <s v="B1022"/>
    <s v="C1215"/>
    <n v="9"/>
    <s v="Bulk"/>
    <n v="441"/>
    <n v="5"/>
    <s v="discounted"/>
    <n v="3969"/>
    <n v="22.05"/>
    <n v="3946.95"/>
    <s v="February"/>
    <x v="182"/>
    <x v="47"/>
    <s v="Hernandez, Castaneda and Khan"/>
  </r>
  <r>
    <s v="S13602"/>
    <x v="25"/>
    <s v="B1013"/>
    <s v="C1007"/>
    <n v="2"/>
    <s v="normal"/>
    <n v="284"/>
    <n v="15"/>
    <s v="discounted"/>
    <n v="568"/>
    <n v="42.6"/>
    <n v="525.4"/>
    <s v="February"/>
    <x v="223"/>
    <x v="16"/>
    <s v="Webster LLC"/>
  </r>
  <r>
    <s v="S13603"/>
    <x v="1"/>
    <s v="B1001"/>
    <s v="C1164"/>
    <n v="5"/>
    <s v="normal"/>
    <n v="341"/>
    <n v="10"/>
    <s v="discounted"/>
    <n v="1705"/>
    <n v="34.1"/>
    <n v="1670.9"/>
    <s v="February"/>
    <x v="85"/>
    <x v="50"/>
    <s v="Harris Ltd"/>
  </r>
  <r>
    <s v="S13604"/>
    <x v="17"/>
    <s v="B1021"/>
    <s v="C1002"/>
    <n v="5"/>
    <s v="normal"/>
    <n v="269"/>
    <n v="0"/>
    <s v="full price"/>
    <n v="1345"/>
    <n v="0"/>
    <n v="1345"/>
    <s v="February"/>
    <x v="161"/>
    <x v="44"/>
    <s v="Garcia-Martin"/>
  </r>
  <r>
    <s v="S13605"/>
    <x v="2"/>
    <s v="B1040"/>
    <s v="C1075"/>
    <n v="10"/>
    <s v="Bulk"/>
    <n v="456"/>
    <n v="15"/>
    <s v="discounted"/>
    <n v="4560"/>
    <n v="68.400000000000006"/>
    <n v="4491.6000000000004"/>
    <s v="February"/>
    <x v="170"/>
    <x v="11"/>
    <s v="Rodriguez, Evans and Valdez"/>
  </r>
  <r>
    <s v="S13606"/>
    <x v="6"/>
    <s v="B1011"/>
    <s v="C1072"/>
    <n v="1"/>
    <s v="normal"/>
    <n v="281"/>
    <n v="5"/>
    <s v="discounted"/>
    <n v="281"/>
    <n v="14.05"/>
    <n v="266.95"/>
    <s v="February"/>
    <x v="130"/>
    <x v="13"/>
    <s v="Reid, Chavez and Flowers"/>
  </r>
  <r>
    <s v="S13607"/>
    <x v="13"/>
    <s v="B1038"/>
    <s v="C1232"/>
    <n v="7"/>
    <s v="Bulk"/>
    <n v="481"/>
    <n v="10"/>
    <s v="discounted"/>
    <n v="3367"/>
    <n v="48.1"/>
    <n v="3318.9"/>
    <s v="February"/>
    <x v="174"/>
    <x v="18"/>
    <s v="Clark LLC"/>
  </r>
  <r>
    <s v="S13608"/>
    <x v="4"/>
    <s v="B1025"/>
    <s v="C1173"/>
    <n v="6"/>
    <s v="Bulk"/>
    <n v="467"/>
    <n v="15"/>
    <s v="discounted"/>
    <n v="2802"/>
    <n v="70.05"/>
    <n v="2731.95"/>
    <s v="February"/>
    <x v="136"/>
    <x v="38"/>
    <s v="Jordan, Parker and Adams"/>
  </r>
  <r>
    <s v="S13609"/>
    <x v="4"/>
    <s v="B1054"/>
    <s v="C1143"/>
    <n v="1"/>
    <s v="normal"/>
    <n v="209"/>
    <n v="0"/>
    <s v="full price"/>
    <n v="209"/>
    <n v="0"/>
    <n v="209"/>
    <s v="February"/>
    <x v="13"/>
    <x v="10"/>
    <s v="Malone-Riggs"/>
  </r>
  <r>
    <s v="S13610"/>
    <x v="9"/>
    <s v="B1019"/>
    <s v="C1065"/>
    <n v="8"/>
    <s v="Bulk"/>
    <n v="167"/>
    <n v="15"/>
    <s v="discounted"/>
    <n v="1336"/>
    <n v="25.05"/>
    <n v="1310.95"/>
    <s v="February"/>
    <x v="105"/>
    <x v="12"/>
    <s v="Price Ltd"/>
  </r>
  <r>
    <s v="S13611"/>
    <x v="23"/>
    <s v="B1033"/>
    <s v="C1019"/>
    <n v="3"/>
    <s v="normal"/>
    <n v="347"/>
    <n v="5"/>
    <s v="discounted"/>
    <n v="1041"/>
    <n v="17.350000000000001"/>
    <n v="1023.65"/>
    <s v="February"/>
    <x v="155"/>
    <x v="49"/>
    <s v="Bolton, Jones and Rich"/>
  </r>
  <r>
    <s v="S13612"/>
    <x v="1"/>
    <s v="B1023"/>
    <s v="C1126"/>
    <n v="8"/>
    <s v="Bulk"/>
    <n v="421"/>
    <n v="0"/>
    <s v="full price"/>
    <n v="3368"/>
    <n v="0"/>
    <n v="3368"/>
    <s v="February"/>
    <x v="143"/>
    <x v="30"/>
    <s v="Sullivan-Patterson"/>
  </r>
  <r>
    <s v="S13613"/>
    <x v="20"/>
    <s v="B1056"/>
    <s v="C1245"/>
    <n v="2"/>
    <s v="normal"/>
    <n v="204"/>
    <n v="10"/>
    <s v="discounted"/>
    <n v="408"/>
    <n v="20.399999999999999"/>
    <n v="387.6"/>
    <s v="February"/>
    <x v="98"/>
    <x v="24"/>
    <s v="Williams, Mills and Schwartz"/>
  </r>
  <r>
    <s v="S13614"/>
    <x v="14"/>
    <s v="B1041"/>
    <s v="C1223"/>
    <n v="10"/>
    <s v="Bulk"/>
    <n v="222"/>
    <n v="10"/>
    <s v="discounted"/>
    <n v="2220"/>
    <n v="22.2"/>
    <n v="2197.8000000000002"/>
    <s v="February"/>
    <x v="24"/>
    <x v="17"/>
    <s v="Brown-Walter"/>
  </r>
  <r>
    <s v="S13615"/>
    <x v="20"/>
    <s v="B1008"/>
    <s v="C1088"/>
    <n v="3"/>
    <s v="normal"/>
    <n v="492"/>
    <n v="5"/>
    <s v="discounted"/>
    <n v="1476"/>
    <n v="24.6"/>
    <n v="1451.4"/>
    <s v="February"/>
    <x v="244"/>
    <x v="54"/>
    <s v="Jackson-Hays"/>
  </r>
  <r>
    <s v="S13616"/>
    <x v="17"/>
    <s v="B1017"/>
    <s v="C1205"/>
    <n v="2"/>
    <s v="normal"/>
    <n v="303"/>
    <n v="0"/>
    <s v="full price"/>
    <n v="606"/>
    <n v="0"/>
    <n v="606"/>
    <s v="February"/>
    <x v="210"/>
    <x v="55"/>
    <s v="Lee Ltd"/>
  </r>
  <r>
    <s v="S13617"/>
    <x v="24"/>
    <s v="B1007"/>
    <s v="C1236"/>
    <n v="7"/>
    <s v="Bulk"/>
    <n v="332"/>
    <n v="0"/>
    <s v="full price"/>
    <n v="2324"/>
    <n v="0"/>
    <n v="2324"/>
    <s v="February"/>
    <x v="80"/>
    <x v="58"/>
    <s v="Jackson Inc"/>
  </r>
  <r>
    <s v="S13618"/>
    <x v="25"/>
    <s v="B1029"/>
    <s v="C1225"/>
    <n v="8"/>
    <s v="Bulk"/>
    <n v="271"/>
    <n v="0"/>
    <s v="full price"/>
    <n v="2168"/>
    <n v="0"/>
    <n v="2168"/>
    <s v="February"/>
    <x v="43"/>
    <x v="42"/>
    <s v="Bailey Inc"/>
  </r>
  <r>
    <s v="S13619"/>
    <x v="17"/>
    <s v="B1054"/>
    <s v="C1156"/>
    <n v="8"/>
    <s v="Bulk"/>
    <n v="209"/>
    <n v="5"/>
    <s v="discounted"/>
    <n v="1672"/>
    <n v="10.45"/>
    <n v="1661.55"/>
    <s v="February"/>
    <x v="87"/>
    <x v="10"/>
    <s v="Trevino LLC"/>
  </r>
  <r>
    <s v="S13620"/>
    <x v="16"/>
    <s v="B1055"/>
    <s v="C1247"/>
    <n v="2"/>
    <s v="normal"/>
    <n v="192"/>
    <n v="10"/>
    <s v="discounted"/>
    <n v="384"/>
    <n v="19.2"/>
    <n v="364.8"/>
    <s v="February"/>
    <x v="172"/>
    <x v="3"/>
    <s v="Curtis Group"/>
  </r>
  <r>
    <s v="S13621"/>
    <x v="13"/>
    <s v="B1045"/>
    <s v="C1058"/>
    <n v="3"/>
    <s v="normal"/>
    <n v="206"/>
    <n v="5"/>
    <s v="discounted"/>
    <n v="618"/>
    <n v="10.3"/>
    <n v="607.70000000000005"/>
    <s v="February"/>
    <x v="229"/>
    <x v="21"/>
    <s v="Contreras, Suarez and Rocha"/>
  </r>
  <r>
    <s v="S13622"/>
    <x v="24"/>
    <s v="B1002"/>
    <s v="C1138"/>
    <n v="3"/>
    <s v="normal"/>
    <n v="167"/>
    <n v="15"/>
    <s v="discounted"/>
    <n v="501"/>
    <n v="25.05"/>
    <n v="475.95"/>
    <s v="February"/>
    <x v="109"/>
    <x v="29"/>
    <s v="Norris Group"/>
  </r>
  <r>
    <s v="S13623"/>
    <x v="14"/>
    <s v="B1037"/>
    <s v="C1230"/>
    <n v="3"/>
    <s v="normal"/>
    <n v="373"/>
    <n v="15"/>
    <s v="discounted"/>
    <n v="1119"/>
    <n v="55.95"/>
    <n v="1063.05"/>
    <s v="February"/>
    <x v="122"/>
    <x v="41"/>
    <s v="Bauer, Page and Archer"/>
  </r>
  <r>
    <s v="S13624"/>
    <x v="10"/>
    <s v="B1023"/>
    <s v="C1099"/>
    <n v="10"/>
    <s v="Bulk"/>
    <n v="421"/>
    <n v="0"/>
    <s v="full price"/>
    <n v="4210"/>
    <n v="0"/>
    <n v="4210"/>
    <s v="February"/>
    <x v="63"/>
    <x v="30"/>
    <s v="Powell-Cox"/>
  </r>
  <r>
    <s v="S13625"/>
    <x v="17"/>
    <s v="B1024"/>
    <s v="C1190"/>
    <n v="3"/>
    <s v="normal"/>
    <n v="222"/>
    <n v="15"/>
    <s v="discounted"/>
    <n v="666"/>
    <n v="33.299999999999997"/>
    <n v="632.70000000000005"/>
    <s v="February"/>
    <x v="101"/>
    <x v="35"/>
    <s v="Contreras Inc"/>
  </r>
  <r>
    <s v="S13626"/>
    <x v="18"/>
    <s v="B1054"/>
    <s v="C1249"/>
    <n v="7"/>
    <s v="Bulk"/>
    <n v="209"/>
    <n v="10"/>
    <s v="discounted"/>
    <n v="1463"/>
    <n v="20.9"/>
    <n v="1442.1"/>
    <s v="February"/>
    <x v="99"/>
    <x v="10"/>
    <s v="Jones-Hunter"/>
  </r>
  <r>
    <s v="S13627"/>
    <x v="8"/>
    <s v="B1016"/>
    <s v="C1108"/>
    <n v="1"/>
    <s v="normal"/>
    <n v="427"/>
    <n v="15"/>
    <s v="discounted"/>
    <n v="427"/>
    <n v="64.05"/>
    <n v="362.95"/>
    <s v="February"/>
    <x v="149"/>
    <x v="37"/>
    <s v="Johnson-Bennett"/>
  </r>
  <r>
    <s v="S13628"/>
    <x v="9"/>
    <s v="B1029"/>
    <s v="C1131"/>
    <n v="2"/>
    <s v="normal"/>
    <n v="271"/>
    <n v="10"/>
    <s v="discounted"/>
    <n v="542"/>
    <n v="27.1"/>
    <n v="514.9"/>
    <s v="February"/>
    <x v="55"/>
    <x v="42"/>
    <s v="Holt-Brown"/>
  </r>
  <r>
    <s v="S13629"/>
    <x v="3"/>
    <s v="B1015"/>
    <s v="C1202"/>
    <n v="5"/>
    <s v="normal"/>
    <n v="417"/>
    <n v="5"/>
    <s v="discounted"/>
    <n v="2085"/>
    <n v="20.85"/>
    <n v="2064.15"/>
    <s v="February"/>
    <x v="137"/>
    <x v="25"/>
    <s v="Savage, Boyle and Kennedy"/>
  </r>
  <r>
    <s v="S13630"/>
    <x v="17"/>
    <s v="B1000"/>
    <s v="C1237"/>
    <n v="9"/>
    <s v="Bulk"/>
    <n v="418"/>
    <n v="10"/>
    <s v="discounted"/>
    <n v="3762"/>
    <n v="41.8"/>
    <n v="3720.2"/>
    <s v="February"/>
    <x v="218"/>
    <x v="57"/>
    <s v="Taylor Group"/>
  </r>
  <r>
    <s v="S13631"/>
    <x v="6"/>
    <s v="B1046"/>
    <s v="C1098"/>
    <n v="1"/>
    <s v="normal"/>
    <n v="334"/>
    <n v="0"/>
    <s v="full price"/>
    <n v="334"/>
    <n v="0"/>
    <n v="334"/>
    <s v="February"/>
    <x v="159"/>
    <x v="20"/>
    <s v="Tate-Massey"/>
  </r>
  <r>
    <s v="S13632"/>
    <x v="16"/>
    <s v="B1033"/>
    <s v="C1048"/>
    <n v="8"/>
    <s v="Bulk"/>
    <n v="347"/>
    <n v="0"/>
    <s v="full price"/>
    <n v="2776"/>
    <n v="0"/>
    <n v="2776"/>
    <s v="February"/>
    <x v="41"/>
    <x v="49"/>
    <s v="Alexander-Williams"/>
  </r>
  <r>
    <s v="S13633"/>
    <x v="5"/>
    <s v="B1019"/>
    <s v="C1226"/>
    <n v="6"/>
    <s v="Bulk"/>
    <n v="167"/>
    <n v="15"/>
    <s v="discounted"/>
    <n v="1002"/>
    <n v="25.05"/>
    <n v="976.95"/>
    <s v="February"/>
    <x v="183"/>
    <x v="12"/>
    <s v="Collins-Wang"/>
  </r>
  <r>
    <s v="S13634"/>
    <x v="6"/>
    <s v="B1000"/>
    <s v="C1072"/>
    <n v="5"/>
    <s v="normal"/>
    <n v="418"/>
    <n v="5"/>
    <s v="discounted"/>
    <n v="2090"/>
    <n v="20.9"/>
    <n v="2069.1"/>
    <s v="February"/>
    <x v="130"/>
    <x v="57"/>
    <s v="Reid, Chavez and Flowers"/>
  </r>
  <r>
    <s v="S13635"/>
    <x v="22"/>
    <s v="B1022"/>
    <s v="C1173"/>
    <n v="5"/>
    <s v="normal"/>
    <n v="441"/>
    <n v="10"/>
    <s v="discounted"/>
    <n v="2205"/>
    <n v="44.1"/>
    <n v="2160.9"/>
    <s v="February"/>
    <x v="136"/>
    <x v="47"/>
    <s v="Jordan, Parker and Adams"/>
  </r>
  <r>
    <s v="S13636"/>
    <x v="25"/>
    <s v="B1032"/>
    <s v="C1158"/>
    <n v="3"/>
    <s v="normal"/>
    <n v="423"/>
    <n v="10"/>
    <s v="discounted"/>
    <n v="1269"/>
    <n v="42.3"/>
    <n v="1226.7"/>
    <s v="February"/>
    <x v="147"/>
    <x v="43"/>
    <s v="Garcia, Garcia and Rose"/>
  </r>
  <r>
    <s v="S13637"/>
    <x v="13"/>
    <s v="B1012"/>
    <s v="C1024"/>
    <n v="8"/>
    <s v="Bulk"/>
    <n v="186"/>
    <n v="15"/>
    <s v="discounted"/>
    <n v="1488"/>
    <n v="27.9"/>
    <n v="1460.1"/>
    <s v="February"/>
    <x v="57"/>
    <x v="27"/>
    <s v="Hernandez LLC"/>
  </r>
  <r>
    <s v="S13638"/>
    <x v="8"/>
    <s v="B1012"/>
    <s v="C1136"/>
    <n v="10"/>
    <s v="Bulk"/>
    <n v="186"/>
    <n v="0"/>
    <s v="full price"/>
    <n v="1860"/>
    <n v="0"/>
    <n v="1860"/>
    <s v="February"/>
    <x v="82"/>
    <x v="27"/>
    <s v="Hernandez PLC"/>
  </r>
  <r>
    <s v="S13639"/>
    <x v="3"/>
    <s v="B1010"/>
    <s v="C1092"/>
    <n v="9"/>
    <s v="Bulk"/>
    <n v="342"/>
    <n v="5"/>
    <s v="discounted"/>
    <n v="3078"/>
    <n v="17.100000000000001"/>
    <n v="3060.9"/>
    <s v="February"/>
    <x v="169"/>
    <x v="45"/>
    <s v="Davis, Shepard and Clay"/>
  </r>
  <r>
    <s v="S13640"/>
    <x v="9"/>
    <s v="B1023"/>
    <s v="C1199"/>
    <n v="1"/>
    <s v="normal"/>
    <n v="421"/>
    <n v="5"/>
    <s v="discounted"/>
    <n v="421"/>
    <n v="21.05"/>
    <n v="399.95"/>
    <s v="February"/>
    <x v="15"/>
    <x v="30"/>
    <s v="Bender Group"/>
  </r>
  <r>
    <s v="S13641"/>
    <x v="1"/>
    <s v="B1016"/>
    <s v="C1134"/>
    <n v="9"/>
    <s v="Bulk"/>
    <n v="427"/>
    <n v="10"/>
    <s v="discounted"/>
    <n v="3843"/>
    <n v="42.7"/>
    <n v="3800.3"/>
    <s v="February"/>
    <x v="25"/>
    <x v="37"/>
    <s v="Caldwell PLC"/>
  </r>
  <r>
    <s v="S13642"/>
    <x v="20"/>
    <s v="B1028"/>
    <s v="C1203"/>
    <n v="5"/>
    <s v="normal"/>
    <n v="487"/>
    <n v="15"/>
    <s v="discounted"/>
    <n v="2435"/>
    <n v="73.05"/>
    <n v="2361.9499999999998"/>
    <s v="February"/>
    <x v="60"/>
    <x v="51"/>
    <s v="Patel-Thomas"/>
  </r>
  <r>
    <s v="S13643"/>
    <x v="3"/>
    <s v="B1001"/>
    <s v="C1070"/>
    <n v="9"/>
    <s v="Bulk"/>
    <n v="341"/>
    <n v="5"/>
    <s v="discounted"/>
    <n v="3069"/>
    <n v="17.05"/>
    <n v="3051.95"/>
    <s v="February"/>
    <x v="151"/>
    <x v="50"/>
    <s v="Green, Wilson and Flynn"/>
  </r>
  <r>
    <s v="S13644"/>
    <x v="4"/>
    <s v="B1004"/>
    <s v="C1004"/>
    <n v="4"/>
    <s v="normal"/>
    <n v="248"/>
    <n v="15"/>
    <s v="discounted"/>
    <n v="992"/>
    <n v="37.200000000000003"/>
    <n v="954.8"/>
    <s v="February"/>
    <x v="185"/>
    <x v="53"/>
    <s v="Scott Ltd"/>
  </r>
  <r>
    <s v="S13645"/>
    <x v="27"/>
    <s v="B1019"/>
    <s v="C1072"/>
    <n v="4"/>
    <s v="normal"/>
    <n v="167"/>
    <n v="0"/>
    <s v="full price"/>
    <n v="668"/>
    <n v="0"/>
    <n v="668"/>
    <s v="February"/>
    <x v="130"/>
    <x v="12"/>
    <s v="Reid, Chavez and Flowers"/>
  </r>
  <r>
    <s v="S13646"/>
    <x v="26"/>
    <s v="B1056"/>
    <s v="C1138"/>
    <n v="5"/>
    <s v="normal"/>
    <n v="204"/>
    <n v="15"/>
    <s v="discounted"/>
    <n v="1020"/>
    <n v="30.6"/>
    <n v="989.4"/>
    <s v="February"/>
    <x v="109"/>
    <x v="24"/>
    <s v="Norris Group"/>
  </r>
  <r>
    <s v="S13647"/>
    <x v="16"/>
    <s v="B1054"/>
    <s v="C1009"/>
    <n v="2"/>
    <s v="normal"/>
    <n v="209"/>
    <n v="10"/>
    <s v="discounted"/>
    <n v="418"/>
    <n v="20.9"/>
    <n v="397.1"/>
    <s v="February"/>
    <x v="19"/>
    <x v="10"/>
    <s v="Brown and Sons"/>
  </r>
  <r>
    <s v="S13648"/>
    <x v="16"/>
    <s v="B1014"/>
    <s v="C1099"/>
    <n v="7"/>
    <s v="Bulk"/>
    <n v="420"/>
    <n v="15"/>
    <s v="discounted"/>
    <n v="2940"/>
    <n v="63"/>
    <n v="2877"/>
    <s v="February"/>
    <x v="63"/>
    <x v="15"/>
    <s v="Powell-Cox"/>
  </r>
  <r>
    <s v="S13649"/>
    <x v="6"/>
    <s v="B1036"/>
    <s v="C1069"/>
    <n v="5"/>
    <s v="normal"/>
    <n v="164"/>
    <n v="10"/>
    <s v="discounted"/>
    <n v="820"/>
    <n v="16.399999999999999"/>
    <n v="803.6"/>
    <s v="February"/>
    <x v="181"/>
    <x v="19"/>
    <s v="Garcia, Scott and Beltran"/>
  </r>
  <r>
    <s v="S13650"/>
    <x v="19"/>
    <s v="B1006"/>
    <s v="C1108"/>
    <n v="8"/>
    <s v="Bulk"/>
    <n v="213"/>
    <n v="5"/>
    <s v="discounted"/>
    <n v="1704"/>
    <n v="10.65"/>
    <n v="1693.35"/>
    <s v="February"/>
    <x v="149"/>
    <x v="40"/>
    <s v="Johnson-Bennett"/>
  </r>
  <r>
    <s v="S13651"/>
    <x v="17"/>
    <s v="B1011"/>
    <s v="C1230"/>
    <n v="6"/>
    <s v="Bulk"/>
    <n v="281"/>
    <n v="5"/>
    <s v="discounted"/>
    <n v="1686"/>
    <n v="14.05"/>
    <n v="1671.95"/>
    <s v="February"/>
    <x v="122"/>
    <x v="13"/>
    <s v="Bauer, Page and Archer"/>
  </r>
  <r>
    <s v="S13652"/>
    <x v="15"/>
    <s v="B1004"/>
    <s v="C1134"/>
    <n v="5"/>
    <s v="normal"/>
    <n v="248"/>
    <n v="5"/>
    <s v="discounted"/>
    <n v="1240"/>
    <n v="12.4"/>
    <n v="1227.5999999999999"/>
    <s v="February"/>
    <x v="25"/>
    <x v="53"/>
    <s v="Caldwell PLC"/>
  </r>
  <r>
    <s v="S13653"/>
    <x v="23"/>
    <s v="B1029"/>
    <s v="C1151"/>
    <n v="10"/>
    <s v="Bulk"/>
    <n v="271"/>
    <n v="5"/>
    <s v="discounted"/>
    <n v="2710"/>
    <n v="13.55"/>
    <n v="2696.45"/>
    <s v="February"/>
    <x v="118"/>
    <x v="42"/>
    <s v="Brown-Rivers"/>
  </r>
  <r>
    <s v="S13654"/>
    <x v="4"/>
    <s v="B1041"/>
    <s v="C1071"/>
    <n v="8"/>
    <s v="Bulk"/>
    <n v="222"/>
    <n v="15"/>
    <s v="discounted"/>
    <n v="1776"/>
    <n v="33.299999999999997"/>
    <n v="1742.7"/>
    <s v="February"/>
    <x v="71"/>
    <x v="17"/>
    <s v="Johnston and Sons"/>
  </r>
  <r>
    <s v="S13655"/>
    <x v="16"/>
    <s v="B1026"/>
    <s v="C1207"/>
    <n v="8"/>
    <s v="Bulk"/>
    <n v="459"/>
    <n v="15"/>
    <s v="discounted"/>
    <n v="3672"/>
    <n v="68.849999999999994"/>
    <n v="3603.15"/>
    <s v="February"/>
    <x v="243"/>
    <x v="59"/>
    <s v="Mendoza LLC"/>
  </r>
  <r>
    <s v="S13656"/>
    <x v="26"/>
    <s v="B1050"/>
    <s v="C1133"/>
    <n v="2"/>
    <s v="normal"/>
    <n v="287"/>
    <n v="0"/>
    <s v="full price"/>
    <n v="574"/>
    <n v="0"/>
    <n v="574"/>
    <s v="February"/>
    <x v="226"/>
    <x v="31"/>
    <s v="Clarke Group"/>
  </r>
  <r>
    <s v="S13657"/>
    <x v="23"/>
    <s v="B1034"/>
    <s v="C1170"/>
    <n v="6"/>
    <s v="Bulk"/>
    <n v="305"/>
    <n v="15"/>
    <s v="discounted"/>
    <n v="1830"/>
    <n v="45.75"/>
    <n v="1784.25"/>
    <s v="February"/>
    <x v="66"/>
    <x v="22"/>
    <s v="Murphy and Sons"/>
  </r>
  <r>
    <s v="S13658"/>
    <x v="12"/>
    <s v="B1004"/>
    <s v="C1142"/>
    <n v="8"/>
    <s v="Bulk"/>
    <n v="248"/>
    <n v="15"/>
    <s v="discounted"/>
    <n v="1984"/>
    <n v="37.200000000000003"/>
    <n v="1946.8"/>
    <s v="February"/>
    <x v="188"/>
    <x v="53"/>
    <s v="Holloway, Lewis and Bryan"/>
  </r>
  <r>
    <s v="S13659"/>
    <x v="9"/>
    <s v="B1034"/>
    <s v="C1210"/>
    <n v="6"/>
    <s v="Bulk"/>
    <n v="305"/>
    <n v="0"/>
    <s v="full price"/>
    <n v="1830"/>
    <n v="0"/>
    <n v="1830"/>
    <s v="February"/>
    <x v="217"/>
    <x v="22"/>
    <s v="Casey-Orozco"/>
  </r>
  <r>
    <s v="S13660"/>
    <x v="2"/>
    <s v="B1006"/>
    <s v="C1233"/>
    <n v="5"/>
    <s v="normal"/>
    <n v="213"/>
    <n v="0"/>
    <s v="full price"/>
    <n v="1065"/>
    <n v="0"/>
    <n v="1065"/>
    <s v="February"/>
    <x v="234"/>
    <x v="40"/>
    <s v="Lester and Sons"/>
  </r>
  <r>
    <s v="S13661"/>
    <x v="1"/>
    <s v="B1035"/>
    <s v="C1074"/>
    <n v="10"/>
    <s v="Bulk"/>
    <n v="288"/>
    <n v="10"/>
    <s v="discounted"/>
    <n v="2880"/>
    <n v="28.8"/>
    <n v="2851.2"/>
    <s v="February"/>
    <x v="53"/>
    <x v="28"/>
    <s v="Mckenzie-Russell"/>
  </r>
  <r>
    <s v="S13662"/>
    <x v="14"/>
    <s v="B1054"/>
    <s v="C1146"/>
    <n v="8"/>
    <s v="Bulk"/>
    <n v="209"/>
    <n v="5"/>
    <s v="discounted"/>
    <n v="1672"/>
    <n v="10.45"/>
    <n v="1661.55"/>
    <s v="February"/>
    <x v="222"/>
    <x v="10"/>
    <s v="Martinez-Stout"/>
  </r>
  <r>
    <s v="S13663"/>
    <x v="6"/>
    <s v="B1018"/>
    <s v="C1226"/>
    <n v="8"/>
    <s v="Bulk"/>
    <n v="295"/>
    <n v="5"/>
    <s v="discounted"/>
    <n v="2360"/>
    <n v="14.75"/>
    <n v="2345.25"/>
    <s v="February"/>
    <x v="183"/>
    <x v="36"/>
    <s v="Collins-Wang"/>
  </r>
  <r>
    <s v="S13664"/>
    <x v="14"/>
    <s v="B1057"/>
    <s v="C1229"/>
    <n v="6"/>
    <s v="Bulk"/>
    <n v="326"/>
    <n v="15"/>
    <s v="discounted"/>
    <n v="1956"/>
    <n v="48.9"/>
    <n v="1907.1"/>
    <s v="February"/>
    <x v="112"/>
    <x v="48"/>
    <s v="Martin, Davis and Arias"/>
  </r>
  <r>
    <s v="S13665"/>
    <x v="27"/>
    <s v="B1059"/>
    <s v="C1176"/>
    <n v="2"/>
    <s v="normal"/>
    <n v="399"/>
    <n v="0"/>
    <s v="full price"/>
    <n v="798"/>
    <n v="0"/>
    <n v="798"/>
    <s v="February"/>
    <x v="173"/>
    <x v="34"/>
    <s v="Liu Group"/>
  </r>
  <r>
    <s v="S13666"/>
    <x v="5"/>
    <s v="B1012"/>
    <s v="C1032"/>
    <n v="6"/>
    <s v="Bulk"/>
    <n v="186"/>
    <n v="0"/>
    <s v="full price"/>
    <n v="1116"/>
    <n v="0"/>
    <n v="1116"/>
    <s v="February"/>
    <x v="205"/>
    <x v="27"/>
    <s v="Harris-Mills"/>
  </r>
  <r>
    <s v="S13667"/>
    <x v="26"/>
    <s v="B1059"/>
    <s v="C1219"/>
    <n v="3"/>
    <s v="normal"/>
    <n v="399"/>
    <n v="0"/>
    <s v="full price"/>
    <n v="1197"/>
    <n v="0"/>
    <n v="1197"/>
    <s v="February"/>
    <x v="195"/>
    <x v="34"/>
    <s v="Hill Inc"/>
  </r>
  <r>
    <s v="S13668"/>
    <x v="21"/>
    <s v="B1059"/>
    <s v="C1038"/>
    <n v="6"/>
    <s v="Bulk"/>
    <n v="399"/>
    <n v="10"/>
    <s v="discounted"/>
    <n v="2394"/>
    <n v="39.9"/>
    <n v="2354.1"/>
    <s v="February"/>
    <x v="90"/>
    <x v="34"/>
    <s v="Green-Everett"/>
  </r>
  <r>
    <s v="S13669"/>
    <x v="24"/>
    <s v="B1059"/>
    <s v="C1182"/>
    <n v="9"/>
    <s v="Bulk"/>
    <n v="399"/>
    <n v="0"/>
    <s v="full price"/>
    <n v="3591"/>
    <n v="0"/>
    <n v="3591"/>
    <s v="February"/>
    <x v="58"/>
    <x v="34"/>
    <s v="Anderson-Hogan"/>
  </r>
  <r>
    <s v="S13670"/>
    <x v="23"/>
    <s v="B1014"/>
    <s v="C1185"/>
    <n v="5"/>
    <s v="normal"/>
    <n v="420"/>
    <n v="5"/>
    <s v="discounted"/>
    <n v="2100"/>
    <n v="21"/>
    <n v="2079"/>
    <s v="February"/>
    <x v="135"/>
    <x v="15"/>
    <s v="Jones, Rodriguez and Alexander"/>
  </r>
  <r>
    <s v="S13671"/>
    <x v="21"/>
    <s v="B1054"/>
    <s v="C1235"/>
    <n v="3"/>
    <s v="normal"/>
    <n v="209"/>
    <n v="10"/>
    <s v="discounted"/>
    <n v="627"/>
    <n v="20.9"/>
    <n v="606.1"/>
    <s v="February"/>
    <x v="179"/>
    <x v="10"/>
    <s v="Mclaughlin-Ballard"/>
  </r>
  <r>
    <s v="S13672"/>
    <x v="23"/>
    <s v="B1006"/>
    <s v="C1042"/>
    <n v="1"/>
    <s v="normal"/>
    <n v="213"/>
    <n v="15"/>
    <s v="discounted"/>
    <n v="213"/>
    <n v="31.95"/>
    <n v="181.05"/>
    <s v="February"/>
    <x v="240"/>
    <x v="40"/>
    <s v="Fox-Williams"/>
  </r>
  <r>
    <s v="S13673"/>
    <x v="10"/>
    <s v="B1008"/>
    <s v="C1095"/>
    <n v="5"/>
    <s v="normal"/>
    <n v="492"/>
    <n v="0"/>
    <s v="full price"/>
    <n v="2460"/>
    <n v="0"/>
    <n v="2460"/>
    <s v="February"/>
    <x v="40"/>
    <x v="54"/>
    <s v="Solomon-Smith"/>
  </r>
  <r>
    <s v="S13674"/>
    <x v="15"/>
    <s v="B1033"/>
    <s v="C1065"/>
    <n v="10"/>
    <s v="Bulk"/>
    <n v="347"/>
    <n v="0"/>
    <s v="full price"/>
    <n v="3470"/>
    <n v="0"/>
    <n v="3470"/>
    <s v="February"/>
    <x v="105"/>
    <x v="49"/>
    <s v="Price Ltd"/>
  </r>
  <r>
    <s v="S13675"/>
    <x v="19"/>
    <s v="B1009"/>
    <s v="C1205"/>
    <n v="3"/>
    <s v="normal"/>
    <n v="210"/>
    <n v="5"/>
    <s v="discounted"/>
    <n v="630"/>
    <n v="10.5"/>
    <n v="619.5"/>
    <s v="February"/>
    <x v="210"/>
    <x v="2"/>
    <s v="Lee Ltd"/>
  </r>
  <r>
    <s v="S13676"/>
    <x v="9"/>
    <s v="B1054"/>
    <s v="C1100"/>
    <n v="7"/>
    <s v="Bulk"/>
    <n v="209"/>
    <n v="10"/>
    <s v="discounted"/>
    <n v="1463"/>
    <n v="20.9"/>
    <n v="1442.1"/>
    <s v="February"/>
    <x v="79"/>
    <x v="10"/>
    <s v="Torres, Rodriguez and Edwards"/>
  </r>
  <r>
    <s v="S13677"/>
    <x v="27"/>
    <s v="B1023"/>
    <s v="C1174"/>
    <n v="2"/>
    <s v="normal"/>
    <n v="421"/>
    <n v="15"/>
    <s v="discounted"/>
    <n v="842"/>
    <n v="63.15"/>
    <n v="778.85"/>
    <s v="February"/>
    <x v="154"/>
    <x v="30"/>
    <s v="Arnold-Mahoney"/>
  </r>
  <r>
    <s v="S13678"/>
    <x v="4"/>
    <s v="B1056"/>
    <s v="C1124"/>
    <n v="2"/>
    <s v="normal"/>
    <n v="204"/>
    <n v="10"/>
    <s v="discounted"/>
    <n v="408"/>
    <n v="20.399999999999999"/>
    <n v="387.6"/>
    <s v="February"/>
    <x v="113"/>
    <x v="24"/>
    <s v="Williams and Sons"/>
  </r>
  <r>
    <s v="S13679"/>
    <x v="16"/>
    <s v="B1003"/>
    <s v="C1171"/>
    <n v="4"/>
    <s v="normal"/>
    <n v="354"/>
    <n v="5"/>
    <s v="discounted"/>
    <n v="1416"/>
    <n v="17.7"/>
    <n v="1398.3"/>
    <s v="February"/>
    <x v="31"/>
    <x v="7"/>
    <s v="Warren, Crane and Jones"/>
  </r>
  <r>
    <s v="S13680"/>
    <x v="26"/>
    <s v="B1007"/>
    <s v="C1159"/>
    <n v="9"/>
    <s v="Bulk"/>
    <n v="332"/>
    <n v="5"/>
    <s v="discounted"/>
    <n v="2988"/>
    <n v="16.600000000000001"/>
    <n v="2971.4"/>
    <s v="February"/>
    <x v="102"/>
    <x v="58"/>
    <s v="Jordan-Edwards"/>
  </r>
  <r>
    <s v="S13681"/>
    <x v="23"/>
    <s v="B1056"/>
    <s v="C1055"/>
    <n v="9"/>
    <s v="Bulk"/>
    <n v="204"/>
    <n v="0"/>
    <s v="full price"/>
    <n v="1836"/>
    <n v="0"/>
    <n v="1836"/>
    <s v="February"/>
    <x v="59"/>
    <x v="24"/>
    <s v="Byrd, Dixon and Kennedy"/>
  </r>
  <r>
    <s v="S13682"/>
    <x v="25"/>
    <s v="B1033"/>
    <s v="C1166"/>
    <n v="8"/>
    <s v="Bulk"/>
    <n v="347"/>
    <n v="15"/>
    <s v="discounted"/>
    <n v="2776"/>
    <n v="52.05"/>
    <n v="2723.95"/>
    <s v="February"/>
    <x v="91"/>
    <x v="49"/>
    <s v="Knight-Coleman"/>
  </r>
  <r>
    <s v="S13683"/>
    <x v="3"/>
    <s v="B1015"/>
    <s v="C1098"/>
    <n v="8"/>
    <s v="Bulk"/>
    <n v="417"/>
    <n v="15"/>
    <s v="discounted"/>
    <n v="3336"/>
    <n v="62.55"/>
    <n v="3273.45"/>
    <s v="February"/>
    <x v="159"/>
    <x v="25"/>
    <s v="Tate-Massey"/>
  </r>
  <r>
    <s v="S13684"/>
    <x v="6"/>
    <s v="B1001"/>
    <s v="C1128"/>
    <n v="5"/>
    <s v="normal"/>
    <n v="341"/>
    <n v="15"/>
    <s v="discounted"/>
    <n v="1705"/>
    <n v="51.15"/>
    <n v="1653.85"/>
    <s v="February"/>
    <x v="175"/>
    <x v="50"/>
    <s v="Rodriguez, Brown and Daniels"/>
  </r>
  <r>
    <s v="S13685"/>
    <x v="4"/>
    <s v="B1058"/>
    <s v="C1243"/>
    <n v="5"/>
    <s v="normal"/>
    <n v="362"/>
    <n v="10"/>
    <s v="discounted"/>
    <n v="1810"/>
    <n v="36.200000000000003"/>
    <n v="1773.8"/>
    <s v="February"/>
    <x v="163"/>
    <x v="32"/>
    <s v="Crane LLC"/>
  </r>
  <r>
    <s v="S13686"/>
    <x v="5"/>
    <s v="B1028"/>
    <s v="C1197"/>
    <n v="3"/>
    <s v="normal"/>
    <n v="487"/>
    <n v="10"/>
    <s v="discounted"/>
    <n v="1461"/>
    <n v="48.7"/>
    <n v="1412.3"/>
    <s v="February"/>
    <x v="65"/>
    <x v="51"/>
    <s v="Solis, Snyder and Newton"/>
  </r>
  <r>
    <s v="S13687"/>
    <x v="13"/>
    <s v="B1002"/>
    <s v="C1153"/>
    <n v="8"/>
    <s v="Bulk"/>
    <n v="167"/>
    <n v="15"/>
    <s v="discounted"/>
    <n v="1336"/>
    <n v="25.05"/>
    <n v="1310.95"/>
    <s v="February"/>
    <x v="232"/>
    <x v="29"/>
    <s v="Lopez Ltd"/>
  </r>
  <r>
    <s v="S13688"/>
    <x v="11"/>
    <s v="B1058"/>
    <s v="C1217"/>
    <n v="4"/>
    <s v="normal"/>
    <n v="362"/>
    <n v="10"/>
    <s v="discounted"/>
    <n v="1448"/>
    <n v="36.200000000000003"/>
    <n v="1411.8"/>
    <s v="February"/>
    <x v="178"/>
    <x v="32"/>
    <s v="Smith PLC"/>
  </r>
  <r>
    <s v="S13689"/>
    <x v="27"/>
    <s v="B1044"/>
    <s v="C1111"/>
    <n v="7"/>
    <s v="Bulk"/>
    <n v="396"/>
    <n v="5"/>
    <s v="discounted"/>
    <n v="2772"/>
    <n v="19.8"/>
    <n v="2752.2"/>
    <s v="February"/>
    <x v="103"/>
    <x v="1"/>
    <s v="Nash, Rich and Hill"/>
  </r>
  <r>
    <s v="S13690"/>
    <x v="5"/>
    <s v="B1045"/>
    <s v="C1237"/>
    <n v="7"/>
    <s v="Bulk"/>
    <n v="206"/>
    <n v="10"/>
    <s v="discounted"/>
    <n v="1442"/>
    <n v="20.6"/>
    <n v="1421.4"/>
    <s v="February"/>
    <x v="218"/>
    <x v="21"/>
    <s v="Taylor Group"/>
  </r>
  <r>
    <s v="S13691"/>
    <x v="8"/>
    <s v="B1052"/>
    <s v="C1148"/>
    <n v="3"/>
    <s v="normal"/>
    <n v="462"/>
    <n v="15"/>
    <s v="discounted"/>
    <n v="1386"/>
    <n v="69.3"/>
    <n v="1316.7"/>
    <s v="February"/>
    <x v="97"/>
    <x v="8"/>
    <s v="Ford PLC"/>
  </r>
  <r>
    <s v="S13692"/>
    <x v="24"/>
    <s v="B1015"/>
    <s v="C1093"/>
    <n v="7"/>
    <s v="Bulk"/>
    <n v="417"/>
    <n v="15"/>
    <s v="discounted"/>
    <n v="2919"/>
    <n v="62.55"/>
    <n v="2856.45"/>
    <s v="February"/>
    <x v="171"/>
    <x v="25"/>
    <s v="Warner, Willis and Ray"/>
  </r>
  <r>
    <s v="S13693"/>
    <x v="14"/>
    <s v="B1038"/>
    <s v="C1128"/>
    <n v="8"/>
    <s v="Bulk"/>
    <n v="481"/>
    <n v="0"/>
    <s v="full price"/>
    <n v="3848"/>
    <n v="0"/>
    <n v="3848"/>
    <s v="February"/>
    <x v="175"/>
    <x v="18"/>
    <s v="Rodriguez, Brown and Daniels"/>
  </r>
  <r>
    <s v="S13694"/>
    <x v="11"/>
    <s v="B1019"/>
    <s v="C1202"/>
    <n v="3"/>
    <s v="normal"/>
    <n v="167"/>
    <n v="0"/>
    <s v="full price"/>
    <n v="501"/>
    <n v="0"/>
    <n v="501"/>
    <s v="February"/>
    <x v="137"/>
    <x v="12"/>
    <s v="Savage, Boyle and Kennedy"/>
  </r>
  <r>
    <s v="S13695"/>
    <x v="21"/>
    <s v="B1003"/>
    <s v="C1038"/>
    <n v="3"/>
    <s v="normal"/>
    <n v="354"/>
    <n v="15"/>
    <s v="discounted"/>
    <n v="1062"/>
    <n v="53.1"/>
    <n v="1008.9"/>
    <s v="February"/>
    <x v="90"/>
    <x v="7"/>
    <s v="Green-Everett"/>
  </r>
  <r>
    <s v="S13696"/>
    <x v="14"/>
    <s v="B1030"/>
    <s v="C1021"/>
    <n v="6"/>
    <s v="Bulk"/>
    <n v="410"/>
    <n v="15"/>
    <s v="discounted"/>
    <n v="2460"/>
    <n v="61.5"/>
    <n v="2398.5"/>
    <s v="February"/>
    <x v="32"/>
    <x v="23"/>
    <s v="Pierce, Cross and Solomon"/>
  </r>
  <r>
    <s v="S13697"/>
    <x v="27"/>
    <s v="B1014"/>
    <s v="C1139"/>
    <n v="9"/>
    <s v="Bulk"/>
    <n v="420"/>
    <n v="5"/>
    <s v="discounted"/>
    <n v="3780"/>
    <n v="21"/>
    <n v="3759"/>
    <s v="February"/>
    <x v="138"/>
    <x v="15"/>
    <s v="Mitchell, Mason and Cross"/>
  </r>
  <r>
    <s v="S13698"/>
    <x v="20"/>
    <s v="B1013"/>
    <s v="C1068"/>
    <n v="3"/>
    <s v="normal"/>
    <n v="284"/>
    <n v="10"/>
    <s v="discounted"/>
    <n v="852"/>
    <n v="28.4"/>
    <n v="823.6"/>
    <s v="February"/>
    <x v="245"/>
    <x v="16"/>
    <s v="Martin Group"/>
  </r>
  <r>
    <s v="S13699"/>
    <x v="7"/>
    <s v="B1028"/>
    <s v="C1086"/>
    <n v="4"/>
    <s v="normal"/>
    <n v="487"/>
    <n v="0"/>
    <s v="full price"/>
    <n v="1948"/>
    <n v="0"/>
    <n v="1948"/>
    <s v="February"/>
    <x v="220"/>
    <x v="51"/>
    <s v="Brown-Smith"/>
  </r>
  <r>
    <s v="S13700"/>
    <x v="17"/>
    <s v="B1058"/>
    <s v="C1045"/>
    <n v="1"/>
    <s v="normal"/>
    <n v="362"/>
    <n v="10"/>
    <s v="discounted"/>
    <n v="362"/>
    <n v="36.200000000000003"/>
    <n v="325.8"/>
    <s v="February"/>
    <x v="227"/>
    <x v="32"/>
    <s v="Williams Ltd"/>
  </r>
  <r>
    <s v="S13701"/>
    <x v="15"/>
    <s v="B1020"/>
    <s v="C1024"/>
    <n v="10"/>
    <s v="Bulk"/>
    <n v="386"/>
    <n v="5"/>
    <s v="discounted"/>
    <n v="3860"/>
    <n v="19.3"/>
    <n v="3840.7"/>
    <s v="February"/>
    <x v="57"/>
    <x v="39"/>
    <s v="Hernandez LLC"/>
  </r>
  <r>
    <s v="S13702"/>
    <x v="16"/>
    <s v="B1010"/>
    <s v="C1249"/>
    <n v="7"/>
    <s v="Bulk"/>
    <n v="342"/>
    <n v="5"/>
    <s v="discounted"/>
    <n v="2394"/>
    <n v="17.100000000000001"/>
    <n v="2376.9"/>
    <s v="February"/>
    <x v="99"/>
    <x v="45"/>
    <s v="Jones-Hunter"/>
  </r>
  <r>
    <s v="S13703"/>
    <x v="21"/>
    <s v="B1001"/>
    <s v="C1210"/>
    <n v="10"/>
    <s v="Bulk"/>
    <n v="341"/>
    <n v="10"/>
    <s v="discounted"/>
    <n v="3410"/>
    <n v="34.1"/>
    <n v="3375.9"/>
    <s v="February"/>
    <x v="217"/>
    <x v="50"/>
    <s v="Casey-Orozco"/>
  </r>
  <r>
    <s v="S13704"/>
    <x v="16"/>
    <s v="B1014"/>
    <s v="C1061"/>
    <n v="8"/>
    <s v="Bulk"/>
    <n v="420"/>
    <n v="5"/>
    <s v="discounted"/>
    <n v="3360"/>
    <n v="21"/>
    <n v="3339"/>
    <s v="February"/>
    <x v="27"/>
    <x v="15"/>
    <s v="Stevenson-Phillips"/>
  </r>
  <r>
    <s v="S13705"/>
    <x v="12"/>
    <s v="B1028"/>
    <s v="C1025"/>
    <n v="5"/>
    <s v="normal"/>
    <n v="487"/>
    <n v="10"/>
    <s v="discounted"/>
    <n v="2435"/>
    <n v="48.7"/>
    <n v="2386.3000000000002"/>
    <s v="February"/>
    <x v="89"/>
    <x v="51"/>
    <s v="Wells, Jones and Rogers"/>
  </r>
  <r>
    <s v="S13706"/>
    <x v="11"/>
    <s v="B1041"/>
    <s v="C1014"/>
    <n v="7"/>
    <s v="Bulk"/>
    <n v="222"/>
    <n v="5"/>
    <s v="discounted"/>
    <n v="1554"/>
    <n v="11.1"/>
    <n v="1542.9"/>
    <s v="February"/>
    <x v="3"/>
    <x v="17"/>
    <s v="Trevino PLC"/>
  </r>
  <r>
    <s v="S13707"/>
    <x v="20"/>
    <s v="B1044"/>
    <s v="C1125"/>
    <n v="4"/>
    <s v="normal"/>
    <n v="396"/>
    <n v="15"/>
    <s v="discounted"/>
    <n v="1584"/>
    <n v="59.4"/>
    <n v="1524.6"/>
    <s v="February"/>
    <x v="74"/>
    <x v="1"/>
    <s v="Mendoza-Burke"/>
  </r>
  <r>
    <s v="S13708"/>
    <x v="24"/>
    <s v="B1056"/>
    <s v="C1228"/>
    <n v="8"/>
    <s v="Bulk"/>
    <n v="204"/>
    <n v="10"/>
    <s v="discounted"/>
    <n v="1632"/>
    <n v="20.399999999999999"/>
    <n v="1611.6"/>
    <s v="February"/>
    <x v="129"/>
    <x v="24"/>
    <s v="Mills, Robles and Smith"/>
  </r>
  <r>
    <s v="S13709"/>
    <x v="10"/>
    <s v="B1002"/>
    <s v="C1006"/>
    <n v="8"/>
    <s v="Bulk"/>
    <n v="167"/>
    <n v="15"/>
    <s v="discounted"/>
    <n v="1336"/>
    <n v="25.05"/>
    <n v="1310.95"/>
    <s v="February"/>
    <x v="230"/>
    <x v="29"/>
    <s v="Callahan-Sullivan"/>
  </r>
  <r>
    <s v="S13710"/>
    <x v="5"/>
    <s v="B1029"/>
    <s v="C1214"/>
    <n v="6"/>
    <s v="Bulk"/>
    <n v="271"/>
    <n v="10"/>
    <s v="discounted"/>
    <n v="1626"/>
    <n v="27.1"/>
    <n v="1598.9"/>
    <s v="February"/>
    <x v="203"/>
    <x v="42"/>
    <s v="Nelson, Martinez and Malone"/>
  </r>
  <r>
    <s v="S13711"/>
    <x v="25"/>
    <s v="B1021"/>
    <s v="C1106"/>
    <n v="7"/>
    <s v="Bulk"/>
    <n v="269"/>
    <n v="0"/>
    <s v="full price"/>
    <n v="1883"/>
    <n v="0"/>
    <n v="1883"/>
    <s v="February"/>
    <x v="75"/>
    <x v="44"/>
    <s v="Palmer Inc"/>
  </r>
  <r>
    <s v="S13712"/>
    <x v="16"/>
    <s v="B1002"/>
    <s v="C1216"/>
    <n v="10"/>
    <s v="Bulk"/>
    <n v="167"/>
    <n v="15"/>
    <s v="discounted"/>
    <n v="1670"/>
    <n v="25.05"/>
    <n v="1644.95"/>
    <s v="February"/>
    <x v="132"/>
    <x v="29"/>
    <s v="Benson, Cervantes and Johnson"/>
  </r>
  <r>
    <s v="S13713"/>
    <x v="2"/>
    <s v="B1054"/>
    <s v="C1042"/>
    <n v="1"/>
    <s v="normal"/>
    <n v="209"/>
    <n v="5"/>
    <s v="discounted"/>
    <n v="209"/>
    <n v="10.45"/>
    <n v="198.55"/>
    <s v="February"/>
    <x v="240"/>
    <x v="10"/>
    <s v="Fox-Williams"/>
  </r>
  <r>
    <s v="S13714"/>
    <x v="19"/>
    <s v="B1054"/>
    <s v="C1230"/>
    <n v="5"/>
    <s v="normal"/>
    <n v="209"/>
    <n v="5"/>
    <s v="discounted"/>
    <n v="1045"/>
    <n v="10.45"/>
    <n v="1034.55"/>
    <s v="February"/>
    <x v="122"/>
    <x v="10"/>
    <s v="Bauer, Page and Archer"/>
  </r>
  <r>
    <s v="S13715"/>
    <x v="23"/>
    <s v="B1037"/>
    <s v="C1060"/>
    <n v="4"/>
    <s v="normal"/>
    <n v="373"/>
    <n v="5"/>
    <s v="discounted"/>
    <n v="1492"/>
    <n v="18.649999999999999"/>
    <n v="1473.35"/>
    <s v="February"/>
    <x v="17"/>
    <x v="41"/>
    <s v="Nielsen, Chandler and Erickson"/>
  </r>
  <r>
    <s v="S13716"/>
    <x v="24"/>
    <s v="B1047"/>
    <s v="C1037"/>
    <n v="2"/>
    <s v="normal"/>
    <n v="162"/>
    <n v="0"/>
    <s v="full price"/>
    <n v="324"/>
    <n v="0"/>
    <n v="324"/>
    <s v="February"/>
    <x v="70"/>
    <x v="26"/>
    <s v="Smith-Proctor"/>
  </r>
  <r>
    <s v="S13717"/>
    <x v="22"/>
    <s v="B1020"/>
    <s v="C1154"/>
    <n v="10"/>
    <s v="Bulk"/>
    <n v="386"/>
    <n v="5"/>
    <s v="discounted"/>
    <n v="3860"/>
    <n v="19.3"/>
    <n v="3840.7"/>
    <s v="February"/>
    <x v="153"/>
    <x v="39"/>
    <s v="Terry-Simpson"/>
  </r>
  <r>
    <s v="S13718"/>
    <x v="8"/>
    <s v="B1027"/>
    <s v="C1023"/>
    <n v="10"/>
    <s v="Bulk"/>
    <n v="336"/>
    <n v="5"/>
    <s v="discounted"/>
    <n v="3360"/>
    <n v="16.8"/>
    <n v="3343.2"/>
    <s v="February"/>
    <x v="157"/>
    <x v="33"/>
    <s v="Harris-Chandler"/>
  </r>
  <r>
    <s v="S13719"/>
    <x v="3"/>
    <s v="B1042"/>
    <s v="C1046"/>
    <n v="5"/>
    <s v="normal"/>
    <n v="381"/>
    <n v="10"/>
    <s v="discounted"/>
    <n v="1905"/>
    <n v="38.1"/>
    <n v="1866.9"/>
    <s v="February"/>
    <x v="35"/>
    <x v="0"/>
    <s v="Blackburn, Castillo and Diaz"/>
  </r>
  <r>
    <s v="S13720"/>
    <x v="12"/>
    <s v="B1027"/>
    <s v="C1095"/>
    <n v="4"/>
    <s v="normal"/>
    <n v="336"/>
    <n v="10"/>
    <s v="discounted"/>
    <n v="1344"/>
    <n v="33.6"/>
    <n v="1310.4000000000001"/>
    <s v="February"/>
    <x v="40"/>
    <x v="33"/>
    <s v="Solomon-Smith"/>
  </r>
  <r>
    <s v="S13721"/>
    <x v="2"/>
    <s v="B1002"/>
    <s v="C1119"/>
    <n v="7"/>
    <s v="Bulk"/>
    <n v="167"/>
    <n v="15"/>
    <s v="discounted"/>
    <n v="1169"/>
    <n v="25.05"/>
    <n v="1143.95"/>
    <s v="February"/>
    <x v="200"/>
    <x v="29"/>
    <s v="Lambert, Valdez and Garcia"/>
  </r>
  <r>
    <s v="S13722"/>
    <x v="20"/>
    <s v="B1003"/>
    <s v="C1166"/>
    <n v="10"/>
    <s v="Bulk"/>
    <n v="354"/>
    <n v="10"/>
    <s v="discounted"/>
    <n v="3540"/>
    <n v="35.4"/>
    <n v="3504.6"/>
    <s v="February"/>
    <x v="91"/>
    <x v="7"/>
    <s v="Knight-Coleman"/>
  </r>
  <r>
    <s v="S13723"/>
    <x v="17"/>
    <s v="B1019"/>
    <s v="C1161"/>
    <n v="9"/>
    <s v="Bulk"/>
    <n v="167"/>
    <n v="5"/>
    <s v="discounted"/>
    <n v="1503"/>
    <n v="8.35"/>
    <n v="1494.65"/>
    <s v="February"/>
    <x v="38"/>
    <x v="12"/>
    <s v="Baker, Gonzalez and Wood"/>
  </r>
  <r>
    <s v="S13724"/>
    <x v="23"/>
    <s v="B1004"/>
    <s v="C1103"/>
    <n v="9"/>
    <s v="Bulk"/>
    <n v="248"/>
    <n v="10"/>
    <s v="discounted"/>
    <n v="2232"/>
    <n v="24.8"/>
    <n v="2207.1999999999998"/>
    <s v="February"/>
    <x v="107"/>
    <x v="53"/>
    <s v="Miller-Miller"/>
  </r>
  <r>
    <s v="S13725"/>
    <x v="1"/>
    <s v="B1014"/>
    <s v="C1089"/>
    <n v="8"/>
    <s v="Bulk"/>
    <n v="420"/>
    <n v="0"/>
    <s v="full price"/>
    <n v="3360"/>
    <n v="0"/>
    <n v="3360"/>
    <s v="February"/>
    <x v="7"/>
    <x v="15"/>
    <s v="White and Sons"/>
  </r>
  <r>
    <s v="S13726"/>
    <x v="21"/>
    <s v="B1030"/>
    <s v="C1071"/>
    <n v="9"/>
    <s v="Bulk"/>
    <n v="410"/>
    <n v="10"/>
    <s v="discounted"/>
    <n v="3690"/>
    <n v="41"/>
    <n v="3649"/>
    <s v="February"/>
    <x v="71"/>
    <x v="23"/>
    <s v="Johnston and Sons"/>
  </r>
  <r>
    <s v="S13727"/>
    <x v="19"/>
    <s v="B1009"/>
    <s v="C1145"/>
    <n v="1"/>
    <s v="normal"/>
    <n v="210"/>
    <n v="15"/>
    <s v="discounted"/>
    <n v="210"/>
    <n v="31.5"/>
    <n v="178.5"/>
    <s v="February"/>
    <x v="207"/>
    <x v="2"/>
    <s v="Dillon-Galloway"/>
  </r>
  <r>
    <s v="S13728"/>
    <x v="0"/>
    <s v="B1017"/>
    <s v="C1083"/>
    <n v="3"/>
    <s v="normal"/>
    <n v="303"/>
    <n v="15"/>
    <s v="discounted"/>
    <n v="909"/>
    <n v="45.45"/>
    <n v="863.55"/>
    <s v="February"/>
    <x v="186"/>
    <x v="55"/>
    <s v="Smith-Ramsey"/>
  </r>
  <r>
    <s v="S13729"/>
    <x v="4"/>
    <s v="B1019"/>
    <s v="C1052"/>
    <n v="8"/>
    <s v="Bulk"/>
    <n v="167"/>
    <n v="15"/>
    <s v="discounted"/>
    <n v="1336"/>
    <n v="25.05"/>
    <n v="1310.95"/>
    <s v="February"/>
    <x v="221"/>
    <x v="12"/>
    <s v="Roach-Gonzalez"/>
  </r>
  <r>
    <s v="S13730"/>
    <x v="10"/>
    <s v="B1058"/>
    <s v="C1116"/>
    <n v="5"/>
    <s v="normal"/>
    <n v="362"/>
    <n v="15"/>
    <s v="discounted"/>
    <n v="1810"/>
    <n v="54.3"/>
    <n v="1755.7"/>
    <s v="February"/>
    <x v="23"/>
    <x v="32"/>
    <s v="Carr Ltd"/>
  </r>
  <r>
    <s v="S13731"/>
    <x v="20"/>
    <s v="B1052"/>
    <s v="C1009"/>
    <n v="1"/>
    <s v="normal"/>
    <n v="462"/>
    <n v="15"/>
    <s v="discounted"/>
    <n v="462"/>
    <n v="69.3"/>
    <n v="392.7"/>
    <s v="February"/>
    <x v="19"/>
    <x v="8"/>
    <s v="Brown and Sons"/>
  </r>
  <r>
    <s v="S13732"/>
    <x v="27"/>
    <s v="B1043"/>
    <s v="C1036"/>
    <n v="4"/>
    <s v="normal"/>
    <n v="262"/>
    <n v="15"/>
    <s v="discounted"/>
    <n v="1048"/>
    <n v="39.299999999999997"/>
    <n v="1008.7"/>
    <s v="February"/>
    <x v="128"/>
    <x v="56"/>
    <s v="Sanchez-Jenkins"/>
  </r>
  <r>
    <s v="S13733"/>
    <x v="27"/>
    <s v="B1009"/>
    <s v="C1060"/>
    <n v="6"/>
    <s v="Bulk"/>
    <n v="210"/>
    <n v="10"/>
    <s v="discounted"/>
    <n v="1260"/>
    <n v="21"/>
    <n v="1239"/>
    <s v="February"/>
    <x v="17"/>
    <x v="2"/>
    <s v="Nielsen, Chandler and Erickson"/>
  </r>
  <r>
    <s v="S13734"/>
    <x v="23"/>
    <s v="B1014"/>
    <s v="C1016"/>
    <n v="1"/>
    <s v="normal"/>
    <n v="420"/>
    <n v="15"/>
    <s v="discounted"/>
    <n v="420"/>
    <n v="63"/>
    <n v="357"/>
    <s v="February"/>
    <x v="214"/>
    <x v="15"/>
    <s v="Mendez-Taylor"/>
  </r>
  <r>
    <s v="S13735"/>
    <x v="11"/>
    <s v="B1037"/>
    <s v="C1027"/>
    <n v="5"/>
    <s v="normal"/>
    <n v="373"/>
    <n v="0"/>
    <s v="full price"/>
    <n v="1865"/>
    <n v="0"/>
    <n v="1865"/>
    <s v="February"/>
    <x v="206"/>
    <x v="41"/>
    <s v="Moran-Joyce"/>
  </r>
  <r>
    <s v="S13736"/>
    <x v="6"/>
    <s v="B1059"/>
    <s v="C1108"/>
    <n v="7"/>
    <s v="Bulk"/>
    <n v="399"/>
    <n v="5"/>
    <s v="discounted"/>
    <n v="2793"/>
    <n v="19.95"/>
    <n v="2773.05"/>
    <s v="February"/>
    <x v="149"/>
    <x v="34"/>
    <s v="Johnson-Bennett"/>
  </r>
  <r>
    <s v="S13737"/>
    <x v="4"/>
    <s v="B1011"/>
    <s v="C1223"/>
    <n v="5"/>
    <s v="normal"/>
    <n v="281"/>
    <n v="15"/>
    <s v="discounted"/>
    <n v="1405"/>
    <n v="42.15"/>
    <n v="1362.85"/>
    <s v="February"/>
    <x v="24"/>
    <x v="13"/>
    <s v="Brown-Walter"/>
  </r>
  <r>
    <s v="S13738"/>
    <x v="7"/>
    <s v="B1034"/>
    <s v="C1160"/>
    <n v="8"/>
    <s v="Bulk"/>
    <n v="305"/>
    <n v="5"/>
    <s v="discounted"/>
    <n v="2440"/>
    <n v="15.25"/>
    <n v="2424.75"/>
    <s v="February"/>
    <x v="45"/>
    <x v="22"/>
    <s v="Martin Ltd"/>
  </r>
  <r>
    <s v="S13739"/>
    <x v="20"/>
    <s v="B1034"/>
    <s v="C1067"/>
    <n v="8"/>
    <s v="Bulk"/>
    <n v="305"/>
    <n v="15"/>
    <s v="discounted"/>
    <n v="2440"/>
    <n v="45.75"/>
    <n v="2394.25"/>
    <s v="February"/>
    <x v="131"/>
    <x v="22"/>
    <s v="Williams-Hart"/>
  </r>
  <r>
    <s v="S13740"/>
    <x v="0"/>
    <s v="B1001"/>
    <s v="C1147"/>
    <n v="1"/>
    <s v="normal"/>
    <n v="341"/>
    <n v="5"/>
    <s v="discounted"/>
    <n v="341"/>
    <n v="17.05"/>
    <n v="323.95"/>
    <s v="February"/>
    <x v="189"/>
    <x v="50"/>
    <s v="Daniels-Bond"/>
  </r>
  <r>
    <s v="S13741"/>
    <x v="21"/>
    <s v="B1027"/>
    <s v="C1146"/>
    <n v="10"/>
    <s v="Bulk"/>
    <n v="336"/>
    <n v="5"/>
    <s v="discounted"/>
    <n v="3360"/>
    <n v="16.8"/>
    <n v="3343.2"/>
    <s v="February"/>
    <x v="222"/>
    <x v="33"/>
    <s v="Martinez-Stout"/>
  </r>
  <r>
    <s v="S13742"/>
    <x v="23"/>
    <s v="B1001"/>
    <s v="C1157"/>
    <n v="10"/>
    <s v="Bulk"/>
    <n v="341"/>
    <n v="10"/>
    <s v="discounted"/>
    <n v="3410"/>
    <n v="34.1"/>
    <n v="3375.9"/>
    <s v="February"/>
    <x v="142"/>
    <x v="50"/>
    <s v="Blair, Gibson and Patel"/>
  </r>
  <r>
    <s v="S13743"/>
    <x v="2"/>
    <s v="B1045"/>
    <s v="C1083"/>
    <n v="4"/>
    <s v="normal"/>
    <n v="206"/>
    <n v="10"/>
    <s v="discounted"/>
    <n v="824"/>
    <n v="20.6"/>
    <n v="803.4"/>
    <s v="February"/>
    <x v="186"/>
    <x v="21"/>
    <s v="Smith-Ramsey"/>
  </r>
  <r>
    <s v="S13744"/>
    <x v="25"/>
    <s v="B1037"/>
    <s v="C1232"/>
    <n v="2"/>
    <s v="normal"/>
    <n v="373"/>
    <n v="15"/>
    <s v="discounted"/>
    <n v="746"/>
    <n v="55.95"/>
    <n v="690.05"/>
    <s v="February"/>
    <x v="174"/>
    <x v="41"/>
    <s v="Clark LLC"/>
  </r>
  <r>
    <s v="S13745"/>
    <x v="0"/>
    <s v="B1028"/>
    <s v="C1202"/>
    <n v="1"/>
    <s v="normal"/>
    <n v="487"/>
    <n v="15"/>
    <s v="discounted"/>
    <n v="487"/>
    <n v="73.05"/>
    <n v="413.95"/>
    <s v="February"/>
    <x v="137"/>
    <x v="51"/>
    <s v="Savage, Boyle and Kennedy"/>
  </r>
  <r>
    <s v="S13746"/>
    <x v="4"/>
    <s v="B1020"/>
    <s v="C1134"/>
    <n v="10"/>
    <s v="Bulk"/>
    <n v="386"/>
    <n v="15"/>
    <s v="discounted"/>
    <n v="3860"/>
    <n v="57.9"/>
    <n v="3802.1"/>
    <s v="February"/>
    <x v="25"/>
    <x v="39"/>
    <s v="Caldwell PLC"/>
  </r>
  <r>
    <s v="S13747"/>
    <x v="19"/>
    <s v="B1045"/>
    <s v="C1084"/>
    <n v="3"/>
    <s v="normal"/>
    <n v="206"/>
    <n v="0"/>
    <s v="full price"/>
    <n v="618"/>
    <n v="0"/>
    <n v="618"/>
    <s v="February"/>
    <x v="64"/>
    <x v="21"/>
    <s v="Miles Ltd"/>
  </r>
  <r>
    <s v="S13748"/>
    <x v="0"/>
    <s v="B1057"/>
    <s v="C1233"/>
    <n v="4"/>
    <s v="normal"/>
    <n v="326"/>
    <n v="5"/>
    <s v="discounted"/>
    <n v="1304"/>
    <n v="16.3"/>
    <n v="1287.7"/>
    <s v="February"/>
    <x v="234"/>
    <x v="48"/>
    <s v="Lester and Sons"/>
  </r>
  <r>
    <s v="S13749"/>
    <x v="15"/>
    <s v="B1016"/>
    <s v="C1037"/>
    <n v="7"/>
    <s v="Bulk"/>
    <n v="427"/>
    <n v="0"/>
    <s v="full price"/>
    <n v="2989"/>
    <n v="0"/>
    <n v="2989"/>
    <s v="February"/>
    <x v="70"/>
    <x v="37"/>
    <s v="Smith-Proctor"/>
  </r>
  <r>
    <s v="S13750"/>
    <x v="6"/>
    <s v="B1031"/>
    <s v="C1155"/>
    <n v="6"/>
    <s v="Bulk"/>
    <n v="370"/>
    <n v="0"/>
    <s v="full price"/>
    <n v="2220"/>
    <n v="0"/>
    <n v="2220"/>
    <s v="February"/>
    <x v="114"/>
    <x v="5"/>
    <s v="Larson and Sons"/>
  </r>
  <r>
    <s v="S13751"/>
    <x v="1"/>
    <s v="B1027"/>
    <s v="C1149"/>
    <n v="10"/>
    <s v="Bulk"/>
    <n v="336"/>
    <n v="5"/>
    <s v="discounted"/>
    <n v="3360"/>
    <n v="16.8"/>
    <n v="3343.2"/>
    <s v="February"/>
    <x v="76"/>
    <x v="33"/>
    <s v="Rodgers and Sons"/>
  </r>
  <r>
    <s v="S13752"/>
    <x v="14"/>
    <s v="B1056"/>
    <s v="C1237"/>
    <n v="6"/>
    <s v="Bulk"/>
    <n v="204"/>
    <n v="5"/>
    <s v="discounted"/>
    <n v="1224"/>
    <n v="10.199999999999999"/>
    <n v="1213.8"/>
    <s v="February"/>
    <x v="218"/>
    <x v="24"/>
    <s v="Taylor Group"/>
  </r>
  <r>
    <s v="S13753"/>
    <x v="8"/>
    <s v="B1047"/>
    <s v="C1202"/>
    <n v="6"/>
    <s v="Bulk"/>
    <n v="162"/>
    <n v="10"/>
    <s v="discounted"/>
    <n v="972"/>
    <n v="16.2"/>
    <n v="955.8"/>
    <s v="February"/>
    <x v="137"/>
    <x v="26"/>
    <s v="Savage, Boyle and Kennedy"/>
  </r>
  <r>
    <s v="S13754"/>
    <x v="2"/>
    <s v="B1057"/>
    <s v="C1165"/>
    <n v="2"/>
    <s v="normal"/>
    <n v="326"/>
    <n v="10"/>
    <s v="discounted"/>
    <n v="652"/>
    <n v="32.6"/>
    <n v="619.4"/>
    <s v="February"/>
    <x v="216"/>
    <x v="48"/>
    <s v="Vargas, Ali and Vasquez"/>
  </r>
  <r>
    <s v="S13755"/>
    <x v="16"/>
    <s v="B1032"/>
    <s v="C1115"/>
    <n v="2"/>
    <s v="normal"/>
    <n v="423"/>
    <n v="10"/>
    <s v="discounted"/>
    <n v="846"/>
    <n v="42.3"/>
    <n v="803.7"/>
    <s v="February"/>
    <x v="123"/>
    <x v="43"/>
    <s v="Mann PLC"/>
  </r>
  <r>
    <s v="S13756"/>
    <x v="5"/>
    <s v="B1055"/>
    <s v="C1246"/>
    <n v="2"/>
    <s v="normal"/>
    <n v="192"/>
    <n v="15"/>
    <s v="discounted"/>
    <n v="384"/>
    <n v="28.8"/>
    <n v="355.2"/>
    <s v="February"/>
    <x v="95"/>
    <x v="3"/>
    <s v="Young Ltd"/>
  </r>
  <r>
    <s v="S13757"/>
    <x v="12"/>
    <s v="B1023"/>
    <s v="C1093"/>
    <n v="2"/>
    <s v="normal"/>
    <n v="421"/>
    <n v="10"/>
    <s v="discounted"/>
    <n v="842"/>
    <n v="42.1"/>
    <n v="799.9"/>
    <s v="February"/>
    <x v="171"/>
    <x v="30"/>
    <s v="Warner, Willis and Ray"/>
  </r>
  <r>
    <s v="S13758"/>
    <x v="22"/>
    <s v="B1022"/>
    <s v="C1235"/>
    <n v="8"/>
    <s v="Bulk"/>
    <n v="441"/>
    <n v="15"/>
    <s v="discounted"/>
    <n v="3528"/>
    <n v="66.150000000000006"/>
    <n v="3461.85"/>
    <s v="February"/>
    <x v="179"/>
    <x v="47"/>
    <s v="Mclaughlin-Ballard"/>
  </r>
  <r>
    <s v="S13759"/>
    <x v="7"/>
    <s v="B1003"/>
    <s v="C1047"/>
    <n v="4"/>
    <s v="normal"/>
    <n v="354"/>
    <n v="5"/>
    <s v="discounted"/>
    <n v="1416"/>
    <n v="17.7"/>
    <n v="1398.3"/>
    <s v="February"/>
    <x v="34"/>
    <x v="7"/>
    <s v="Gonzalez, Perry and Gonzalez"/>
  </r>
  <r>
    <s v="S13760"/>
    <x v="1"/>
    <s v="B1026"/>
    <s v="C1023"/>
    <n v="9"/>
    <s v="Bulk"/>
    <n v="459"/>
    <n v="0"/>
    <s v="full price"/>
    <n v="4131"/>
    <n v="0"/>
    <n v="4131"/>
    <s v="February"/>
    <x v="157"/>
    <x v="59"/>
    <s v="Harris-Chandler"/>
  </r>
  <r>
    <s v="S13761"/>
    <x v="0"/>
    <s v="B1038"/>
    <s v="C1015"/>
    <n v="8"/>
    <s v="Bulk"/>
    <n v="481"/>
    <n v="0"/>
    <s v="full price"/>
    <n v="3848"/>
    <n v="0"/>
    <n v="3848"/>
    <s v="February"/>
    <x v="201"/>
    <x v="18"/>
    <s v="Munoz, Black and Wilson"/>
  </r>
  <r>
    <s v="S13762"/>
    <x v="21"/>
    <s v="B1038"/>
    <s v="C1103"/>
    <n v="2"/>
    <s v="normal"/>
    <n v="481"/>
    <n v="5"/>
    <s v="discounted"/>
    <n v="962"/>
    <n v="24.05"/>
    <n v="937.95"/>
    <s v="February"/>
    <x v="107"/>
    <x v="18"/>
    <s v="Miller-Miller"/>
  </r>
  <r>
    <s v="S13763"/>
    <x v="17"/>
    <s v="B1052"/>
    <s v="C1183"/>
    <n v="10"/>
    <s v="Bulk"/>
    <n v="462"/>
    <n v="5"/>
    <s v="discounted"/>
    <n v="4620"/>
    <n v="23.1"/>
    <n v="4596.8999999999996"/>
    <s v="February"/>
    <x v="145"/>
    <x v="8"/>
    <s v="Patterson Ltd"/>
  </r>
  <r>
    <s v="S13764"/>
    <x v="25"/>
    <s v="B1047"/>
    <s v="C1155"/>
    <n v="1"/>
    <s v="normal"/>
    <n v="162"/>
    <n v="15"/>
    <s v="discounted"/>
    <n v="162"/>
    <n v="24.3"/>
    <n v="137.69999999999999"/>
    <s v="February"/>
    <x v="114"/>
    <x v="26"/>
    <s v="Larson and Sons"/>
  </r>
  <r>
    <s v="S13765"/>
    <x v="27"/>
    <s v="B1018"/>
    <s v="C1061"/>
    <n v="9"/>
    <s v="Bulk"/>
    <n v="295"/>
    <n v="15"/>
    <s v="discounted"/>
    <n v="2655"/>
    <n v="44.25"/>
    <n v="2610.75"/>
    <s v="February"/>
    <x v="27"/>
    <x v="36"/>
    <s v="Stevenson-Phillips"/>
  </r>
  <r>
    <s v="S13766"/>
    <x v="13"/>
    <s v="B1053"/>
    <s v="C1052"/>
    <n v="6"/>
    <s v="Bulk"/>
    <n v="315"/>
    <n v="5"/>
    <s v="discounted"/>
    <n v="1890"/>
    <n v="15.75"/>
    <n v="1874.25"/>
    <s v="February"/>
    <x v="221"/>
    <x v="4"/>
    <s v="Roach-Gonzalez"/>
  </r>
  <r>
    <s v="S13767"/>
    <x v="1"/>
    <s v="B1050"/>
    <s v="C1091"/>
    <n v="5"/>
    <s v="normal"/>
    <n v="287"/>
    <n v="15"/>
    <s v="discounted"/>
    <n v="1435"/>
    <n v="43.05"/>
    <n v="1391.95"/>
    <s v="February"/>
    <x v="0"/>
    <x v="31"/>
    <s v="King LLC"/>
  </r>
  <r>
    <s v="S13768"/>
    <x v="18"/>
    <s v="B1000"/>
    <s v="C1068"/>
    <n v="8"/>
    <s v="Bulk"/>
    <n v="418"/>
    <n v="5"/>
    <s v="discounted"/>
    <n v="3344"/>
    <n v="20.9"/>
    <n v="3323.1"/>
    <s v="February"/>
    <x v="245"/>
    <x v="57"/>
    <s v="Martin Group"/>
  </r>
  <r>
    <s v="S13769"/>
    <x v="26"/>
    <s v="B1052"/>
    <s v="C1107"/>
    <n v="1"/>
    <s v="normal"/>
    <n v="462"/>
    <n v="0"/>
    <s v="full price"/>
    <n v="462"/>
    <n v="0"/>
    <n v="462"/>
    <s v="February"/>
    <x v="21"/>
    <x v="8"/>
    <s v="Wade Group"/>
  </r>
  <r>
    <s v="S13770"/>
    <x v="14"/>
    <s v="B1011"/>
    <s v="C1055"/>
    <n v="5"/>
    <s v="normal"/>
    <n v="281"/>
    <n v="10"/>
    <s v="discounted"/>
    <n v="1405"/>
    <n v="28.1"/>
    <n v="1376.9"/>
    <s v="February"/>
    <x v="59"/>
    <x v="13"/>
    <s v="Byrd, Dixon and Kennedy"/>
  </r>
  <r>
    <s v="S13771"/>
    <x v="10"/>
    <s v="B1010"/>
    <s v="C1194"/>
    <n v="8"/>
    <s v="Bulk"/>
    <n v="342"/>
    <n v="10"/>
    <s v="discounted"/>
    <n v="2736"/>
    <n v="34.200000000000003"/>
    <n v="2701.8"/>
    <s v="February"/>
    <x v="73"/>
    <x v="45"/>
    <s v="Williams-Ross"/>
  </r>
  <r>
    <s v="S13772"/>
    <x v="25"/>
    <s v="B1033"/>
    <s v="C1075"/>
    <n v="5"/>
    <s v="normal"/>
    <n v="347"/>
    <n v="10"/>
    <s v="discounted"/>
    <n v="1735"/>
    <n v="34.700000000000003"/>
    <n v="1700.3"/>
    <s v="February"/>
    <x v="170"/>
    <x v="49"/>
    <s v="Rodriguez, Evans and Valdez"/>
  </r>
  <r>
    <s v="S13773"/>
    <x v="21"/>
    <s v="B1008"/>
    <s v="C1136"/>
    <n v="4"/>
    <s v="normal"/>
    <n v="492"/>
    <n v="0"/>
    <s v="full price"/>
    <n v="1968"/>
    <n v="0"/>
    <n v="1968"/>
    <s v="February"/>
    <x v="82"/>
    <x v="54"/>
    <s v="Hernandez PLC"/>
  </r>
  <r>
    <s v="S13774"/>
    <x v="6"/>
    <s v="B1047"/>
    <s v="C1066"/>
    <n v="6"/>
    <s v="Bulk"/>
    <n v="162"/>
    <n v="10"/>
    <s v="discounted"/>
    <n v="972"/>
    <n v="16.2"/>
    <n v="955.8"/>
    <s v="February"/>
    <x v="106"/>
    <x v="26"/>
    <s v="Pennington-Knox"/>
  </r>
  <r>
    <s v="S13775"/>
    <x v="17"/>
    <s v="B1049"/>
    <s v="C1054"/>
    <n v="7"/>
    <s v="Bulk"/>
    <n v="219"/>
    <n v="15"/>
    <s v="discounted"/>
    <n v="1533"/>
    <n v="32.85"/>
    <n v="1500.15"/>
    <s v="February"/>
    <x v="215"/>
    <x v="14"/>
    <s v="Porter Ltd"/>
  </r>
  <r>
    <s v="S13776"/>
    <x v="23"/>
    <s v="B1008"/>
    <s v="C1111"/>
    <n v="8"/>
    <s v="Bulk"/>
    <n v="492"/>
    <n v="10"/>
    <s v="discounted"/>
    <n v="3936"/>
    <n v="49.2"/>
    <n v="3886.8"/>
    <s v="February"/>
    <x v="103"/>
    <x v="54"/>
    <s v="Nash, Rich and Hill"/>
  </r>
  <r>
    <s v="S13777"/>
    <x v="3"/>
    <s v="B1037"/>
    <s v="C1028"/>
    <n v="2"/>
    <s v="normal"/>
    <n v="373"/>
    <n v="15"/>
    <s v="discounted"/>
    <n v="746"/>
    <n v="55.95"/>
    <n v="690.05"/>
    <s v="February"/>
    <x v="141"/>
    <x v="41"/>
    <s v="Rowland-Morgan"/>
  </r>
  <r>
    <s v="S13778"/>
    <x v="13"/>
    <s v="B1034"/>
    <s v="C1096"/>
    <n v="2"/>
    <s v="normal"/>
    <n v="305"/>
    <n v="5"/>
    <s v="discounted"/>
    <n v="610"/>
    <n v="15.25"/>
    <n v="594.75"/>
    <s v="February"/>
    <x v="9"/>
    <x v="22"/>
    <s v="Scott-Johnston"/>
  </r>
  <r>
    <s v="S13779"/>
    <x v="3"/>
    <s v="B1031"/>
    <s v="C1211"/>
    <n v="2"/>
    <s v="normal"/>
    <n v="370"/>
    <n v="5"/>
    <s v="discounted"/>
    <n v="740"/>
    <n v="18.5"/>
    <n v="721.5"/>
    <s v="February"/>
    <x v="37"/>
    <x v="5"/>
    <s v="Richards Ltd"/>
  </r>
  <r>
    <s v="S13780"/>
    <x v="15"/>
    <s v="B1043"/>
    <s v="C1247"/>
    <n v="5"/>
    <s v="normal"/>
    <n v="262"/>
    <n v="10"/>
    <s v="discounted"/>
    <n v="1310"/>
    <n v="26.2"/>
    <n v="1283.8"/>
    <s v="February"/>
    <x v="172"/>
    <x v="56"/>
    <s v="Curtis Group"/>
  </r>
  <r>
    <s v="S13781"/>
    <x v="2"/>
    <s v="B1023"/>
    <s v="C1040"/>
    <n v="10"/>
    <s v="Bulk"/>
    <n v="421"/>
    <n v="5"/>
    <s v="discounted"/>
    <n v="4210"/>
    <n v="21.05"/>
    <n v="4188.95"/>
    <s v="February"/>
    <x v="228"/>
    <x v="30"/>
    <s v="Cummings, Taylor and Pearson"/>
  </r>
  <r>
    <s v="S13782"/>
    <x v="0"/>
    <s v="B1041"/>
    <s v="C1192"/>
    <n v="3"/>
    <s v="normal"/>
    <n v="222"/>
    <n v="5"/>
    <s v="discounted"/>
    <n v="666"/>
    <n v="11.1"/>
    <n v="654.9"/>
    <s v="February"/>
    <x v="187"/>
    <x v="17"/>
    <s v="Koch, Tran and Garner"/>
  </r>
  <r>
    <s v="S13783"/>
    <x v="14"/>
    <s v="B1005"/>
    <s v="C1027"/>
    <n v="6"/>
    <s v="Bulk"/>
    <n v="500"/>
    <n v="0"/>
    <s v="full price"/>
    <n v="3000"/>
    <n v="0"/>
    <n v="3000"/>
    <s v="February"/>
    <x v="206"/>
    <x v="9"/>
    <s v="Moran-Joyce"/>
  </r>
  <r>
    <s v="S13784"/>
    <x v="8"/>
    <s v="B1037"/>
    <s v="C1074"/>
    <n v="6"/>
    <s v="Bulk"/>
    <n v="373"/>
    <n v="0"/>
    <s v="full price"/>
    <n v="2238"/>
    <n v="0"/>
    <n v="2238"/>
    <s v="February"/>
    <x v="53"/>
    <x v="41"/>
    <s v="Mckenzie-Russell"/>
  </r>
  <r>
    <s v="S13785"/>
    <x v="24"/>
    <s v="B1005"/>
    <s v="C1115"/>
    <n v="5"/>
    <s v="normal"/>
    <n v="500"/>
    <n v="15"/>
    <s v="discounted"/>
    <n v="2500"/>
    <n v="75"/>
    <n v="2425"/>
    <s v="February"/>
    <x v="123"/>
    <x v="9"/>
    <s v="Mann PLC"/>
  </r>
  <r>
    <s v="S13786"/>
    <x v="14"/>
    <s v="B1022"/>
    <s v="C1039"/>
    <n v="8"/>
    <s v="Bulk"/>
    <n v="441"/>
    <n v="0"/>
    <s v="full price"/>
    <n v="3528"/>
    <n v="0"/>
    <n v="3528"/>
    <s v="February"/>
    <x v="16"/>
    <x v="47"/>
    <s v="Barrett-Bryant"/>
  </r>
  <r>
    <s v="S13787"/>
    <x v="21"/>
    <s v="B1055"/>
    <s v="C1179"/>
    <n v="1"/>
    <s v="normal"/>
    <n v="192"/>
    <n v="5"/>
    <s v="discounted"/>
    <n v="192"/>
    <n v="9.6"/>
    <n v="182.4"/>
    <s v="February"/>
    <x v="125"/>
    <x v="3"/>
    <s v="Murray, Mason and Taylor"/>
  </r>
  <r>
    <s v="S13788"/>
    <x v="10"/>
    <s v="B1005"/>
    <s v="C1048"/>
    <n v="2"/>
    <s v="normal"/>
    <n v="500"/>
    <n v="5"/>
    <s v="discounted"/>
    <n v="1000"/>
    <n v="25"/>
    <n v="975"/>
    <s v="February"/>
    <x v="41"/>
    <x v="9"/>
    <s v="Alexander-Williams"/>
  </r>
  <r>
    <s v="S13789"/>
    <x v="7"/>
    <s v="B1019"/>
    <s v="C1175"/>
    <n v="8"/>
    <s v="Bulk"/>
    <n v="167"/>
    <n v="5"/>
    <s v="discounted"/>
    <n v="1336"/>
    <n v="8.35"/>
    <n v="1327.65"/>
    <s v="February"/>
    <x v="196"/>
    <x v="12"/>
    <s v="Hall-Morgan"/>
  </r>
  <r>
    <s v="S13790"/>
    <x v="10"/>
    <s v="B1008"/>
    <s v="C1238"/>
    <n v="6"/>
    <s v="Bulk"/>
    <n v="492"/>
    <n v="5"/>
    <s v="discounted"/>
    <n v="2952"/>
    <n v="24.6"/>
    <n v="2927.4"/>
    <s v="February"/>
    <x v="56"/>
    <x v="54"/>
    <s v="Ross Ltd"/>
  </r>
  <r>
    <s v="S13791"/>
    <x v="21"/>
    <s v="B1030"/>
    <s v="C1195"/>
    <n v="5"/>
    <s v="normal"/>
    <n v="410"/>
    <n v="10"/>
    <s v="discounted"/>
    <n v="2050"/>
    <n v="41"/>
    <n v="2009"/>
    <s v="February"/>
    <x v="12"/>
    <x v="23"/>
    <s v="Golden Inc"/>
  </r>
  <r>
    <s v="S13792"/>
    <x v="26"/>
    <s v="B1052"/>
    <s v="C1031"/>
    <n v="7"/>
    <s v="Bulk"/>
    <n v="462"/>
    <n v="0"/>
    <s v="full price"/>
    <n v="3234"/>
    <n v="0"/>
    <n v="3234"/>
    <s v="February"/>
    <x v="231"/>
    <x v="8"/>
    <s v="Martinez-Monroe"/>
  </r>
  <r>
    <s v="S13793"/>
    <x v="23"/>
    <s v="B1025"/>
    <s v="C1040"/>
    <n v="2"/>
    <s v="normal"/>
    <n v="467"/>
    <n v="10"/>
    <s v="discounted"/>
    <n v="934"/>
    <n v="46.7"/>
    <n v="887.3"/>
    <s v="February"/>
    <x v="228"/>
    <x v="38"/>
    <s v="Cummings, Taylor and Pearson"/>
  </r>
  <r>
    <s v="S13794"/>
    <x v="24"/>
    <s v="B1029"/>
    <s v="C1088"/>
    <n v="2"/>
    <s v="normal"/>
    <n v="271"/>
    <n v="10"/>
    <s v="discounted"/>
    <n v="542"/>
    <n v="27.1"/>
    <n v="514.9"/>
    <s v="February"/>
    <x v="244"/>
    <x v="42"/>
    <s v="Jackson-Hays"/>
  </r>
  <r>
    <s v="S13795"/>
    <x v="17"/>
    <s v="B1042"/>
    <s v="C1177"/>
    <n v="8"/>
    <s v="Bulk"/>
    <n v="381"/>
    <n v="0"/>
    <s v="full price"/>
    <n v="3048"/>
    <n v="0"/>
    <n v="3048"/>
    <s v="February"/>
    <x v="84"/>
    <x v="0"/>
    <s v="Young, Reed and Goodwin"/>
  </r>
  <r>
    <s v="S13796"/>
    <x v="4"/>
    <s v="B1029"/>
    <s v="C1236"/>
    <n v="4"/>
    <s v="normal"/>
    <n v="271"/>
    <n v="10"/>
    <s v="discounted"/>
    <n v="1084"/>
    <n v="27.1"/>
    <n v="1056.9000000000001"/>
    <s v="February"/>
    <x v="80"/>
    <x v="42"/>
    <s v="Jackson Inc"/>
  </r>
  <r>
    <s v="S13797"/>
    <x v="17"/>
    <s v="B1059"/>
    <s v="C1004"/>
    <n v="3"/>
    <s v="normal"/>
    <n v="399"/>
    <n v="5"/>
    <s v="discounted"/>
    <n v="1197"/>
    <n v="19.95"/>
    <n v="1177.05"/>
    <s v="February"/>
    <x v="185"/>
    <x v="34"/>
    <s v="Scott Ltd"/>
  </r>
  <r>
    <s v="S13798"/>
    <x v="14"/>
    <s v="B1035"/>
    <s v="C1123"/>
    <n v="1"/>
    <s v="normal"/>
    <n v="288"/>
    <n v="10"/>
    <s v="discounted"/>
    <n v="288"/>
    <n v="28.8"/>
    <n v="259.2"/>
    <s v="February"/>
    <x v="18"/>
    <x v="28"/>
    <s v="Barnes-Johnson"/>
  </r>
  <r>
    <s v="S13799"/>
    <x v="9"/>
    <s v="B1053"/>
    <s v="C1061"/>
    <n v="7"/>
    <s v="Bulk"/>
    <n v="315"/>
    <n v="0"/>
    <s v="full price"/>
    <n v="2205"/>
    <n v="0"/>
    <n v="2205"/>
    <s v="February"/>
    <x v="27"/>
    <x v="4"/>
    <s v="Stevenson-Phillips"/>
  </r>
  <r>
    <s v="S13800"/>
    <x v="22"/>
    <s v="B1004"/>
    <s v="C1193"/>
    <n v="8"/>
    <s v="Bulk"/>
    <n v="248"/>
    <n v="10"/>
    <s v="discounted"/>
    <n v="1984"/>
    <n v="24.8"/>
    <n v="1959.2"/>
    <s v="February"/>
    <x v="46"/>
    <x v="53"/>
    <s v="Lucero and Sons"/>
  </r>
  <r>
    <s v="S13801"/>
    <x v="23"/>
    <s v="B1057"/>
    <s v="C1038"/>
    <n v="3"/>
    <s v="normal"/>
    <n v="326"/>
    <n v="0"/>
    <s v="full price"/>
    <n v="978"/>
    <n v="0"/>
    <n v="978"/>
    <s v="February"/>
    <x v="90"/>
    <x v="48"/>
    <s v="Green-Everett"/>
  </r>
  <r>
    <s v="S13802"/>
    <x v="0"/>
    <s v="B1005"/>
    <s v="C1142"/>
    <n v="7"/>
    <s v="Bulk"/>
    <n v="500"/>
    <n v="0"/>
    <s v="full price"/>
    <n v="3500"/>
    <n v="0"/>
    <n v="3500"/>
    <s v="February"/>
    <x v="188"/>
    <x v="9"/>
    <s v="Holloway, Lewis and Bryan"/>
  </r>
  <r>
    <s v="S13803"/>
    <x v="12"/>
    <s v="B1057"/>
    <s v="C1116"/>
    <n v="3"/>
    <s v="normal"/>
    <n v="326"/>
    <n v="0"/>
    <s v="full price"/>
    <n v="978"/>
    <n v="0"/>
    <n v="978"/>
    <s v="February"/>
    <x v="23"/>
    <x v="48"/>
    <s v="Carr Ltd"/>
  </r>
  <r>
    <s v="S13804"/>
    <x v="6"/>
    <s v="B1039"/>
    <s v="C1213"/>
    <n v="8"/>
    <s v="Bulk"/>
    <n v="356"/>
    <n v="10"/>
    <s v="discounted"/>
    <n v="2848"/>
    <n v="35.6"/>
    <n v="2812.4"/>
    <s v="February"/>
    <x v="110"/>
    <x v="46"/>
    <s v="Ryan-Flynn"/>
  </r>
  <r>
    <s v="S13805"/>
    <x v="8"/>
    <s v="B1007"/>
    <s v="C1146"/>
    <n v="3"/>
    <s v="normal"/>
    <n v="332"/>
    <n v="5"/>
    <s v="discounted"/>
    <n v="996"/>
    <n v="16.600000000000001"/>
    <n v="979.4"/>
    <s v="February"/>
    <x v="222"/>
    <x v="58"/>
    <s v="Martinez-Stout"/>
  </r>
  <r>
    <s v="S13806"/>
    <x v="6"/>
    <s v="B1055"/>
    <s v="C1185"/>
    <n v="8"/>
    <s v="Bulk"/>
    <n v="192"/>
    <n v="10"/>
    <s v="discounted"/>
    <n v="1536"/>
    <n v="19.2"/>
    <n v="1516.8"/>
    <s v="February"/>
    <x v="135"/>
    <x v="3"/>
    <s v="Jones, Rodriguez and Alexander"/>
  </r>
  <r>
    <s v="S13807"/>
    <x v="19"/>
    <s v="B1056"/>
    <s v="C1197"/>
    <n v="6"/>
    <s v="Bulk"/>
    <n v="204"/>
    <n v="15"/>
    <s v="discounted"/>
    <n v="1224"/>
    <n v="30.6"/>
    <n v="1193.4000000000001"/>
    <s v="February"/>
    <x v="65"/>
    <x v="24"/>
    <s v="Solis, Snyder and Newton"/>
  </r>
  <r>
    <s v="S13808"/>
    <x v="1"/>
    <s v="B1039"/>
    <s v="C1239"/>
    <n v="2"/>
    <s v="normal"/>
    <n v="356"/>
    <n v="5"/>
    <s v="discounted"/>
    <n v="712"/>
    <n v="17.8"/>
    <n v="694.2"/>
    <s v="February"/>
    <x v="167"/>
    <x v="46"/>
    <s v="Washington, Golden and Roberts"/>
  </r>
  <r>
    <s v="S13809"/>
    <x v="2"/>
    <s v="B1037"/>
    <s v="C1052"/>
    <n v="4"/>
    <s v="normal"/>
    <n v="373"/>
    <n v="15"/>
    <s v="discounted"/>
    <n v="1492"/>
    <n v="55.95"/>
    <n v="1436.05"/>
    <s v="February"/>
    <x v="221"/>
    <x v="41"/>
    <s v="Roach-Gonzalez"/>
  </r>
  <r>
    <s v="S13810"/>
    <x v="8"/>
    <s v="B1048"/>
    <s v="C1005"/>
    <n v="2"/>
    <s v="normal"/>
    <n v="465"/>
    <n v="10"/>
    <s v="discounted"/>
    <n v="930"/>
    <n v="46.5"/>
    <n v="883.5"/>
    <s v="February"/>
    <x v="20"/>
    <x v="6"/>
    <s v="Curtis-Hatfield"/>
  </r>
  <r>
    <s v="S13811"/>
    <x v="2"/>
    <s v="B1025"/>
    <s v="C1051"/>
    <n v="4"/>
    <s v="normal"/>
    <n v="467"/>
    <n v="15"/>
    <s v="discounted"/>
    <n v="1868"/>
    <n v="70.05"/>
    <n v="1797.95"/>
    <s v="February"/>
    <x v="33"/>
    <x v="38"/>
    <s v="Davis, Franklin and Pollard"/>
  </r>
  <r>
    <s v="S13812"/>
    <x v="8"/>
    <s v="B1044"/>
    <s v="C1086"/>
    <n v="9"/>
    <s v="Bulk"/>
    <n v="396"/>
    <n v="15"/>
    <s v="discounted"/>
    <n v="3564"/>
    <n v="59.4"/>
    <n v="3504.6"/>
    <s v="February"/>
    <x v="220"/>
    <x v="1"/>
    <s v="Brown-Smith"/>
  </r>
  <r>
    <s v="S13813"/>
    <x v="22"/>
    <s v="B1016"/>
    <s v="C1104"/>
    <n v="8"/>
    <s v="Bulk"/>
    <n v="427"/>
    <n v="15"/>
    <s v="discounted"/>
    <n v="3416"/>
    <n v="64.05"/>
    <n v="3351.95"/>
    <s v="February"/>
    <x v="134"/>
    <x v="37"/>
    <s v="Cooper-Bennett"/>
  </r>
  <r>
    <s v="S13814"/>
    <x v="22"/>
    <s v="B1045"/>
    <s v="C1112"/>
    <n v="4"/>
    <s v="normal"/>
    <n v="206"/>
    <n v="0"/>
    <s v="full price"/>
    <n v="824"/>
    <n v="0"/>
    <n v="824"/>
    <s v="February"/>
    <x v="8"/>
    <x v="21"/>
    <s v="Hood-Pena"/>
  </r>
  <r>
    <s v="S13815"/>
    <x v="20"/>
    <s v="B1028"/>
    <s v="C1113"/>
    <n v="9"/>
    <s v="Bulk"/>
    <n v="487"/>
    <n v="0"/>
    <s v="full price"/>
    <n v="4383"/>
    <n v="0"/>
    <n v="4383"/>
    <s v="February"/>
    <x v="121"/>
    <x v="51"/>
    <s v="Guzman Ltd"/>
  </r>
  <r>
    <s v="S13816"/>
    <x v="17"/>
    <s v="B1033"/>
    <s v="C1162"/>
    <n v="8"/>
    <s v="Bulk"/>
    <n v="347"/>
    <n v="15"/>
    <s v="discounted"/>
    <n v="2776"/>
    <n v="52.05"/>
    <n v="2723.95"/>
    <s v="February"/>
    <x v="28"/>
    <x v="49"/>
    <s v="Salazar, Maldonado and Thomas"/>
  </r>
  <r>
    <s v="S13817"/>
    <x v="13"/>
    <s v="B1005"/>
    <s v="C1199"/>
    <n v="10"/>
    <s v="Bulk"/>
    <n v="500"/>
    <n v="5"/>
    <s v="discounted"/>
    <n v="5000"/>
    <n v="25"/>
    <n v="4975"/>
    <s v="February"/>
    <x v="15"/>
    <x v="9"/>
    <s v="Bender Group"/>
  </r>
  <r>
    <s v="S13818"/>
    <x v="12"/>
    <s v="B1051"/>
    <s v="C1018"/>
    <n v="9"/>
    <s v="Bulk"/>
    <n v="451"/>
    <n v="0"/>
    <s v="full price"/>
    <n v="4059"/>
    <n v="0"/>
    <n v="4059"/>
    <s v="February"/>
    <x v="22"/>
    <x v="52"/>
    <s v="Taylor-Kane"/>
  </r>
  <r>
    <s v="S13819"/>
    <x v="9"/>
    <s v="B1048"/>
    <s v="C1105"/>
    <n v="7"/>
    <s v="Bulk"/>
    <n v="465"/>
    <n v="10"/>
    <s v="discounted"/>
    <n v="3255"/>
    <n v="46.5"/>
    <n v="3208.5"/>
    <s v="February"/>
    <x v="39"/>
    <x v="6"/>
    <s v="Newman-Fitzgerald"/>
  </r>
  <r>
    <s v="S13820"/>
    <x v="23"/>
    <s v="B1026"/>
    <s v="C1067"/>
    <n v="9"/>
    <s v="Bulk"/>
    <n v="459"/>
    <n v="5"/>
    <s v="discounted"/>
    <n v="4131"/>
    <n v="22.95"/>
    <n v="4108.05"/>
    <s v="February"/>
    <x v="131"/>
    <x v="59"/>
    <s v="Williams-Hart"/>
  </r>
  <r>
    <s v="S13821"/>
    <x v="6"/>
    <s v="B1037"/>
    <s v="C1225"/>
    <n v="2"/>
    <s v="normal"/>
    <n v="373"/>
    <n v="15"/>
    <s v="discounted"/>
    <n v="746"/>
    <n v="55.95"/>
    <n v="690.05"/>
    <s v="February"/>
    <x v="43"/>
    <x v="41"/>
    <s v="Bailey Inc"/>
  </r>
  <r>
    <s v="S13822"/>
    <x v="4"/>
    <s v="B1034"/>
    <s v="C1198"/>
    <n v="8"/>
    <s v="Bulk"/>
    <n v="305"/>
    <n v="0"/>
    <s v="full price"/>
    <n v="2440"/>
    <n v="0"/>
    <n v="2440"/>
    <s v="February"/>
    <x v="191"/>
    <x v="22"/>
    <s v="Prince Group"/>
  </r>
  <r>
    <s v="S13823"/>
    <x v="2"/>
    <s v="B1007"/>
    <s v="C1249"/>
    <n v="10"/>
    <s v="Bulk"/>
    <n v="332"/>
    <n v="15"/>
    <s v="discounted"/>
    <n v="3320"/>
    <n v="49.8"/>
    <n v="3270.2"/>
    <s v="February"/>
    <x v="99"/>
    <x v="58"/>
    <s v="Jones-Hunter"/>
  </r>
  <r>
    <s v="S13824"/>
    <x v="10"/>
    <s v="B1047"/>
    <s v="C1206"/>
    <n v="4"/>
    <s v="normal"/>
    <n v="162"/>
    <n v="5"/>
    <s v="discounted"/>
    <n v="648"/>
    <n v="8.1"/>
    <n v="639.9"/>
    <s v="February"/>
    <x v="117"/>
    <x v="26"/>
    <s v="Sanford Group"/>
  </r>
  <r>
    <s v="S13825"/>
    <x v="27"/>
    <s v="B1039"/>
    <s v="C1185"/>
    <n v="2"/>
    <s v="normal"/>
    <n v="356"/>
    <n v="10"/>
    <s v="discounted"/>
    <n v="712"/>
    <n v="35.6"/>
    <n v="676.4"/>
    <s v="February"/>
    <x v="135"/>
    <x v="46"/>
    <s v="Jones, Rodriguez and Alexander"/>
  </r>
  <r>
    <s v="S13826"/>
    <x v="0"/>
    <s v="B1002"/>
    <s v="C1063"/>
    <n v="5"/>
    <s v="normal"/>
    <n v="167"/>
    <n v="0"/>
    <s v="full price"/>
    <n v="835"/>
    <n v="0"/>
    <n v="835"/>
    <s v="February"/>
    <x v="48"/>
    <x v="29"/>
    <s v="Thomas-Melendez"/>
  </r>
  <r>
    <s v="S13827"/>
    <x v="27"/>
    <s v="B1042"/>
    <s v="C1220"/>
    <n v="9"/>
    <s v="Bulk"/>
    <n v="381"/>
    <n v="0"/>
    <s v="full price"/>
    <n v="3429"/>
    <n v="0"/>
    <n v="3429"/>
    <s v="February"/>
    <x v="115"/>
    <x v="0"/>
    <s v="Williams Group"/>
  </r>
  <r>
    <s v="S13828"/>
    <x v="21"/>
    <s v="B1044"/>
    <s v="C1194"/>
    <n v="5"/>
    <s v="normal"/>
    <n v="396"/>
    <n v="5"/>
    <s v="discounted"/>
    <n v="1980"/>
    <n v="19.8"/>
    <n v="1960.2"/>
    <s v="February"/>
    <x v="73"/>
    <x v="1"/>
    <s v="Williams-Ross"/>
  </r>
  <r>
    <s v="S13829"/>
    <x v="7"/>
    <s v="B1029"/>
    <s v="C1038"/>
    <n v="1"/>
    <s v="normal"/>
    <n v="271"/>
    <n v="5"/>
    <s v="discounted"/>
    <n v="271"/>
    <n v="13.55"/>
    <n v="257.45"/>
    <s v="February"/>
    <x v="90"/>
    <x v="42"/>
    <s v="Green-Everett"/>
  </r>
  <r>
    <s v="S13830"/>
    <x v="2"/>
    <s v="B1016"/>
    <s v="C1109"/>
    <n v="8"/>
    <s v="Bulk"/>
    <n v="427"/>
    <n v="15"/>
    <s v="discounted"/>
    <n v="3416"/>
    <n v="64.05"/>
    <n v="3351.95"/>
    <s v="February"/>
    <x v="126"/>
    <x v="37"/>
    <s v="Gardner PLC"/>
  </r>
  <r>
    <s v="S13831"/>
    <x v="21"/>
    <s v="B1057"/>
    <s v="C1223"/>
    <n v="10"/>
    <s v="Bulk"/>
    <n v="326"/>
    <n v="0"/>
    <s v="full price"/>
    <n v="3260"/>
    <n v="0"/>
    <n v="3260"/>
    <s v="February"/>
    <x v="24"/>
    <x v="48"/>
    <s v="Brown-Walter"/>
  </r>
  <r>
    <s v="S13832"/>
    <x v="20"/>
    <s v="B1011"/>
    <s v="C1018"/>
    <n v="2"/>
    <s v="normal"/>
    <n v="281"/>
    <n v="0"/>
    <s v="full price"/>
    <n v="562"/>
    <n v="0"/>
    <n v="562"/>
    <s v="February"/>
    <x v="22"/>
    <x v="13"/>
    <s v="Taylor-Kane"/>
  </r>
  <r>
    <s v="S13833"/>
    <x v="1"/>
    <s v="B1041"/>
    <s v="C1149"/>
    <n v="6"/>
    <s v="Bulk"/>
    <n v="222"/>
    <n v="15"/>
    <s v="discounted"/>
    <n v="1332"/>
    <n v="33.299999999999997"/>
    <n v="1298.7"/>
    <s v="February"/>
    <x v="76"/>
    <x v="17"/>
    <s v="Rodgers and Sons"/>
  </r>
  <r>
    <s v="S13834"/>
    <x v="6"/>
    <s v="B1050"/>
    <s v="C1193"/>
    <n v="6"/>
    <s v="Bulk"/>
    <n v="287"/>
    <n v="5"/>
    <s v="discounted"/>
    <n v="1722"/>
    <n v="14.35"/>
    <n v="1707.65"/>
    <s v="February"/>
    <x v="46"/>
    <x v="31"/>
    <s v="Lucero and Sons"/>
  </r>
  <r>
    <s v="S13835"/>
    <x v="11"/>
    <s v="B1002"/>
    <s v="C1242"/>
    <n v="2"/>
    <s v="normal"/>
    <n v="167"/>
    <n v="10"/>
    <s v="discounted"/>
    <n v="334"/>
    <n v="16.7"/>
    <n v="317.3"/>
    <s v="February"/>
    <x v="246"/>
    <x v="29"/>
    <s v="Sampson-Porter"/>
  </r>
  <r>
    <s v="S13836"/>
    <x v="9"/>
    <s v="B1037"/>
    <s v="C1008"/>
    <n v="5"/>
    <s v="normal"/>
    <n v="373"/>
    <n v="15"/>
    <s v="discounted"/>
    <n v="1865"/>
    <n v="55.95"/>
    <n v="1809.05"/>
    <s v="February"/>
    <x v="14"/>
    <x v="41"/>
    <s v="Walter, Richard and Powell"/>
  </r>
  <r>
    <s v="S13837"/>
    <x v="4"/>
    <s v="B1012"/>
    <s v="C1192"/>
    <n v="2"/>
    <s v="normal"/>
    <n v="186"/>
    <n v="10"/>
    <s v="discounted"/>
    <n v="372"/>
    <n v="18.600000000000001"/>
    <n v="353.4"/>
    <s v="February"/>
    <x v="187"/>
    <x v="27"/>
    <s v="Koch, Tran and Garner"/>
  </r>
  <r>
    <s v="S13838"/>
    <x v="13"/>
    <s v="B1045"/>
    <s v="C1084"/>
    <n v="9"/>
    <s v="Bulk"/>
    <n v="206"/>
    <n v="5"/>
    <s v="discounted"/>
    <n v="1854"/>
    <n v="10.3"/>
    <n v="1843.7"/>
    <s v="February"/>
    <x v="64"/>
    <x v="21"/>
    <s v="Miles Ltd"/>
  </r>
  <r>
    <s v="S13839"/>
    <x v="11"/>
    <s v="B1016"/>
    <s v="C1090"/>
    <n v="4"/>
    <s v="normal"/>
    <n v="427"/>
    <n v="10"/>
    <s v="discounted"/>
    <n v="1708"/>
    <n v="42.7"/>
    <n v="1665.3"/>
    <s v="February"/>
    <x v="4"/>
    <x v="37"/>
    <s v="Anderson LLC"/>
  </r>
  <r>
    <s v="S13840"/>
    <x v="27"/>
    <s v="B1014"/>
    <s v="C1141"/>
    <n v="7"/>
    <s v="Bulk"/>
    <n v="420"/>
    <n v="15"/>
    <s v="discounted"/>
    <n v="2940"/>
    <n v="63"/>
    <n v="2877"/>
    <s v="February"/>
    <x v="88"/>
    <x v="15"/>
    <s v="Ashley, Delgado and Hernandez"/>
  </r>
  <r>
    <s v="S13841"/>
    <x v="14"/>
    <s v="B1012"/>
    <s v="C1160"/>
    <n v="1"/>
    <s v="normal"/>
    <n v="186"/>
    <n v="10"/>
    <s v="discounted"/>
    <n v="186"/>
    <n v="18.600000000000001"/>
    <n v="167.4"/>
    <s v="February"/>
    <x v="45"/>
    <x v="27"/>
    <s v="Martin Ltd"/>
  </r>
  <r>
    <s v="S13842"/>
    <x v="24"/>
    <s v="B1012"/>
    <s v="C1177"/>
    <n v="3"/>
    <s v="normal"/>
    <n v="186"/>
    <n v="0"/>
    <s v="full price"/>
    <n v="558"/>
    <n v="0"/>
    <n v="558"/>
    <s v="February"/>
    <x v="84"/>
    <x v="27"/>
    <s v="Young, Reed and Goodwin"/>
  </r>
  <r>
    <s v="S13843"/>
    <x v="12"/>
    <s v="B1052"/>
    <s v="C1097"/>
    <n v="2"/>
    <s v="normal"/>
    <n v="462"/>
    <n v="15"/>
    <s v="discounted"/>
    <n v="924"/>
    <n v="69.3"/>
    <n v="854.7"/>
    <s v="February"/>
    <x v="168"/>
    <x v="8"/>
    <s v="Callahan, Edwards and Hudson"/>
  </r>
  <r>
    <s v="S13844"/>
    <x v="12"/>
    <s v="B1000"/>
    <s v="C1129"/>
    <n v="4"/>
    <s v="normal"/>
    <n v="418"/>
    <n v="15"/>
    <s v="discounted"/>
    <n v="1672"/>
    <n v="62.7"/>
    <n v="1609.3"/>
    <s v="February"/>
    <x v="158"/>
    <x v="57"/>
    <s v="Bruce-Jacobs"/>
  </r>
  <r>
    <s v="S13845"/>
    <x v="16"/>
    <s v="B1016"/>
    <s v="C1188"/>
    <n v="5"/>
    <s v="normal"/>
    <n v="427"/>
    <n v="5"/>
    <s v="discounted"/>
    <n v="2135"/>
    <n v="21.35"/>
    <n v="2113.65"/>
    <s v="February"/>
    <x v="92"/>
    <x v="37"/>
    <s v="Matthews, Flores and Bradley"/>
  </r>
  <r>
    <s v="S13846"/>
    <x v="15"/>
    <s v="B1015"/>
    <s v="C1230"/>
    <n v="7"/>
    <s v="Bulk"/>
    <n v="417"/>
    <n v="10"/>
    <s v="discounted"/>
    <n v="2919"/>
    <n v="41.7"/>
    <n v="2877.3"/>
    <s v="February"/>
    <x v="122"/>
    <x v="25"/>
    <s v="Bauer, Page and Archer"/>
  </r>
  <r>
    <s v="S13847"/>
    <x v="14"/>
    <s v="B1008"/>
    <s v="C1117"/>
    <n v="3"/>
    <s v="normal"/>
    <n v="492"/>
    <n v="5"/>
    <s v="discounted"/>
    <n v="1476"/>
    <n v="24.6"/>
    <n v="1451.4"/>
    <s v="February"/>
    <x v="67"/>
    <x v="54"/>
    <s v="Anderson-Martinez"/>
  </r>
  <r>
    <s v="S13848"/>
    <x v="9"/>
    <s v="B1030"/>
    <s v="C1059"/>
    <n v="10"/>
    <s v="Bulk"/>
    <n v="410"/>
    <n v="0"/>
    <s v="full price"/>
    <n v="4100"/>
    <n v="0"/>
    <n v="4100"/>
    <s v="February"/>
    <x v="225"/>
    <x v="23"/>
    <s v="Weber PLC"/>
  </r>
  <r>
    <s v="S13849"/>
    <x v="7"/>
    <s v="B1014"/>
    <s v="C1212"/>
    <n v="6"/>
    <s v="Bulk"/>
    <n v="420"/>
    <n v="10"/>
    <s v="discounted"/>
    <n v="2520"/>
    <n v="42"/>
    <n v="2478"/>
    <s v="February"/>
    <x v="29"/>
    <x v="15"/>
    <s v="Maldonado-Cohen"/>
  </r>
  <r>
    <s v="S13850"/>
    <x v="20"/>
    <s v="B1053"/>
    <s v="C1179"/>
    <n v="3"/>
    <s v="normal"/>
    <n v="315"/>
    <n v="15"/>
    <s v="discounted"/>
    <n v="945"/>
    <n v="47.25"/>
    <n v="897.75"/>
    <s v="February"/>
    <x v="125"/>
    <x v="4"/>
    <s v="Murray, Mason and Taylor"/>
  </r>
  <r>
    <s v="S13851"/>
    <x v="19"/>
    <s v="B1040"/>
    <s v="C1015"/>
    <n v="5"/>
    <s v="normal"/>
    <n v="456"/>
    <n v="5"/>
    <s v="discounted"/>
    <n v="2280"/>
    <n v="22.8"/>
    <n v="2257.1999999999998"/>
    <s v="February"/>
    <x v="201"/>
    <x v="11"/>
    <s v="Munoz, Black and Wilson"/>
  </r>
  <r>
    <s v="S13852"/>
    <x v="0"/>
    <s v="B1038"/>
    <s v="C1014"/>
    <n v="10"/>
    <s v="Bulk"/>
    <n v="481"/>
    <n v="10"/>
    <s v="discounted"/>
    <n v="4810"/>
    <n v="48.1"/>
    <n v="4761.8999999999996"/>
    <s v="February"/>
    <x v="3"/>
    <x v="18"/>
    <s v="Trevino PLC"/>
  </r>
  <r>
    <s v="S13853"/>
    <x v="9"/>
    <s v="B1006"/>
    <s v="C1104"/>
    <n v="5"/>
    <s v="normal"/>
    <n v="213"/>
    <n v="15"/>
    <s v="discounted"/>
    <n v="1065"/>
    <n v="31.95"/>
    <n v="1033.05"/>
    <s v="February"/>
    <x v="134"/>
    <x v="40"/>
    <s v="Cooper-Bennett"/>
  </r>
  <r>
    <s v="S13854"/>
    <x v="13"/>
    <s v="B1053"/>
    <s v="C1231"/>
    <n v="2"/>
    <s v="normal"/>
    <n v="315"/>
    <n v="0"/>
    <s v="full price"/>
    <n v="630"/>
    <n v="0"/>
    <n v="630"/>
    <s v="February"/>
    <x v="77"/>
    <x v="4"/>
    <s v="Adams-Aguilar"/>
  </r>
  <r>
    <s v="S13855"/>
    <x v="23"/>
    <s v="B1017"/>
    <s v="C1164"/>
    <n v="5"/>
    <s v="normal"/>
    <n v="303"/>
    <n v="0"/>
    <s v="full price"/>
    <n v="1515"/>
    <n v="0"/>
    <n v="1515"/>
    <s v="February"/>
    <x v="85"/>
    <x v="55"/>
    <s v="Harris Ltd"/>
  </r>
  <r>
    <s v="S13856"/>
    <x v="2"/>
    <s v="B1047"/>
    <s v="C1060"/>
    <n v="6"/>
    <s v="Bulk"/>
    <n v="162"/>
    <n v="10"/>
    <s v="discounted"/>
    <n v="972"/>
    <n v="16.2"/>
    <n v="955.8"/>
    <s v="February"/>
    <x v="17"/>
    <x v="26"/>
    <s v="Nielsen, Chandler and Erickson"/>
  </r>
  <r>
    <s v="S13857"/>
    <x v="17"/>
    <s v="B1056"/>
    <s v="C1249"/>
    <n v="4"/>
    <s v="normal"/>
    <n v="204"/>
    <n v="15"/>
    <s v="discounted"/>
    <n v="816"/>
    <n v="30.6"/>
    <n v="785.4"/>
    <s v="February"/>
    <x v="99"/>
    <x v="24"/>
    <s v="Jones-Hunter"/>
  </r>
  <r>
    <s v="S13858"/>
    <x v="8"/>
    <s v="B1056"/>
    <s v="C1200"/>
    <n v="8"/>
    <s v="Bulk"/>
    <n v="204"/>
    <n v="0"/>
    <s v="full price"/>
    <n v="1632"/>
    <n v="0"/>
    <n v="1632"/>
    <s v="February"/>
    <x v="241"/>
    <x v="24"/>
    <s v="Gonzalez Inc"/>
  </r>
  <r>
    <s v="S13859"/>
    <x v="25"/>
    <s v="B1016"/>
    <s v="C1052"/>
    <n v="10"/>
    <s v="Bulk"/>
    <n v="427"/>
    <n v="0"/>
    <s v="full price"/>
    <n v="4270"/>
    <n v="0"/>
    <n v="4270"/>
    <s v="February"/>
    <x v="221"/>
    <x v="37"/>
    <s v="Roach-Gonzalez"/>
  </r>
  <r>
    <s v="S13860"/>
    <x v="12"/>
    <s v="B1007"/>
    <s v="C1174"/>
    <n v="5"/>
    <s v="normal"/>
    <n v="332"/>
    <n v="15"/>
    <s v="discounted"/>
    <n v="1660"/>
    <n v="49.8"/>
    <n v="1610.2"/>
    <s v="February"/>
    <x v="154"/>
    <x v="58"/>
    <s v="Arnold-Mahoney"/>
  </r>
  <r>
    <s v="S13861"/>
    <x v="8"/>
    <s v="B1009"/>
    <s v="C1163"/>
    <n v="6"/>
    <s v="Bulk"/>
    <n v="210"/>
    <n v="5"/>
    <s v="discounted"/>
    <n v="1260"/>
    <n v="10.5"/>
    <n v="1249.5"/>
    <s v="February"/>
    <x v="139"/>
    <x v="2"/>
    <s v="Alvarez, Knight and Lopez"/>
  </r>
  <r>
    <s v="S13862"/>
    <x v="1"/>
    <s v="B1022"/>
    <s v="C1006"/>
    <n v="4"/>
    <s v="normal"/>
    <n v="441"/>
    <n v="0"/>
    <s v="full price"/>
    <n v="1764"/>
    <n v="0"/>
    <n v="1764"/>
    <s v="February"/>
    <x v="230"/>
    <x v="47"/>
    <s v="Callahan-Sullivan"/>
  </r>
  <r>
    <s v="S13863"/>
    <x v="5"/>
    <s v="B1049"/>
    <s v="C1014"/>
    <n v="6"/>
    <s v="Bulk"/>
    <n v="219"/>
    <n v="15"/>
    <s v="discounted"/>
    <n v="1314"/>
    <n v="32.85"/>
    <n v="1281.1500000000001"/>
    <s v="February"/>
    <x v="3"/>
    <x v="14"/>
    <s v="Trevino PLC"/>
  </r>
  <r>
    <s v="S13864"/>
    <x v="5"/>
    <s v="B1035"/>
    <s v="C1131"/>
    <n v="4"/>
    <s v="normal"/>
    <n v="288"/>
    <n v="15"/>
    <s v="discounted"/>
    <n v="1152"/>
    <n v="43.2"/>
    <n v="1108.8"/>
    <s v="February"/>
    <x v="55"/>
    <x v="28"/>
    <s v="Holt-Brown"/>
  </r>
  <r>
    <s v="S13865"/>
    <x v="27"/>
    <s v="B1011"/>
    <s v="C1226"/>
    <n v="6"/>
    <s v="Bulk"/>
    <n v="281"/>
    <n v="15"/>
    <s v="discounted"/>
    <n v="1686"/>
    <n v="42.15"/>
    <n v="1643.85"/>
    <s v="February"/>
    <x v="183"/>
    <x v="13"/>
    <s v="Collins-Wang"/>
  </r>
  <r>
    <s v="S13866"/>
    <x v="8"/>
    <s v="B1015"/>
    <s v="C1049"/>
    <n v="4"/>
    <s v="normal"/>
    <n v="417"/>
    <n v="0"/>
    <s v="full price"/>
    <n v="1668"/>
    <n v="0"/>
    <n v="1668"/>
    <s v="February"/>
    <x v="51"/>
    <x v="25"/>
    <s v="Mcknight LLC"/>
  </r>
  <r>
    <s v="S13867"/>
    <x v="12"/>
    <s v="B1007"/>
    <s v="C1136"/>
    <n v="10"/>
    <s v="Bulk"/>
    <n v="332"/>
    <n v="5"/>
    <s v="discounted"/>
    <n v="3320"/>
    <n v="16.600000000000001"/>
    <n v="3303.4"/>
    <s v="February"/>
    <x v="82"/>
    <x v="58"/>
    <s v="Hernandez PLC"/>
  </r>
  <r>
    <s v="S13868"/>
    <x v="5"/>
    <s v="B1038"/>
    <s v="C1144"/>
    <n v="1"/>
    <s v="normal"/>
    <n v="481"/>
    <n v="0"/>
    <s v="full price"/>
    <n v="481"/>
    <n v="0"/>
    <n v="481"/>
    <s v="February"/>
    <x v="119"/>
    <x v="18"/>
    <s v="Butler-Carter"/>
  </r>
  <r>
    <s v="S13869"/>
    <x v="10"/>
    <s v="B1052"/>
    <s v="C1170"/>
    <n v="4"/>
    <s v="normal"/>
    <n v="462"/>
    <n v="15"/>
    <s v="discounted"/>
    <n v="1848"/>
    <n v="69.3"/>
    <n v="1778.7"/>
    <s v="February"/>
    <x v="66"/>
    <x v="8"/>
    <s v="Murphy and Sons"/>
  </r>
  <r>
    <s v="S13870"/>
    <x v="0"/>
    <s v="B1008"/>
    <s v="C1020"/>
    <n v="10"/>
    <s v="Bulk"/>
    <n v="492"/>
    <n v="15"/>
    <s v="discounted"/>
    <n v="4920"/>
    <n v="73.8"/>
    <n v="4846.2"/>
    <s v="February"/>
    <x v="94"/>
    <x v="54"/>
    <s v="Martinez, Burch and Bates"/>
  </r>
  <r>
    <s v="S13871"/>
    <x v="26"/>
    <s v="B1018"/>
    <s v="C1200"/>
    <n v="4"/>
    <s v="normal"/>
    <n v="295"/>
    <n v="10"/>
    <s v="discounted"/>
    <n v="1180"/>
    <n v="29.5"/>
    <n v="1150.5"/>
    <s v="February"/>
    <x v="241"/>
    <x v="36"/>
    <s v="Gonzalez Inc"/>
  </r>
  <r>
    <s v="S13872"/>
    <x v="24"/>
    <s v="B1003"/>
    <s v="C1152"/>
    <n v="7"/>
    <s v="Bulk"/>
    <n v="354"/>
    <n v="5"/>
    <s v="discounted"/>
    <n v="2478"/>
    <n v="17.7"/>
    <n v="2460.3000000000002"/>
    <s v="February"/>
    <x v="160"/>
    <x v="7"/>
    <s v="Wolfe-Spencer"/>
  </r>
  <r>
    <s v="S13873"/>
    <x v="16"/>
    <s v="B1010"/>
    <s v="C1190"/>
    <n v="2"/>
    <s v="normal"/>
    <n v="342"/>
    <n v="10"/>
    <s v="discounted"/>
    <n v="684"/>
    <n v="34.200000000000003"/>
    <n v="649.79999999999995"/>
    <s v="February"/>
    <x v="101"/>
    <x v="45"/>
    <s v="Contreras Inc"/>
  </r>
  <r>
    <s v="S13874"/>
    <x v="11"/>
    <s v="B1000"/>
    <s v="C1104"/>
    <n v="4"/>
    <s v="normal"/>
    <n v="418"/>
    <n v="10"/>
    <s v="discounted"/>
    <n v="1672"/>
    <n v="41.8"/>
    <n v="1630.2"/>
    <s v="February"/>
    <x v="134"/>
    <x v="57"/>
    <s v="Cooper-Bennett"/>
  </r>
  <r>
    <s v="S13875"/>
    <x v="27"/>
    <s v="B1004"/>
    <s v="C1041"/>
    <n v="9"/>
    <s v="Bulk"/>
    <n v="248"/>
    <n v="5"/>
    <s v="discounted"/>
    <n v="2232"/>
    <n v="12.4"/>
    <n v="2219.6"/>
    <s v="February"/>
    <x v="235"/>
    <x v="53"/>
    <s v="Evans PLC"/>
  </r>
  <r>
    <s v="S13876"/>
    <x v="6"/>
    <s v="B1037"/>
    <s v="C1230"/>
    <n v="2"/>
    <s v="normal"/>
    <n v="373"/>
    <n v="0"/>
    <s v="full price"/>
    <n v="746"/>
    <n v="0"/>
    <n v="746"/>
    <s v="February"/>
    <x v="122"/>
    <x v="41"/>
    <s v="Bauer, Page and Archer"/>
  </r>
  <r>
    <s v="S13877"/>
    <x v="18"/>
    <s v="B1019"/>
    <s v="C1137"/>
    <n v="8"/>
    <s v="Bulk"/>
    <n v="167"/>
    <n v="0"/>
    <s v="full price"/>
    <n v="1336"/>
    <n v="0"/>
    <n v="1336"/>
    <s v="February"/>
    <x v="239"/>
    <x v="12"/>
    <s v="Miranda-Jimenez"/>
  </r>
  <r>
    <s v="S13878"/>
    <x v="13"/>
    <s v="B1048"/>
    <s v="C1082"/>
    <n v="2"/>
    <s v="normal"/>
    <n v="465"/>
    <n v="10"/>
    <s v="discounted"/>
    <n v="930"/>
    <n v="46.5"/>
    <n v="883.5"/>
    <s v="February"/>
    <x v="61"/>
    <x v="6"/>
    <s v="Hayes, Hampton and Palmer"/>
  </r>
  <r>
    <s v="S13879"/>
    <x v="6"/>
    <s v="B1055"/>
    <s v="C1195"/>
    <n v="8"/>
    <s v="Bulk"/>
    <n v="192"/>
    <n v="5"/>
    <s v="discounted"/>
    <n v="1536"/>
    <n v="9.6"/>
    <n v="1526.4"/>
    <s v="February"/>
    <x v="12"/>
    <x v="3"/>
    <s v="Golden Inc"/>
  </r>
  <r>
    <s v="S13880"/>
    <x v="6"/>
    <s v="B1021"/>
    <s v="C1144"/>
    <n v="3"/>
    <s v="normal"/>
    <n v="269"/>
    <n v="0"/>
    <s v="full price"/>
    <n v="807"/>
    <n v="0"/>
    <n v="807"/>
    <s v="February"/>
    <x v="119"/>
    <x v="44"/>
    <s v="Butler-Carter"/>
  </r>
  <r>
    <s v="S13881"/>
    <x v="25"/>
    <s v="B1004"/>
    <s v="C1138"/>
    <n v="3"/>
    <s v="normal"/>
    <n v="248"/>
    <n v="15"/>
    <s v="discounted"/>
    <n v="744"/>
    <n v="37.200000000000003"/>
    <n v="706.8"/>
    <s v="February"/>
    <x v="109"/>
    <x v="53"/>
    <s v="Norris Group"/>
  </r>
  <r>
    <s v="S13882"/>
    <x v="4"/>
    <s v="B1010"/>
    <s v="C1144"/>
    <n v="6"/>
    <s v="Bulk"/>
    <n v="342"/>
    <n v="15"/>
    <s v="discounted"/>
    <n v="2052"/>
    <n v="51.3"/>
    <n v="2000.7"/>
    <s v="February"/>
    <x v="119"/>
    <x v="45"/>
    <s v="Butler-Carter"/>
  </r>
  <r>
    <s v="S13883"/>
    <x v="12"/>
    <s v="B1039"/>
    <s v="C1125"/>
    <n v="8"/>
    <s v="Bulk"/>
    <n v="356"/>
    <n v="5"/>
    <s v="discounted"/>
    <n v="2848"/>
    <n v="17.8"/>
    <n v="2830.2"/>
    <s v="February"/>
    <x v="74"/>
    <x v="46"/>
    <s v="Mendoza-Burke"/>
  </r>
  <r>
    <s v="S13884"/>
    <x v="2"/>
    <s v="B1058"/>
    <s v="C1178"/>
    <n v="2"/>
    <s v="normal"/>
    <n v="362"/>
    <n v="10"/>
    <s v="discounted"/>
    <n v="724"/>
    <n v="36.200000000000003"/>
    <n v="687.8"/>
    <s v="February"/>
    <x v="50"/>
    <x v="32"/>
    <s v="Edwards, Ayers and Lowe"/>
  </r>
  <r>
    <s v="S13885"/>
    <x v="20"/>
    <s v="B1014"/>
    <s v="C1059"/>
    <n v="7"/>
    <s v="Bulk"/>
    <n v="420"/>
    <n v="15"/>
    <s v="discounted"/>
    <n v="2940"/>
    <n v="63"/>
    <n v="2877"/>
    <s v="February"/>
    <x v="225"/>
    <x v="15"/>
    <s v="Weber PLC"/>
  </r>
  <r>
    <s v="S13886"/>
    <x v="26"/>
    <s v="B1005"/>
    <s v="C1104"/>
    <n v="1"/>
    <s v="normal"/>
    <n v="500"/>
    <n v="5"/>
    <s v="discounted"/>
    <n v="500"/>
    <n v="25"/>
    <n v="475"/>
    <s v="February"/>
    <x v="134"/>
    <x v="9"/>
    <s v="Cooper-Bennett"/>
  </r>
  <r>
    <s v="S13887"/>
    <x v="0"/>
    <s v="B1033"/>
    <s v="C1219"/>
    <n v="2"/>
    <s v="normal"/>
    <n v="347"/>
    <n v="0"/>
    <s v="full price"/>
    <n v="694"/>
    <n v="0"/>
    <n v="694"/>
    <s v="February"/>
    <x v="195"/>
    <x v="49"/>
    <s v="Hill Inc"/>
  </r>
  <r>
    <s v="S13888"/>
    <x v="23"/>
    <s v="B1029"/>
    <s v="C1162"/>
    <n v="5"/>
    <s v="normal"/>
    <n v="271"/>
    <n v="15"/>
    <s v="discounted"/>
    <n v="1355"/>
    <n v="40.65"/>
    <n v="1314.35"/>
    <s v="February"/>
    <x v="28"/>
    <x v="42"/>
    <s v="Salazar, Maldonado and Thomas"/>
  </r>
  <r>
    <s v="S13889"/>
    <x v="5"/>
    <s v="B1004"/>
    <s v="C1189"/>
    <n v="9"/>
    <s v="Bulk"/>
    <n v="248"/>
    <n v="5"/>
    <s v="discounted"/>
    <n v="2232"/>
    <n v="12.4"/>
    <n v="2219.6"/>
    <s v="February"/>
    <x v="238"/>
    <x v="53"/>
    <s v="Melton Ltd"/>
  </r>
  <r>
    <s v="S13890"/>
    <x v="22"/>
    <s v="B1023"/>
    <s v="C1145"/>
    <n v="5"/>
    <s v="normal"/>
    <n v="421"/>
    <n v="15"/>
    <s v="discounted"/>
    <n v="2105"/>
    <n v="63.15"/>
    <n v="2041.85"/>
    <s v="February"/>
    <x v="207"/>
    <x v="30"/>
    <s v="Dillon-Galloway"/>
  </r>
  <r>
    <s v="S13891"/>
    <x v="27"/>
    <s v="B1016"/>
    <s v="C1106"/>
    <n v="5"/>
    <s v="normal"/>
    <n v="427"/>
    <n v="15"/>
    <s v="discounted"/>
    <n v="2135"/>
    <n v="64.05"/>
    <n v="2070.9499999999998"/>
    <s v="February"/>
    <x v="75"/>
    <x v="37"/>
    <s v="Palmer Inc"/>
  </r>
  <r>
    <s v="S13892"/>
    <x v="5"/>
    <s v="B1005"/>
    <s v="C1133"/>
    <n v="7"/>
    <s v="Bulk"/>
    <n v="500"/>
    <n v="0"/>
    <s v="full price"/>
    <n v="3500"/>
    <n v="0"/>
    <n v="3500"/>
    <s v="February"/>
    <x v="226"/>
    <x v="9"/>
    <s v="Clarke Group"/>
  </r>
  <r>
    <s v="S13893"/>
    <x v="14"/>
    <s v="B1045"/>
    <s v="C1069"/>
    <n v="2"/>
    <s v="normal"/>
    <n v="206"/>
    <n v="10"/>
    <s v="discounted"/>
    <n v="412"/>
    <n v="20.6"/>
    <n v="391.4"/>
    <s v="February"/>
    <x v="181"/>
    <x v="21"/>
    <s v="Garcia, Scott and Beltran"/>
  </r>
  <r>
    <s v="S13894"/>
    <x v="23"/>
    <s v="B1030"/>
    <s v="C1130"/>
    <n v="7"/>
    <s v="Bulk"/>
    <n v="410"/>
    <n v="10"/>
    <s v="discounted"/>
    <n v="2870"/>
    <n v="41"/>
    <n v="2829"/>
    <s v="February"/>
    <x v="211"/>
    <x v="23"/>
    <s v="Johnson, Gordon and Fuentes"/>
  </r>
  <r>
    <s v="S13895"/>
    <x v="19"/>
    <s v="B1046"/>
    <s v="C1072"/>
    <n v="5"/>
    <s v="normal"/>
    <n v="334"/>
    <n v="0"/>
    <s v="full price"/>
    <n v="1670"/>
    <n v="0"/>
    <n v="1670"/>
    <s v="February"/>
    <x v="130"/>
    <x v="20"/>
    <s v="Reid, Chavez and Flowers"/>
  </r>
  <r>
    <s v="S13896"/>
    <x v="27"/>
    <s v="B1034"/>
    <s v="C1091"/>
    <n v="7"/>
    <s v="Bulk"/>
    <n v="305"/>
    <n v="10"/>
    <s v="discounted"/>
    <n v="2135"/>
    <n v="30.5"/>
    <n v="2104.5"/>
    <s v="February"/>
    <x v="0"/>
    <x v="22"/>
    <s v="King LLC"/>
  </r>
  <r>
    <s v="S13897"/>
    <x v="2"/>
    <s v="B1043"/>
    <s v="C1117"/>
    <n v="4"/>
    <s v="normal"/>
    <n v="262"/>
    <n v="10"/>
    <s v="discounted"/>
    <n v="1048"/>
    <n v="26.2"/>
    <n v="1021.8"/>
    <s v="February"/>
    <x v="67"/>
    <x v="56"/>
    <s v="Anderson-Martinez"/>
  </r>
  <r>
    <s v="S13898"/>
    <x v="21"/>
    <s v="B1009"/>
    <s v="C1034"/>
    <n v="10"/>
    <s v="Bulk"/>
    <n v="210"/>
    <n v="10"/>
    <s v="discounted"/>
    <n v="2100"/>
    <n v="21"/>
    <n v="2079"/>
    <s v="February"/>
    <x v="213"/>
    <x v="2"/>
    <s v="Finley and Sons"/>
  </r>
  <r>
    <s v="S13899"/>
    <x v="15"/>
    <s v="B1046"/>
    <s v="C1007"/>
    <n v="6"/>
    <s v="Bulk"/>
    <n v="334"/>
    <n v="10"/>
    <s v="discounted"/>
    <n v="2004"/>
    <n v="33.4"/>
    <n v="1970.6"/>
    <s v="February"/>
    <x v="223"/>
    <x v="20"/>
    <s v="Webster LLC"/>
  </r>
  <r>
    <s v="S13900"/>
    <x v="26"/>
    <s v="B1053"/>
    <s v="C1076"/>
    <n v="5"/>
    <s v="normal"/>
    <n v="315"/>
    <n v="10"/>
    <s v="discounted"/>
    <n v="1575"/>
    <n v="31.5"/>
    <n v="1543.5"/>
    <s v="February"/>
    <x v="62"/>
    <x v="4"/>
    <s v="White-Cox"/>
  </r>
  <r>
    <s v="S13901"/>
    <x v="3"/>
    <s v="B1030"/>
    <s v="C1152"/>
    <n v="10"/>
    <s v="Bulk"/>
    <n v="410"/>
    <n v="10"/>
    <s v="discounted"/>
    <n v="4100"/>
    <n v="41"/>
    <n v="4059"/>
    <s v="February"/>
    <x v="160"/>
    <x v="23"/>
    <s v="Wolfe-Spencer"/>
  </r>
  <r>
    <s v="S13902"/>
    <x v="16"/>
    <s v="B1047"/>
    <s v="C1006"/>
    <n v="6"/>
    <s v="Bulk"/>
    <n v="162"/>
    <n v="15"/>
    <s v="discounted"/>
    <n v="972"/>
    <n v="24.3"/>
    <n v="947.7"/>
    <s v="February"/>
    <x v="230"/>
    <x v="26"/>
    <s v="Callahan-Sullivan"/>
  </r>
  <r>
    <s v="S13903"/>
    <x v="2"/>
    <s v="B1010"/>
    <s v="C1060"/>
    <n v="3"/>
    <s v="normal"/>
    <n v="342"/>
    <n v="0"/>
    <s v="full price"/>
    <n v="1026"/>
    <n v="0"/>
    <n v="1026"/>
    <s v="February"/>
    <x v="17"/>
    <x v="45"/>
    <s v="Nielsen, Chandler and Erickson"/>
  </r>
  <r>
    <s v="S13904"/>
    <x v="24"/>
    <s v="B1014"/>
    <s v="C1011"/>
    <n v="4"/>
    <s v="normal"/>
    <n v="420"/>
    <n v="10"/>
    <s v="discounted"/>
    <n v="1680"/>
    <n v="42"/>
    <n v="1638"/>
    <s v="February"/>
    <x v="148"/>
    <x v="15"/>
    <s v="Brown PLC"/>
  </r>
  <r>
    <s v="S13905"/>
    <x v="8"/>
    <s v="B1028"/>
    <s v="C1139"/>
    <n v="5"/>
    <s v="normal"/>
    <n v="487"/>
    <n v="15"/>
    <s v="discounted"/>
    <n v="2435"/>
    <n v="73.05"/>
    <n v="2361.9499999999998"/>
    <s v="February"/>
    <x v="138"/>
    <x v="51"/>
    <s v="Mitchell, Mason and Cross"/>
  </r>
  <r>
    <s v="S13906"/>
    <x v="21"/>
    <s v="B1055"/>
    <s v="C1201"/>
    <n v="4"/>
    <s v="normal"/>
    <n v="192"/>
    <n v="15"/>
    <s v="discounted"/>
    <n v="768"/>
    <n v="28.8"/>
    <n v="739.2"/>
    <s v="February"/>
    <x v="96"/>
    <x v="3"/>
    <s v="Watts, Phillips and Vang"/>
  </r>
  <r>
    <s v="S13907"/>
    <x v="19"/>
    <s v="B1013"/>
    <s v="C1040"/>
    <n v="5"/>
    <s v="normal"/>
    <n v="284"/>
    <n v="10"/>
    <s v="discounted"/>
    <n v="1420"/>
    <n v="28.4"/>
    <n v="1391.6"/>
    <s v="February"/>
    <x v="228"/>
    <x v="16"/>
    <s v="Cummings, Taylor and Pearson"/>
  </r>
  <r>
    <s v="S13908"/>
    <x v="20"/>
    <s v="B1033"/>
    <s v="C1025"/>
    <n v="4"/>
    <s v="normal"/>
    <n v="347"/>
    <n v="10"/>
    <s v="discounted"/>
    <n v="1388"/>
    <n v="34.700000000000003"/>
    <n v="1353.3"/>
    <s v="February"/>
    <x v="89"/>
    <x v="49"/>
    <s v="Wells, Jones and Rogers"/>
  </r>
  <r>
    <s v="S13909"/>
    <x v="27"/>
    <s v="B1053"/>
    <s v="C1069"/>
    <n v="3"/>
    <s v="normal"/>
    <n v="315"/>
    <n v="15"/>
    <s v="discounted"/>
    <n v="945"/>
    <n v="47.25"/>
    <n v="897.75"/>
    <s v="February"/>
    <x v="181"/>
    <x v="4"/>
    <s v="Garcia, Scott and Beltran"/>
  </r>
  <r>
    <s v="S13910"/>
    <x v="23"/>
    <s v="B1018"/>
    <s v="C1138"/>
    <n v="2"/>
    <s v="normal"/>
    <n v="295"/>
    <n v="15"/>
    <s v="discounted"/>
    <n v="590"/>
    <n v="44.25"/>
    <n v="545.75"/>
    <s v="February"/>
    <x v="109"/>
    <x v="36"/>
    <s v="Norris Group"/>
  </r>
  <r>
    <s v="S13911"/>
    <x v="26"/>
    <s v="B1005"/>
    <s v="C1241"/>
    <n v="1"/>
    <s v="normal"/>
    <n v="500"/>
    <n v="0"/>
    <s v="full price"/>
    <n v="500"/>
    <n v="0"/>
    <n v="500"/>
    <s v="February"/>
    <x v="54"/>
    <x v="9"/>
    <s v="Parker-Turner"/>
  </r>
  <r>
    <s v="S13912"/>
    <x v="26"/>
    <s v="B1002"/>
    <s v="C1070"/>
    <n v="3"/>
    <s v="normal"/>
    <n v="167"/>
    <n v="15"/>
    <s v="discounted"/>
    <n v="501"/>
    <n v="25.05"/>
    <n v="475.95"/>
    <s v="February"/>
    <x v="151"/>
    <x v="29"/>
    <s v="Green, Wilson and Flynn"/>
  </r>
  <r>
    <s v="S13913"/>
    <x v="17"/>
    <s v="B1025"/>
    <s v="C1093"/>
    <n v="4"/>
    <s v="normal"/>
    <n v="467"/>
    <n v="10"/>
    <s v="discounted"/>
    <n v="1868"/>
    <n v="46.7"/>
    <n v="1821.3"/>
    <s v="February"/>
    <x v="171"/>
    <x v="38"/>
    <s v="Warner, Willis and Ray"/>
  </r>
  <r>
    <s v="S13914"/>
    <x v="21"/>
    <s v="B1051"/>
    <s v="C1041"/>
    <n v="3"/>
    <s v="normal"/>
    <n v="451"/>
    <n v="10"/>
    <s v="discounted"/>
    <n v="1353"/>
    <n v="45.1"/>
    <n v="1307.9000000000001"/>
    <s v="February"/>
    <x v="235"/>
    <x v="52"/>
    <s v="Evans PLC"/>
  </r>
  <r>
    <s v="S13915"/>
    <x v="20"/>
    <s v="B1058"/>
    <s v="C1180"/>
    <n v="8"/>
    <s v="Bulk"/>
    <n v="362"/>
    <n v="15"/>
    <s v="discounted"/>
    <n v="2896"/>
    <n v="54.3"/>
    <n v="2841.7"/>
    <s v="February"/>
    <x v="83"/>
    <x v="32"/>
    <s v="Garner Inc"/>
  </r>
  <r>
    <s v="S13916"/>
    <x v="19"/>
    <s v="B1041"/>
    <s v="C1151"/>
    <n v="2"/>
    <s v="normal"/>
    <n v="222"/>
    <n v="15"/>
    <s v="discounted"/>
    <n v="444"/>
    <n v="33.299999999999997"/>
    <n v="410.7"/>
    <s v="February"/>
    <x v="118"/>
    <x v="17"/>
    <s v="Brown-Rivers"/>
  </r>
  <r>
    <s v="S13917"/>
    <x v="8"/>
    <s v="B1032"/>
    <s v="C1051"/>
    <n v="8"/>
    <s v="Bulk"/>
    <n v="423"/>
    <n v="0"/>
    <s v="full price"/>
    <n v="3384"/>
    <n v="0"/>
    <n v="3384"/>
    <s v="February"/>
    <x v="33"/>
    <x v="43"/>
    <s v="Davis, Franklin and Pollard"/>
  </r>
  <r>
    <s v="S13918"/>
    <x v="11"/>
    <s v="B1036"/>
    <s v="C1104"/>
    <n v="1"/>
    <s v="normal"/>
    <n v="164"/>
    <n v="5"/>
    <s v="discounted"/>
    <n v="164"/>
    <n v="8.1999999999999993"/>
    <n v="155.80000000000001"/>
    <s v="February"/>
    <x v="134"/>
    <x v="19"/>
    <s v="Cooper-Bennett"/>
  </r>
  <r>
    <s v="S13919"/>
    <x v="18"/>
    <s v="B1002"/>
    <s v="C1139"/>
    <n v="4"/>
    <s v="normal"/>
    <n v="167"/>
    <n v="0"/>
    <s v="full price"/>
    <n v="668"/>
    <n v="0"/>
    <n v="668"/>
    <s v="February"/>
    <x v="138"/>
    <x v="29"/>
    <s v="Mitchell, Mason and Cross"/>
  </r>
  <r>
    <s v="S13920"/>
    <x v="16"/>
    <s v="B1058"/>
    <s v="C1201"/>
    <n v="1"/>
    <s v="normal"/>
    <n v="362"/>
    <n v="5"/>
    <s v="discounted"/>
    <n v="362"/>
    <n v="18.100000000000001"/>
    <n v="343.9"/>
    <s v="February"/>
    <x v="96"/>
    <x v="32"/>
    <s v="Watts, Phillips and Vang"/>
  </r>
  <r>
    <s v="S13921"/>
    <x v="13"/>
    <s v="B1009"/>
    <s v="C1052"/>
    <n v="5"/>
    <s v="normal"/>
    <n v="210"/>
    <n v="15"/>
    <s v="discounted"/>
    <n v="1050"/>
    <n v="31.5"/>
    <n v="1018.5"/>
    <s v="February"/>
    <x v="221"/>
    <x v="2"/>
    <s v="Roach-Gonzalez"/>
  </r>
  <r>
    <s v="S13922"/>
    <x v="2"/>
    <s v="B1006"/>
    <s v="C1029"/>
    <n v="1"/>
    <s v="normal"/>
    <n v="213"/>
    <n v="5"/>
    <s v="discounted"/>
    <n v="213"/>
    <n v="10.65"/>
    <n v="202.35"/>
    <s v="February"/>
    <x v="192"/>
    <x v="40"/>
    <s v="Evans LLC"/>
  </r>
  <r>
    <s v="S13923"/>
    <x v="8"/>
    <s v="B1023"/>
    <s v="C1200"/>
    <n v="4"/>
    <s v="normal"/>
    <n v="421"/>
    <n v="0"/>
    <s v="full price"/>
    <n v="1684"/>
    <n v="0"/>
    <n v="1684"/>
    <s v="February"/>
    <x v="241"/>
    <x v="30"/>
    <s v="Gonzalez Inc"/>
  </r>
  <r>
    <s v="S13924"/>
    <x v="17"/>
    <s v="B1024"/>
    <s v="C1194"/>
    <n v="5"/>
    <s v="normal"/>
    <n v="222"/>
    <n v="15"/>
    <s v="discounted"/>
    <n v="1110"/>
    <n v="33.299999999999997"/>
    <n v="1076.7"/>
    <s v="February"/>
    <x v="73"/>
    <x v="35"/>
    <s v="Williams-Ross"/>
  </r>
  <r>
    <s v="S13925"/>
    <x v="25"/>
    <s v="B1026"/>
    <s v="C1134"/>
    <n v="1"/>
    <s v="normal"/>
    <n v="459"/>
    <n v="15"/>
    <s v="discounted"/>
    <n v="459"/>
    <n v="68.849999999999994"/>
    <n v="390.15"/>
    <s v="February"/>
    <x v="25"/>
    <x v="59"/>
    <s v="Caldwell PLC"/>
  </r>
  <r>
    <s v="S13926"/>
    <x v="23"/>
    <s v="B1038"/>
    <s v="C1028"/>
    <n v="7"/>
    <s v="Bulk"/>
    <n v="481"/>
    <n v="0"/>
    <s v="full price"/>
    <n v="3367"/>
    <n v="0"/>
    <n v="3367"/>
    <s v="February"/>
    <x v="141"/>
    <x v="18"/>
    <s v="Rowland-Morgan"/>
  </r>
  <r>
    <s v="S13927"/>
    <x v="25"/>
    <s v="B1015"/>
    <s v="C1198"/>
    <n v="3"/>
    <s v="normal"/>
    <n v="417"/>
    <n v="15"/>
    <s v="discounted"/>
    <n v="1251"/>
    <n v="62.55"/>
    <n v="1188.45"/>
    <s v="February"/>
    <x v="191"/>
    <x v="25"/>
    <s v="Prince Group"/>
  </r>
  <r>
    <s v="S13928"/>
    <x v="19"/>
    <s v="B1028"/>
    <s v="C1204"/>
    <n v="4"/>
    <s v="normal"/>
    <n v="487"/>
    <n v="0"/>
    <s v="full price"/>
    <n v="1948"/>
    <n v="0"/>
    <n v="1948"/>
    <s v="February"/>
    <x v="198"/>
    <x v="51"/>
    <s v="Rodriguez, Hammond and Mason"/>
  </r>
  <r>
    <s v="S13929"/>
    <x v="9"/>
    <s v="B1008"/>
    <s v="C1013"/>
    <n v="8"/>
    <s v="Bulk"/>
    <n v="492"/>
    <n v="0"/>
    <s v="full price"/>
    <n v="3936"/>
    <n v="0"/>
    <n v="3936"/>
    <s v="February"/>
    <x v="219"/>
    <x v="54"/>
    <s v="Wu Group"/>
  </r>
  <r>
    <s v="S13930"/>
    <x v="7"/>
    <s v="B1023"/>
    <s v="C1056"/>
    <n v="6"/>
    <s v="Bulk"/>
    <n v="421"/>
    <n v="10"/>
    <s v="discounted"/>
    <n v="2526"/>
    <n v="42.1"/>
    <n v="2483.9"/>
    <s v="February"/>
    <x v="42"/>
    <x v="30"/>
    <s v="Murphy LLC"/>
  </r>
  <r>
    <s v="S13931"/>
    <x v="27"/>
    <s v="B1039"/>
    <s v="C1115"/>
    <n v="2"/>
    <s v="normal"/>
    <n v="356"/>
    <n v="5"/>
    <s v="discounted"/>
    <n v="712"/>
    <n v="17.8"/>
    <n v="694.2"/>
    <s v="February"/>
    <x v="123"/>
    <x v="46"/>
    <s v="Mann PLC"/>
  </r>
  <r>
    <s v="S13932"/>
    <x v="11"/>
    <s v="B1021"/>
    <s v="C1155"/>
    <n v="10"/>
    <s v="Bulk"/>
    <n v="269"/>
    <n v="15"/>
    <s v="discounted"/>
    <n v="2690"/>
    <n v="40.35"/>
    <n v="2649.65"/>
    <s v="February"/>
    <x v="114"/>
    <x v="44"/>
    <s v="Larson and Sons"/>
  </r>
  <r>
    <s v="S13933"/>
    <x v="3"/>
    <s v="B1026"/>
    <s v="C1009"/>
    <n v="2"/>
    <s v="normal"/>
    <n v="459"/>
    <n v="5"/>
    <s v="discounted"/>
    <n v="918"/>
    <n v="22.95"/>
    <n v="895.05"/>
    <s v="February"/>
    <x v="19"/>
    <x v="59"/>
    <s v="Brown and Sons"/>
  </r>
  <r>
    <s v="S13934"/>
    <x v="16"/>
    <s v="B1006"/>
    <s v="C1147"/>
    <n v="9"/>
    <s v="Bulk"/>
    <n v="213"/>
    <n v="15"/>
    <s v="discounted"/>
    <n v="1917"/>
    <n v="31.95"/>
    <n v="1885.05"/>
    <s v="February"/>
    <x v="189"/>
    <x v="40"/>
    <s v="Daniels-Bond"/>
  </r>
  <r>
    <s v="S13935"/>
    <x v="23"/>
    <s v="B1043"/>
    <s v="C1035"/>
    <n v="6"/>
    <s v="Bulk"/>
    <n v="262"/>
    <n v="10"/>
    <s v="discounted"/>
    <n v="1572"/>
    <n v="26.2"/>
    <n v="1545.8"/>
    <s v="February"/>
    <x v="212"/>
    <x v="56"/>
    <s v="Garcia, Buchanan and Clark"/>
  </r>
  <r>
    <s v="S13936"/>
    <x v="23"/>
    <s v="B1049"/>
    <s v="C1161"/>
    <n v="10"/>
    <s v="Bulk"/>
    <n v="219"/>
    <n v="10"/>
    <s v="discounted"/>
    <n v="2190"/>
    <n v="21.9"/>
    <n v="2168.1"/>
    <s v="February"/>
    <x v="38"/>
    <x v="14"/>
    <s v="Baker, Gonzalez and Wood"/>
  </r>
  <r>
    <s v="S13937"/>
    <x v="18"/>
    <s v="B1026"/>
    <s v="C1230"/>
    <n v="8"/>
    <s v="Bulk"/>
    <n v="459"/>
    <n v="15"/>
    <s v="discounted"/>
    <n v="3672"/>
    <n v="68.849999999999994"/>
    <n v="3603.15"/>
    <s v="February"/>
    <x v="122"/>
    <x v="59"/>
    <s v="Bauer, Page and Archer"/>
  </r>
  <r>
    <s v="S13938"/>
    <x v="22"/>
    <s v="B1026"/>
    <s v="C1143"/>
    <n v="7"/>
    <s v="Bulk"/>
    <n v="459"/>
    <n v="5"/>
    <s v="discounted"/>
    <n v="3213"/>
    <n v="22.95"/>
    <n v="3190.05"/>
    <s v="February"/>
    <x v="13"/>
    <x v="59"/>
    <s v="Malone-Riggs"/>
  </r>
  <r>
    <s v="S13939"/>
    <x v="8"/>
    <s v="B1048"/>
    <s v="C1171"/>
    <n v="9"/>
    <s v="Bulk"/>
    <n v="465"/>
    <n v="0"/>
    <s v="full price"/>
    <n v="4185"/>
    <n v="0"/>
    <n v="4185"/>
    <s v="February"/>
    <x v="31"/>
    <x v="6"/>
    <s v="Warren, Crane and Jones"/>
  </r>
  <r>
    <s v="S13940"/>
    <x v="4"/>
    <s v="B1057"/>
    <s v="C1143"/>
    <n v="1"/>
    <s v="normal"/>
    <n v="326"/>
    <n v="5"/>
    <s v="discounted"/>
    <n v="326"/>
    <n v="16.3"/>
    <n v="309.7"/>
    <s v="February"/>
    <x v="13"/>
    <x v="48"/>
    <s v="Malone-Riggs"/>
  </r>
  <r>
    <s v="S13941"/>
    <x v="17"/>
    <s v="B1003"/>
    <s v="C1095"/>
    <n v="4"/>
    <s v="normal"/>
    <n v="354"/>
    <n v="5"/>
    <s v="discounted"/>
    <n v="1416"/>
    <n v="17.7"/>
    <n v="1398.3"/>
    <s v="February"/>
    <x v="40"/>
    <x v="7"/>
    <s v="Solomon-Smith"/>
  </r>
  <r>
    <s v="S13942"/>
    <x v="15"/>
    <s v="B1045"/>
    <s v="C1019"/>
    <n v="3"/>
    <s v="normal"/>
    <n v="206"/>
    <n v="5"/>
    <s v="discounted"/>
    <n v="618"/>
    <n v="10.3"/>
    <n v="607.70000000000005"/>
    <s v="February"/>
    <x v="155"/>
    <x v="21"/>
    <s v="Bolton, Jones and Rich"/>
  </r>
  <r>
    <s v="S13943"/>
    <x v="24"/>
    <s v="B1046"/>
    <s v="C1233"/>
    <n v="3"/>
    <s v="normal"/>
    <n v="334"/>
    <n v="5"/>
    <s v="discounted"/>
    <n v="1002"/>
    <n v="16.7"/>
    <n v="985.3"/>
    <s v="February"/>
    <x v="234"/>
    <x v="20"/>
    <s v="Lester and Sons"/>
  </r>
  <r>
    <s v="S13944"/>
    <x v="25"/>
    <s v="B1051"/>
    <s v="C1220"/>
    <n v="3"/>
    <s v="normal"/>
    <n v="451"/>
    <n v="5"/>
    <s v="discounted"/>
    <n v="1353"/>
    <n v="22.55"/>
    <n v="1330.45"/>
    <s v="February"/>
    <x v="115"/>
    <x v="52"/>
    <s v="Williams Group"/>
  </r>
  <r>
    <s v="S13945"/>
    <x v="24"/>
    <s v="B1001"/>
    <s v="C1104"/>
    <n v="9"/>
    <s v="Bulk"/>
    <n v="341"/>
    <n v="15"/>
    <s v="discounted"/>
    <n v="3069"/>
    <n v="51.15"/>
    <n v="3017.85"/>
    <s v="February"/>
    <x v="134"/>
    <x v="50"/>
    <s v="Cooper-Bennett"/>
  </r>
  <r>
    <s v="S13946"/>
    <x v="15"/>
    <s v="B1011"/>
    <s v="C1211"/>
    <n v="10"/>
    <s v="Bulk"/>
    <n v="281"/>
    <n v="5"/>
    <s v="discounted"/>
    <n v="2810"/>
    <n v="14.05"/>
    <n v="2795.95"/>
    <s v="February"/>
    <x v="37"/>
    <x v="13"/>
    <s v="Richards Ltd"/>
  </r>
  <r>
    <s v="S13947"/>
    <x v="5"/>
    <s v="B1040"/>
    <s v="C1145"/>
    <n v="7"/>
    <s v="Bulk"/>
    <n v="456"/>
    <n v="5"/>
    <s v="discounted"/>
    <n v="3192"/>
    <n v="22.8"/>
    <n v="3169.2"/>
    <s v="February"/>
    <x v="207"/>
    <x v="11"/>
    <s v="Dillon-Galloway"/>
  </r>
  <r>
    <s v="S13948"/>
    <x v="17"/>
    <s v="B1008"/>
    <s v="C1137"/>
    <n v="7"/>
    <s v="Bulk"/>
    <n v="492"/>
    <n v="5"/>
    <s v="discounted"/>
    <n v="3444"/>
    <n v="24.6"/>
    <n v="3419.4"/>
    <s v="February"/>
    <x v="239"/>
    <x v="54"/>
    <s v="Miranda-Jimenez"/>
  </r>
  <r>
    <s v="S13949"/>
    <x v="19"/>
    <s v="B1001"/>
    <s v="C1049"/>
    <n v="6"/>
    <s v="Bulk"/>
    <n v="341"/>
    <n v="15"/>
    <s v="discounted"/>
    <n v="2046"/>
    <n v="51.15"/>
    <n v="1994.85"/>
    <s v="February"/>
    <x v="51"/>
    <x v="50"/>
    <s v="Mcknight LLC"/>
  </r>
  <r>
    <s v="S13950"/>
    <x v="4"/>
    <s v="B1012"/>
    <s v="C1134"/>
    <n v="3"/>
    <s v="normal"/>
    <n v="186"/>
    <n v="15"/>
    <s v="discounted"/>
    <n v="558"/>
    <n v="27.9"/>
    <n v="530.1"/>
    <s v="February"/>
    <x v="25"/>
    <x v="27"/>
    <s v="Caldwell PLC"/>
  </r>
  <r>
    <s v="S13951"/>
    <x v="15"/>
    <s v="B1055"/>
    <s v="C1231"/>
    <n v="3"/>
    <s v="normal"/>
    <n v="192"/>
    <n v="5"/>
    <s v="discounted"/>
    <n v="576"/>
    <n v="9.6"/>
    <n v="566.4"/>
    <s v="February"/>
    <x v="77"/>
    <x v="3"/>
    <s v="Adams-Aguilar"/>
  </r>
  <r>
    <s v="S13952"/>
    <x v="1"/>
    <s v="B1055"/>
    <s v="C1134"/>
    <n v="7"/>
    <s v="Bulk"/>
    <n v="192"/>
    <n v="10"/>
    <s v="discounted"/>
    <n v="1344"/>
    <n v="19.2"/>
    <n v="1324.8"/>
    <s v="February"/>
    <x v="25"/>
    <x v="3"/>
    <s v="Caldwell PLC"/>
  </r>
  <r>
    <s v="S13953"/>
    <x v="11"/>
    <s v="B1035"/>
    <s v="C1076"/>
    <n v="5"/>
    <s v="normal"/>
    <n v="288"/>
    <n v="10"/>
    <s v="discounted"/>
    <n v="1440"/>
    <n v="28.8"/>
    <n v="1411.2"/>
    <s v="February"/>
    <x v="62"/>
    <x v="28"/>
    <s v="White-Cox"/>
  </r>
  <r>
    <s v="S13954"/>
    <x v="11"/>
    <s v="B1033"/>
    <s v="C1195"/>
    <n v="3"/>
    <s v="normal"/>
    <n v="347"/>
    <n v="10"/>
    <s v="discounted"/>
    <n v="1041"/>
    <n v="34.700000000000003"/>
    <n v="1006.3"/>
    <s v="February"/>
    <x v="12"/>
    <x v="49"/>
    <s v="Golden Inc"/>
  </r>
  <r>
    <s v="S13955"/>
    <x v="12"/>
    <s v="B1014"/>
    <s v="C1085"/>
    <n v="2"/>
    <s v="normal"/>
    <n v="420"/>
    <n v="5"/>
    <s v="discounted"/>
    <n v="840"/>
    <n v="21"/>
    <n v="819"/>
    <s v="February"/>
    <x v="52"/>
    <x v="15"/>
    <s v="Roberts, Silva and Gray"/>
  </r>
  <r>
    <s v="S13956"/>
    <x v="25"/>
    <s v="B1029"/>
    <s v="C1044"/>
    <n v="1"/>
    <s v="normal"/>
    <n v="271"/>
    <n v="10"/>
    <s v="discounted"/>
    <n v="271"/>
    <n v="27.1"/>
    <n v="243.9"/>
    <s v="February"/>
    <x v="224"/>
    <x v="42"/>
    <s v="Lewis-Hunter"/>
  </r>
  <r>
    <s v="S13957"/>
    <x v="22"/>
    <s v="B1020"/>
    <s v="C1041"/>
    <n v="4"/>
    <s v="normal"/>
    <n v="386"/>
    <n v="15"/>
    <s v="discounted"/>
    <n v="1544"/>
    <n v="57.9"/>
    <n v="1486.1"/>
    <s v="February"/>
    <x v="235"/>
    <x v="39"/>
    <s v="Evans PLC"/>
  </r>
  <r>
    <s v="S13958"/>
    <x v="3"/>
    <s v="B1053"/>
    <s v="C1232"/>
    <n v="5"/>
    <s v="normal"/>
    <n v="315"/>
    <n v="10"/>
    <s v="discounted"/>
    <n v="1575"/>
    <n v="31.5"/>
    <n v="1543.5"/>
    <s v="February"/>
    <x v="174"/>
    <x v="4"/>
    <s v="Clark LLC"/>
  </r>
  <r>
    <s v="S13959"/>
    <x v="12"/>
    <s v="B1056"/>
    <s v="C1214"/>
    <n v="6"/>
    <s v="Bulk"/>
    <n v="204"/>
    <n v="0"/>
    <s v="full price"/>
    <n v="1224"/>
    <n v="0"/>
    <n v="1224"/>
    <s v="February"/>
    <x v="203"/>
    <x v="24"/>
    <s v="Nelson, Martinez and Malone"/>
  </r>
  <r>
    <s v="S13960"/>
    <x v="18"/>
    <s v="B1025"/>
    <s v="C1176"/>
    <n v="5"/>
    <s v="normal"/>
    <n v="467"/>
    <n v="15"/>
    <s v="discounted"/>
    <n v="2335"/>
    <n v="70.05"/>
    <n v="2264.9499999999998"/>
    <s v="February"/>
    <x v="173"/>
    <x v="38"/>
    <s v="Liu Group"/>
  </r>
  <r>
    <s v="S13961"/>
    <x v="8"/>
    <s v="B1049"/>
    <s v="C1203"/>
    <n v="3"/>
    <s v="normal"/>
    <n v="219"/>
    <n v="5"/>
    <s v="discounted"/>
    <n v="657"/>
    <n v="10.95"/>
    <n v="646.04999999999995"/>
    <s v="February"/>
    <x v="60"/>
    <x v="14"/>
    <s v="Patel-Thomas"/>
  </r>
  <r>
    <s v="S13962"/>
    <x v="6"/>
    <s v="B1049"/>
    <s v="C1218"/>
    <n v="3"/>
    <s v="normal"/>
    <n v="219"/>
    <n v="0"/>
    <s v="full price"/>
    <n v="657"/>
    <n v="0"/>
    <n v="657"/>
    <s v="February"/>
    <x v="26"/>
    <x v="14"/>
    <s v="Potter Group"/>
  </r>
  <r>
    <s v="S13963"/>
    <x v="16"/>
    <s v="B1002"/>
    <s v="C1142"/>
    <n v="8"/>
    <s v="Bulk"/>
    <n v="167"/>
    <n v="10"/>
    <s v="discounted"/>
    <n v="1336"/>
    <n v="16.7"/>
    <n v="1319.3"/>
    <s v="February"/>
    <x v="188"/>
    <x v="29"/>
    <s v="Holloway, Lewis and Bryan"/>
  </r>
  <r>
    <s v="S13964"/>
    <x v="23"/>
    <s v="B1005"/>
    <s v="C1049"/>
    <n v="6"/>
    <s v="Bulk"/>
    <n v="500"/>
    <n v="10"/>
    <s v="discounted"/>
    <n v="3000"/>
    <n v="50"/>
    <n v="2950"/>
    <s v="February"/>
    <x v="51"/>
    <x v="9"/>
    <s v="Mcknight LLC"/>
  </r>
  <r>
    <s v="S13965"/>
    <x v="10"/>
    <s v="B1054"/>
    <s v="C1148"/>
    <n v="5"/>
    <s v="normal"/>
    <n v="209"/>
    <n v="5"/>
    <s v="discounted"/>
    <n v="1045"/>
    <n v="10.45"/>
    <n v="1034.55"/>
    <s v="February"/>
    <x v="97"/>
    <x v="10"/>
    <s v="Ford PLC"/>
  </r>
  <r>
    <s v="S13966"/>
    <x v="23"/>
    <s v="B1051"/>
    <s v="C1087"/>
    <n v="5"/>
    <s v="normal"/>
    <n v="451"/>
    <n v="10"/>
    <s v="discounted"/>
    <n v="2255"/>
    <n v="45.1"/>
    <n v="2209.9"/>
    <s v="February"/>
    <x v="6"/>
    <x v="52"/>
    <s v="Sanford-Bullock"/>
  </r>
  <r>
    <s v="S13967"/>
    <x v="3"/>
    <s v="B1036"/>
    <s v="C1243"/>
    <n v="6"/>
    <s v="Bulk"/>
    <n v="164"/>
    <n v="15"/>
    <s v="discounted"/>
    <n v="984"/>
    <n v="24.6"/>
    <n v="959.4"/>
    <s v="February"/>
    <x v="163"/>
    <x v="19"/>
    <s v="Crane LLC"/>
  </r>
  <r>
    <s v="S13968"/>
    <x v="20"/>
    <s v="B1025"/>
    <s v="C1065"/>
    <n v="1"/>
    <s v="normal"/>
    <n v="467"/>
    <n v="0"/>
    <s v="full price"/>
    <n v="467"/>
    <n v="0"/>
    <n v="467"/>
    <s v="February"/>
    <x v="105"/>
    <x v="38"/>
    <s v="Price Ltd"/>
  </r>
  <r>
    <s v="S13969"/>
    <x v="18"/>
    <s v="B1018"/>
    <s v="C1048"/>
    <n v="10"/>
    <s v="Bulk"/>
    <n v="295"/>
    <n v="5"/>
    <s v="discounted"/>
    <n v="2950"/>
    <n v="14.75"/>
    <n v="2935.25"/>
    <s v="February"/>
    <x v="41"/>
    <x v="36"/>
    <s v="Alexander-Williams"/>
  </r>
  <r>
    <s v="S13970"/>
    <x v="21"/>
    <s v="B1019"/>
    <s v="C1069"/>
    <n v="4"/>
    <s v="normal"/>
    <n v="167"/>
    <n v="5"/>
    <s v="discounted"/>
    <n v="668"/>
    <n v="8.35"/>
    <n v="659.65"/>
    <s v="February"/>
    <x v="181"/>
    <x v="12"/>
    <s v="Garcia, Scott and Beltran"/>
  </r>
  <r>
    <s v="S13971"/>
    <x v="9"/>
    <s v="B1038"/>
    <s v="C1103"/>
    <n v="1"/>
    <s v="normal"/>
    <n v="481"/>
    <n v="0"/>
    <s v="full price"/>
    <n v="481"/>
    <n v="0"/>
    <n v="481"/>
    <s v="February"/>
    <x v="107"/>
    <x v="18"/>
    <s v="Miller-Miller"/>
  </r>
  <r>
    <s v="S13972"/>
    <x v="22"/>
    <s v="B1028"/>
    <s v="C1211"/>
    <n v="7"/>
    <s v="Bulk"/>
    <n v="487"/>
    <n v="15"/>
    <s v="discounted"/>
    <n v="3409"/>
    <n v="73.05"/>
    <n v="3335.95"/>
    <s v="February"/>
    <x v="37"/>
    <x v="51"/>
    <s v="Richards Ltd"/>
  </r>
  <r>
    <s v="S13973"/>
    <x v="23"/>
    <s v="B1047"/>
    <s v="C1162"/>
    <n v="5"/>
    <s v="normal"/>
    <n v="162"/>
    <n v="10"/>
    <s v="discounted"/>
    <n v="810"/>
    <n v="16.2"/>
    <n v="793.8"/>
    <s v="February"/>
    <x v="28"/>
    <x v="26"/>
    <s v="Salazar, Maldonado and Thomas"/>
  </r>
  <r>
    <s v="S13974"/>
    <x v="13"/>
    <s v="B1039"/>
    <s v="C1147"/>
    <n v="2"/>
    <s v="normal"/>
    <n v="356"/>
    <n v="5"/>
    <s v="discounted"/>
    <n v="712"/>
    <n v="17.8"/>
    <n v="694.2"/>
    <s v="February"/>
    <x v="189"/>
    <x v="46"/>
    <s v="Daniels-Bond"/>
  </r>
  <r>
    <s v="S13975"/>
    <x v="19"/>
    <s v="B1016"/>
    <s v="C1082"/>
    <n v="2"/>
    <s v="normal"/>
    <n v="427"/>
    <n v="10"/>
    <s v="discounted"/>
    <n v="854"/>
    <n v="42.7"/>
    <n v="811.3"/>
    <s v="February"/>
    <x v="61"/>
    <x v="37"/>
    <s v="Hayes, Hampton and Palmer"/>
  </r>
  <r>
    <s v="S13976"/>
    <x v="7"/>
    <s v="B1005"/>
    <s v="C1190"/>
    <n v="2"/>
    <s v="normal"/>
    <n v="500"/>
    <n v="15"/>
    <s v="discounted"/>
    <n v="1000"/>
    <n v="75"/>
    <n v="925"/>
    <s v="February"/>
    <x v="101"/>
    <x v="9"/>
    <s v="Contreras Inc"/>
  </r>
  <r>
    <s v="S13977"/>
    <x v="15"/>
    <s v="B1034"/>
    <s v="C1190"/>
    <n v="9"/>
    <s v="Bulk"/>
    <n v="305"/>
    <n v="5"/>
    <s v="discounted"/>
    <n v="2745"/>
    <n v="15.25"/>
    <n v="2729.75"/>
    <s v="February"/>
    <x v="101"/>
    <x v="22"/>
    <s v="Contreras Inc"/>
  </r>
  <r>
    <s v="S13978"/>
    <x v="26"/>
    <s v="B1029"/>
    <s v="C1079"/>
    <n v="4"/>
    <s v="normal"/>
    <n v="271"/>
    <n v="5"/>
    <s v="discounted"/>
    <n v="1084"/>
    <n v="13.55"/>
    <n v="1070.45"/>
    <s v="February"/>
    <x v="146"/>
    <x v="42"/>
    <s v="Murphy Group"/>
  </r>
  <r>
    <s v="S13979"/>
    <x v="5"/>
    <s v="B1004"/>
    <s v="C1220"/>
    <n v="8"/>
    <s v="Bulk"/>
    <n v="248"/>
    <n v="15"/>
    <s v="discounted"/>
    <n v="1984"/>
    <n v="37.200000000000003"/>
    <n v="1946.8"/>
    <s v="February"/>
    <x v="115"/>
    <x v="53"/>
    <s v="Williams Group"/>
  </r>
  <r>
    <s v="S13980"/>
    <x v="9"/>
    <s v="B1009"/>
    <s v="C1084"/>
    <n v="7"/>
    <s v="Bulk"/>
    <n v="210"/>
    <n v="5"/>
    <s v="discounted"/>
    <n v="1470"/>
    <n v="10.5"/>
    <n v="1459.5"/>
    <s v="February"/>
    <x v="64"/>
    <x v="2"/>
    <s v="Miles Ltd"/>
  </r>
  <r>
    <s v="S13981"/>
    <x v="20"/>
    <s v="B1055"/>
    <s v="C1021"/>
    <n v="6"/>
    <s v="Bulk"/>
    <n v="192"/>
    <n v="0"/>
    <s v="full price"/>
    <n v="1152"/>
    <n v="0"/>
    <n v="1152"/>
    <s v="February"/>
    <x v="32"/>
    <x v="3"/>
    <s v="Pierce, Cross and Solomon"/>
  </r>
  <r>
    <s v="S13982"/>
    <x v="16"/>
    <s v="B1040"/>
    <s v="C1223"/>
    <n v="4"/>
    <s v="normal"/>
    <n v="456"/>
    <n v="10"/>
    <s v="discounted"/>
    <n v="1824"/>
    <n v="45.6"/>
    <n v="1778.4"/>
    <s v="February"/>
    <x v="24"/>
    <x v="11"/>
    <s v="Brown-Walter"/>
  </r>
  <r>
    <s v="S13983"/>
    <x v="26"/>
    <s v="B1008"/>
    <s v="C1018"/>
    <n v="2"/>
    <s v="normal"/>
    <n v="492"/>
    <n v="15"/>
    <s v="discounted"/>
    <n v="984"/>
    <n v="73.8"/>
    <n v="910.2"/>
    <s v="February"/>
    <x v="22"/>
    <x v="54"/>
    <s v="Taylor-Kane"/>
  </r>
  <r>
    <s v="S13984"/>
    <x v="9"/>
    <s v="B1044"/>
    <s v="C1143"/>
    <n v="3"/>
    <s v="normal"/>
    <n v="396"/>
    <n v="5"/>
    <s v="discounted"/>
    <n v="1188"/>
    <n v="19.8"/>
    <n v="1168.2"/>
    <s v="February"/>
    <x v="13"/>
    <x v="1"/>
    <s v="Malone-Riggs"/>
  </r>
  <r>
    <s v="S13985"/>
    <x v="22"/>
    <s v="B1053"/>
    <s v="C1119"/>
    <n v="6"/>
    <s v="Bulk"/>
    <n v="315"/>
    <n v="15"/>
    <s v="discounted"/>
    <n v="1890"/>
    <n v="47.25"/>
    <n v="1842.75"/>
    <s v="February"/>
    <x v="200"/>
    <x v="4"/>
    <s v="Lambert, Valdez and Garcia"/>
  </r>
  <r>
    <s v="S13986"/>
    <x v="0"/>
    <s v="B1044"/>
    <s v="C1043"/>
    <n v="9"/>
    <s v="Bulk"/>
    <n v="396"/>
    <n v="5"/>
    <s v="discounted"/>
    <n v="3564"/>
    <n v="19.8"/>
    <n v="3544.2"/>
    <s v="February"/>
    <x v="49"/>
    <x v="1"/>
    <s v="Moore-Torres"/>
  </r>
  <r>
    <s v="S13987"/>
    <x v="14"/>
    <s v="B1022"/>
    <s v="C1166"/>
    <n v="8"/>
    <s v="Bulk"/>
    <n v="441"/>
    <n v="10"/>
    <s v="discounted"/>
    <n v="3528"/>
    <n v="44.1"/>
    <n v="3483.9"/>
    <s v="February"/>
    <x v="91"/>
    <x v="47"/>
    <s v="Knight-Coleman"/>
  </r>
  <r>
    <s v="S13988"/>
    <x v="18"/>
    <s v="B1036"/>
    <s v="C1029"/>
    <n v="5"/>
    <s v="normal"/>
    <n v="164"/>
    <n v="15"/>
    <s v="discounted"/>
    <n v="820"/>
    <n v="24.6"/>
    <n v="795.4"/>
    <s v="February"/>
    <x v="192"/>
    <x v="19"/>
    <s v="Evans LLC"/>
  </r>
  <r>
    <s v="S13989"/>
    <x v="4"/>
    <s v="B1020"/>
    <s v="C1137"/>
    <n v="8"/>
    <s v="Bulk"/>
    <n v="386"/>
    <n v="0"/>
    <s v="full price"/>
    <n v="3088"/>
    <n v="0"/>
    <n v="3088"/>
    <s v="February"/>
    <x v="239"/>
    <x v="39"/>
    <s v="Miranda-Jimenez"/>
  </r>
  <r>
    <s v="S13990"/>
    <x v="9"/>
    <s v="B1044"/>
    <s v="C1084"/>
    <n v="10"/>
    <s v="Bulk"/>
    <n v="396"/>
    <n v="0"/>
    <s v="full price"/>
    <n v="3960"/>
    <n v="0"/>
    <n v="3960"/>
    <s v="February"/>
    <x v="64"/>
    <x v="1"/>
    <s v="Miles Ltd"/>
  </r>
  <r>
    <s v="S13991"/>
    <x v="24"/>
    <s v="B1055"/>
    <s v="C1224"/>
    <n v="10"/>
    <s v="Bulk"/>
    <n v="192"/>
    <n v="5"/>
    <s v="discounted"/>
    <n v="1920"/>
    <n v="9.6"/>
    <n v="1910.4"/>
    <s v="February"/>
    <x v="150"/>
    <x v="3"/>
    <s v="Martin Inc"/>
  </r>
  <r>
    <s v="S13992"/>
    <x v="19"/>
    <s v="B1032"/>
    <s v="C1014"/>
    <n v="9"/>
    <s v="Bulk"/>
    <n v="423"/>
    <n v="5"/>
    <s v="discounted"/>
    <n v="3807"/>
    <n v="21.15"/>
    <n v="3785.85"/>
    <s v="February"/>
    <x v="3"/>
    <x v="43"/>
    <s v="Trevino PLC"/>
  </r>
  <r>
    <s v="S13993"/>
    <x v="18"/>
    <s v="B1035"/>
    <s v="C1237"/>
    <n v="4"/>
    <s v="normal"/>
    <n v="288"/>
    <n v="15"/>
    <s v="discounted"/>
    <n v="1152"/>
    <n v="43.2"/>
    <n v="1108.8"/>
    <s v="February"/>
    <x v="218"/>
    <x v="28"/>
    <s v="Taylor Group"/>
  </r>
  <r>
    <s v="S13994"/>
    <x v="11"/>
    <s v="B1049"/>
    <s v="C1208"/>
    <n v="9"/>
    <s v="Bulk"/>
    <n v="219"/>
    <n v="0"/>
    <s v="full price"/>
    <n v="1971"/>
    <n v="0"/>
    <n v="1971"/>
    <s v="February"/>
    <x v="36"/>
    <x v="14"/>
    <s v="Hunter PLC"/>
  </r>
  <r>
    <s v="S13995"/>
    <x v="3"/>
    <s v="B1022"/>
    <s v="C1016"/>
    <n v="8"/>
    <s v="Bulk"/>
    <n v="441"/>
    <n v="10"/>
    <s v="discounted"/>
    <n v="3528"/>
    <n v="44.1"/>
    <n v="3483.9"/>
    <s v="February"/>
    <x v="214"/>
    <x v="47"/>
    <s v="Mendez-Taylor"/>
  </r>
  <r>
    <s v="S13996"/>
    <x v="11"/>
    <s v="B1057"/>
    <s v="C1192"/>
    <n v="9"/>
    <s v="Bulk"/>
    <n v="326"/>
    <n v="0"/>
    <s v="full price"/>
    <n v="2934"/>
    <n v="0"/>
    <n v="2934"/>
    <s v="February"/>
    <x v="187"/>
    <x v="48"/>
    <s v="Koch, Tran and Garner"/>
  </r>
  <r>
    <s v="S13997"/>
    <x v="0"/>
    <s v="B1030"/>
    <s v="C1226"/>
    <n v="1"/>
    <s v="normal"/>
    <n v="410"/>
    <n v="15"/>
    <s v="discounted"/>
    <n v="410"/>
    <n v="61.5"/>
    <n v="348.5"/>
    <s v="February"/>
    <x v="183"/>
    <x v="23"/>
    <s v="Collins-Wang"/>
  </r>
  <r>
    <s v="S13998"/>
    <x v="9"/>
    <s v="B1040"/>
    <s v="C1155"/>
    <n v="6"/>
    <s v="Bulk"/>
    <n v="456"/>
    <n v="0"/>
    <s v="full price"/>
    <n v="2736"/>
    <n v="0"/>
    <n v="2736"/>
    <s v="February"/>
    <x v="114"/>
    <x v="11"/>
    <s v="Larson and Sons"/>
  </r>
  <r>
    <s v="S13999"/>
    <x v="23"/>
    <s v="B1052"/>
    <s v="C1101"/>
    <n v="1"/>
    <s v="normal"/>
    <n v="462"/>
    <n v="5"/>
    <s v="discounted"/>
    <n v="462"/>
    <n v="23.1"/>
    <n v="438.9"/>
    <s v="February"/>
    <x v="236"/>
    <x v="8"/>
    <s v="Kelley, Pena and Zimmerman"/>
  </r>
  <r>
    <s v="S14000"/>
    <x v="20"/>
    <s v="B1031"/>
    <s v="C1081"/>
    <n v="5"/>
    <s v="normal"/>
    <n v="370"/>
    <n v="0"/>
    <s v="full price"/>
    <n v="1850"/>
    <n v="0"/>
    <n v="1850"/>
    <s v="February"/>
    <x v="177"/>
    <x v="5"/>
    <s v="Lee, Mullen and Hall"/>
  </r>
  <r>
    <s v="S14001"/>
    <x v="12"/>
    <s v="B1052"/>
    <s v="C1180"/>
    <n v="9"/>
    <s v="Bulk"/>
    <n v="462"/>
    <n v="15"/>
    <s v="discounted"/>
    <n v="4158"/>
    <n v="69.3"/>
    <n v="4088.7"/>
    <s v="February"/>
    <x v="83"/>
    <x v="8"/>
    <s v="Garner Inc"/>
  </r>
  <r>
    <s v="S14002"/>
    <x v="12"/>
    <s v="B1050"/>
    <s v="C1153"/>
    <n v="1"/>
    <s v="normal"/>
    <n v="287"/>
    <n v="5"/>
    <s v="discounted"/>
    <n v="287"/>
    <n v="14.35"/>
    <n v="272.64999999999998"/>
    <s v="February"/>
    <x v="232"/>
    <x v="31"/>
    <s v="Lopez Ltd"/>
  </r>
  <r>
    <s v="S14003"/>
    <x v="16"/>
    <s v="B1030"/>
    <s v="C1120"/>
    <n v="10"/>
    <s v="Bulk"/>
    <n v="410"/>
    <n v="15"/>
    <s v="discounted"/>
    <n v="4100"/>
    <n v="61.5"/>
    <n v="4038.5"/>
    <s v="February"/>
    <x v="86"/>
    <x v="23"/>
    <s v="Smith-Wolfe"/>
  </r>
  <r>
    <s v="S14004"/>
    <x v="13"/>
    <s v="B1054"/>
    <s v="C1221"/>
    <n v="6"/>
    <s v="Bulk"/>
    <n v="209"/>
    <n v="15"/>
    <s v="discounted"/>
    <n v="1254"/>
    <n v="31.35"/>
    <n v="1222.6500000000001"/>
    <s v="February"/>
    <x v="133"/>
    <x v="10"/>
    <s v="Griffin Group"/>
  </r>
  <r>
    <s v="S14005"/>
    <x v="7"/>
    <s v="B1010"/>
    <s v="C1055"/>
    <n v="8"/>
    <s v="Bulk"/>
    <n v="342"/>
    <n v="10"/>
    <s v="discounted"/>
    <n v="2736"/>
    <n v="34.200000000000003"/>
    <n v="2701.8"/>
    <s v="February"/>
    <x v="59"/>
    <x v="45"/>
    <s v="Byrd, Dixon and Kennedy"/>
  </r>
  <r>
    <s v="S14006"/>
    <x v="2"/>
    <s v="B1010"/>
    <s v="C1156"/>
    <n v="5"/>
    <s v="normal"/>
    <n v="342"/>
    <n v="10"/>
    <s v="discounted"/>
    <n v="1710"/>
    <n v="34.200000000000003"/>
    <n v="1675.8"/>
    <s v="February"/>
    <x v="87"/>
    <x v="45"/>
    <s v="Trevino LLC"/>
  </r>
  <r>
    <s v="S14007"/>
    <x v="18"/>
    <s v="B1020"/>
    <s v="C1200"/>
    <n v="8"/>
    <s v="Bulk"/>
    <n v="386"/>
    <n v="15"/>
    <s v="discounted"/>
    <n v="3088"/>
    <n v="57.9"/>
    <n v="3030.1"/>
    <s v="February"/>
    <x v="241"/>
    <x v="39"/>
    <s v="Gonzalez Inc"/>
  </r>
  <r>
    <s v="S14008"/>
    <x v="9"/>
    <s v="B1007"/>
    <s v="C1201"/>
    <n v="2"/>
    <s v="normal"/>
    <n v="332"/>
    <n v="15"/>
    <s v="discounted"/>
    <n v="664"/>
    <n v="49.8"/>
    <n v="614.20000000000005"/>
    <s v="February"/>
    <x v="96"/>
    <x v="58"/>
    <s v="Watts, Phillips and Vang"/>
  </r>
  <r>
    <s v="S14009"/>
    <x v="6"/>
    <s v="B1055"/>
    <s v="C1105"/>
    <n v="9"/>
    <s v="Bulk"/>
    <n v="192"/>
    <n v="15"/>
    <s v="discounted"/>
    <n v="1728"/>
    <n v="28.8"/>
    <n v="1699.2"/>
    <s v="February"/>
    <x v="39"/>
    <x v="3"/>
    <s v="Newman-Fitzgerald"/>
  </r>
  <r>
    <s v="S14010"/>
    <x v="26"/>
    <s v="B1050"/>
    <s v="C1131"/>
    <n v="3"/>
    <s v="normal"/>
    <n v="287"/>
    <n v="15"/>
    <s v="discounted"/>
    <n v="861"/>
    <n v="43.05"/>
    <n v="817.95"/>
    <s v="February"/>
    <x v="55"/>
    <x v="31"/>
    <s v="Holt-Brown"/>
  </r>
  <r>
    <s v="S14011"/>
    <x v="1"/>
    <s v="B1036"/>
    <s v="C1117"/>
    <n v="6"/>
    <s v="Bulk"/>
    <n v="164"/>
    <n v="10"/>
    <s v="discounted"/>
    <n v="984"/>
    <n v="16.399999999999999"/>
    <n v="967.6"/>
    <s v="February"/>
    <x v="67"/>
    <x v="19"/>
    <s v="Anderson-Martinez"/>
  </r>
  <r>
    <s v="S14012"/>
    <x v="18"/>
    <s v="B1037"/>
    <s v="C1040"/>
    <n v="1"/>
    <s v="normal"/>
    <n v="373"/>
    <n v="0"/>
    <s v="full price"/>
    <n v="373"/>
    <n v="0"/>
    <n v="373"/>
    <s v="February"/>
    <x v="228"/>
    <x v="41"/>
    <s v="Cummings, Taylor and Pearson"/>
  </r>
  <r>
    <s v="S14013"/>
    <x v="11"/>
    <s v="B1000"/>
    <s v="C1117"/>
    <n v="6"/>
    <s v="Bulk"/>
    <n v="418"/>
    <n v="0"/>
    <s v="full price"/>
    <n v="2508"/>
    <n v="0"/>
    <n v="2508"/>
    <s v="February"/>
    <x v="67"/>
    <x v="57"/>
    <s v="Anderson-Martinez"/>
  </r>
  <r>
    <s v="S14014"/>
    <x v="15"/>
    <s v="B1021"/>
    <s v="C1132"/>
    <n v="5"/>
    <s v="normal"/>
    <n v="269"/>
    <n v="0"/>
    <s v="full price"/>
    <n v="1345"/>
    <n v="0"/>
    <n v="1345"/>
    <s v="February"/>
    <x v="152"/>
    <x v="44"/>
    <s v="Moreno, Jenkins and Perez"/>
  </r>
  <r>
    <s v="S14015"/>
    <x v="4"/>
    <s v="B1007"/>
    <s v="C1010"/>
    <n v="5"/>
    <s v="normal"/>
    <n v="332"/>
    <n v="5"/>
    <s v="discounted"/>
    <n v="1660"/>
    <n v="16.600000000000001"/>
    <n v="1643.4"/>
    <s v="February"/>
    <x v="144"/>
    <x v="58"/>
    <s v="Gibson Ltd"/>
  </r>
  <r>
    <s v="S14016"/>
    <x v="4"/>
    <s v="B1033"/>
    <s v="C1078"/>
    <n v="7"/>
    <s v="Bulk"/>
    <n v="347"/>
    <n v="10"/>
    <s v="discounted"/>
    <n v="2429"/>
    <n v="34.700000000000003"/>
    <n v="2394.3000000000002"/>
    <s v="February"/>
    <x v="194"/>
    <x v="49"/>
    <s v="Kaiser Group"/>
  </r>
  <r>
    <s v="S14017"/>
    <x v="14"/>
    <s v="B1023"/>
    <s v="C1157"/>
    <n v="10"/>
    <s v="Bulk"/>
    <n v="421"/>
    <n v="5"/>
    <s v="discounted"/>
    <n v="4210"/>
    <n v="21.05"/>
    <n v="4188.95"/>
    <s v="February"/>
    <x v="142"/>
    <x v="30"/>
    <s v="Blair, Gibson and Patel"/>
  </r>
  <r>
    <s v="S14018"/>
    <x v="7"/>
    <s v="B1020"/>
    <s v="C1239"/>
    <n v="8"/>
    <s v="Bulk"/>
    <n v="386"/>
    <n v="15"/>
    <s v="discounted"/>
    <n v="3088"/>
    <n v="57.9"/>
    <n v="3030.1"/>
    <s v="February"/>
    <x v="167"/>
    <x v="39"/>
    <s v="Washington, Golden and Roberts"/>
  </r>
  <r>
    <s v="S14019"/>
    <x v="3"/>
    <s v="B1026"/>
    <s v="C1147"/>
    <n v="3"/>
    <s v="normal"/>
    <n v="459"/>
    <n v="10"/>
    <s v="discounted"/>
    <n v="1377"/>
    <n v="45.9"/>
    <n v="1331.1"/>
    <s v="February"/>
    <x v="189"/>
    <x v="59"/>
    <s v="Daniels-Bond"/>
  </r>
  <r>
    <s v="S14020"/>
    <x v="15"/>
    <s v="B1019"/>
    <s v="C1010"/>
    <n v="7"/>
    <s v="Bulk"/>
    <n v="167"/>
    <n v="10"/>
    <s v="discounted"/>
    <n v="1169"/>
    <n v="16.7"/>
    <n v="1152.3"/>
    <s v="February"/>
    <x v="144"/>
    <x v="12"/>
    <s v="Gibson Ltd"/>
  </r>
  <r>
    <s v="S14021"/>
    <x v="20"/>
    <s v="B1010"/>
    <s v="C1203"/>
    <n v="3"/>
    <s v="normal"/>
    <n v="342"/>
    <n v="5"/>
    <s v="discounted"/>
    <n v="1026"/>
    <n v="17.100000000000001"/>
    <n v="1008.9"/>
    <s v="February"/>
    <x v="60"/>
    <x v="45"/>
    <s v="Patel-Thomas"/>
  </r>
  <r>
    <s v="S14022"/>
    <x v="17"/>
    <s v="B1031"/>
    <s v="C1082"/>
    <n v="2"/>
    <s v="normal"/>
    <n v="370"/>
    <n v="10"/>
    <s v="discounted"/>
    <n v="740"/>
    <n v="37"/>
    <n v="703"/>
    <s v="February"/>
    <x v="61"/>
    <x v="5"/>
    <s v="Hayes, Hampton and Palmer"/>
  </r>
  <r>
    <s v="S14023"/>
    <x v="11"/>
    <s v="B1058"/>
    <s v="C1230"/>
    <n v="2"/>
    <s v="normal"/>
    <n v="362"/>
    <n v="5"/>
    <s v="discounted"/>
    <n v="724"/>
    <n v="18.100000000000001"/>
    <n v="705.9"/>
    <s v="February"/>
    <x v="122"/>
    <x v="32"/>
    <s v="Bauer, Page and Archer"/>
  </r>
  <r>
    <s v="S14024"/>
    <x v="2"/>
    <s v="B1058"/>
    <s v="C1222"/>
    <n v="8"/>
    <s v="Bulk"/>
    <n v="362"/>
    <n v="15"/>
    <s v="discounted"/>
    <n v="2896"/>
    <n v="54.3"/>
    <n v="2841.7"/>
    <s v="February"/>
    <x v="44"/>
    <x v="32"/>
    <s v="Moody-Dunn"/>
  </r>
  <r>
    <s v="S14025"/>
    <x v="1"/>
    <s v="B1004"/>
    <s v="C1020"/>
    <n v="8"/>
    <s v="Bulk"/>
    <n v="248"/>
    <n v="10"/>
    <s v="discounted"/>
    <n v="1984"/>
    <n v="24.8"/>
    <n v="1959.2"/>
    <s v="February"/>
    <x v="94"/>
    <x v="53"/>
    <s v="Martinez, Burch and Bates"/>
  </r>
  <r>
    <s v="S14026"/>
    <x v="0"/>
    <s v="B1020"/>
    <s v="C1179"/>
    <n v="9"/>
    <s v="Bulk"/>
    <n v="386"/>
    <n v="10"/>
    <s v="discounted"/>
    <n v="3474"/>
    <n v="38.6"/>
    <n v="3435.4"/>
    <s v="February"/>
    <x v="125"/>
    <x v="39"/>
    <s v="Murray, Mason and Taylor"/>
  </r>
  <r>
    <s v="S14027"/>
    <x v="2"/>
    <s v="B1038"/>
    <s v="C1025"/>
    <n v="9"/>
    <s v="Bulk"/>
    <n v="481"/>
    <n v="0"/>
    <s v="full price"/>
    <n v="4329"/>
    <n v="0"/>
    <n v="4329"/>
    <s v="February"/>
    <x v="89"/>
    <x v="18"/>
    <s v="Wells, Jones and Rogers"/>
  </r>
  <r>
    <s v="S14028"/>
    <x v="10"/>
    <s v="B1034"/>
    <s v="C1204"/>
    <n v="5"/>
    <s v="normal"/>
    <n v="305"/>
    <n v="10"/>
    <s v="discounted"/>
    <n v="1525"/>
    <n v="30.5"/>
    <n v="1494.5"/>
    <s v="February"/>
    <x v="198"/>
    <x v="22"/>
    <s v="Rodriguez, Hammond and Mason"/>
  </r>
  <r>
    <s v="S14029"/>
    <x v="12"/>
    <s v="B1037"/>
    <s v="C1239"/>
    <n v="2"/>
    <s v="normal"/>
    <n v="373"/>
    <n v="15"/>
    <s v="discounted"/>
    <n v="746"/>
    <n v="55.95"/>
    <n v="690.05"/>
    <s v="February"/>
    <x v="167"/>
    <x v="41"/>
    <s v="Washington, Golden and Roberts"/>
  </r>
  <r>
    <s v="S14030"/>
    <x v="22"/>
    <s v="B1025"/>
    <s v="C1091"/>
    <n v="7"/>
    <s v="Bulk"/>
    <n v="467"/>
    <n v="0"/>
    <s v="full price"/>
    <n v="3269"/>
    <n v="0"/>
    <n v="3269"/>
    <s v="February"/>
    <x v="0"/>
    <x v="38"/>
    <s v="King LLC"/>
  </r>
  <r>
    <s v="S14031"/>
    <x v="21"/>
    <s v="B1044"/>
    <s v="C1087"/>
    <n v="3"/>
    <s v="normal"/>
    <n v="396"/>
    <n v="5"/>
    <s v="discounted"/>
    <n v="1188"/>
    <n v="19.8"/>
    <n v="1168.2"/>
    <s v="February"/>
    <x v="6"/>
    <x v="1"/>
    <s v="Sanford-Bullock"/>
  </r>
  <r>
    <s v="S14032"/>
    <x v="0"/>
    <s v="B1036"/>
    <s v="C1226"/>
    <n v="7"/>
    <s v="Bulk"/>
    <n v="164"/>
    <n v="15"/>
    <s v="discounted"/>
    <n v="1148"/>
    <n v="24.6"/>
    <n v="1123.4000000000001"/>
    <s v="February"/>
    <x v="183"/>
    <x v="19"/>
    <s v="Collins-Wang"/>
  </r>
  <r>
    <s v="S14033"/>
    <x v="12"/>
    <s v="B1003"/>
    <s v="C1100"/>
    <n v="8"/>
    <s v="Bulk"/>
    <n v="354"/>
    <n v="5"/>
    <s v="discounted"/>
    <n v="2832"/>
    <n v="17.7"/>
    <n v="2814.3"/>
    <s v="February"/>
    <x v="79"/>
    <x v="7"/>
    <s v="Torres, Rodriguez and Edwards"/>
  </r>
  <r>
    <s v="S14034"/>
    <x v="19"/>
    <s v="B1025"/>
    <s v="C1128"/>
    <n v="3"/>
    <s v="normal"/>
    <n v="467"/>
    <n v="5"/>
    <s v="discounted"/>
    <n v="1401"/>
    <n v="23.35"/>
    <n v="1377.65"/>
    <s v="February"/>
    <x v="175"/>
    <x v="38"/>
    <s v="Rodriguez, Brown and Daniels"/>
  </r>
  <r>
    <s v="S14035"/>
    <x v="17"/>
    <s v="B1018"/>
    <s v="C1140"/>
    <n v="6"/>
    <s v="Bulk"/>
    <n v="295"/>
    <n v="10"/>
    <s v="discounted"/>
    <n v="1770"/>
    <n v="29.5"/>
    <n v="1740.5"/>
    <s v="February"/>
    <x v="247"/>
    <x v="36"/>
    <s v="Brown, Hunt and Anderson"/>
  </r>
  <r>
    <s v="S14036"/>
    <x v="19"/>
    <s v="B1021"/>
    <s v="C1227"/>
    <n v="3"/>
    <s v="normal"/>
    <n v="269"/>
    <n v="15"/>
    <s v="discounted"/>
    <n v="807"/>
    <n v="40.35"/>
    <n v="766.65"/>
    <s v="February"/>
    <x v="116"/>
    <x v="44"/>
    <s v="Wilkinson, Bell and Stevens"/>
  </r>
  <r>
    <s v="S14037"/>
    <x v="11"/>
    <s v="B1052"/>
    <s v="C1052"/>
    <n v="2"/>
    <s v="normal"/>
    <n v="462"/>
    <n v="10"/>
    <s v="discounted"/>
    <n v="924"/>
    <n v="46.2"/>
    <n v="877.8"/>
    <s v="February"/>
    <x v="221"/>
    <x v="8"/>
    <s v="Roach-Gonzalez"/>
  </r>
  <r>
    <s v="S14038"/>
    <x v="21"/>
    <s v="B1058"/>
    <s v="C1080"/>
    <n v="10"/>
    <s v="Bulk"/>
    <n v="362"/>
    <n v="5"/>
    <s v="discounted"/>
    <n v="3620"/>
    <n v="18.100000000000001"/>
    <n v="3601.9"/>
    <s v="February"/>
    <x v="140"/>
    <x v="32"/>
    <s v="Davis-Buckley"/>
  </r>
  <r>
    <s v="S14039"/>
    <x v="21"/>
    <s v="B1002"/>
    <s v="C1158"/>
    <n v="4"/>
    <s v="normal"/>
    <n v="167"/>
    <n v="15"/>
    <s v="discounted"/>
    <n v="668"/>
    <n v="25.05"/>
    <n v="642.95000000000005"/>
    <s v="February"/>
    <x v="147"/>
    <x v="29"/>
    <s v="Garcia, Garcia and Rose"/>
  </r>
  <r>
    <s v="S14040"/>
    <x v="23"/>
    <s v="B1022"/>
    <s v="C1209"/>
    <n v="5"/>
    <s v="normal"/>
    <n v="441"/>
    <n v="0"/>
    <s v="full price"/>
    <n v="2205"/>
    <n v="0"/>
    <n v="2205"/>
    <s v="February"/>
    <x v="184"/>
    <x v="47"/>
    <s v="Lamb LLC"/>
  </r>
  <r>
    <s v="S14041"/>
    <x v="26"/>
    <s v="B1001"/>
    <s v="C1123"/>
    <n v="5"/>
    <s v="normal"/>
    <n v="341"/>
    <n v="10"/>
    <s v="discounted"/>
    <n v="1705"/>
    <n v="34.1"/>
    <n v="1670.9"/>
    <s v="February"/>
    <x v="18"/>
    <x v="50"/>
    <s v="Barnes-Johnson"/>
  </r>
  <r>
    <s v="S14042"/>
    <x v="19"/>
    <s v="B1021"/>
    <s v="C1109"/>
    <n v="2"/>
    <s v="normal"/>
    <n v="269"/>
    <n v="10"/>
    <s v="discounted"/>
    <n v="538"/>
    <n v="26.9"/>
    <n v="511.1"/>
    <s v="February"/>
    <x v="126"/>
    <x v="44"/>
    <s v="Gardner PLC"/>
  </r>
  <r>
    <s v="S14043"/>
    <x v="25"/>
    <s v="B1027"/>
    <s v="C1122"/>
    <n v="1"/>
    <s v="normal"/>
    <n v="336"/>
    <n v="0"/>
    <s v="full price"/>
    <n v="336"/>
    <n v="0"/>
    <n v="336"/>
    <s v="February"/>
    <x v="100"/>
    <x v="33"/>
    <s v="Aguirre Group"/>
  </r>
  <r>
    <s v="S14044"/>
    <x v="5"/>
    <s v="B1009"/>
    <s v="C1173"/>
    <n v="10"/>
    <s v="Bulk"/>
    <n v="210"/>
    <n v="0"/>
    <s v="full price"/>
    <n v="2100"/>
    <n v="0"/>
    <n v="2100"/>
    <s v="February"/>
    <x v="136"/>
    <x v="2"/>
    <s v="Jordan, Parker and Adams"/>
  </r>
  <r>
    <s v="S14045"/>
    <x v="12"/>
    <s v="B1009"/>
    <s v="C1133"/>
    <n v="6"/>
    <s v="Bulk"/>
    <n v="210"/>
    <n v="5"/>
    <s v="discounted"/>
    <n v="1260"/>
    <n v="10.5"/>
    <n v="1249.5"/>
    <s v="February"/>
    <x v="226"/>
    <x v="2"/>
    <s v="Clarke Group"/>
  </r>
  <r>
    <s v="S14046"/>
    <x v="12"/>
    <s v="B1040"/>
    <s v="C1238"/>
    <n v="5"/>
    <s v="normal"/>
    <n v="456"/>
    <n v="5"/>
    <s v="discounted"/>
    <n v="2280"/>
    <n v="22.8"/>
    <n v="2257.1999999999998"/>
    <s v="February"/>
    <x v="56"/>
    <x v="11"/>
    <s v="Ross Ltd"/>
  </r>
  <r>
    <s v="S14047"/>
    <x v="20"/>
    <s v="B1048"/>
    <s v="C1142"/>
    <n v="8"/>
    <s v="Bulk"/>
    <n v="465"/>
    <n v="5"/>
    <s v="discounted"/>
    <n v="3720"/>
    <n v="23.25"/>
    <n v="3696.75"/>
    <s v="February"/>
    <x v="188"/>
    <x v="6"/>
    <s v="Holloway, Lewis and Bryan"/>
  </r>
  <r>
    <s v="S14048"/>
    <x v="26"/>
    <s v="B1018"/>
    <s v="C1243"/>
    <n v="5"/>
    <s v="normal"/>
    <n v="295"/>
    <n v="0"/>
    <s v="full price"/>
    <n v="1475"/>
    <n v="0"/>
    <n v="1475"/>
    <s v="February"/>
    <x v="163"/>
    <x v="36"/>
    <s v="Crane LLC"/>
  </r>
  <r>
    <s v="S14049"/>
    <x v="22"/>
    <s v="B1001"/>
    <s v="C1155"/>
    <n v="9"/>
    <s v="Bulk"/>
    <n v="341"/>
    <n v="10"/>
    <s v="discounted"/>
    <n v="3069"/>
    <n v="34.1"/>
    <n v="3034.9"/>
    <s v="February"/>
    <x v="114"/>
    <x v="50"/>
    <s v="Larson and Sons"/>
  </r>
  <r>
    <s v="S14050"/>
    <x v="3"/>
    <s v="B1053"/>
    <s v="C1242"/>
    <n v="5"/>
    <s v="normal"/>
    <n v="315"/>
    <n v="10"/>
    <s v="discounted"/>
    <n v="1575"/>
    <n v="31.5"/>
    <n v="1543.5"/>
    <s v="February"/>
    <x v="246"/>
    <x v="4"/>
    <s v="Sampson-Porter"/>
  </r>
  <r>
    <s v="S14051"/>
    <x v="21"/>
    <s v="B1001"/>
    <s v="C1186"/>
    <n v="6"/>
    <s v="Bulk"/>
    <n v="341"/>
    <n v="15"/>
    <s v="discounted"/>
    <n v="2046"/>
    <n v="51.15"/>
    <n v="1994.85"/>
    <s v="February"/>
    <x v="47"/>
    <x v="50"/>
    <s v="Torres Ltd"/>
  </r>
  <r>
    <s v="S14052"/>
    <x v="7"/>
    <s v="B1015"/>
    <s v="C1087"/>
    <n v="5"/>
    <s v="normal"/>
    <n v="417"/>
    <n v="10"/>
    <s v="discounted"/>
    <n v="2085"/>
    <n v="41.7"/>
    <n v="2043.3"/>
    <s v="February"/>
    <x v="6"/>
    <x v="25"/>
    <s v="Sanford-Bullock"/>
  </r>
  <r>
    <s v="S14053"/>
    <x v="2"/>
    <s v="B1011"/>
    <s v="C1124"/>
    <n v="9"/>
    <s v="Bulk"/>
    <n v="281"/>
    <n v="0"/>
    <s v="full price"/>
    <n v="2529"/>
    <n v="0"/>
    <n v="2529"/>
    <s v="February"/>
    <x v="113"/>
    <x v="13"/>
    <s v="Williams and Sons"/>
  </r>
  <r>
    <s v="S14054"/>
    <x v="26"/>
    <s v="B1038"/>
    <s v="C1211"/>
    <n v="7"/>
    <s v="Bulk"/>
    <n v="481"/>
    <n v="5"/>
    <s v="discounted"/>
    <n v="3367"/>
    <n v="24.05"/>
    <n v="3342.95"/>
    <s v="February"/>
    <x v="37"/>
    <x v="18"/>
    <s v="Richards Ltd"/>
  </r>
  <r>
    <s v="S14055"/>
    <x v="5"/>
    <s v="B1012"/>
    <s v="C1104"/>
    <n v="9"/>
    <s v="Bulk"/>
    <n v="186"/>
    <n v="5"/>
    <s v="discounted"/>
    <n v="1674"/>
    <n v="9.3000000000000007"/>
    <n v="1664.7"/>
    <s v="February"/>
    <x v="134"/>
    <x v="27"/>
    <s v="Cooper-Bennett"/>
  </r>
  <r>
    <s v="S14056"/>
    <x v="3"/>
    <s v="B1013"/>
    <s v="C1225"/>
    <n v="10"/>
    <s v="Bulk"/>
    <n v="284"/>
    <n v="15"/>
    <s v="discounted"/>
    <n v="2840"/>
    <n v="42.6"/>
    <n v="2797.4"/>
    <s v="February"/>
    <x v="43"/>
    <x v="16"/>
    <s v="Bailey Inc"/>
  </r>
  <r>
    <s v="S14057"/>
    <x v="17"/>
    <s v="B1021"/>
    <s v="C1137"/>
    <n v="9"/>
    <s v="Bulk"/>
    <n v="269"/>
    <n v="15"/>
    <s v="discounted"/>
    <n v="2421"/>
    <n v="40.35"/>
    <n v="2380.65"/>
    <s v="February"/>
    <x v="239"/>
    <x v="44"/>
    <s v="Miranda-Jimenez"/>
  </r>
  <r>
    <s v="S14058"/>
    <x v="16"/>
    <s v="B1024"/>
    <s v="C1180"/>
    <n v="9"/>
    <s v="Bulk"/>
    <n v="222"/>
    <n v="10"/>
    <s v="discounted"/>
    <n v="1998"/>
    <n v="22.2"/>
    <n v="1975.8"/>
    <s v="February"/>
    <x v="83"/>
    <x v="35"/>
    <s v="Garner Inc"/>
  </r>
  <r>
    <s v="S14059"/>
    <x v="11"/>
    <s v="B1019"/>
    <s v="C1208"/>
    <n v="6"/>
    <s v="Bulk"/>
    <n v="167"/>
    <n v="15"/>
    <s v="discounted"/>
    <n v="1002"/>
    <n v="25.05"/>
    <n v="976.95"/>
    <s v="February"/>
    <x v="36"/>
    <x v="12"/>
    <s v="Hunter PLC"/>
  </r>
  <r>
    <s v="S14060"/>
    <x v="18"/>
    <s v="B1005"/>
    <s v="C1030"/>
    <n v="6"/>
    <s v="Bulk"/>
    <n v="500"/>
    <n v="5"/>
    <s v="discounted"/>
    <n v="3000"/>
    <n v="25"/>
    <n v="2975"/>
    <s v="February"/>
    <x v="162"/>
    <x v="9"/>
    <s v="Cook-Rocha"/>
  </r>
  <r>
    <s v="S14061"/>
    <x v="20"/>
    <s v="B1022"/>
    <s v="C1106"/>
    <n v="7"/>
    <s v="Bulk"/>
    <n v="441"/>
    <n v="15"/>
    <s v="discounted"/>
    <n v="3087"/>
    <n v="66.150000000000006"/>
    <n v="3020.85"/>
    <s v="February"/>
    <x v="75"/>
    <x v="47"/>
    <s v="Palmer Inc"/>
  </r>
  <r>
    <s v="S14062"/>
    <x v="15"/>
    <s v="B1035"/>
    <s v="C1098"/>
    <n v="7"/>
    <s v="Bulk"/>
    <n v="288"/>
    <n v="15"/>
    <s v="discounted"/>
    <n v="2016"/>
    <n v="43.2"/>
    <n v="1972.8"/>
    <s v="February"/>
    <x v="159"/>
    <x v="28"/>
    <s v="Tate-Massey"/>
  </r>
  <r>
    <s v="S14063"/>
    <x v="21"/>
    <s v="B1046"/>
    <s v="C1078"/>
    <n v="6"/>
    <s v="Bulk"/>
    <n v="334"/>
    <n v="0"/>
    <s v="full price"/>
    <n v="2004"/>
    <n v="0"/>
    <n v="2004"/>
    <s v="February"/>
    <x v="194"/>
    <x v="20"/>
    <s v="Kaiser Group"/>
  </r>
  <r>
    <s v="S14064"/>
    <x v="27"/>
    <s v="B1034"/>
    <s v="C1001"/>
    <n v="7"/>
    <s v="Bulk"/>
    <n v="305"/>
    <n v="0"/>
    <s v="full price"/>
    <n v="2135"/>
    <n v="0"/>
    <n v="2135"/>
    <s v="February"/>
    <x v="208"/>
    <x v="22"/>
    <s v="Bowman Group"/>
  </r>
  <r>
    <s v="S14065"/>
    <x v="4"/>
    <s v="B1035"/>
    <s v="C1094"/>
    <n v="7"/>
    <s v="Bulk"/>
    <n v="288"/>
    <n v="15"/>
    <s v="discounted"/>
    <n v="2016"/>
    <n v="43.2"/>
    <n v="1972.8"/>
    <s v="February"/>
    <x v="204"/>
    <x v="28"/>
    <s v="Henderson, Daniels and Kelly"/>
  </r>
  <r>
    <s v="S14066"/>
    <x v="18"/>
    <s v="B1030"/>
    <s v="C1140"/>
    <n v="1"/>
    <s v="normal"/>
    <n v="410"/>
    <n v="0"/>
    <s v="full price"/>
    <n v="410"/>
    <n v="0"/>
    <n v="410"/>
    <s v="February"/>
    <x v="247"/>
    <x v="23"/>
    <s v="Brown, Hunt and Anderson"/>
  </r>
  <r>
    <s v="S14067"/>
    <x v="25"/>
    <s v="B1050"/>
    <s v="C1095"/>
    <n v="8"/>
    <s v="Bulk"/>
    <n v="287"/>
    <n v="5"/>
    <s v="discounted"/>
    <n v="2296"/>
    <n v="14.35"/>
    <n v="2281.65"/>
    <s v="February"/>
    <x v="40"/>
    <x v="31"/>
    <s v="Solomon-Smith"/>
  </r>
  <r>
    <s v="S14068"/>
    <x v="1"/>
    <s v="B1056"/>
    <s v="C1167"/>
    <n v="6"/>
    <s v="Bulk"/>
    <n v="204"/>
    <n v="15"/>
    <s v="discounted"/>
    <n v="1224"/>
    <n v="30.6"/>
    <n v="1193.4000000000001"/>
    <s v="February"/>
    <x v="104"/>
    <x v="24"/>
    <s v="Barnes PLC"/>
  </r>
  <r>
    <s v="S14069"/>
    <x v="23"/>
    <s v="B1002"/>
    <s v="C1005"/>
    <n v="8"/>
    <s v="Bulk"/>
    <n v="167"/>
    <n v="0"/>
    <s v="full price"/>
    <n v="1336"/>
    <n v="0"/>
    <n v="1336"/>
    <s v="February"/>
    <x v="20"/>
    <x v="29"/>
    <s v="Curtis-Hatfield"/>
  </r>
  <r>
    <s v="S14070"/>
    <x v="3"/>
    <s v="B1028"/>
    <s v="C1005"/>
    <n v="4"/>
    <s v="normal"/>
    <n v="487"/>
    <n v="5"/>
    <s v="discounted"/>
    <n v="1948"/>
    <n v="24.35"/>
    <n v="1923.65"/>
    <s v="February"/>
    <x v="20"/>
    <x v="51"/>
    <s v="Curtis-Hatfield"/>
  </r>
  <r>
    <s v="S14071"/>
    <x v="4"/>
    <s v="B1037"/>
    <s v="C1162"/>
    <n v="1"/>
    <s v="normal"/>
    <n v="373"/>
    <n v="0"/>
    <s v="full price"/>
    <n v="373"/>
    <n v="0"/>
    <n v="373"/>
    <s v="February"/>
    <x v="28"/>
    <x v="41"/>
    <s v="Salazar, Maldonado and Thomas"/>
  </r>
  <r>
    <s v="S14072"/>
    <x v="19"/>
    <s v="B1059"/>
    <s v="C1150"/>
    <n v="8"/>
    <s v="Bulk"/>
    <n v="399"/>
    <n v="0"/>
    <s v="full price"/>
    <n v="3192"/>
    <n v="0"/>
    <n v="3192"/>
    <s v="February"/>
    <x v="72"/>
    <x v="34"/>
    <s v="Gonzalez-Tran"/>
  </r>
  <r>
    <s v="S14073"/>
    <x v="8"/>
    <s v="B1010"/>
    <s v="C1248"/>
    <n v="5"/>
    <s v="normal"/>
    <n v="342"/>
    <n v="15"/>
    <s v="discounted"/>
    <n v="1710"/>
    <n v="51.3"/>
    <n v="1658.7"/>
    <s v="February"/>
    <x v="108"/>
    <x v="45"/>
    <s v="Harding-Johns"/>
  </r>
  <r>
    <s v="S14074"/>
    <x v="14"/>
    <s v="B1041"/>
    <s v="C1060"/>
    <n v="7"/>
    <s v="Bulk"/>
    <n v="222"/>
    <n v="5"/>
    <s v="discounted"/>
    <n v="1554"/>
    <n v="11.1"/>
    <n v="1542.9"/>
    <s v="February"/>
    <x v="17"/>
    <x v="17"/>
    <s v="Nielsen, Chandler and Erickson"/>
  </r>
  <r>
    <s v="S14075"/>
    <x v="5"/>
    <s v="B1017"/>
    <s v="C1099"/>
    <n v="1"/>
    <s v="normal"/>
    <n v="303"/>
    <n v="5"/>
    <s v="discounted"/>
    <n v="303"/>
    <n v="15.15"/>
    <n v="287.85000000000002"/>
    <s v="February"/>
    <x v="63"/>
    <x v="55"/>
    <s v="Powell-Cox"/>
  </r>
  <r>
    <s v="S14076"/>
    <x v="4"/>
    <s v="B1016"/>
    <s v="C1209"/>
    <n v="2"/>
    <s v="normal"/>
    <n v="427"/>
    <n v="5"/>
    <s v="discounted"/>
    <n v="854"/>
    <n v="21.35"/>
    <n v="832.65"/>
    <s v="February"/>
    <x v="184"/>
    <x v="37"/>
    <s v="Lamb LLC"/>
  </r>
  <r>
    <s v="S14077"/>
    <x v="5"/>
    <s v="B1050"/>
    <s v="C1196"/>
    <n v="10"/>
    <s v="Bulk"/>
    <n v="287"/>
    <n v="0"/>
    <s v="full price"/>
    <n v="2870"/>
    <n v="0"/>
    <n v="2870"/>
    <s v="February"/>
    <x v="127"/>
    <x v="31"/>
    <s v="Holden, Austin and Robinson"/>
  </r>
  <r>
    <s v="S14078"/>
    <x v="22"/>
    <s v="B1047"/>
    <s v="C1103"/>
    <n v="3"/>
    <s v="normal"/>
    <n v="162"/>
    <n v="0"/>
    <s v="full price"/>
    <n v="486"/>
    <n v="0"/>
    <n v="486"/>
    <s v="February"/>
    <x v="107"/>
    <x v="26"/>
    <s v="Miller-Miller"/>
  </r>
  <r>
    <s v="S14079"/>
    <x v="10"/>
    <s v="B1037"/>
    <s v="C1177"/>
    <n v="6"/>
    <s v="Bulk"/>
    <n v="373"/>
    <n v="10"/>
    <s v="discounted"/>
    <n v="2238"/>
    <n v="37.299999999999997"/>
    <n v="2200.6999999999998"/>
    <s v="February"/>
    <x v="84"/>
    <x v="41"/>
    <s v="Young, Reed and Goodwin"/>
  </r>
  <r>
    <s v="S14080"/>
    <x v="25"/>
    <s v="B1045"/>
    <s v="C1194"/>
    <n v="2"/>
    <s v="normal"/>
    <n v="206"/>
    <n v="0"/>
    <s v="full price"/>
    <n v="412"/>
    <n v="0"/>
    <n v="412"/>
    <s v="February"/>
    <x v="73"/>
    <x v="21"/>
    <s v="Williams-Ross"/>
  </r>
  <r>
    <s v="S14081"/>
    <x v="19"/>
    <s v="B1059"/>
    <s v="C1095"/>
    <n v="10"/>
    <s v="Bulk"/>
    <n v="399"/>
    <n v="5"/>
    <s v="discounted"/>
    <n v="3990"/>
    <n v="19.95"/>
    <n v="3970.05"/>
    <s v="February"/>
    <x v="40"/>
    <x v="34"/>
    <s v="Solomon-Smith"/>
  </r>
  <r>
    <s v="S14082"/>
    <x v="17"/>
    <s v="B1034"/>
    <s v="C1049"/>
    <n v="7"/>
    <s v="Bulk"/>
    <n v="305"/>
    <n v="15"/>
    <s v="discounted"/>
    <n v="2135"/>
    <n v="45.75"/>
    <n v="2089.25"/>
    <s v="February"/>
    <x v="51"/>
    <x v="22"/>
    <s v="Mcknight LLC"/>
  </r>
  <r>
    <s v="S14083"/>
    <x v="2"/>
    <s v="B1006"/>
    <s v="C1129"/>
    <n v="9"/>
    <s v="Bulk"/>
    <n v="213"/>
    <n v="15"/>
    <s v="discounted"/>
    <n v="1917"/>
    <n v="31.95"/>
    <n v="1885.05"/>
    <s v="February"/>
    <x v="158"/>
    <x v="40"/>
    <s v="Bruce-Jacobs"/>
  </r>
  <r>
    <s v="S14084"/>
    <x v="11"/>
    <s v="B1006"/>
    <s v="C1008"/>
    <n v="5"/>
    <s v="normal"/>
    <n v="213"/>
    <n v="15"/>
    <s v="discounted"/>
    <n v="1065"/>
    <n v="31.95"/>
    <n v="1033.05"/>
    <s v="February"/>
    <x v="14"/>
    <x v="40"/>
    <s v="Walter, Richard and Powell"/>
  </r>
  <r>
    <s v="S14085"/>
    <x v="23"/>
    <s v="B1051"/>
    <s v="C1151"/>
    <n v="6"/>
    <s v="Bulk"/>
    <n v="451"/>
    <n v="10"/>
    <s v="discounted"/>
    <n v="2706"/>
    <n v="45.1"/>
    <n v="2660.9"/>
    <s v="February"/>
    <x v="118"/>
    <x v="52"/>
    <s v="Brown-Rivers"/>
  </r>
  <r>
    <s v="S14086"/>
    <x v="2"/>
    <s v="B1002"/>
    <s v="C1197"/>
    <n v="6"/>
    <s v="Bulk"/>
    <n v="167"/>
    <n v="0"/>
    <s v="full price"/>
    <n v="1002"/>
    <n v="0"/>
    <n v="1002"/>
    <s v="February"/>
    <x v="65"/>
    <x v="29"/>
    <s v="Solis, Snyder and Newton"/>
  </r>
  <r>
    <s v="S14087"/>
    <x v="14"/>
    <s v="B1016"/>
    <s v="C1065"/>
    <n v="6"/>
    <s v="Bulk"/>
    <n v="427"/>
    <n v="5"/>
    <s v="discounted"/>
    <n v="2562"/>
    <n v="21.35"/>
    <n v="2540.65"/>
    <s v="February"/>
    <x v="105"/>
    <x v="37"/>
    <s v="Price Ltd"/>
  </r>
  <r>
    <s v="S14088"/>
    <x v="27"/>
    <s v="B1001"/>
    <s v="C1150"/>
    <n v="5"/>
    <s v="normal"/>
    <n v="341"/>
    <n v="10"/>
    <s v="discounted"/>
    <n v="1705"/>
    <n v="34.1"/>
    <n v="1670.9"/>
    <s v="February"/>
    <x v="72"/>
    <x v="50"/>
    <s v="Gonzalez-Tran"/>
  </r>
  <r>
    <s v="S14089"/>
    <x v="13"/>
    <s v="B1055"/>
    <s v="C1147"/>
    <n v="9"/>
    <s v="Bulk"/>
    <n v="192"/>
    <n v="0"/>
    <s v="full price"/>
    <n v="1728"/>
    <n v="0"/>
    <n v="1728"/>
    <s v="February"/>
    <x v="189"/>
    <x v="3"/>
    <s v="Daniels-Bond"/>
  </r>
  <r>
    <s v="S14090"/>
    <x v="3"/>
    <s v="B1040"/>
    <s v="C1170"/>
    <n v="3"/>
    <s v="normal"/>
    <n v="456"/>
    <n v="5"/>
    <s v="discounted"/>
    <n v="1368"/>
    <n v="22.8"/>
    <n v="1345.2"/>
    <s v="February"/>
    <x v="66"/>
    <x v="11"/>
    <s v="Murphy and Sons"/>
  </r>
  <r>
    <s v="S14091"/>
    <x v="26"/>
    <s v="B1001"/>
    <s v="C1128"/>
    <n v="9"/>
    <s v="Bulk"/>
    <n v="341"/>
    <n v="15"/>
    <s v="discounted"/>
    <n v="3069"/>
    <n v="51.15"/>
    <n v="3017.85"/>
    <s v="February"/>
    <x v="175"/>
    <x v="50"/>
    <s v="Rodriguez, Brown and Daniels"/>
  </r>
  <r>
    <s v="S14092"/>
    <x v="0"/>
    <s v="B1008"/>
    <s v="C1054"/>
    <n v="3"/>
    <s v="normal"/>
    <n v="492"/>
    <n v="5"/>
    <s v="discounted"/>
    <n v="1476"/>
    <n v="24.6"/>
    <n v="1451.4"/>
    <s v="February"/>
    <x v="215"/>
    <x v="54"/>
    <s v="Porter Ltd"/>
  </r>
  <r>
    <s v="S14093"/>
    <x v="15"/>
    <s v="B1010"/>
    <s v="C1181"/>
    <n v="4"/>
    <s v="normal"/>
    <n v="342"/>
    <n v="0"/>
    <s v="full price"/>
    <n v="1368"/>
    <n v="0"/>
    <n v="1368"/>
    <s v="February"/>
    <x v="209"/>
    <x v="45"/>
    <s v="Morales, Allen and Wells"/>
  </r>
  <r>
    <s v="S14094"/>
    <x v="8"/>
    <s v="B1052"/>
    <s v="C1185"/>
    <n v="8"/>
    <s v="Bulk"/>
    <n v="462"/>
    <n v="15"/>
    <s v="discounted"/>
    <n v="3696"/>
    <n v="69.3"/>
    <n v="3626.7"/>
    <s v="February"/>
    <x v="135"/>
    <x v="8"/>
    <s v="Jones, Rodriguez and Alexander"/>
  </r>
  <r>
    <s v="S14095"/>
    <x v="5"/>
    <s v="B1020"/>
    <s v="C1167"/>
    <n v="5"/>
    <s v="normal"/>
    <n v="386"/>
    <n v="15"/>
    <s v="discounted"/>
    <n v="1930"/>
    <n v="57.9"/>
    <n v="1872.1"/>
    <s v="February"/>
    <x v="104"/>
    <x v="39"/>
    <s v="Barnes PLC"/>
  </r>
  <r>
    <s v="S14096"/>
    <x v="19"/>
    <s v="B1022"/>
    <s v="C1210"/>
    <n v="1"/>
    <s v="normal"/>
    <n v="441"/>
    <n v="15"/>
    <s v="discounted"/>
    <n v="441"/>
    <n v="66.150000000000006"/>
    <n v="374.85"/>
    <s v="February"/>
    <x v="217"/>
    <x v="47"/>
    <s v="Casey-Orozco"/>
  </r>
  <r>
    <s v="S14097"/>
    <x v="5"/>
    <s v="B1058"/>
    <s v="C1161"/>
    <n v="2"/>
    <s v="normal"/>
    <n v="362"/>
    <n v="0"/>
    <s v="full price"/>
    <n v="724"/>
    <n v="0"/>
    <n v="724"/>
    <s v="February"/>
    <x v="38"/>
    <x v="32"/>
    <s v="Baker, Gonzalez and Wood"/>
  </r>
  <r>
    <s v="S14098"/>
    <x v="18"/>
    <s v="B1025"/>
    <s v="C1170"/>
    <n v="1"/>
    <s v="normal"/>
    <n v="467"/>
    <n v="5"/>
    <s v="discounted"/>
    <n v="467"/>
    <n v="23.35"/>
    <n v="443.65"/>
    <s v="February"/>
    <x v="66"/>
    <x v="38"/>
    <s v="Murphy and Sons"/>
  </r>
  <r>
    <s v="S14099"/>
    <x v="17"/>
    <s v="B1038"/>
    <s v="C1020"/>
    <n v="8"/>
    <s v="Bulk"/>
    <n v="481"/>
    <n v="5"/>
    <s v="discounted"/>
    <n v="3848"/>
    <n v="24.05"/>
    <n v="3823.95"/>
    <s v="February"/>
    <x v="94"/>
    <x v="18"/>
    <s v="Martinez, Burch and Bates"/>
  </r>
  <r>
    <s v="S14100"/>
    <x v="10"/>
    <s v="B1036"/>
    <s v="C1079"/>
    <n v="8"/>
    <s v="Bulk"/>
    <n v="164"/>
    <n v="15"/>
    <s v="discounted"/>
    <n v="1312"/>
    <n v="24.6"/>
    <n v="1287.4000000000001"/>
    <s v="February"/>
    <x v="146"/>
    <x v="19"/>
    <s v="Murphy Group"/>
  </r>
  <r>
    <s v="S14101"/>
    <x v="2"/>
    <s v="B1047"/>
    <s v="C1078"/>
    <n v="4"/>
    <s v="normal"/>
    <n v="162"/>
    <n v="15"/>
    <s v="discounted"/>
    <n v="648"/>
    <n v="24.3"/>
    <n v="623.70000000000005"/>
    <s v="February"/>
    <x v="194"/>
    <x v="26"/>
    <s v="Kaiser Group"/>
  </r>
  <r>
    <s v="S14102"/>
    <x v="20"/>
    <s v="B1052"/>
    <s v="C1004"/>
    <n v="8"/>
    <s v="Bulk"/>
    <n v="462"/>
    <n v="15"/>
    <s v="discounted"/>
    <n v="3696"/>
    <n v="69.3"/>
    <n v="3626.7"/>
    <s v="February"/>
    <x v="185"/>
    <x v="8"/>
    <s v="Scott Ltd"/>
  </r>
  <r>
    <s v="S14103"/>
    <x v="0"/>
    <s v="B1044"/>
    <s v="C1030"/>
    <n v="6"/>
    <s v="Bulk"/>
    <n v="396"/>
    <n v="15"/>
    <s v="discounted"/>
    <n v="2376"/>
    <n v="59.4"/>
    <n v="2316.6"/>
    <s v="February"/>
    <x v="162"/>
    <x v="1"/>
    <s v="Cook-Rocha"/>
  </r>
  <r>
    <s v="S14104"/>
    <x v="16"/>
    <s v="B1051"/>
    <s v="C1105"/>
    <n v="2"/>
    <s v="normal"/>
    <n v="451"/>
    <n v="15"/>
    <s v="discounted"/>
    <n v="902"/>
    <n v="67.650000000000006"/>
    <n v="834.35"/>
    <s v="February"/>
    <x v="39"/>
    <x v="52"/>
    <s v="Newman-Fitzgerald"/>
  </r>
  <r>
    <s v="S14105"/>
    <x v="2"/>
    <s v="B1014"/>
    <s v="C1109"/>
    <n v="2"/>
    <s v="normal"/>
    <n v="420"/>
    <n v="10"/>
    <s v="discounted"/>
    <n v="840"/>
    <n v="42"/>
    <n v="798"/>
    <s v="February"/>
    <x v="126"/>
    <x v="15"/>
    <s v="Gardner PLC"/>
  </r>
  <r>
    <s v="S14106"/>
    <x v="18"/>
    <s v="B1033"/>
    <s v="C1021"/>
    <n v="1"/>
    <s v="normal"/>
    <n v="347"/>
    <n v="15"/>
    <s v="discounted"/>
    <n v="347"/>
    <n v="52.05"/>
    <n v="294.95"/>
    <s v="February"/>
    <x v="32"/>
    <x v="49"/>
    <s v="Pierce, Cross and Solomon"/>
  </r>
  <r>
    <s v="S14107"/>
    <x v="24"/>
    <s v="B1056"/>
    <s v="C1092"/>
    <n v="8"/>
    <s v="Bulk"/>
    <n v="204"/>
    <n v="15"/>
    <s v="discounted"/>
    <n v="1632"/>
    <n v="30.6"/>
    <n v="1601.4"/>
    <s v="February"/>
    <x v="169"/>
    <x v="24"/>
    <s v="Davis, Shepard and Clay"/>
  </r>
  <r>
    <s v="S14108"/>
    <x v="27"/>
    <s v="B1044"/>
    <s v="C1167"/>
    <n v="8"/>
    <s v="Bulk"/>
    <n v="396"/>
    <n v="10"/>
    <s v="discounted"/>
    <n v="3168"/>
    <n v="39.6"/>
    <n v="3128.4"/>
    <s v="February"/>
    <x v="104"/>
    <x v="1"/>
    <s v="Barnes PLC"/>
  </r>
  <r>
    <s v="S14109"/>
    <x v="18"/>
    <s v="B1019"/>
    <s v="C1106"/>
    <n v="9"/>
    <s v="Bulk"/>
    <n v="167"/>
    <n v="5"/>
    <s v="discounted"/>
    <n v="1503"/>
    <n v="8.35"/>
    <n v="1494.65"/>
    <s v="February"/>
    <x v="75"/>
    <x v="12"/>
    <s v="Palmer Inc"/>
  </r>
  <r>
    <s v="S14110"/>
    <x v="0"/>
    <s v="B1018"/>
    <s v="C1024"/>
    <n v="9"/>
    <s v="Bulk"/>
    <n v="295"/>
    <n v="15"/>
    <s v="discounted"/>
    <n v="2655"/>
    <n v="44.25"/>
    <n v="2610.75"/>
    <s v="February"/>
    <x v="57"/>
    <x v="36"/>
    <s v="Hernandez LLC"/>
  </r>
  <r>
    <s v="S14111"/>
    <x v="2"/>
    <s v="B1013"/>
    <s v="C1057"/>
    <n v="8"/>
    <s v="Bulk"/>
    <n v="284"/>
    <n v="0"/>
    <s v="full price"/>
    <n v="2272"/>
    <n v="0"/>
    <n v="2272"/>
    <s v="February"/>
    <x v="202"/>
    <x v="16"/>
    <s v="Macdonald Ltd"/>
  </r>
  <r>
    <s v="S14112"/>
    <x v="21"/>
    <s v="B1020"/>
    <s v="C1216"/>
    <n v="2"/>
    <s v="normal"/>
    <n v="386"/>
    <n v="0"/>
    <s v="full price"/>
    <n v="772"/>
    <n v="0"/>
    <n v="772"/>
    <s v="February"/>
    <x v="132"/>
    <x v="39"/>
    <s v="Benson, Cervantes and Johnson"/>
  </r>
  <r>
    <s v="S14113"/>
    <x v="2"/>
    <s v="B1023"/>
    <s v="C1065"/>
    <n v="10"/>
    <s v="Bulk"/>
    <n v="421"/>
    <n v="5"/>
    <s v="discounted"/>
    <n v="4210"/>
    <n v="21.05"/>
    <n v="4188.95"/>
    <s v="February"/>
    <x v="105"/>
    <x v="30"/>
    <s v="Price Ltd"/>
  </r>
  <r>
    <s v="S14114"/>
    <x v="14"/>
    <s v="B1038"/>
    <s v="C1165"/>
    <n v="6"/>
    <s v="Bulk"/>
    <n v="481"/>
    <n v="15"/>
    <s v="discounted"/>
    <n v="2886"/>
    <n v="72.150000000000006"/>
    <n v="2813.85"/>
    <s v="February"/>
    <x v="216"/>
    <x v="18"/>
    <s v="Vargas, Ali and Vasquez"/>
  </r>
  <r>
    <s v="S14115"/>
    <x v="22"/>
    <s v="B1021"/>
    <s v="C1192"/>
    <n v="3"/>
    <s v="normal"/>
    <n v="269"/>
    <n v="10"/>
    <s v="discounted"/>
    <n v="807"/>
    <n v="26.9"/>
    <n v="780.1"/>
    <s v="February"/>
    <x v="187"/>
    <x v="44"/>
    <s v="Koch, Tran and Garner"/>
  </r>
  <r>
    <s v="S14116"/>
    <x v="10"/>
    <s v="B1055"/>
    <s v="C1090"/>
    <n v="8"/>
    <s v="Bulk"/>
    <n v="192"/>
    <n v="0"/>
    <s v="full price"/>
    <n v="1536"/>
    <n v="0"/>
    <n v="1536"/>
    <s v="February"/>
    <x v="4"/>
    <x v="3"/>
    <s v="Anderson LLC"/>
  </r>
  <r>
    <s v="S14117"/>
    <x v="0"/>
    <s v="B1041"/>
    <s v="C1120"/>
    <n v="9"/>
    <s v="Bulk"/>
    <n v="222"/>
    <n v="10"/>
    <s v="discounted"/>
    <n v="1998"/>
    <n v="22.2"/>
    <n v="1975.8"/>
    <s v="February"/>
    <x v="86"/>
    <x v="17"/>
    <s v="Smith-Wolfe"/>
  </r>
  <r>
    <s v="S14118"/>
    <x v="8"/>
    <s v="B1007"/>
    <s v="C1089"/>
    <n v="6"/>
    <s v="Bulk"/>
    <n v="332"/>
    <n v="15"/>
    <s v="discounted"/>
    <n v="1992"/>
    <n v="49.8"/>
    <n v="1942.2"/>
    <s v="February"/>
    <x v="7"/>
    <x v="58"/>
    <s v="White and Sons"/>
  </r>
  <r>
    <s v="S14119"/>
    <x v="13"/>
    <s v="B1055"/>
    <s v="C1177"/>
    <n v="2"/>
    <s v="normal"/>
    <n v="192"/>
    <n v="5"/>
    <s v="discounted"/>
    <n v="384"/>
    <n v="9.6"/>
    <n v="374.4"/>
    <s v="February"/>
    <x v="84"/>
    <x v="3"/>
    <s v="Young, Reed and Goodwin"/>
  </r>
  <r>
    <s v="S14120"/>
    <x v="12"/>
    <s v="B1031"/>
    <s v="C1223"/>
    <n v="10"/>
    <s v="Bulk"/>
    <n v="370"/>
    <n v="10"/>
    <s v="discounted"/>
    <n v="3700"/>
    <n v="37"/>
    <n v="3663"/>
    <s v="February"/>
    <x v="24"/>
    <x v="5"/>
    <s v="Brown-Walter"/>
  </r>
  <r>
    <s v="S14121"/>
    <x v="8"/>
    <s v="B1034"/>
    <s v="C1011"/>
    <n v="9"/>
    <s v="Bulk"/>
    <n v="305"/>
    <n v="10"/>
    <s v="discounted"/>
    <n v="2745"/>
    <n v="30.5"/>
    <n v="2714.5"/>
    <s v="February"/>
    <x v="148"/>
    <x v="22"/>
    <s v="Brown PLC"/>
  </r>
  <r>
    <s v="S14122"/>
    <x v="26"/>
    <s v="B1048"/>
    <s v="C1063"/>
    <n v="1"/>
    <s v="normal"/>
    <n v="465"/>
    <n v="15"/>
    <s v="discounted"/>
    <n v="465"/>
    <n v="69.75"/>
    <n v="395.25"/>
    <s v="February"/>
    <x v="48"/>
    <x v="6"/>
    <s v="Thomas-Melendez"/>
  </r>
  <r>
    <s v="S14123"/>
    <x v="7"/>
    <s v="B1023"/>
    <s v="C1200"/>
    <n v="1"/>
    <s v="normal"/>
    <n v="421"/>
    <n v="5"/>
    <s v="discounted"/>
    <n v="421"/>
    <n v="21.05"/>
    <n v="399.95"/>
    <s v="February"/>
    <x v="241"/>
    <x v="30"/>
    <s v="Gonzalez Inc"/>
  </r>
  <r>
    <s v="S14124"/>
    <x v="3"/>
    <s v="B1039"/>
    <s v="C1240"/>
    <n v="6"/>
    <s v="Bulk"/>
    <n v="356"/>
    <n v="10"/>
    <s v="discounted"/>
    <n v="2136"/>
    <n v="35.6"/>
    <n v="2100.4"/>
    <s v="February"/>
    <x v="68"/>
    <x v="46"/>
    <s v="Morgan PLC"/>
  </r>
  <r>
    <s v="S14125"/>
    <x v="6"/>
    <s v="B1009"/>
    <s v="C1249"/>
    <n v="7"/>
    <s v="Bulk"/>
    <n v="210"/>
    <n v="10"/>
    <s v="discounted"/>
    <n v="1470"/>
    <n v="21"/>
    <n v="1449"/>
    <s v="February"/>
    <x v="99"/>
    <x v="2"/>
    <s v="Jones-Hunter"/>
  </r>
  <r>
    <s v="S14126"/>
    <x v="14"/>
    <s v="B1055"/>
    <s v="C1078"/>
    <n v="9"/>
    <s v="Bulk"/>
    <n v="192"/>
    <n v="0"/>
    <s v="full price"/>
    <n v="1728"/>
    <n v="0"/>
    <n v="1728"/>
    <s v="February"/>
    <x v="194"/>
    <x v="3"/>
    <s v="Kaiser Group"/>
  </r>
  <r>
    <s v="S14127"/>
    <x v="2"/>
    <s v="B1019"/>
    <s v="C1203"/>
    <n v="1"/>
    <s v="normal"/>
    <n v="167"/>
    <n v="5"/>
    <s v="discounted"/>
    <n v="167"/>
    <n v="8.35"/>
    <n v="158.65"/>
    <s v="February"/>
    <x v="60"/>
    <x v="12"/>
    <s v="Patel-Thomas"/>
  </r>
  <r>
    <s v="S14128"/>
    <x v="22"/>
    <s v="B1034"/>
    <s v="C1055"/>
    <n v="1"/>
    <s v="normal"/>
    <n v="305"/>
    <n v="15"/>
    <s v="discounted"/>
    <n v="305"/>
    <n v="45.75"/>
    <n v="259.25"/>
    <s v="February"/>
    <x v="59"/>
    <x v="22"/>
    <s v="Byrd, Dixon and Kennedy"/>
  </r>
  <r>
    <s v="S14129"/>
    <x v="3"/>
    <s v="B1046"/>
    <s v="C1113"/>
    <n v="8"/>
    <s v="Bulk"/>
    <n v="334"/>
    <n v="15"/>
    <s v="discounted"/>
    <n v="2672"/>
    <n v="50.1"/>
    <n v="2621.9"/>
    <s v="February"/>
    <x v="121"/>
    <x v="20"/>
    <s v="Guzman Ltd"/>
  </r>
  <r>
    <s v="S14130"/>
    <x v="24"/>
    <s v="B1056"/>
    <s v="C1021"/>
    <n v="5"/>
    <s v="normal"/>
    <n v="204"/>
    <n v="10"/>
    <s v="discounted"/>
    <n v="1020"/>
    <n v="20.399999999999999"/>
    <n v="999.6"/>
    <s v="February"/>
    <x v="32"/>
    <x v="24"/>
    <s v="Pierce, Cross and Solomon"/>
  </r>
  <r>
    <s v="S14131"/>
    <x v="4"/>
    <s v="B1042"/>
    <s v="C1081"/>
    <n v="4"/>
    <s v="normal"/>
    <n v="381"/>
    <n v="5"/>
    <s v="discounted"/>
    <n v="1524"/>
    <n v="19.05"/>
    <n v="1504.95"/>
    <s v="February"/>
    <x v="177"/>
    <x v="0"/>
    <s v="Lee, Mullen and Hall"/>
  </r>
  <r>
    <s v="S14132"/>
    <x v="8"/>
    <s v="B1050"/>
    <s v="C1118"/>
    <n v="6"/>
    <s v="Bulk"/>
    <n v="287"/>
    <n v="15"/>
    <s v="discounted"/>
    <n v="1722"/>
    <n v="43.05"/>
    <n v="1678.95"/>
    <s v="February"/>
    <x v="30"/>
    <x v="31"/>
    <s v="Nielsen Ltd"/>
  </r>
  <r>
    <s v="S14133"/>
    <x v="17"/>
    <s v="B1052"/>
    <s v="C1000"/>
    <n v="5"/>
    <s v="normal"/>
    <n v="462"/>
    <n v="15"/>
    <s v="discounted"/>
    <n v="2310"/>
    <n v="69.3"/>
    <n v="2240.6999999999998"/>
    <s v="February"/>
    <x v="156"/>
    <x v="8"/>
    <s v="Harris, Wilkinson and Barber"/>
  </r>
  <r>
    <s v="S14134"/>
    <x v="26"/>
    <s v="B1017"/>
    <s v="C1115"/>
    <n v="1"/>
    <s v="normal"/>
    <n v="303"/>
    <n v="5"/>
    <s v="discounted"/>
    <n v="303"/>
    <n v="15.15"/>
    <n v="287.85000000000002"/>
    <s v="February"/>
    <x v="123"/>
    <x v="55"/>
    <s v="Mann PLC"/>
  </r>
  <r>
    <s v="S14135"/>
    <x v="16"/>
    <s v="B1019"/>
    <s v="C1116"/>
    <n v="3"/>
    <s v="normal"/>
    <n v="167"/>
    <n v="0"/>
    <s v="full price"/>
    <n v="501"/>
    <n v="0"/>
    <n v="501"/>
    <s v="February"/>
    <x v="23"/>
    <x v="12"/>
    <s v="Carr Ltd"/>
  </r>
  <r>
    <s v="S14136"/>
    <x v="19"/>
    <s v="B1023"/>
    <s v="C1158"/>
    <n v="6"/>
    <s v="Bulk"/>
    <n v="421"/>
    <n v="5"/>
    <s v="discounted"/>
    <n v="2526"/>
    <n v="21.05"/>
    <n v="2504.9499999999998"/>
    <s v="February"/>
    <x v="147"/>
    <x v="30"/>
    <s v="Garcia, Garcia and Rose"/>
  </r>
  <r>
    <s v="S14137"/>
    <x v="17"/>
    <s v="B1035"/>
    <s v="C1210"/>
    <n v="1"/>
    <s v="normal"/>
    <n v="288"/>
    <n v="15"/>
    <s v="discounted"/>
    <n v="288"/>
    <n v="43.2"/>
    <n v="244.8"/>
    <s v="February"/>
    <x v="217"/>
    <x v="28"/>
    <s v="Casey-Orozco"/>
  </r>
  <r>
    <s v="S14138"/>
    <x v="15"/>
    <s v="B1056"/>
    <s v="C1164"/>
    <n v="3"/>
    <s v="normal"/>
    <n v="204"/>
    <n v="0"/>
    <s v="full price"/>
    <n v="612"/>
    <n v="0"/>
    <n v="612"/>
    <s v="February"/>
    <x v="85"/>
    <x v="24"/>
    <s v="Harris Ltd"/>
  </r>
  <r>
    <s v="S14139"/>
    <x v="13"/>
    <s v="B1049"/>
    <s v="C1075"/>
    <n v="1"/>
    <s v="normal"/>
    <n v="219"/>
    <n v="10"/>
    <s v="discounted"/>
    <n v="219"/>
    <n v="21.9"/>
    <n v="197.1"/>
    <s v="February"/>
    <x v="170"/>
    <x v="14"/>
    <s v="Rodriguez, Evans and Valdez"/>
  </r>
  <r>
    <s v="S14140"/>
    <x v="7"/>
    <s v="B1016"/>
    <s v="C1148"/>
    <n v="4"/>
    <s v="normal"/>
    <n v="427"/>
    <n v="15"/>
    <s v="discounted"/>
    <n v="1708"/>
    <n v="64.05"/>
    <n v="1643.95"/>
    <s v="February"/>
    <x v="97"/>
    <x v="37"/>
    <s v="Ford PLC"/>
  </r>
  <r>
    <s v="S14141"/>
    <x v="13"/>
    <s v="B1059"/>
    <s v="C1248"/>
    <n v="9"/>
    <s v="Bulk"/>
    <n v="399"/>
    <n v="15"/>
    <s v="discounted"/>
    <n v="3591"/>
    <n v="59.85"/>
    <n v="3531.15"/>
    <s v="February"/>
    <x v="108"/>
    <x v="34"/>
    <s v="Harding-Johns"/>
  </r>
  <r>
    <s v="S14142"/>
    <x v="3"/>
    <s v="B1021"/>
    <s v="C1091"/>
    <n v="6"/>
    <s v="Bulk"/>
    <n v="269"/>
    <n v="10"/>
    <s v="discounted"/>
    <n v="1614"/>
    <n v="26.9"/>
    <n v="1587.1"/>
    <s v="February"/>
    <x v="0"/>
    <x v="44"/>
    <s v="King LLC"/>
  </r>
  <r>
    <s v="S14143"/>
    <x v="25"/>
    <s v="B1058"/>
    <s v="C1183"/>
    <n v="3"/>
    <s v="normal"/>
    <n v="362"/>
    <n v="0"/>
    <s v="full price"/>
    <n v="1086"/>
    <n v="0"/>
    <n v="1086"/>
    <s v="February"/>
    <x v="145"/>
    <x v="32"/>
    <s v="Patterson Ltd"/>
  </r>
  <r>
    <s v="S14144"/>
    <x v="13"/>
    <s v="B1043"/>
    <s v="C1072"/>
    <n v="7"/>
    <s v="Bulk"/>
    <n v="262"/>
    <n v="0"/>
    <s v="full price"/>
    <n v="1834"/>
    <n v="0"/>
    <n v="1834"/>
    <s v="February"/>
    <x v="130"/>
    <x v="56"/>
    <s v="Reid, Chavez and Flowers"/>
  </r>
  <r>
    <s v="S14145"/>
    <x v="10"/>
    <s v="B1020"/>
    <s v="C1083"/>
    <n v="7"/>
    <s v="Bulk"/>
    <n v="386"/>
    <n v="5"/>
    <s v="discounted"/>
    <n v="2702"/>
    <n v="19.3"/>
    <n v="2682.7"/>
    <s v="February"/>
    <x v="186"/>
    <x v="39"/>
    <s v="Smith-Ramsey"/>
  </r>
  <r>
    <s v="S14146"/>
    <x v="3"/>
    <s v="B1052"/>
    <s v="C1094"/>
    <n v="9"/>
    <s v="Bulk"/>
    <n v="462"/>
    <n v="15"/>
    <s v="discounted"/>
    <n v="4158"/>
    <n v="69.3"/>
    <n v="4088.7"/>
    <s v="February"/>
    <x v="204"/>
    <x v="8"/>
    <s v="Henderson, Daniels and Kelly"/>
  </r>
  <r>
    <s v="S14147"/>
    <x v="1"/>
    <s v="B1044"/>
    <s v="C1112"/>
    <n v="6"/>
    <s v="Bulk"/>
    <n v="396"/>
    <n v="5"/>
    <s v="discounted"/>
    <n v="2376"/>
    <n v="19.8"/>
    <n v="2356.1999999999998"/>
    <s v="February"/>
    <x v="8"/>
    <x v="1"/>
    <s v="Hood-Pena"/>
  </r>
  <r>
    <s v="S14148"/>
    <x v="2"/>
    <s v="B1001"/>
    <s v="C1015"/>
    <n v="6"/>
    <s v="Bulk"/>
    <n v="341"/>
    <n v="15"/>
    <s v="discounted"/>
    <n v="2046"/>
    <n v="51.15"/>
    <n v="1994.85"/>
    <s v="February"/>
    <x v="201"/>
    <x v="50"/>
    <s v="Munoz, Black and Wilson"/>
  </r>
  <r>
    <s v="S14149"/>
    <x v="14"/>
    <s v="B1019"/>
    <s v="C1106"/>
    <n v="8"/>
    <s v="Bulk"/>
    <n v="167"/>
    <n v="10"/>
    <s v="discounted"/>
    <n v="1336"/>
    <n v="16.7"/>
    <n v="1319.3"/>
    <s v="February"/>
    <x v="75"/>
    <x v="12"/>
    <s v="Palmer Inc"/>
  </r>
  <r>
    <s v="S14150"/>
    <x v="23"/>
    <s v="B1059"/>
    <s v="C1088"/>
    <n v="5"/>
    <s v="normal"/>
    <n v="399"/>
    <n v="10"/>
    <s v="discounted"/>
    <n v="1995"/>
    <n v="39.9"/>
    <n v="1955.1"/>
    <s v="February"/>
    <x v="244"/>
    <x v="34"/>
    <s v="Jackson-Hays"/>
  </r>
  <r>
    <s v="S14151"/>
    <x v="0"/>
    <s v="B1034"/>
    <s v="C1201"/>
    <n v="2"/>
    <s v="normal"/>
    <n v="305"/>
    <n v="10"/>
    <s v="discounted"/>
    <n v="610"/>
    <n v="30.5"/>
    <n v="579.5"/>
    <s v="February"/>
    <x v="96"/>
    <x v="22"/>
    <s v="Watts, Phillips and Vang"/>
  </r>
  <r>
    <s v="S14152"/>
    <x v="12"/>
    <s v="B1024"/>
    <s v="C1190"/>
    <n v="1"/>
    <s v="normal"/>
    <n v="222"/>
    <n v="5"/>
    <s v="discounted"/>
    <n v="222"/>
    <n v="11.1"/>
    <n v="210.9"/>
    <s v="February"/>
    <x v="101"/>
    <x v="35"/>
    <s v="Contreras Inc"/>
  </r>
  <r>
    <s v="S14153"/>
    <x v="8"/>
    <s v="B1057"/>
    <s v="C1046"/>
    <n v="5"/>
    <s v="normal"/>
    <n v="326"/>
    <n v="0"/>
    <s v="full price"/>
    <n v="1630"/>
    <n v="0"/>
    <n v="1630"/>
    <s v="February"/>
    <x v="35"/>
    <x v="48"/>
    <s v="Blackburn, Castillo and Diaz"/>
  </r>
  <r>
    <s v="S14154"/>
    <x v="2"/>
    <s v="B1050"/>
    <s v="C1022"/>
    <n v="8"/>
    <s v="Bulk"/>
    <n v="287"/>
    <n v="10"/>
    <s v="discounted"/>
    <n v="2296"/>
    <n v="28.7"/>
    <n v="2267.3000000000002"/>
    <s v="February"/>
    <x v="124"/>
    <x v="31"/>
    <s v="Ross, Ballard and Clark"/>
  </r>
  <r>
    <s v="S14155"/>
    <x v="14"/>
    <s v="B1038"/>
    <s v="C1137"/>
    <n v="9"/>
    <s v="Bulk"/>
    <n v="481"/>
    <n v="15"/>
    <s v="discounted"/>
    <n v="4329"/>
    <n v="72.150000000000006"/>
    <n v="4256.8500000000004"/>
    <s v="February"/>
    <x v="239"/>
    <x v="18"/>
    <s v="Miranda-Jimenez"/>
  </r>
  <r>
    <s v="S14156"/>
    <x v="8"/>
    <s v="B1005"/>
    <s v="C1078"/>
    <n v="1"/>
    <s v="normal"/>
    <n v="500"/>
    <n v="10"/>
    <s v="discounted"/>
    <n v="500"/>
    <n v="50"/>
    <n v="450"/>
    <s v="February"/>
    <x v="194"/>
    <x v="9"/>
    <s v="Kaiser Group"/>
  </r>
  <r>
    <s v="S14157"/>
    <x v="13"/>
    <s v="B1053"/>
    <s v="C1234"/>
    <n v="4"/>
    <s v="normal"/>
    <n v="315"/>
    <n v="0"/>
    <s v="full price"/>
    <n v="1260"/>
    <n v="0"/>
    <n v="1260"/>
    <s v="February"/>
    <x v="165"/>
    <x v="4"/>
    <s v="Spears, Matthews and Ellis"/>
  </r>
  <r>
    <s v="S14158"/>
    <x v="6"/>
    <s v="B1054"/>
    <s v="C1245"/>
    <n v="4"/>
    <s v="normal"/>
    <n v="209"/>
    <n v="15"/>
    <s v="discounted"/>
    <n v="836"/>
    <n v="31.35"/>
    <n v="804.65"/>
    <s v="February"/>
    <x v="98"/>
    <x v="10"/>
    <s v="Williams, Mills and Schwartz"/>
  </r>
  <r>
    <s v="S14159"/>
    <x v="25"/>
    <s v="B1028"/>
    <s v="C1231"/>
    <n v="9"/>
    <s v="Bulk"/>
    <n v="487"/>
    <n v="15"/>
    <s v="discounted"/>
    <n v="4383"/>
    <n v="73.05"/>
    <n v="4309.95"/>
    <s v="February"/>
    <x v="77"/>
    <x v="51"/>
    <s v="Adams-Aguilar"/>
  </r>
  <r>
    <s v="S14160"/>
    <x v="22"/>
    <s v="B1040"/>
    <s v="C1165"/>
    <n v="1"/>
    <s v="normal"/>
    <n v="456"/>
    <n v="15"/>
    <s v="discounted"/>
    <n v="456"/>
    <n v="68.400000000000006"/>
    <n v="387.6"/>
    <s v="February"/>
    <x v="216"/>
    <x v="11"/>
    <s v="Vargas, Ali and Vasquez"/>
  </r>
  <r>
    <s v="S14161"/>
    <x v="19"/>
    <s v="B1035"/>
    <s v="C1048"/>
    <n v="3"/>
    <s v="normal"/>
    <n v="288"/>
    <n v="5"/>
    <s v="discounted"/>
    <n v="864"/>
    <n v="14.4"/>
    <n v="849.6"/>
    <s v="February"/>
    <x v="41"/>
    <x v="28"/>
    <s v="Alexander-Williams"/>
  </r>
  <r>
    <s v="S14162"/>
    <x v="13"/>
    <s v="B1028"/>
    <s v="C1005"/>
    <n v="9"/>
    <s v="Bulk"/>
    <n v="487"/>
    <n v="0"/>
    <s v="full price"/>
    <n v="4383"/>
    <n v="0"/>
    <n v="4383"/>
    <s v="February"/>
    <x v="20"/>
    <x v="51"/>
    <s v="Curtis-Hatfield"/>
  </r>
  <r>
    <s v="S14163"/>
    <x v="18"/>
    <s v="B1021"/>
    <s v="C1221"/>
    <n v="10"/>
    <s v="Bulk"/>
    <n v="269"/>
    <n v="15"/>
    <s v="discounted"/>
    <n v="2690"/>
    <n v="40.35"/>
    <n v="2649.65"/>
    <s v="February"/>
    <x v="133"/>
    <x v="44"/>
    <s v="Griffin Group"/>
  </r>
  <r>
    <s v="S14164"/>
    <x v="22"/>
    <s v="B1002"/>
    <s v="C1105"/>
    <n v="9"/>
    <s v="Bulk"/>
    <n v="167"/>
    <n v="0"/>
    <s v="full price"/>
    <n v="1503"/>
    <n v="0"/>
    <n v="1503"/>
    <s v="February"/>
    <x v="39"/>
    <x v="29"/>
    <s v="Newman-Fitzgerald"/>
  </r>
  <r>
    <s v="S14165"/>
    <x v="22"/>
    <s v="B1003"/>
    <s v="C1006"/>
    <n v="2"/>
    <s v="normal"/>
    <n v="354"/>
    <n v="5"/>
    <s v="discounted"/>
    <n v="708"/>
    <n v="17.7"/>
    <n v="690.3"/>
    <s v="February"/>
    <x v="230"/>
    <x v="7"/>
    <s v="Callahan-Sullivan"/>
  </r>
  <r>
    <s v="S14166"/>
    <x v="22"/>
    <s v="B1008"/>
    <s v="C1158"/>
    <n v="4"/>
    <s v="normal"/>
    <n v="492"/>
    <n v="0"/>
    <s v="full price"/>
    <n v="1968"/>
    <n v="0"/>
    <n v="1968"/>
    <s v="February"/>
    <x v="147"/>
    <x v="54"/>
    <s v="Garcia, Garcia and Rose"/>
  </r>
  <r>
    <s v="S14167"/>
    <x v="3"/>
    <s v="B1005"/>
    <s v="C1140"/>
    <n v="8"/>
    <s v="Bulk"/>
    <n v="500"/>
    <n v="5"/>
    <s v="discounted"/>
    <n v="4000"/>
    <n v="25"/>
    <n v="3975"/>
    <s v="February"/>
    <x v="247"/>
    <x v="9"/>
    <s v="Brown, Hunt and Anderson"/>
  </r>
  <r>
    <s v="S14168"/>
    <x v="7"/>
    <s v="B1046"/>
    <s v="C1058"/>
    <n v="2"/>
    <s v="normal"/>
    <n v="334"/>
    <n v="10"/>
    <s v="discounted"/>
    <n v="668"/>
    <n v="33.4"/>
    <n v="634.6"/>
    <s v="February"/>
    <x v="229"/>
    <x v="20"/>
    <s v="Contreras, Suarez and Rocha"/>
  </r>
  <r>
    <s v="S14169"/>
    <x v="23"/>
    <s v="B1025"/>
    <s v="C1248"/>
    <n v="5"/>
    <s v="normal"/>
    <n v="467"/>
    <n v="10"/>
    <s v="discounted"/>
    <n v="2335"/>
    <n v="46.7"/>
    <n v="2288.3000000000002"/>
    <s v="February"/>
    <x v="108"/>
    <x v="38"/>
    <s v="Harding-Johns"/>
  </r>
  <r>
    <s v="S14170"/>
    <x v="27"/>
    <s v="B1032"/>
    <s v="C1058"/>
    <n v="7"/>
    <s v="Bulk"/>
    <n v="423"/>
    <n v="5"/>
    <s v="discounted"/>
    <n v="2961"/>
    <n v="21.15"/>
    <n v="2939.85"/>
    <s v="February"/>
    <x v="229"/>
    <x v="43"/>
    <s v="Contreras, Suarez and Rocha"/>
  </r>
  <r>
    <s v="S14171"/>
    <x v="22"/>
    <s v="B1056"/>
    <s v="C1249"/>
    <n v="6"/>
    <s v="Bulk"/>
    <n v="204"/>
    <n v="5"/>
    <s v="discounted"/>
    <n v="1224"/>
    <n v="10.199999999999999"/>
    <n v="1213.8"/>
    <s v="February"/>
    <x v="99"/>
    <x v="24"/>
    <s v="Jones-Hunter"/>
  </r>
  <r>
    <s v="S14172"/>
    <x v="24"/>
    <s v="B1010"/>
    <s v="C1087"/>
    <n v="1"/>
    <s v="normal"/>
    <n v="342"/>
    <n v="0"/>
    <s v="full price"/>
    <n v="342"/>
    <n v="0"/>
    <n v="342"/>
    <s v="February"/>
    <x v="6"/>
    <x v="45"/>
    <s v="Sanford-Bullock"/>
  </r>
  <r>
    <s v="S14173"/>
    <x v="19"/>
    <s v="B1028"/>
    <s v="C1236"/>
    <n v="7"/>
    <s v="Bulk"/>
    <n v="487"/>
    <n v="15"/>
    <s v="discounted"/>
    <n v="3409"/>
    <n v="73.05"/>
    <n v="3335.95"/>
    <s v="February"/>
    <x v="80"/>
    <x v="51"/>
    <s v="Jackson Inc"/>
  </r>
  <r>
    <s v="S14174"/>
    <x v="5"/>
    <s v="B1014"/>
    <s v="C1216"/>
    <n v="10"/>
    <s v="Bulk"/>
    <n v="420"/>
    <n v="15"/>
    <s v="discounted"/>
    <n v="4200"/>
    <n v="63"/>
    <n v="4137"/>
    <s v="February"/>
    <x v="132"/>
    <x v="15"/>
    <s v="Benson, Cervantes and Johnson"/>
  </r>
  <r>
    <s v="S14175"/>
    <x v="11"/>
    <s v="B1007"/>
    <s v="C1214"/>
    <n v="2"/>
    <s v="normal"/>
    <n v="332"/>
    <n v="15"/>
    <s v="discounted"/>
    <n v="664"/>
    <n v="49.8"/>
    <n v="614.20000000000005"/>
    <s v="February"/>
    <x v="203"/>
    <x v="58"/>
    <s v="Nelson, Martinez and Malone"/>
  </r>
  <r>
    <s v="S14176"/>
    <x v="11"/>
    <s v="B1016"/>
    <s v="C1197"/>
    <n v="5"/>
    <s v="normal"/>
    <n v="427"/>
    <n v="0"/>
    <s v="full price"/>
    <n v="2135"/>
    <n v="0"/>
    <n v="2135"/>
    <s v="February"/>
    <x v="65"/>
    <x v="37"/>
    <s v="Solis, Snyder and Newton"/>
  </r>
  <r>
    <s v="S14177"/>
    <x v="0"/>
    <s v="B1057"/>
    <s v="C1233"/>
    <n v="1"/>
    <s v="normal"/>
    <n v="326"/>
    <n v="5"/>
    <s v="discounted"/>
    <n v="326"/>
    <n v="16.3"/>
    <n v="309.7"/>
    <s v="February"/>
    <x v="234"/>
    <x v="48"/>
    <s v="Lester and Sons"/>
  </r>
  <r>
    <s v="S14178"/>
    <x v="13"/>
    <s v="B1006"/>
    <s v="C1121"/>
    <n v="5"/>
    <s v="normal"/>
    <n v="213"/>
    <n v="0"/>
    <s v="full price"/>
    <n v="1065"/>
    <n v="0"/>
    <n v="1065"/>
    <s v="February"/>
    <x v="233"/>
    <x v="40"/>
    <s v="Miller Ltd"/>
  </r>
  <r>
    <s v="S14179"/>
    <x v="15"/>
    <s v="B1004"/>
    <s v="C1050"/>
    <n v="10"/>
    <s v="Bulk"/>
    <n v="248"/>
    <n v="10"/>
    <s v="discounted"/>
    <n v="2480"/>
    <n v="24.8"/>
    <n v="2455.1999999999998"/>
    <s v="February"/>
    <x v="180"/>
    <x v="53"/>
    <s v="Alvarez, Le and Wilson"/>
  </r>
  <r>
    <s v="S14180"/>
    <x v="11"/>
    <s v="B1055"/>
    <s v="C1124"/>
    <n v="8"/>
    <s v="Bulk"/>
    <n v="192"/>
    <n v="0"/>
    <s v="full price"/>
    <n v="1536"/>
    <n v="0"/>
    <n v="1536"/>
    <s v="February"/>
    <x v="113"/>
    <x v="3"/>
    <s v="Williams and Sons"/>
  </r>
  <r>
    <s v="S14181"/>
    <x v="20"/>
    <s v="B1050"/>
    <s v="C1151"/>
    <n v="2"/>
    <s v="normal"/>
    <n v="287"/>
    <n v="15"/>
    <s v="discounted"/>
    <n v="574"/>
    <n v="43.05"/>
    <n v="530.95000000000005"/>
    <s v="February"/>
    <x v="118"/>
    <x v="31"/>
    <s v="Brown-Rivers"/>
  </r>
  <r>
    <s v="S14182"/>
    <x v="16"/>
    <s v="B1006"/>
    <s v="C1002"/>
    <n v="1"/>
    <s v="normal"/>
    <n v="213"/>
    <n v="10"/>
    <s v="discounted"/>
    <n v="213"/>
    <n v="21.3"/>
    <n v="191.7"/>
    <s v="February"/>
    <x v="161"/>
    <x v="40"/>
    <s v="Garcia-Martin"/>
  </r>
  <r>
    <s v="S14183"/>
    <x v="4"/>
    <s v="B1044"/>
    <s v="C1125"/>
    <n v="4"/>
    <s v="normal"/>
    <n v="396"/>
    <n v="0"/>
    <s v="full price"/>
    <n v="1584"/>
    <n v="0"/>
    <n v="1584"/>
    <s v="February"/>
    <x v="74"/>
    <x v="1"/>
    <s v="Mendoza-Burke"/>
  </r>
  <r>
    <s v="S14184"/>
    <x v="24"/>
    <s v="B1003"/>
    <s v="C1049"/>
    <n v="1"/>
    <s v="normal"/>
    <n v="354"/>
    <n v="10"/>
    <s v="discounted"/>
    <n v="354"/>
    <n v="35.4"/>
    <n v="318.60000000000002"/>
    <s v="February"/>
    <x v="51"/>
    <x v="7"/>
    <s v="Mcknight LLC"/>
  </r>
  <r>
    <s v="S14185"/>
    <x v="15"/>
    <s v="B1045"/>
    <s v="C1080"/>
    <n v="2"/>
    <s v="normal"/>
    <n v="206"/>
    <n v="15"/>
    <s v="discounted"/>
    <n v="412"/>
    <n v="30.9"/>
    <n v="381.1"/>
    <s v="February"/>
    <x v="140"/>
    <x v="21"/>
    <s v="Davis-Buckley"/>
  </r>
  <r>
    <s v="S14186"/>
    <x v="9"/>
    <s v="B1006"/>
    <s v="C1040"/>
    <n v="3"/>
    <s v="normal"/>
    <n v="213"/>
    <n v="10"/>
    <s v="discounted"/>
    <n v="639"/>
    <n v="21.3"/>
    <n v="617.70000000000005"/>
    <s v="February"/>
    <x v="228"/>
    <x v="40"/>
    <s v="Cummings, Taylor and Pearson"/>
  </r>
  <r>
    <s v="S14187"/>
    <x v="23"/>
    <s v="B1053"/>
    <s v="C1162"/>
    <n v="10"/>
    <s v="Bulk"/>
    <n v="315"/>
    <n v="10"/>
    <s v="discounted"/>
    <n v="3150"/>
    <n v="31.5"/>
    <n v="3118.5"/>
    <s v="February"/>
    <x v="28"/>
    <x v="4"/>
    <s v="Salazar, Maldonado and Thomas"/>
  </r>
  <r>
    <s v="S14188"/>
    <x v="26"/>
    <s v="B1015"/>
    <s v="C1240"/>
    <n v="1"/>
    <s v="normal"/>
    <n v="417"/>
    <n v="0"/>
    <s v="full price"/>
    <n v="417"/>
    <n v="0"/>
    <n v="417"/>
    <s v="February"/>
    <x v="68"/>
    <x v="25"/>
    <s v="Morgan PLC"/>
  </r>
  <r>
    <s v="S14189"/>
    <x v="8"/>
    <s v="B1056"/>
    <s v="C1138"/>
    <n v="10"/>
    <s v="Bulk"/>
    <n v="204"/>
    <n v="10"/>
    <s v="discounted"/>
    <n v="2040"/>
    <n v="20.399999999999999"/>
    <n v="2019.6"/>
    <s v="February"/>
    <x v="109"/>
    <x v="24"/>
    <s v="Norris Group"/>
  </r>
  <r>
    <s v="S14190"/>
    <x v="3"/>
    <s v="B1042"/>
    <s v="C1145"/>
    <n v="9"/>
    <s v="Bulk"/>
    <n v="381"/>
    <n v="10"/>
    <s v="discounted"/>
    <n v="3429"/>
    <n v="38.1"/>
    <n v="3390.9"/>
    <s v="February"/>
    <x v="207"/>
    <x v="0"/>
    <s v="Dillon-Galloway"/>
  </r>
  <r>
    <s v="S14191"/>
    <x v="22"/>
    <s v="B1005"/>
    <s v="C1041"/>
    <n v="4"/>
    <s v="normal"/>
    <n v="500"/>
    <n v="10"/>
    <s v="discounted"/>
    <n v="2000"/>
    <n v="50"/>
    <n v="1950"/>
    <s v="February"/>
    <x v="235"/>
    <x v="9"/>
    <s v="Evans PLC"/>
  </r>
  <r>
    <s v="S14192"/>
    <x v="16"/>
    <s v="B1004"/>
    <s v="C1018"/>
    <n v="3"/>
    <s v="normal"/>
    <n v="248"/>
    <n v="10"/>
    <s v="discounted"/>
    <n v="744"/>
    <n v="24.8"/>
    <n v="719.2"/>
    <s v="February"/>
    <x v="22"/>
    <x v="53"/>
    <s v="Taylor-Kane"/>
  </r>
  <r>
    <s v="S14193"/>
    <x v="8"/>
    <s v="B1019"/>
    <s v="C1038"/>
    <n v="3"/>
    <s v="normal"/>
    <n v="167"/>
    <n v="15"/>
    <s v="discounted"/>
    <n v="501"/>
    <n v="25.05"/>
    <n v="475.95"/>
    <s v="February"/>
    <x v="90"/>
    <x v="12"/>
    <s v="Green-Everett"/>
  </r>
  <r>
    <s v="S14194"/>
    <x v="25"/>
    <s v="B1045"/>
    <s v="C1176"/>
    <n v="5"/>
    <s v="normal"/>
    <n v="206"/>
    <n v="0"/>
    <s v="full price"/>
    <n v="1030"/>
    <n v="0"/>
    <n v="1030"/>
    <s v="February"/>
    <x v="173"/>
    <x v="21"/>
    <s v="Liu Group"/>
  </r>
  <r>
    <s v="S14195"/>
    <x v="18"/>
    <s v="B1002"/>
    <s v="C1222"/>
    <n v="2"/>
    <s v="normal"/>
    <n v="167"/>
    <n v="0"/>
    <s v="full price"/>
    <n v="334"/>
    <n v="0"/>
    <n v="334"/>
    <s v="February"/>
    <x v="44"/>
    <x v="29"/>
    <s v="Moody-Dunn"/>
  </r>
  <r>
    <s v="S14196"/>
    <x v="4"/>
    <s v="B1013"/>
    <s v="C1204"/>
    <n v="10"/>
    <s v="Bulk"/>
    <n v="284"/>
    <n v="10"/>
    <s v="discounted"/>
    <n v="2840"/>
    <n v="28.4"/>
    <n v="2811.6"/>
    <s v="February"/>
    <x v="198"/>
    <x v="16"/>
    <s v="Rodriguez, Hammond and Mason"/>
  </r>
  <r>
    <s v="S14197"/>
    <x v="2"/>
    <s v="B1051"/>
    <s v="C1232"/>
    <n v="1"/>
    <s v="normal"/>
    <n v="451"/>
    <n v="10"/>
    <s v="discounted"/>
    <n v="451"/>
    <n v="45.1"/>
    <n v="405.9"/>
    <s v="February"/>
    <x v="174"/>
    <x v="52"/>
    <s v="Clark LLC"/>
  </r>
  <r>
    <s v="S14198"/>
    <x v="13"/>
    <s v="B1002"/>
    <s v="C1079"/>
    <n v="10"/>
    <s v="Bulk"/>
    <n v="167"/>
    <n v="15"/>
    <s v="discounted"/>
    <n v="1670"/>
    <n v="25.05"/>
    <n v="1644.95"/>
    <s v="February"/>
    <x v="146"/>
    <x v="29"/>
    <s v="Murphy Group"/>
  </r>
  <r>
    <s v="S14199"/>
    <x v="22"/>
    <s v="B1036"/>
    <s v="C1156"/>
    <n v="8"/>
    <s v="Bulk"/>
    <n v="164"/>
    <n v="0"/>
    <s v="full price"/>
    <n v="1312"/>
    <n v="0"/>
    <n v="1312"/>
    <s v="February"/>
    <x v="87"/>
    <x v="19"/>
    <s v="Trevino LLC"/>
  </r>
  <r>
    <s v="S14200"/>
    <x v="0"/>
    <s v="B1034"/>
    <s v="C1108"/>
    <n v="2"/>
    <s v="normal"/>
    <n v="305"/>
    <n v="0"/>
    <s v="full price"/>
    <n v="610"/>
    <n v="0"/>
    <n v="610"/>
    <s v="February"/>
    <x v="149"/>
    <x v="22"/>
    <s v="Johnson-Bennett"/>
  </r>
  <r>
    <s v="S14201"/>
    <x v="18"/>
    <s v="B1037"/>
    <s v="C1042"/>
    <n v="10"/>
    <s v="Bulk"/>
    <n v="373"/>
    <n v="15"/>
    <s v="discounted"/>
    <n v="3730"/>
    <n v="55.95"/>
    <n v="3674.05"/>
    <s v="February"/>
    <x v="240"/>
    <x v="41"/>
    <s v="Fox-Williams"/>
  </r>
  <r>
    <s v="S14202"/>
    <x v="26"/>
    <s v="B1046"/>
    <s v="C1175"/>
    <n v="3"/>
    <s v="normal"/>
    <n v="334"/>
    <n v="0"/>
    <s v="full price"/>
    <n v="1002"/>
    <n v="0"/>
    <n v="1002"/>
    <s v="February"/>
    <x v="196"/>
    <x v="20"/>
    <s v="Hall-Morgan"/>
  </r>
  <r>
    <s v="S14203"/>
    <x v="16"/>
    <s v="B1046"/>
    <s v="C1105"/>
    <n v="3"/>
    <s v="normal"/>
    <n v="334"/>
    <n v="0"/>
    <s v="full price"/>
    <n v="1002"/>
    <n v="0"/>
    <n v="1002"/>
    <s v="February"/>
    <x v="39"/>
    <x v="20"/>
    <s v="Newman-Fitzgerald"/>
  </r>
  <r>
    <s v="S14204"/>
    <x v="0"/>
    <s v="B1051"/>
    <s v="C1062"/>
    <n v="9"/>
    <s v="Bulk"/>
    <n v="451"/>
    <n v="15"/>
    <s v="discounted"/>
    <n v="4059"/>
    <n v="67.650000000000006"/>
    <n v="3991.35"/>
    <s v="February"/>
    <x v="81"/>
    <x v="52"/>
    <s v="Williams LLC"/>
  </r>
  <r>
    <s v="S14205"/>
    <x v="22"/>
    <s v="B1039"/>
    <s v="C1157"/>
    <n v="5"/>
    <s v="normal"/>
    <n v="356"/>
    <n v="10"/>
    <s v="discounted"/>
    <n v="1780"/>
    <n v="35.6"/>
    <n v="1744.4"/>
    <s v="February"/>
    <x v="142"/>
    <x v="46"/>
    <s v="Blair, Gibson and Patel"/>
  </r>
  <r>
    <s v="S14206"/>
    <x v="19"/>
    <s v="B1001"/>
    <s v="C1189"/>
    <n v="7"/>
    <s v="Bulk"/>
    <n v="341"/>
    <n v="15"/>
    <s v="discounted"/>
    <n v="2387"/>
    <n v="51.15"/>
    <n v="2335.85"/>
    <s v="February"/>
    <x v="238"/>
    <x v="50"/>
    <s v="Melton Ltd"/>
  </r>
  <r>
    <s v="S14207"/>
    <x v="0"/>
    <s v="B1047"/>
    <s v="C1192"/>
    <n v="6"/>
    <s v="Bulk"/>
    <n v="162"/>
    <n v="5"/>
    <s v="discounted"/>
    <n v="972"/>
    <n v="8.1"/>
    <n v="963.9"/>
    <s v="February"/>
    <x v="187"/>
    <x v="26"/>
    <s v="Koch, Tran and Garner"/>
  </r>
  <r>
    <s v="S14208"/>
    <x v="18"/>
    <s v="B1034"/>
    <s v="C1023"/>
    <n v="8"/>
    <s v="Bulk"/>
    <n v="305"/>
    <n v="15"/>
    <s v="discounted"/>
    <n v="2440"/>
    <n v="45.75"/>
    <n v="2394.25"/>
    <s v="February"/>
    <x v="157"/>
    <x v="22"/>
    <s v="Harris-Chandler"/>
  </r>
  <r>
    <s v="S14209"/>
    <x v="0"/>
    <s v="B1037"/>
    <s v="C1009"/>
    <n v="9"/>
    <s v="Bulk"/>
    <n v="373"/>
    <n v="10"/>
    <s v="discounted"/>
    <n v="3357"/>
    <n v="37.299999999999997"/>
    <n v="3319.7"/>
    <s v="February"/>
    <x v="19"/>
    <x v="41"/>
    <s v="Brown and Sons"/>
  </r>
  <r>
    <s v="S14210"/>
    <x v="12"/>
    <s v="B1052"/>
    <s v="C1220"/>
    <n v="1"/>
    <s v="normal"/>
    <n v="462"/>
    <n v="0"/>
    <s v="full price"/>
    <n v="462"/>
    <n v="0"/>
    <n v="462"/>
    <s v="February"/>
    <x v="115"/>
    <x v="8"/>
    <s v="Williams Group"/>
  </r>
  <r>
    <s v="S14211"/>
    <x v="20"/>
    <s v="B1015"/>
    <s v="C1030"/>
    <n v="4"/>
    <s v="normal"/>
    <n v="417"/>
    <n v="10"/>
    <s v="discounted"/>
    <n v="1668"/>
    <n v="41.7"/>
    <n v="1626.3"/>
    <s v="February"/>
    <x v="162"/>
    <x v="25"/>
    <s v="Cook-Rocha"/>
  </r>
  <r>
    <s v="S14212"/>
    <x v="2"/>
    <s v="B1046"/>
    <s v="C1033"/>
    <n v="3"/>
    <s v="normal"/>
    <n v="334"/>
    <n v="0"/>
    <s v="full price"/>
    <n v="1002"/>
    <n v="0"/>
    <n v="1002"/>
    <s v="February"/>
    <x v="193"/>
    <x v="20"/>
    <s v="Baird, Johnson and Ellison"/>
  </r>
  <r>
    <s v="S14213"/>
    <x v="21"/>
    <s v="B1019"/>
    <s v="C1063"/>
    <n v="2"/>
    <s v="normal"/>
    <n v="167"/>
    <n v="15"/>
    <s v="discounted"/>
    <n v="334"/>
    <n v="25.05"/>
    <n v="308.95"/>
    <s v="February"/>
    <x v="48"/>
    <x v="12"/>
    <s v="Thomas-Melendez"/>
  </r>
  <r>
    <s v="S14214"/>
    <x v="22"/>
    <s v="B1000"/>
    <s v="C1204"/>
    <n v="2"/>
    <s v="normal"/>
    <n v="418"/>
    <n v="15"/>
    <s v="discounted"/>
    <n v="836"/>
    <n v="62.7"/>
    <n v="773.3"/>
    <s v="February"/>
    <x v="198"/>
    <x v="57"/>
    <s v="Rodriguez, Hammond and Mason"/>
  </r>
  <r>
    <s v="S14215"/>
    <x v="2"/>
    <s v="B1010"/>
    <s v="C1139"/>
    <n v="8"/>
    <s v="Bulk"/>
    <n v="342"/>
    <n v="0"/>
    <s v="full price"/>
    <n v="2736"/>
    <n v="0"/>
    <n v="2736"/>
    <s v="February"/>
    <x v="138"/>
    <x v="45"/>
    <s v="Mitchell, Mason and Cross"/>
  </r>
  <r>
    <s v="S14216"/>
    <x v="12"/>
    <s v="B1023"/>
    <s v="C1006"/>
    <n v="8"/>
    <s v="Bulk"/>
    <n v="421"/>
    <n v="5"/>
    <s v="discounted"/>
    <n v="3368"/>
    <n v="21.05"/>
    <n v="3346.95"/>
    <s v="February"/>
    <x v="230"/>
    <x v="30"/>
    <s v="Callahan-Sullivan"/>
  </r>
  <r>
    <s v="S14217"/>
    <x v="16"/>
    <s v="B1005"/>
    <s v="C1217"/>
    <n v="3"/>
    <s v="normal"/>
    <n v="500"/>
    <n v="0"/>
    <s v="full price"/>
    <n v="1500"/>
    <n v="0"/>
    <n v="1500"/>
    <s v="February"/>
    <x v="178"/>
    <x v="9"/>
    <s v="Smith PLC"/>
  </r>
  <r>
    <s v="S14218"/>
    <x v="3"/>
    <s v="B1037"/>
    <s v="C1010"/>
    <n v="3"/>
    <s v="normal"/>
    <n v="373"/>
    <n v="0"/>
    <s v="full price"/>
    <n v="1119"/>
    <n v="0"/>
    <n v="1119"/>
    <s v="February"/>
    <x v="144"/>
    <x v="41"/>
    <s v="Gibson Ltd"/>
  </r>
  <r>
    <s v="S14219"/>
    <x v="13"/>
    <s v="B1043"/>
    <s v="C1010"/>
    <n v="6"/>
    <s v="Bulk"/>
    <n v="262"/>
    <n v="5"/>
    <s v="discounted"/>
    <n v="1572"/>
    <n v="13.1"/>
    <n v="1558.9"/>
    <s v="February"/>
    <x v="144"/>
    <x v="56"/>
    <s v="Gibson Ltd"/>
  </r>
  <r>
    <s v="S14220"/>
    <x v="9"/>
    <s v="B1027"/>
    <s v="C1216"/>
    <n v="8"/>
    <s v="Bulk"/>
    <n v="336"/>
    <n v="15"/>
    <s v="discounted"/>
    <n v="2688"/>
    <n v="50.4"/>
    <n v="2637.6"/>
    <s v="February"/>
    <x v="132"/>
    <x v="33"/>
    <s v="Benson, Cervantes and Johnson"/>
  </r>
  <r>
    <s v="S14221"/>
    <x v="2"/>
    <s v="B1019"/>
    <s v="C1188"/>
    <n v="4"/>
    <s v="normal"/>
    <n v="167"/>
    <n v="5"/>
    <s v="discounted"/>
    <n v="668"/>
    <n v="8.35"/>
    <n v="659.65"/>
    <s v="February"/>
    <x v="92"/>
    <x v="12"/>
    <s v="Matthews, Flores and Bradley"/>
  </r>
  <r>
    <s v="S14222"/>
    <x v="1"/>
    <s v="B1003"/>
    <s v="C1111"/>
    <n v="7"/>
    <s v="Bulk"/>
    <n v="354"/>
    <n v="10"/>
    <s v="discounted"/>
    <n v="2478"/>
    <n v="35.4"/>
    <n v="2442.6"/>
    <s v="February"/>
    <x v="103"/>
    <x v="7"/>
    <s v="Nash, Rich and Hill"/>
  </r>
  <r>
    <s v="S14223"/>
    <x v="11"/>
    <s v="B1009"/>
    <s v="C1142"/>
    <n v="2"/>
    <s v="normal"/>
    <n v="210"/>
    <n v="10"/>
    <s v="discounted"/>
    <n v="420"/>
    <n v="21"/>
    <n v="399"/>
    <s v="February"/>
    <x v="188"/>
    <x v="2"/>
    <s v="Holloway, Lewis and Bryan"/>
  </r>
  <r>
    <s v="S14224"/>
    <x v="7"/>
    <s v="B1055"/>
    <s v="C1161"/>
    <n v="10"/>
    <s v="Bulk"/>
    <n v="192"/>
    <n v="0"/>
    <s v="full price"/>
    <n v="1920"/>
    <n v="0"/>
    <n v="1920"/>
    <s v="February"/>
    <x v="38"/>
    <x v="3"/>
    <s v="Baker, Gonzalez and Wood"/>
  </r>
  <r>
    <s v="S14225"/>
    <x v="8"/>
    <s v="B1005"/>
    <s v="C1230"/>
    <n v="6"/>
    <s v="Bulk"/>
    <n v="500"/>
    <n v="5"/>
    <s v="discounted"/>
    <n v="3000"/>
    <n v="25"/>
    <n v="2975"/>
    <s v="February"/>
    <x v="122"/>
    <x v="9"/>
    <s v="Bauer, Page and Archer"/>
  </r>
  <r>
    <s v="S14226"/>
    <x v="25"/>
    <s v="B1036"/>
    <s v="C1062"/>
    <n v="9"/>
    <s v="Bulk"/>
    <n v="164"/>
    <n v="0"/>
    <s v="full price"/>
    <n v="1476"/>
    <n v="0"/>
    <n v="1476"/>
    <s v="February"/>
    <x v="81"/>
    <x v="19"/>
    <s v="Williams LLC"/>
  </r>
  <r>
    <s v="S14227"/>
    <x v="19"/>
    <s v="B1021"/>
    <s v="C1032"/>
    <n v="9"/>
    <s v="Bulk"/>
    <n v="269"/>
    <n v="0"/>
    <s v="full price"/>
    <n v="2421"/>
    <n v="0"/>
    <n v="2421"/>
    <s v="February"/>
    <x v="205"/>
    <x v="44"/>
    <s v="Harris-Mills"/>
  </r>
  <r>
    <s v="S14228"/>
    <x v="7"/>
    <s v="B1006"/>
    <s v="C1143"/>
    <n v="3"/>
    <s v="normal"/>
    <n v="213"/>
    <n v="10"/>
    <s v="discounted"/>
    <n v="639"/>
    <n v="21.3"/>
    <n v="617.70000000000005"/>
    <s v="February"/>
    <x v="13"/>
    <x v="40"/>
    <s v="Malone-Riggs"/>
  </r>
  <r>
    <s v="S14229"/>
    <x v="19"/>
    <s v="B1003"/>
    <s v="C1195"/>
    <n v="7"/>
    <s v="Bulk"/>
    <n v="354"/>
    <n v="10"/>
    <s v="discounted"/>
    <n v="2478"/>
    <n v="35.4"/>
    <n v="2442.6"/>
    <s v="February"/>
    <x v="12"/>
    <x v="7"/>
    <s v="Golden Inc"/>
  </r>
  <r>
    <s v="S14230"/>
    <x v="16"/>
    <s v="B1010"/>
    <s v="C1038"/>
    <n v="2"/>
    <s v="normal"/>
    <n v="342"/>
    <n v="10"/>
    <s v="discounted"/>
    <n v="684"/>
    <n v="34.200000000000003"/>
    <n v="649.79999999999995"/>
    <s v="February"/>
    <x v="90"/>
    <x v="45"/>
    <s v="Green-Everett"/>
  </r>
  <r>
    <s v="S14231"/>
    <x v="7"/>
    <s v="B1024"/>
    <s v="C1042"/>
    <n v="5"/>
    <s v="normal"/>
    <n v="222"/>
    <n v="15"/>
    <s v="discounted"/>
    <n v="1110"/>
    <n v="33.299999999999997"/>
    <n v="1076.7"/>
    <s v="February"/>
    <x v="240"/>
    <x v="35"/>
    <s v="Fox-Williams"/>
  </r>
  <r>
    <s v="S14232"/>
    <x v="18"/>
    <s v="B1004"/>
    <s v="C1093"/>
    <n v="9"/>
    <s v="Bulk"/>
    <n v="248"/>
    <n v="5"/>
    <s v="discounted"/>
    <n v="2232"/>
    <n v="12.4"/>
    <n v="2219.6"/>
    <s v="February"/>
    <x v="171"/>
    <x v="53"/>
    <s v="Warner, Willis and Ray"/>
  </r>
  <r>
    <s v="S14233"/>
    <x v="8"/>
    <s v="B1023"/>
    <s v="C1215"/>
    <n v="6"/>
    <s v="Bulk"/>
    <n v="421"/>
    <n v="15"/>
    <s v="discounted"/>
    <n v="2526"/>
    <n v="63.15"/>
    <n v="2462.85"/>
    <s v="February"/>
    <x v="182"/>
    <x v="30"/>
    <s v="Hernandez, Castaneda and Khan"/>
  </r>
  <r>
    <s v="S14234"/>
    <x v="7"/>
    <s v="B1009"/>
    <s v="C1029"/>
    <n v="5"/>
    <s v="normal"/>
    <n v="210"/>
    <n v="15"/>
    <s v="discounted"/>
    <n v="1050"/>
    <n v="31.5"/>
    <n v="1018.5"/>
    <s v="February"/>
    <x v="192"/>
    <x v="2"/>
    <s v="Evans LLC"/>
  </r>
  <r>
    <s v="S14235"/>
    <x v="7"/>
    <s v="B1056"/>
    <s v="C1066"/>
    <n v="5"/>
    <s v="normal"/>
    <n v="204"/>
    <n v="15"/>
    <s v="discounted"/>
    <n v="1020"/>
    <n v="30.6"/>
    <n v="989.4"/>
    <s v="February"/>
    <x v="106"/>
    <x v="24"/>
    <s v="Pennington-Knox"/>
  </r>
  <r>
    <s v="S14236"/>
    <x v="4"/>
    <s v="B1025"/>
    <s v="C1052"/>
    <n v="9"/>
    <s v="Bulk"/>
    <n v="467"/>
    <n v="15"/>
    <s v="discounted"/>
    <n v="4203"/>
    <n v="70.05"/>
    <n v="4132.95"/>
    <s v="February"/>
    <x v="221"/>
    <x v="38"/>
    <s v="Roach-Gonzalez"/>
  </r>
  <r>
    <s v="S14237"/>
    <x v="25"/>
    <s v="B1050"/>
    <s v="C1089"/>
    <n v="6"/>
    <s v="Bulk"/>
    <n v="287"/>
    <n v="10"/>
    <s v="discounted"/>
    <n v="1722"/>
    <n v="28.7"/>
    <n v="1693.3"/>
    <s v="February"/>
    <x v="7"/>
    <x v="31"/>
    <s v="White and Sons"/>
  </r>
  <r>
    <s v="S14238"/>
    <x v="23"/>
    <s v="B1007"/>
    <s v="C1006"/>
    <n v="2"/>
    <s v="normal"/>
    <n v="332"/>
    <n v="15"/>
    <s v="discounted"/>
    <n v="664"/>
    <n v="49.8"/>
    <n v="614.20000000000005"/>
    <s v="February"/>
    <x v="230"/>
    <x v="58"/>
    <s v="Callahan-Sullivan"/>
  </r>
  <r>
    <s v="S14239"/>
    <x v="2"/>
    <s v="B1040"/>
    <s v="C1175"/>
    <n v="4"/>
    <s v="normal"/>
    <n v="456"/>
    <n v="10"/>
    <s v="discounted"/>
    <n v="1824"/>
    <n v="45.6"/>
    <n v="1778.4"/>
    <s v="February"/>
    <x v="196"/>
    <x v="11"/>
    <s v="Hall-Morgan"/>
  </r>
  <r>
    <s v="S14240"/>
    <x v="10"/>
    <s v="B1007"/>
    <s v="C1017"/>
    <n v="8"/>
    <s v="Bulk"/>
    <n v="332"/>
    <n v="0"/>
    <s v="full price"/>
    <n v="2656"/>
    <n v="0"/>
    <n v="2656"/>
    <s v="February"/>
    <x v="93"/>
    <x v="58"/>
    <s v="Maldonado, Miller and Thomas"/>
  </r>
  <r>
    <s v="S14241"/>
    <x v="3"/>
    <s v="B1059"/>
    <s v="C1225"/>
    <n v="8"/>
    <s v="Bulk"/>
    <n v="399"/>
    <n v="15"/>
    <s v="discounted"/>
    <n v="3192"/>
    <n v="59.85"/>
    <n v="3132.15"/>
    <s v="February"/>
    <x v="43"/>
    <x v="34"/>
    <s v="Bailey Inc"/>
  </r>
  <r>
    <s v="S14242"/>
    <x v="24"/>
    <s v="B1018"/>
    <s v="C1202"/>
    <n v="3"/>
    <s v="normal"/>
    <n v="295"/>
    <n v="5"/>
    <s v="discounted"/>
    <n v="885"/>
    <n v="14.75"/>
    <n v="870.25"/>
    <s v="February"/>
    <x v="137"/>
    <x v="36"/>
    <s v="Savage, Boyle and Kennedy"/>
  </r>
  <r>
    <s v="S14243"/>
    <x v="11"/>
    <s v="B1031"/>
    <s v="C1234"/>
    <n v="5"/>
    <s v="normal"/>
    <n v="370"/>
    <n v="15"/>
    <s v="discounted"/>
    <n v="1850"/>
    <n v="55.5"/>
    <n v="1794.5"/>
    <s v="February"/>
    <x v="165"/>
    <x v="5"/>
    <s v="Spears, Matthews and Ellis"/>
  </r>
  <r>
    <s v="S14244"/>
    <x v="4"/>
    <s v="B1039"/>
    <s v="C1122"/>
    <n v="9"/>
    <s v="Bulk"/>
    <n v="356"/>
    <n v="0"/>
    <s v="full price"/>
    <n v="3204"/>
    <n v="0"/>
    <n v="3204"/>
    <s v="February"/>
    <x v="100"/>
    <x v="46"/>
    <s v="Aguirre Group"/>
  </r>
  <r>
    <s v="S14245"/>
    <x v="21"/>
    <s v="B1004"/>
    <s v="C1195"/>
    <n v="6"/>
    <s v="Bulk"/>
    <n v="248"/>
    <n v="0"/>
    <s v="full price"/>
    <n v="1488"/>
    <n v="0"/>
    <n v="1488"/>
    <s v="February"/>
    <x v="12"/>
    <x v="53"/>
    <s v="Golden Inc"/>
  </r>
  <r>
    <s v="S14246"/>
    <x v="27"/>
    <s v="B1050"/>
    <s v="C1009"/>
    <n v="5"/>
    <s v="normal"/>
    <n v="287"/>
    <n v="0"/>
    <s v="full price"/>
    <n v="1435"/>
    <n v="0"/>
    <n v="1435"/>
    <s v="February"/>
    <x v="19"/>
    <x v="31"/>
    <s v="Brown and Sons"/>
  </r>
  <r>
    <s v="S14247"/>
    <x v="12"/>
    <s v="B1019"/>
    <s v="C1238"/>
    <n v="6"/>
    <s v="Bulk"/>
    <n v="167"/>
    <n v="5"/>
    <s v="discounted"/>
    <n v="1002"/>
    <n v="8.35"/>
    <n v="993.65"/>
    <s v="February"/>
    <x v="56"/>
    <x v="12"/>
    <s v="Ross Ltd"/>
  </r>
  <r>
    <s v="S14248"/>
    <x v="27"/>
    <s v="B1058"/>
    <s v="C1007"/>
    <n v="1"/>
    <s v="normal"/>
    <n v="362"/>
    <n v="0"/>
    <s v="full price"/>
    <n v="362"/>
    <n v="0"/>
    <n v="362"/>
    <s v="February"/>
    <x v="223"/>
    <x v="32"/>
    <s v="Webster LLC"/>
  </r>
  <r>
    <s v="S14249"/>
    <x v="4"/>
    <s v="B1049"/>
    <s v="C1122"/>
    <n v="8"/>
    <s v="Bulk"/>
    <n v="219"/>
    <n v="15"/>
    <s v="discounted"/>
    <n v="1752"/>
    <n v="32.85"/>
    <n v="1719.15"/>
    <s v="February"/>
    <x v="100"/>
    <x v="14"/>
    <s v="Aguirre Group"/>
  </r>
  <r>
    <s v="S14250"/>
    <x v="17"/>
    <s v="B1046"/>
    <s v="C1037"/>
    <n v="7"/>
    <s v="Bulk"/>
    <n v="334"/>
    <n v="10"/>
    <s v="discounted"/>
    <n v="2338"/>
    <n v="33.4"/>
    <n v="2304.6"/>
    <s v="February"/>
    <x v="70"/>
    <x v="20"/>
    <s v="Smith-Proctor"/>
  </r>
  <r>
    <s v="S14251"/>
    <x v="10"/>
    <s v="B1025"/>
    <s v="C1141"/>
    <n v="4"/>
    <s v="normal"/>
    <n v="467"/>
    <n v="0"/>
    <s v="full price"/>
    <n v="1868"/>
    <n v="0"/>
    <n v="1868"/>
    <s v="February"/>
    <x v="88"/>
    <x v="38"/>
    <s v="Ashley, Delgado and Hernandez"/>
  </r>
  <r>
    <s v="S14252"/>
    <x v="26"/>
    <s v="B1044"/>
    <s v="C1237"/>
    <n v="6"/>
    <s v="Bulk"/>
    <n v="396"/>
    <n v="5"/>
    <s v="discounted"/>
    <n v="2376"/>
    <n v="19.8"/>
    <n v="2356.1999999999998"/>
    <s v="February"/>
    <x v="218"/>
    <x v="1"/>
    <s v="Taylor Group"/>
  </r>
  <r>
    <s v="S14253"/>
    <x v="8"/>
    <s v="B1017"/>
    <s v="C1102"/>
    <n v="9"/>
    <s v="Bulk"/>
    <n v="303"/>
    <n v="10"/>
    <s v="discounted"/>
    <n v="2727"/>
    <n v="30.3"/>
    <n v="2696.7"/>
    <s v="February"/>
    <x v="199"/>
    <x v="55"/>
    <s v="Mahoney-Long"/>
  </r>
  <r>
    <s v="S14254"/>
    <x v="22"/>
    <s v="B1058"/>
    <s v="C1118"/>
    <n v="4"/>
    <s v="normal"/>
    <n v="362"/>
    <n v="10"/>
    <s v="discounted"/>
    <n v="1448"/>
    <n v="36.200000000000003"/>
    <n v="1411.8"/>
    <s v="February"/>
    <x v="30"/>
    <x v="32"/>
    <s v="Nielsen Ltd"/>
  </r>
  <r>
    <s v="S14255"/>
    <x v="23"/>
    <s v="B1034"/>
    <s v="C1078"/>
    <n v="2"/>
    <s v="normal"/>
    <n v="305"/>
    <n v="10"/>
    <s v="discounted"/>
    <n v="610"/>
    <n v="30.5"/>
    <n v="579.5"/>
    <s v="February"/>
    <x v="194"/>
    <x v="22"/>
    <s v="Kaiser Group"/>
  </r>
  <r>
    <s v="S14256"/>
    <x v="24"/>
    <s v="B1001"/>
    <s v="C1122"/>
    <n v="8"/>
    <s v="Bulk"/>
    <n v="341"/>
    <n v="10"/>
    <s v="discounted"/>
    <n v="2728"/>
    <n v="34.1"/>
    <n v="2693.9"/>
    <s v="February"/>
    <x v="100"/>
    <x v="50"/>
    <s v="Aguirre Group"/>
  </r>
  <r>
    <s v="S14257"/>
    <x v="25"/>
    <s v="B1015"/>
    <s v="C1047"/>
    <n v="9"/>
    <s v="Bulk"/>
    <n v="417"/>
    <n v="5"/>
    <s v="discounted"/>
    <n v="3753"/>
    <n v="20.85"/>
    <n v="3732.15"/>
    <s v="February"/>
    <x v="34"/>
    <x v="25"/>
    <s v="Gonzalez, Perry and Gonzalez"/>
  </r>
  <r>
    <s v="S14258"/>
    <x v="18"/>
    <s v="B1040"/>
    <s v="C1238"/>
    <n v="9"/>
    <s v="Bulk"/>
    <n v="456"/>
    <n v="0"/>
    <s v="full price"/>
    <n v="4104"/>
    <n v="0"/>
    <n v="4104"/>
    <s v="February"/>
    <x v="56"/>
    <x v="11"/>
    <s v="Ross Ltd"/>
  </r>
  <r>
    <s v="S14259"/>
    <x v="27"/>
    <s v="B1013"/>
    <s v="C1198"/>
    <n v="6"/>
    <s v="Bulk"/>
    <n v="284"/>
    <n v="0"/>
    <s v="full price"/>
    <n v="1704"/>
    <n v="0"/>
    <n v="1704"/>
    <s v="February"/>
    <x v="191"/>
    <x v="16"/>
    <s v="Prince Group"/>
  </r>
  <r>
    <s v="S14260"/>
    <x v="10"/>
    <s v="B1059"/>
    <s v="C1045"/>
    <n v="2"/>
    <s v="normal"/>
    <n v="399"/>
    <n v="5"/>
    <s v="discounted"/>
    <n v="798"/>
    <n v="19.95"/>
    <n v="778.05"/>
    <s v="February"/>
    <x v="227"/>
    <x v="34"/>
    <s v="Williams Ltd"/>
  </r>
  <r>
    <s v="S14261"/>
    <x v="12"/>
    <s v="B1058"/>
    <s v="C1150"/>
    <n v="7"/>
    <s v="Bulk"/>
    <n v="362"/>
    <n v="0"/>
    <s v="full price"/>
    <n v="2534"/>
    <n v="0"/>
    <n v="2534"/>
    <s v="February"/>
    <x v="72"/>
    <x v="32"/>
    <s v="Gonzalez-Tran"/>
  </r>
  <r>
    <s v="S14262"/>
    <x v="1"/>
    <s v="B1048"/>
    <s v="C1101"/>
    <n v="10"/>
    <s v="Bulk"/>
    <n v="465"/>
    <n v="10"/>
    <s v="discounted"/>
    <n v="4650"/>
    <n v="46.5"/>
    <n v="4603.5"/>
    <s v="February"/>
    <x v="236"/>
    <x v="6"/>
    <s v="Kelley, Pena and Zimmerman"/>
  </r>
  <r>
    <s v="S14263"/>
    <x v="1"/>
    <s v="B1050"/>
    <s v="C1097"/>
    <n v="8"/>
    <s v="Bulk"/>
    <n v="287"/>
    <n v="15"/>
    <s v="discounted"/>
    <n v="2296"/>
    <n v="43.05"/>
    <n v="2252.9499999999998"/>
    <s v="February"/>
    <x v="168"/>
    <x v="31"/>
    <s v="Callahan, Edwards and Hudson"/>
  </r>
  <r>
    <s v="S14264"/>
    <x v="26"/>
    <s v="B1014"/>
    <s v="C1137"/>
    <n v="2"/>
    <s v="normal"/>
    <n v="420"/>
    <n v="5"/>
    <s v="discounted"/>
    <n v="840"/>
    <n v="21"/>
    <n v="819"/>
    <s v="February"/>
    <x v="239"/>
    <x v="15"/>
    <s v="Miranda-Jimenez"/>
  </r>
  <r>
    <s v="S14265"/>
    <x v="15"/>
    <s v="B1042"/>
    <s v="C1007"/>
    <n v="7"/>
    <s v="Bulk"/>
    <n v="381"/>
    <n v="10"/>
    <s v="discounted"/>
    <n v="2667"/>
    <n v="38.1"/>
    <n v="2628.9"/>
    <s v="February"/>
    <x v="223"/>
    <x v="0"/>
    <s v="Webster LLC"/>
  </r>
  <r>
    <s v="S14266"/>
    <x v="16"/>
    <s v="B1039"/>
    <s v="C1217"/>
    <n v="6"/>
    <s v="Bulk"/>
    <n v="356"/>
    <n v="5"/>
    <s v="discounted"/>
    <n v="2136"/>
    <n v="17.8"/>
    <n v="2118.1999999999998"/>
    <s v="February"/>
    <x v="178"/>
    <x v="46"/>
    <s v="Smith PLC"/>
  </r>
  <r>
    <s v="S14267"/>
    <x v="15"/>
    <s v="B1044"/>
    <s v="C1182"/>
    <n v="2"/>
    <s v="normal"/>
    <n v="396"/>
    <n v="15"/>
    <s v="discounted"/>
    <n v="792"/>
    <n v="59.4"/>
    <n v="732.6"/>
    <s v="February"/>
    <x v="58"/>
    <x v="1"/>
    <s v="Anderson-Hogan"/>
  </r>
  <r>
    <s v="S14268"/>
    <x v="24"/>
    <s v="B1019"/>
    <s v="C1135"/>
    <n v="8"/>
    <s v="Bulk"/>
    <n v="167"/>
    <n v="15"/>
    <s v="discounted"/>
    <n v="1336"/>
    <n v="25.05"/>
    <n v="1310.95"/>
    <s v="February"/>
    <x v="111"/>
    <x v="12"/>
    <s v="Morales-Morris"/>
  </r>
  <r>
    <s v="S14269"/>
    <x v="6"/>
    <s v="B1046"/>
    <s v="C1067"/>
    <n v="2"/>
    <s v="normal"/>
    <n v="334"/>
    <n v="0"/>
    <s v="full price"/>
    <n v="668"/>
    <n v="0"/>
    <n v="668"/>
    <s v="February"/>
    <x v="131"/>
    <x v="20"/>
    <s v="Williams-Hart"/>
  </r>
  <r>
    <s v="S14270"/>
    <x v="26"/>
    <s v="B1028"/>
    <s v="C1218"/>
    <n v="3"/>
    <s v="normal"/>
    <n v="487"/>
    <n v="0"/>
    <s v="full price"/>
    <n v="1461"/>
    <n v="0"/>
    <n v="1461"/>
    <s v="February"/>
    <x v="26"/>
    <x v="51"/>
    <s v="Potter Group"/>
  </r>
  <r>
    <s v="S14271"/>
    <x v="1"/>
    <s v="B1058"/>
    <s v="C1115"/>
    <n v="6"/>
    <s v="Bulk"/>
    <n v="362"/>
    <n v="0"/>
    <s v="full price"/>
    <n v="2172"/>
    <n v="0"/>
    <n v="2172"/>
    <s v="February"/>
    <x v="123"/>
    <x v="32"/>
    <s v="Mann PLC"/>
  </r>
  <r>
    <s v="S14272"/>
    <x v="23"/>
    <s v="B1024"/>
    <s v="C1189"/>
    <n v="9"/>
    <s v="Bulk"/>
    <n v="222"/>
    <n v="15"/>
    <s v="discounted"/>
    <n v="1998"/>
    <n v="33.299999999999997"/>
    <n v="1964.7"/>
    <s v="February"/>
    <x v="238"/>
    <x v="35"/>
    <s v="Melton Ltd"/>
  </r>
  <r>
    <s v="S14273"/>
    <x v="26"/>
    <s v="B1021"/>
    <s v="C1242"/>
    <n v="5"/>
    <s v="normal"/>
    <n v="269"/>
    <n v="0"/>
    <s v="full price"/>
    <n v="1345"/>
    <n v="0"/>
    <n v="1345"/>
    <s v="February"/>
    <x v="246"/>
    <x v="44"/>
    <s v="Sampson-Porter"/>
  </r>
  <r>
    <s v="S14274"/>
    <x v="8"/>
    <s v="B1045"/>
    <s v="C1232"/>
    <n v="7"/>
    <s v="Bulk"/>
    <n v="206"/>
    <n v="10"/>
    <s v="discounted"/>
    <n v="1442"/>
    <n v="20.6"/>
    <n v="1421.4"/>
    <s v="February"/>
    <x v="174"/>
    <x v="21"/>
    <s v="Clark LLC"/>
  </r>
  <r>
    <s v="S14275"/>
    <x v="1"/>
    <s v="B1049"/>
    <s v="C1057"/>
    <n v="1"/>
    <s v="normal"/>
    <n v="219"/>
    <n v="5"/>
    <s v="discounted"/>
    <n v="219"/>
    <n v="10.95"/>
    <n v="208.05"/>
    <s v="February"/>
    <x v="202"/>
    <x v="14"/>
    <s v="Macdonald Ltd"/>
  </r>
  <r>
    <s v="S14276"/>
    <x v="14"/>
    <s v="B1007"/>
    <s v="C1104"/>
    <n v="4"/>
    <s v="normal"/>
    <n v="332"/>
    <n v="0"/>
    <s v="full price"/>
    <n v="1328"/>
    <n v="0"/>
    <n v="1328"/>
    <s v="February"/>
    <x v="134"/>
    <x v="58"/>
    <s v="Cooper-Bennett"/>
  </r>
  <r>
    <s v="S14277"/>
    <x v="24"/>
    <s v="B1049"/>
    <s v="C1012"/>
    <n v="5"/>
    <s v="normal"/>
    <n v="219"/>
    <n v="5"/>
    <s v="discounted"/>
    <n v="1095"/>
    <n v="10.95"/>
    <n v="1084.05"/>
    <s v="February"/>
    <x v="19"/>
    <x v="14"/>
    <s v="Brown and Sons"/>
  </r>
  <r>
    <s v="S14278"/>
    <x v="26"/>
    <s v="B1048"/>
    <s v="C1030"/>
    <n v="8"/>
    <s v="Bulk"/>
    <n v="465"/>
    <n v="5"/>
    <s v="discounted"/>
    <n v="3720"/>
    <n v="23.25"/>
    <n v="3696.75"/>
    <s v="February"/>
    <x v="162"/>
    <x v="6"/>
    <s v="Cook-Rocha"/>
  </r>
  <r>
    <s v="S14279"/>
    <x v="10"/>
    <s v="B1007"/>
    <s v="C1147"/>
    <n v="10"/>
    <s v="Bulk"/>
    <n v="332"/>
    <n v="0"/>
    <s v="full price"/>
    <n v="3320"/>
    <n v="0"/>
    <n v="3320"/>
    <s v="February"/>
    <x v="189"/>
    <x v="58"/>
    <s v="Daniels-Bond"/>
  </r>
  <r>
    <s v="S14280"/>
    <x v="14"/>
    <s v="B1043"/>
    <s v="C1020"/>
    <n v="8"/>
    <s v="Bulk"/>
    <n v="262"/>
    <n v="15"/>
    <s v="discounted"/>
    <n v="2096"/>
    <n v="39.299999999999997"/>
    <n v="2056.6999999999998"/>
    <s v="February"/>
    <x v="94"/>
    <x v="56"/>
    <s v="Martinez, Burch and Bates"/>
  </r>
  <r>
    <s v="S14281"/>
    <x v="0"/>
    <s v="B1051"/>
    <s v="C1143"/>
    <n v="2"/>
    <s v="normal"/>
    <n v="451"/>
    <n v="0"/>
    <s v="full price"/>
    <n v="902"/>
    <n v="0"/>
    <n v="902"/>
    <s v="February"/>
    <x v="13"/>
    <x v="52"/>
    <s v="Malone-Riggs"/>
  </r>
  <r>
    <s v="S14282"/>
    <x v="3"/>
    <s v="B1011"/>
    <s v="C1024"/>
    <n v="1"/>
    <s v="normal"/>
    <n v="281"/>
    <n v="15"/>
    <s v="discounted"/>
    <n v="281"/>
    <n v="42.15"/>
    <n v="238.85"/>
    <s v="February"/>
    <x v="57"/>
    <x v="13"/>
    <s v="Hernandez LLC"/>
  </r>
  <r>
    <s v="S14283"/>
    <x v="22"/>
    <s v="B1026"/>
    <s v="C1074"/>
    <n v="2"/>
    <s v="normal"/>
    <n v="459"/>
    <n v="5"/>
    <s v="discounted"/>
    <n v="918"/>
    <n v="22.95"/>
    <n v="895.05"/>
    <s v="February"/>
    <x v="53"/>
    <x v="59"/>
    <s v="Mckenzie-Russell"/>
  </r>
  <r>
    <s v="S14284"/>
    <x v="5"/>
    <s v="B1018"/>
    <s v="C1176"/>
    <n v="3"/>
    <s v="normal"/>
    <n v="295"/>
    <n v="0"/>
    <s v="full price"/>
    <n v="885"/>
    <n v="0"/>
    <n v="885"/>
    <s v="February"/>
    <x v="173"/>
    <x v="36"/>
    <s v="Liu Group"/>
  </r>
  <r>
    <s v="S14285"/>
    <x v="15"/>
    <s v="B1034"/>
    <s v="C1217"/>
    <n v="9"/>
    <s v="Bulk"/>
    <n v="305"/>
    <n v="10"/>
    <s v="discounted"/>
    <n v="2745"/>
    <n v="30.5"/>
    <n v="2714.5"/>
    <s v="February"/>
    <x v="178"/>
    <x v="22"/>
    <s v="Smith PLC"/>
  </r>
  <r>
    <s v="S14286"/>
    <x v="0"/>
    <s v="B1031"/>
    <s v="C1221"/>
    <n v="4"/>
    <s v="normal"/>
    <n v="370"/>
    <n v="0"/>
    <s v="full price"/>
    <n v="1480"/>
    <n v="0"/>
    <n v="1480"/>
    <s v="February"/>
    <x v="133"/>
    <x v="5"/>
    <s v="Griffin Group"/>
  </r>
  <r>
    <s v="S14287"/>
    <x v="8"/>
    <s v="B1001"/>
    <s v="C1133"/>
    <n v="9"/>
    <s v="Bulk"/>
    <n v="341"/>
    <n v="0"/>
    <s v="full price"/>
    <n v="3069"/>
    <n v="0"/>
    <n v="3069"/>
    <s v="February"/>
    <x v="226"/>
    <x v="50"/>
    <s v="Clarke Group"/>
  </r>
  <r>
    <s v="S14288"/>
    <x v="14"/>
    <s v="B1010"/>
    <s v="C1186"/>
    <n v="2"/>
    <s v="normal"/>
    <n v="342"/>
    <n v="5"/>
    <s v="discounted"/>
    <n v="684"/>
    <n v="17.100000000000001"/>
    <n v="666.9"/>
    <s v="February"/>
    <x v="47"/>
    <x v="45"/>
    <s v="Torres Ltd"/>
  </r>
  <r>
    <s v="S14289"/>
    <x v="15"/>
    <s v="B1052"/>
    <s v="C1214"/>
    <n v="2"/>
    <s v="normal"/>
    <n v="462"/>
    <n v="15"/>
    <s v="discounted"/>
    <n v="924"/>
    <n v="69.3"/>
    <n v="854.7"/>
    <s v="February"/>
    <x v="203"/>
    <x v="8"/>
    <s v="Nelson, Martinez and Malone"/>
  </r>
  <r>
    <s v="S14290"/>
    <x v="14"/>
    <s v="B1006"/>
    <s v="C1006"/>
    <n v="1"/>
    <s v="normal"/>
    <n v="213"/>
    <n v="15"/>
    <s v="discounted"/>
    <n v="213"/>
    <n v="31.95"/>
    <n v="181.05"/>
    <s v="February"/>
    <x v="230"/>
    <x v="40"/>
    <s v="Callahan-Sullivan"/>
  </r>
  <r>
    <s v="S14291"/>
    <x v="24"/>
    <s v="B1025"/>
    <s v="C1132"/>
    <n v="1"/>
    <s v="normal"/>
    <n v="467"/>
    <n v="10"/>
    <s v="discounted"/>
    <n v="467"/>
    <n v="46.7"/>
    <n v="420.3"/>
    <s v="February"/>
    <x v="152"/>
    <x v="38"/>
    <s v="Moreno, Jenkins and Perez"/>
  </r>
  <r>
    <s v="S14292"/>
    <x v="10"/>
    <s v="B1037"/>
    <s v="C1001"/>
    <n v="5"/>
    <s v="normal"/>
    <n v="373"/>
    <n v="0"/>
    <s v="full price"/>
    <n v="1865"/>
    <n v="0"/>
    <n v="1865"/>
    <s v="February"/>
    <x v="208"/>
    <x v="41"/>
    <s v="Bowman Group"/>
  </r>
  <r>
    <s v="S14293"/>
    <x v="7"/>
    <s v="B1011"/>
    <s v="C1205"/>
    <n v="9"/>
    <s v="Bulk"/>
    <n v="281"/>
    <n v="15"/>
    <s v="discounted"/>
    <n v="2529"/>
    <n v="42.15"/>
    <n v="2486.85"/>
    <s v="February"/>
    <x v="210"/>
    <x v="13"/>
    <s v="Lee Ltd"/>
  </r>
  <r>
    <s v="S14294"/>
    <x v="6"/>
    <s v="B1041"/>
    <s v="C1158"/>
    <n v="4"/>
    <s v="normal"/>
    <n v="222"/>
    <n v="0"/>
    <s v="full price"/>
    <n v="888"/>
    <n v="0"/>
    <n v="888"/>
    <s v="February"/>
    <x v="147"/>
    <x v="17"/>
    <s v="Garcia, Garcia and Rose"/>
  </r>
  <r>
    <s v="S14295"/>
    <x v="7"/>
    <s v="B1057"/>
    <s v="C1071"/>
    <n v="10"/>
    <s v="Bulk"/>
    <n v="326"/>
    <n v="5"/>
    <s v="discounted"/>
    <n v="3260"/>
    <n v="16.3"/>
    <n v="3243.7"/>
    <s v="February"/>
    <x v="71"/>
    <x v="48"/>
    <s v="Johnston and Sons"/>
  </r>
  <r>
    <s v="S14296"/>
    <x v="15"/>
    <s v="B1035"/>
    <s v="C1226"/>
    <n v="1"/>
    <s v="normal"/>
    <n v="288"/>
    <n v="0"/>
    <s v="full price"/>
    <n v="288"/>
    <n v="0"/>
    <n v="288"/>
    <s v="February"/>
    <x v="183"/>
    <x v="28"/>
    <s v="Collins-Wang"/>
  </r>
  <r>
    <s v="S14297"/>
    <x v="18"/>
    <s v="B1024"/>
    <s v="C1057"/>
    <n v="8"/>
    <s v="Bulk"/>
    <n v="222"/>
    <n v="10"/>
    <s v="discounted"/>
    <n v="1776"/>
    <n v="22.2"/>
    <n v="1753.8"/>
    <s v="February"/>
    <x v="202"/>
    <x v="35"/>
    <s v="Macdonald Ltd"/>
  </r>
  <r>
    <s v="S14298"/>
    <x v="18"/>
    <s v="B1043"/>
    <s v="C1208"/>
    <n v="10"/>
    <s v="Bulk"/>
    <n v="262"/>
    <n v="5"/>
    <s v="discounted"/>
    <n v="2620"/>
    <n v="13.1"/>
    <n v="2606.9"/>
    <s v="February"/>
    <x v="36"/>
    <x v="56"/>
    <s v="Hunter PLC"/>
  </r>
  <r>
    <s v="S14299"/>
    <x v="17"/>
    <s v="B1059"/>
    <s v="C1004"/>
    <n v="6"/>
    <s v="Bulk"/>
    <n v="399"/>
    <n v="0"/>
    <s v="full price"/>
    <n v="2394"/>
    <n v="0"/>
    <n v="2394"/>
    <s v="February"/>
    <x v="185"/>
    <x v="34"/>
    <s v="Scott Ltd"/>
  </r>
  <r>
    <s v="S14300"/>
    <x v="19"/>
    <s v="B1007"/>
    <s v="C1226"/>
    <n v="8"/>
    <s v="Bulk"/>
    <n v="332"/>
    <n v="10"/>
    <s v="discounted"/>
    <n v="2656"/>
    <n v="33.200000000000003"/>
    <n v="2622.8"/>
    <s v="February"/>
    <x v="183"/>
    <x v="58"/>
    <s v="Collins-Wang"/>
  </r>
  <r>
    <s v="S14301"/>
    <x v="15"/>
    <s v="B1035"/>
    <s v="C1122"/>
    <n v="3"/>
    <s v="normal"/>
    <n v="288"/>
    <n v="10"/>
    <s v="discounted"/>
    <n v="864"/>
    <n v="28.8"/>
    <n v="835.2"/>
    <s v="February"/>
    <x v="100"/>
    <x v="28"/>
    <s v="Aguirre Group"/>
  </r>
  <r>
    <s v="S14302"/>
    <x v="19"/>
    <s v="B1044"/>
    <s v="C1080"/>
    <n v="5"/>
    <s v="normal"/>
    <n v="396"/>
    <n v="5"/>
    <s v="discounted"/>
    <n v="1980"/>
    <n v="19.8"/>
    <n v="1960.2"/>
    <s v="February"/>
    <x v="140"/>
    <x v="1"/>
    <s v="Davis-Buckley"/>
  </r>
  <r>
    <s v="S14303"/>
    <x v="27"/>
    <s v="B1028"/>
    <s v="C1197"/>
    <n v="3"/>
    <s v="normal"/>
    <n v="487"/>
    <n v="10"/>
    <s v="discounted"/>
    <n v="1461"/>
    <n v="48.7"/>
    <n v="1412.3"/>
    <s v="February"/>
    <x v="65"/>
    <x v="51"/>
    <s v="Solis, Snyder and Newton"/>
  </r>
  <r>
    <s v="S14304"/>
    <x v="2"/>
    <s v="B1059"/>
    <s v="C1141"/>
    <n v="7"/>
    <s v="Bulk"/>
    <n v="399"/>
    <n v="0"/>
    <s v="full price"/>
    <n v="2793"/>
    <n v="0"/>
    <n v="2793"/>
    <s v="February"/>
    <x v="88"/>
    <x v="34"/>
    <s v="Ashley, Delgado and Hernandez"/>
  </r>
  <r>
    <s v="S14305"/>
    <x v="14"/>
    <s v="B1028"/>
    <s v="C1230"/>
    <n v="7"/>
    <s v="Bulk"/>
    <n v="487"/>
    <n v="0"/>
    <s v="full price"/>
    <n v="3409"/>
    <n v="0"/>
    <n v="3409"/>
    <s v="February"/>
    <x v="122"/>
    <x v="51"/>
    <s v="Bauer, Page and Archer"/>
  </r>
  <r>
    <s v="S14306"/>
    <x v="19"/>
    <s v="B1005"/>
    <s v="C1025"/>
    <n v="5"/>
    <s v="normal"/>
    <n v="500"/>
    <n v="5"/>
    <s v="discounted"/>
    <n v="2500"/>
    <n v="25"/>
    <n v="2475"/>
    <s v="February"/>
    <x v="89"/>
    <x v="9"/>
    <s v="Wells, Jones and Rogers"/>
  </r>
  <r>
    <s v="S14307"/>
    <x v="18"/>
    <s v="B1023"/>
    <s v="C1049"/>
    <n v="6"/>
    <s v="Bulk"/>
    <n v="421"/>
    <n v="15"/>
    <s v="discounted"/>
    <n v="2526"/>
    <n v="63.15"/>
    <n v="2462.85"/>
    <s v="February"/>
    <x v="51"/>
    <x v="30"/>
    <s v="Mcknight LLC"/>
  </r>
  <r>
    <s v="S14308"/>
    <x v="25"/>
    <s v="B1058"/>
    <s v="C1212"/>
    <n v="8"/>
    <s v="Bulk"/>
    <n v="362"/>
    <n v="15"/>
    <s v="discounted"/>
    <n v="2896"/>
    <n v="54.3"/>
    <n v="2841.7"/>
    <s v="February"/>
    <x v="29"/>
    <x v="32"/>
    <s v="Maldonado-Cohen"/>
  </r>
  <r>
    <s v="S14309"/>
    <x v="20"/>
    <s v="B1035"/>
    <s v="C1025"/>
    <n v="3"/>
    <s v="normal"/>
    <n v="288"/>
    <n v="10"/>
    <s v="discounted"/>
    <n v="864"/>
    <n v="28.8"/>
    <n v="835.2"/>
    <s v="February"/>
    <x v="89"/>
    <x v="28"/>
    <s v="Wells, Jones and Rogers"/>
  </r>
  <r>
    <s v="S14310"/>
    <x v="8"/>
    <s v="B1022"/>
    <s v="C1053"/>
    <n v="4"/>
    <s v="normal"/>
    <n v="441"/>
    <n v="15"/>
    <s v="discounted"/>
    <n v="1764"/>
    <n v="66.150000000000006"/>
    <n v="1697.85"/>
    <s v="February"/>
    <x v="176"/>
    <x v="47"/>
    <s v="Hayes-Logan"/>
  </r>
  <r>
    <s v="S14311"/>
    <x v="6"/>
    <s v="B1001"/>
    <s v="C1128"/>
    <n v="2"/>
    <s v="normal"/>
    <n v="341"/>
    <n v="0"/>
    <s v="full price"/>
    <n v="682"/>
    <n v="0"/>
    <n v="682"/>
    <s v="February"/>
    <x v="175"/>
    <x v="50"/>
    <s v="Rodriguez, Brown and Daniels"/>
  </r>
  <r>
    <s v="S14312"/>
    <x v="1"/>
    <s v="B1004"/>
    <s v="C1138"/>
    <n v="5"/>
    <s v="normal"/>
    <n v="248"/>
    <n v="10"/>
    <s v="discounted"/>
    <n v="1240"/>
    <n v="24.8"/>
    <n v="1215.2"/>
    <s v="February"/>
    <x v="109"/>
    <x v="53"/>
    <s v="Norris Group"/>
  </r>
  <r>
    <s v="S14313"/>
    <x v="27"/>
    <s v="B1038"/>
    <s v="C1178"/>
    <n v="4"/>
    <s v="normal"/>
    <n v="481"/>
    <n v="15"/>
    <s v="discounted"/>
    <n v="1924"/>
    <n v="72.150000000000006"/>
    <n v="1851.85"/>
    <s v="February"/>
    <x v="50"/>
    <x v="18"/>
    <s v="Edwards, Ayers and Lowe"/>
  </r>
  <r>
    <s v="S14314"/>
    <x v="7"/>
    <s v="B1017"/>
    <s v="C1166"/>
    <n v="2"/>
    <s v="normal"/>
    <n v="303"/>
    <n v="5"/>
    <s v="discounted"/>
    <n v="606"/>
    <n v="15.15"/>
    <n v="590.85"/>
    <s v="February"/>
    <x v="91"/>
    <x v="55"/>
    <s v="Knight-Coleman"/>
  </r>
  <r>
    <s v="S14315"/>
    <x v="14"/>
    <s v="B1021"/>
    <s v="C1245"/>
    <n v="5"/>
    <s v="normal"/>
    <n v="269"/>
    <n v="15"/>
    <s v="discounted"/>
    <n v="1345"/>
    <n v="40.35"/>
    <n v="1304.6500000000001"/>
    <s v="February"/>
    <x v="98"/>
    <x v="44"/>
    <s v="Williams, Mills and Schwartz"/>
  </r>
  <r>
    <s v="S14316"/>
    <x v="10"/>
    <s v="B1028"/>
    <s v="C1104"/>
    <n v="1"/>
    <s v="normal"/>
    <n v="487"/>
    <n v="0"/>
    <s v="full price"/>
    <n v="487"/>
    <n v="0"/>
    <n v="487"/>
    <s v="February"/>
    <x v="134"/>
    <x v="51"/>
    <s v="Cooper-Bennett"/>
  </r>
  <r>
    <s v="S14317"/>
    <x v="16"/>
    <s v="B1019"/>
    <s v="C1156"/>
    <n v="9"/>
    <s v="Bulk"/>
    <n v="167"/>
    <n v="5"/>
    <s v="discounted"/>
    <n v="1503"/>
    <n v="8.35"/>
    <n v="1494.65"/>
    <s v="February"/>
    <x v="87"/>
    <x v="12"/>
    <s v="Trevino LLC"/>
  </r>
  <r>
    <s v="S14318"/>
    <x v="25"/>
    <s v="B1006"/>
    <s v="C1132"/>
    <n v="9"/>
    <s v="Bulk"/>
    <n v="213"/>
    <n v="0"/>
    <s v="full price"/>
    <n v="1917"/>
    <n v="0"/>
    <n v="1917"/>
    <s v="February"/>
    <x v="152"/>
    <x v="40"/>
    <s v="Moreno, Jenkins and Perez"/>
  </r>
  <r>
    <s v="S14319"/>
    <x v="8"/>
    <s v="B1022"/>
    <s v="C1080"/>
    <n v="6"/>
    <s v="Bulk"/>
    <n v="441"/>
    <n v="5"/>
    <s v="discounted"/>
    <n v="2646"/>
    <n v="22.05"/>
    <n v="2623.95"/>
    <s v="February"/>
    <x v="140"/>
    <x v="47"/>
    <s v="Davis-Buckley"/>
  </r>
  <r>
    <s v="S14320"/>
    <x v="21"/>
    <s v="B1021"/>
    <s v="C1033"/>
    <n v="3"/>
    <s v="normal"/>
    <n v="269"/>
    <n v="0"/>
    <s v="full price"/>
    <n v="807"/>
    <n v="0"/>
    <n v="807"/>
    <s v="February"/>
    <x v="193"/>
    <x v="44"/>
    <s v="Baird, Johnson and Ellison"/>
  </r>
  <r>
    <s v="S14321"/>
    <x v="20"/>
    <s v="B1006"/>
    <s v="C1035"/>
    <n v="1"/>
    <s v="normal"/>
    <n v="213"/>
    <n v="0"/>
    <s v="full price"/>
    <n v="213"/>
    <n v="0"/>
    <n v="213"/>
    <s v="February"/>
    <x v="212"/>
    <x v="40"/>
    <s v="Garcia, Buchanan and Clark"/>
  </r>
  <r>
    <s v="S14322"/>
    <x v="4"/>
    <s v="B1006"/>
    <s v="C1050"/>
    <n v="3"/>
    <s v="normal"/>
    <n v="213"/>
    <n v="5"/>
    <s v="discounted"/>
    <n v="639"/>
    <n v="10.65"/>
    <n v="628.35"/>
    <s v="February"/>
    <x v="180"/>
    <x v="40"/>
    <s v="Alvarez, Le and Wilson"/>
  </r>
  <r>
    <s v="S14323"/>
    <x v="10"/>
    <s v="B1003"/>
    <s v="C1095"/>
    <n v="8"/>
    <s v="Bulk"/>
    <n v="354"/>
    <n v="15"/>
    <s v="discounted"/>
    <n v="2832"/>
    <n v="53.1"/>
    <n v="2778.9"/>
    <s v="February"/>
    <x v="40"/>
    <x v="7"/>
    <s v="Solomon-Smith"/>
  </r>
  <r>
    <s v="S14324"/>
    <x v="0"/>
    <s v="B1003"/>
    <s v="C1103"/>
    <n v="4"/>
    <s v="normal"/>
    <n v="354"/>
    <n v="5"/>
    <s v="discounted"/>
    <n v="1416"/>
    <n v="17.7"/>
    <n v="1398.3"/>
    <s v="February"/>
    <x v="107"/>
    <x v="7"/>
    <s v="Miller-Miller"/>
  </r>
  <r>
    <s v="S14325"/>
    <x v="27"/>
    <s v="B1010"/>
    <s v="C1101"/>
    <n v="10"/>
    <s v="Bulk"/>
    <n v="342"/>
    <n v="10"/>
    <s v="discounted"/>
    <n v="3420"/>
    <n v="34.200000000000003"/>
    <n v="3385.8"/>
    <s v="February"/>
    <x v="236"/>
    <x v="45"/>
    <s v="Kelley, Pena and Zimmerman"/>
  </r>
  <r>
    <s v="S14326"/>
    <x v="17"/>
    <s v="B1036"/>
    <s v="C1043"/>
    <n v="2"/>
    <s v="normal"/>
    <n v="164"/>
    <n v="0"/>
    <s v="full price"/>
    <n v="328"/>
    <n v="0"/>
    <n v="328"/>
    <s v="February"/>
    <x v="49"/>
    <x v="19"/>
    <s v="Moore-Torres"/>
  </r>
  <r>
    <s v="S14327"/>
    <x v="3"/>
    <s v="B1041"/>
    <s v="C1025"/>
    <n v="9"/>
    <s v="Bulk"/>
    <n v="222"/>
    <n v="15"/>
    <s v="discounted"/>
    <n v="1998"/>
    <n v="33.299999999999997"/>
    <n v="1964.7"/>
    <s v="February"/>
    <x v="89"/>
    <x v="17"/>
    <s v="Wells, Jones and Rogers"/>
  </r>
  <r>
    <s v="S14328"/>
    <x v="16"/>
    <s v="B1031"/>
    <s v="C1205"/>
    <n v="5"/>
    <s v="normal"/>
    <n v="370"/>
    <n v="0"/>
    <s v="full price"/>
    <n v="1850"/>
    <n v="0"/>
    <n v="1850"/>
    <s v="February"/>
    <x v="210"/>
    <x v="5"/>
    <s v="Lee Ltd"/>
  </r>
  <r>
    <s v="S14329"/>
    <x v="18"/>
    <s v="B1046"/>
    <s v="C1042"/>
    <n v="3"/>
    <s v="normal"/>
    <n v="334"/>
    <n v="5"/>
    <s v="discounted"/>
    <n v="1002"/>
    <n v="16.7"/>
    <n v="985.3"/>
    <s v="February"/>
    <x v="240"/>
    <x v="20"/>
    <s v="Fox-Williams"/>
  </r>
  <r>
    <s v="S14330"/>
    <x v="26"/>
    <s v="B1028"/>
    <s v="C1031"/>
    <n v="6"/>
    <s v="Bulk"/>
    <n v="487"/>
    <n v="10"/>
    <s v="discounted"/>
    <n v="2922"/>
    <n v="48.7"/>
    <n v="2873.3"/>
    <s v="February"/>
    <x v="231"/>
    <x v="51"/>
    <s v="Martinez-Monroe"/>
  </r>
  <r>
    <s v="S14331"/>
    <x v="22"/>
    <s v="B1032"/>
    <s v="C1092"/>
    <n v="8"/>
    <s v="Bulk"/>
    <n v="423"/>
    <n v="10"/>
    <s v="discounted"/>
    <n v="3384"/>
    <n v="42.3"/>
    <n v="3341.7"/>
    <s v="February"/>
    <x v="169"/>
    <x v="43"/>
    <s v="Davis, Shepard and Clay"/>
  </r>
  <r>
    <s v="S14332"/>
    <x v="3"/>
    <s v="B1020"/>
    <s v="C1196"/>
    <n v="8"/>
    <s v="Bulk"/>
    <n v="386"/>
    <n v="5"/>
    <s v="discounted"/>
    <n v="3088"/>
    <n v="19.3"/>
    <n v="3068.7"/>
    <s v="February"/>
    <x v="127"/>
    <x v="39"/>
    <s v="Holden, Austin and Robinson"/>
  </r>
  <r>
    <s v="S14333"/>
    <x v="23"/>
    <s v="B1018"/>
    <s v="C1197"/>
    <n v="6"/>
    <s v="Bulk"/>
    <n v="295"/>
    <n v="0"/>
    <s v="full price"/>
    <n v="1770"/>
    <n v="0"/>
    <n v="1770"/>
    <s v="February"/>
    <x v="65"/>
    <x v="36"/>
    <s v="Solis, Snyder and Newton"/>
  </r>
  <r>
    <s v="S14334"/>
    <x v="16"/>
    <s v="B1003"/>
    <s v="C1119"/>
    <n v="5"/>
    <s v="normal"/>
    <n v="354"/>
    <n v="5"/>
    <s v="discounted"/>
    <n v="1770"/>
    <n v="17.7"/>
    <n v="1752.3"/>
    <s v="February"/>
    <x v="200"/>
    <x v="7"/>
    <s v="Lambert, Valdez and Garcia"/>
  </r>
  <r>
    <s v="S14335"/>
    <x v="15"/>
    <s v="B1014"/>
    <s v="C1211"/>
    <n v="3"/>
    <s v="normal"/>
    <n v="420"/>
    <n v="5"/>
    <s v="discounted"/>
    <n v="1260"/>
    <n v="21"/>
    <n v="1239"/>
    <s v="February"/>
    <x v="37"/>
    <x v="15"/>
    <s v="Richards Ltd"/>
  </r>
  <r>
    <s v="S14336"/>
    <x v="2"/>
    <s v="B1051"/>
    <s v="C1202"/>
    <n v="3"/>
    <s v="normal"/>
    <n v="451"/>
    <n v="5"/>
    <s v="discounted"/>
    <n v="1353"/>
    <n v="22.55"/>
    <n v="1330.45"/>
    <s v="February"/>
    <x v="137"/>
    <x v="52"/>
    <s v="Savage, Boyle and Kennedy"/>
  </r>
  <r>
    <s v="S14337"/>
    <x v="19"/>
    <s v="B1000"/>
    <s v="C1031"/>
    <n v="9"/>
    <s v="Bulk"/>
    <n v="418"/>
    <n v="15"/>
    <s v="discounted"/>
    <n v="3762"/>
    <n v="62.7"/>
    <n v="3699.3"/>
    <s v="February"/>
    <x v="231"/>
    <x v="57"/>
    <s v="Martinez-Monroe"/>
  </r>
  <r>
    <s v="S14338"/>
    <x v="11"/>
    <s v="B1024"/>
    <s v="C1041"/>
    <n v="3"/>
    <s v="normal"/>
    <n v="222"/>
    <n v="0"/>
    <s v="full price"/>
    <n v="666"/>
    <n v="0"/>
    <n v="666"/>
    <s v="February"/>
    <x v="235"/>
    <x v="35"/>
    <s v="Evans PLC"/>
  </r>
  <r>
    <s v="S14339"/>
    <x v="13"/>
    <s v="B1030"/>
    <s v="C1196"/>
    <n v="5"/>
    <s v="normal"/>
    <n v="410"/>
    <n v="15"/>
    <s v="discounted"/>
    <n v="2050"/>
    <n v="61.5"/>
    <n v="1988.5"/>
    <s v="February"/>
    <x v="127"/>
    <x v="23"/>
    <s v="Holden, Austin and Robinson"/>
  </r>
  <r>
    <s v="S14340"/>
    <x v="8"/>
    <s v="B1016"/>
    <s v="C1055"/>
    <n v="1"/>
    <s v="normal"/>
    <n v="427"/>
    <n v="10"/>
    <s v="discounted"/>
    <n v="427"/>
    <n v="42.7"/>
    <n v="384.3"/>
    <s v="February"/>
    <x v="59"/>
    <x v="37"/>
    <s v="Byrd, Dixon and Kennedy"/>
  </r>
  <r>
    <s v="S14341"/>
    <x v="25"/>
    <s v="B1045"/>
    <s v="C1164"/>
    <n v="2"/>
    <s v="normal"/>
    <n v="206"/>
    <n v="5"/>
    <s v="discounted"/>
    <n v="412"/>
    <n v="10.3"/>
    <n v="401.7"/>
    <s v="February"/>
    <x v="85"/>
    <x v="21"/>
    <s v="Harris Ltd"/>
  </r>
  <r>
    <s v="S14342"/>
    <x v="7"/>
    <s v="B1055"/>
    <s v="C1218"/>
    <n v="6"/>
    <s v="Bulk"/>
    <n v="192"/>
    <n v="10"/>
    <s v="discounted"/>
    <n v="1152"/>
    <n v="19.2"/>
    <n v="1132.8"/>
    <s v="February"/>
    <x v="26"/>
    <x v="3"/>
    <s v="Potter Group"/>
  </r>
  <r>
    <s v="S14343"/>
    <x v="24"/>
    <s v="B1027"/>
    <s v="C1072"/>
    <n v="6"/>
    <s v="Bulk"/>
    <n v="336"/>
    <n v="10"/>
    <s v="discounted"/>
    <n v="2016"/>
    <n v="33.6"/>
    <n v="1982.4"/>
    <s v="February"/>
    <x v="130"/>
    <x v="33"/>
    <s v="Reid, Chavez and Flowers"/>
  </r>
  <r>
    <s v="S14344"/>
    <x v="22"/>
    <s v="B1007"/>
    <s v="C1141"/>
    <n v="9"/>
    <s v="Bulk"/>
    <n v="332"/>
    <n v="10"/>
    <s v="discounted"/>
    <n v="2988"/>
    <n v="33.200000000000003"/>
    <n v="2954.8"/>
    <s v="February"/>
    <x v="88"/>
    <x v="58"/>
    <s v="Ashley, Delgado and Hernandez"/>
  </r>
  <r>
    <s v="S14345"/>
    <x v="24"/>
    <s v="B1051"/>
    <s v="C1123"/>
    <n v="10"/>
    <s v="Bulk"/>
    <n v="451"/>
    <n v="15"/>
    <s v="discounted"/>
    <n v="4510"/>
    <n v="67.650000000000006"/>
    <n v="4442.3500000000004"/>
    <s v="February"/>
    <x v="18"/>
    <x v="52"/>
    <s v="Barnes-Johnson"/>
  </r>
  <r>
    <s v="S14346"/>
    <x v="24"/>
    <s v="B1006"/>
    <s v="C1071"/>
    <n v="2"/>
    <s v="normal"/>
    <n v="213"/>
    <n v="10"/>
    <s v="discounted"/>
    <n v="426"/>
    <n v="21.3"/>
    <n v="404.7"/>
    <s v="February"/>
    <x v="71"/>
    <x v="40"/>
    <s v="Johnston and Sons"/>
  </r>
  <r>
    <s v="S14347"/>
    <x v="8"/>
    <s v="B1002"/>
    <s v="C1106"/>
    <n v="9"/>
    <s v="Bulk"/>
    <n v="167"/>
    <n v="15"/>
    <s v="discounted"/>
    <n v="1503"/>
    <n v="25.05"/>
    <n v="1477.95"/>
    <s v="February"/>
    <x v="75"/>
    <x v="29"/>
    <s v="Palmer Inc"/>
  </r>
  <r>
    <s v="S14348"/>
    <x v="20"/>
    <s v="B1023"/>
    <s v="C1146"/>
    <n v="6"/>
    <s v="Bulk"/>
    <n v="421"/>
    <n v="15"/>
    <s v="discounted"/>
    <n v="2526"/>
    <n v="63.15"/>
    <n v="2462.85"/>
    <s v="February"/>
    <x v="222"/>
    <x v="30"/>
    <s v="Martinez-Stout"/>
  </r>
  <r>
    <s v="S14349"/>
    <x v="21"/>
    <s v="B1041"/>
    <s v="C1085"/>
    <n v="8"/>
    <s v="Bulk"/>
    <n v="222"/>
    <n v="15"/>
    <s v="discounted"/>
    <n v="1776"/>
    <n v="33.299999999999997"/>
    <n v="1742.7"/>
    <s v="February"/>
    <x v="52"/>
    <x v="17"/>
    <s v="Roberts, Silva and Gray"/>
  </r>
  <r>
    <s v="S14350"/>
    <x v="22"/>
    <s v="B1049"/>
    <s v="C1047"/>
    <n v="1"/>
    <s v="normal"/>
    <n v="219"/>
    <n v="10"/>
    <s v="discounted"/>
    <n v="219"/>
    <n v="21.9"/>
    <n v="197.1"/>
    <s v="February"/>
    <x v="34"/>
    <x v="14"/>
    <s v="Gonzalez, Perry and Gonzalez"/>
  </r>
  <r>
    <s v="S14351"/>
    <x v="10"/>
    <s v="B1001"/>
    <s v="C1119"/>
    <n v="4"/>
    <s v="normal"/>
    <n v="341"/>
    <n v="0"/>
    <s v="full price"/>
    <n v="1364"/>
    <n v="0"/>
    <n v="1364"/>
    <s v="February"/>
    <x v="200"/>
    <x v="50"/>
    <s v="Lambert, Valdez and Garcia"/>
  </r>
  <r>
    <s v="S14352"/>
    <x v="16"/>
    <s v="B1005"/>
    <s v="C1190"/>
    <n v="6"/>
    <s v="Bulk"/>
    <n v="500"/>
    <n v="15"/>
    <s v="discounted"/>
    <n v="3000"/>
    <n v="75"/>
    <n v="2925"/>
    <s v="February"/>
    <x v="101"/>
    <x v="9"/>
    <s v="Contreras Inc"/>
  </r>
  <r>
    <s v="S14353"/>
    <x v="2"/>
    <s v="B1043"/>
    <s v="C1215"/>
    <n v="4"/>
    <s v="normal"/>
    <n v="262"/>
    <n v="15"/>
    <s v="discounted"/>
    <n v="1048"/>
    <n v="39.299999999999997"/>
    <n v="1008.7"/>
    <s v="February"/>
    <x v="182"/>
    <x v="56"/>
    <s v="Hernandez, Castaneda and Khan"/>
  </r>
  <r>
    <s v="S14354"/>
    <x v="8"/>
    <s v="B1031"/>
    <s v="C1099"/>
    <n v="3"/>
    <s v="normal"/>
    <n v="370"/>
    <n v="10"/>
    <s v="discounted"/>
    <n v="1110"/>
    <n v="37"/>
    <n v="1073"/>
    <s v="February"/>
    <x v="63"/>
    <x v="5"/>
    <s v="Powell-Cox"/>
  </r>
  <r>
    <s v="S14355"/>
    <x v="3"/>
    <s v="B1007"/>
    <s v="C1067"/>
    <n v="8"/>
    <s v="Bulk"/>
    <n v="332"/>
    <n v="15"/>
    <s v="discounted"/>
    <n v="2656"/>
    <n v="49.8"/>
    <n v="2606.1999999999998"/>
    <s v="February"/>
    <x v="131"/>
    <x v="58"/>
    <s v="Williams-Hart"/>
  </r>
  <r>
    <s v="S14356"/>
    <x v="15"/>
    <s v="B1029"/>
    <s v="C1037"/>
    <n v="3"/>
    <s v="normal"/>
    <n v="271"/>
    <n v="10"/>
    <s v="discounted"/>
    <n v="813"/>
    <n v="27.1"/>
    <n v="785.9"/>
    <s v="February"/>
    <x v="70"/>
    <x v="42"/>
    <s v="Smith-Proctor"/>
  </r>
  <r>
    <s v="S14357"/>
    <x v="4"/>
    <s v="B1009"/>
    <s v="C1010"/>
    <n v="1"/>
    <s v="normal"/>
    <n v="210"/>
    <n v="0"/>
    <s v="full price"/>
    <n v="210"/>
    <n v="0"/>
    <n v="210"/>
    <s v="February"/>
    <x v="144"/>
    <x v="2"/>
    <s v="Gibson Ltd"/>
  </r>
  <r>
    <s v="S14358"/>
    <x v="8"/>
    <s v="B1043"/>
    <s v="C1236"/>
    <n v="3"/>
    <s v="normal"/>
    <n v="262"/>
    <n v="5"/>
    <s v="discounted"/>
    <n v="786"/>
    <n v="13.1"/>
    <n v="772.9"/>
    <s v="February"/>
    <x v="80"/>
    <x v="56"/>
    <s v="Jackson Inc"/>
  </r>
  <r>
    <s v="S14359"/>
    <x v="9"/>
    <s v="B1011"/>
    <s v="C1042"/>
    <n v="10"/>
    <s v="Bulk"/>
    <n v="281"/>
    <n v="5"/>
    <s v="discounted"/>
    <n v="2810"/>
    <n v="14.05"/>
    <n v="2795.95"/>
    <s v="February"/>
    <x v="240"/>
    <x v="13"/>
    <s v="Fox-Williams"/>
  </r>
  <r>
    <s v="S14360"/>
    <x v="11"/>
    <s v="B1002"/>
    <s v="C1234"/>
    <n v="5"/>
    <s v="normal"/>
    <n v="167"/>
    <n v="15"/>
    <s v="discounted"/>
    <n v="835"/>
    <n v="25.05"/>
    <n v="809.95"/>
    <s v="February"/>
    <x v="165"/>
    <x v="29"/>
    <s v="Spears, Matthews and Ellis"/>
  </r>
  <r>
    <s v="S14361"/>
    <x v="2"/>
    <s v="B1050"/>
    <s v="C1155"/>
    <n v="6"/>
    <s v="Bulk"/>
    <n v="287"/>
    <n v="15"/>
    <s v="discounted"/>
    <n v="1722"/>
    <n v="43.05"/>
    <n v="1678.95"/>
    <s v="February"/>
    <x v="114"/>
    <x v="31"/>
    <s v="Larson and Sons"/>
  </r>
  <r>
    <s v="S14362"/>
    <x v="17"/>
    <s v="B1054"/>
    <s v="C1238"/>
    <n v="10"/>
    <s v="Bulk"/>
    <n v="209"/>
    <n v="10"/>
    <s v="discounted"/>
    <n v="2090"/>
    <n v="20.9"/>
    <n v="2069.1"/>
    <s v="February"/>
    <x v="56"/>
    <x v="10"/>
    <s v="Ross Ltd"/>
  </r>
  <r>
    <s v="S14363"/>
    <x v="12"/>
    <s v="B1032"/>
    <s v="C1003"/>
    <n v="7"/>
    <s v="Bulk"/>
    <n v="423"/>
    <n v="10"/>
    <s v="discounted"/>
    <n v="2961"/>
    <n v="42.3"/>
    <n v="2918.7"/>
    <s v="February"/>
    <x v="166"/>
    <x v="43"/>
    <s v="Clark and Sons"/>
  </r>
  <r>
    <s v="S14364"/>
    <x v="1"/>
    <s v="B1059"/>
    <s v="C1162"/>
    <n v="3"/>
    <s v="normal"/>
    <n v="399"/>
    <n v="5"/>
    <s v="discounted"/>
    <n v="1197"/>
    <n v="19.95"/>
    <n v="1177.05"/>
    <s v="February"/>
    <x v="28"/>
    <x v="34"/>
    <s v="Salazar, Maldonado and Thomas"/>
  </r>
  <r>
    <s v="S14365"/>
    <x v="11"/>
    <s v="B1004"/>
    <s v="C1214"/>
    <n v="2"/>
    <s v="normal"/>
    <n v="248"/>
    <n v="5"/>
    <s v="discounted"/>
    <n v="496"/>
    <n v="12.4"/>
    <n v="483.6"/>
    <s v="February"/>
    <x v="203"/>
    <x v="53"/>
    <s v="Nelson, Martinez and Malone"/>
  </r>
  <r>
    <s v="S14366"/>
    <x v="11"/>
    <s v="B1056"/>
    <s v="C1155"/>
    <n v="1"/>
    <s v="normal"/>
    <n v="204"/>
    <n v="0"/>
    <s v="full price"/>
    <n v="204"/>
    <n v="0"/>
    <n v="204"/>
    <s v="February"/>
    <x v="114"/>
    <x v="24"/>
    <s v="Larson and Sons"/>
  </r>
  <r>
    <s v="S14367"/>
    <x v="7"/>
    <s v="B1037"/>
    <s v="C1151"/>
    <n v="4"/>
    <s v="normal"/>
    <n v="373"/>
    <n v="15"/>
    <s v="discounted"/>
    <n v="1492"/>
    <n v="55.95"/>
    <n v="1436.05"/>
    <s v="February"/>
    <x v="118"/>
    <x v="41"/>
    <s v="Brown-Rivers"/>
  </r>
  <r>
    <s v="S14368"/>
    <x v="7"/>
    <s v="B1036"/>
    <s v="C1057"/>
    <n v="5"/>
    <s v="normal"/>
    <n v="164"/>
    <n v="10"/>
    <s v="discounted"/>
    <n v="820"/>
    <n v="16.399999999999999"/>
    <n v="803.6"/>
    <s v="February"/>
    <x v="202"/>
    <x v="19"/>
    <s v="Macdonald Ltd"/>
  </r>
  <r>
    <s v="S14369"/>
    <x v="16"/>
    <s v="B1004"/>
    <s v="C1168"/>
    <n v="10"/>
    <s v="Bulk"/>
    <n v="248"/>
    <n v="10"/>
    <s v="discounted"/>
    <n v="2480"/>
    <n v="24.8"/>
    <n v="2455.1999999999998"/>
    <s v="February"/>
    <x v="237"/>
    <x v="53"/>
    <s v="Hill-Rojas"/>
  </r>
  <r>
    <s v="S14370"/>
    <x v="22"/>
    <s v="B1009"/>
    <s v="C1078"/>
    <n v="8"/>
    <s v="Bulk"/>
    <n v="210"/>
    <n v="5"/>
    <s v="discounted"/>
    <n v="1680"/>
    <n v="10.5"/>
    <n v="1669.5"/>
    <s v="February"/>
    <x v="194"/>
    <x v="2"/>
    <s v="Kaiser Group"/>
  </r>
  <r>
    <s v="S14371"/>
    <x v="11"/>
    <s v="B1053"/>
    <s v="C1194"/>
    <n v="10"/>
    <s v="Bulk"/>
    <n v="315"/>
    <n v="10"/>
    <s v="discounted"/>
    <n v="3150"/>
    <n v="31.5"/>
    <n v="3118.5"/>
    <s v="February"/>
    <x v="73"/>
    <x v="4"/>
    <s v="Williams-Ross"/>
  </r>
  <r>
    <s v="S14372"/>
    <x v="0"/>
    <s v="B1056"/>
    <s v="C1065"/>
    <n v="2"/>
    <s v="normal"/>
    <n v="204"/>
    <n v="0"/>
    <s v="full price"/>
    <n v="408"/>
    <n v="0"/>
    <n v="408"/>
    <s v="February"/>
    <x v="105"/>
    <x v="24"/>
    <s v="Price Ltd"/>
  </r>
  <r>
    <s v="S14373"/>
    <x v="12"/>
    <s v="B1038"/>
    <s v="C1119"/>
    <n v="4"/>
    <s v="normal"/>
    <n v="481"/>
    <n v="5"/>
    <s v="discounted"/>
    <n v="1924"/>
    <n v="24.05"/>
    <n v="1899.95"/>
    <s v="February"/>
    <x v="200"/>
    <x v="18"/>
    <s v="Lambert, Valdez and Garcia"/>
  </r>
  <r>
    <s v="S14374"/>
    <x v="3"/>
    <s v="B1052"/>
    <s v="C1084"/>
    <n v="3"/>
    <s v="normal"/>
    <n v="462"/>
    <n v="15"/>
    <s v="discounted"/>
    <n v="1386"/>
    <n v="69.3"/>
    <n v="1316.7"/>
    <s v="February"/>
    <x v="64"/>
    <x v="8"/>
    <s v="Miles Ltd"/>
  </r>
  <r>
    <s v="S14375"/>
    <x v="0"/>
    <s v="B1000"/>
    <s v="C1085"/>
    <n v="8"/>
    <s v="Bulk"/>
    <n v="418"/>
    <n v="15"/>
    <s v="discounted"/>
    <n v="3344"/>
    <n v="62.7"/>
    <n v="3281.3"/>
    <s v="February"/>
    <x v="52"/>
    <x v="57"/>
    <s v="Roberts, Silva and Gray"/>
  </r>
  <r>
    <s v="S14376"/>
    <x v="8"/>
    <s v="B1016"/>
    <s v="C1024"/>
    <n v="7"/>
    <s v="Bulk"/>
    <n v="427"/>
    <n v="5"/>
    <s v="discounted"/>
    <n v="2989"/>
    <n v="21.35"/>
    <n v="2967.65"/>
    <s v="February"/>
    <x v="57"/>
    <x v="37"/>
    <s v="Hernandez LLC"/>
  </r>
  <r>
    <s v="S14377"/>
    <x v="23"/>
    <s v="B1059"/>
    <s v="C1209"/>
    <n v="2"/>
    <s v="normal"/>
    <n v="399"/>
    <n v="5"/>
    <s v="discounted"/>
    <n v="798"/>
    <n v="19.95"/>
    <n v="778.05"/>
    <s v="February"/>
    <x v="184"/>
    <x v="34"/>
    <s v="Lamb LLC"/>
  </r>
  <r>
    <s v="S14378"/>
    <x v="7"/>
    <s v="B1054"/>
    <s v="C1170"/>
    <n v="1"/>
    <s v="normal"/>
    <n v="209"/>
    <n v="15"/>
    <s v="discounted"/>
    <n v="209"/>
    <n v="31.35"/>
    <n v="177.65"/>
    <s v="February"/>
    <x v="66"/>
    <x v="10"/>
    <s v="Murphy and Sons"/>
  </r>
  <r>
    <s v="S14379"/>
    <x v="21"/>
    <s v="B1023"/>
    <s v="C1041"/>
    <n v="6"/>
    <s v="Bulk"/>
    <n v="421"/>
    <n v="0"/>
    <s v="full price"/>
    <n v="2526"/>
    <n v="0"/>
    <n v="2526"/>
    <s v="February"/>
    <x v="235"/>
    <x v="30"/>
    <s v="Evans PLC"/>
  </r>
  <r>
    <s v="S14380"/>
    <x v="25"/>
    <s v="B1015"/>
    <s v="C1120"/>
    <n v="6"/>
    <s v="Bulk"/>
    <n v="417"/>
    <n v="5"/>
    <s v="discounted"/>
    <n v="2502"/>
    <n v="20.85"/>
    <n v="2481.15"/>
    <s v="February"/>
    <x v="86"/>
    <x v="25"/>
    <s v="Smith-Wolfe"/>
  </r>
  <r>
    <s v="S14381"/>
    <x v="20"/>
    <s v="B1001"/>
    <s v="C1039"/>
    <n v="5"/>
    <s v="normal"/>
    <n v="341"/>
    <n v="0"/>
    <s v="full price"/>
    <n v="1705"/>
    <n v="0"/>
    <n v="1705"/>
    <s v="February"/>
    <x v="16"/>
    <x v="50"/>
    <s v="Barrett-Bryant"/>
  </r>
  <r>
    <s v="S14382"/>
    <x v="10"/>
    <s v="B1049"/>
    <s v="C1121"/>
    <n v="7"/>
    <s v="Bulk"/>
    <n v="219"/>
    <n v="10"/>
    <s v="discounted"/>
    <n v="1533"/>
    <n v="21.9"/>
    <n v="1511.1"/>
    <s v="February"/>
    <x v="233"/>
    <x v="14"/>
    <s v="Miller Ltd"/>
  </r>
  <r>
    <s v="S14383"/>
    <x v="6"/>
    <s v="B1022"/>
    <s v="C1149"/>
    <n v="10"/>
    <s v="Bulk"/>
    <n v="441"/>
    <n v="5"/>
    <s v="discounted"/>
    <n v="4410"/>
    <n v="22.05"/>
    <n v="4387.95"/>
    <s v="February"/>
    <x v="76"/>
    <x v="47"/>
    <s v="Rodgers and Sons"/>
  </r>
  <r>
    <s v="S14384"/>
    <x v="0"/>
    <s v="B1050"/>
    <s v="C1086"/>
    <n v="8"/>
    <s v="Bulk"/>
    <n v="287"/>
    <n v="0"/>
    <s v="full price"/>
    <n v="2296"/>
    <n v="0"/>
    <n v="2296"/>
    <s v="February"/>
    <x v="220"/>
    <x v="31"/>
    <s v="Brown-Smith"/>
  </r>
  <r>
    <s v="S14385"/>
    <x v="20"/>
    <s v="B1014"/>
    <s v="C1222"/>
    <n v="3"/>
    <s v="normal"/>
    <n v="420"/>
    <n v="0"/>
    <s v="full price"/>
    <n v="1260"/>
    <n v="0"/>
    <n v="1260"/>
    <s v="February"/>
    <x v="44"/>
    <x v="15"/>
    <s v="Moody-Dunn"/>
  </r>
  <r>
    <s v="S14386"/>
    <x v="26"/>
    <s v="B1035"/>
    <s v="C1095"/>
    <n v="3"/>
    <s v="normal"/>
    <n v="288"/>
    <n v="5"/>
    <s v="discounted"/>
    <n v="864"/>
    <n v="14.4"/>
    <n v="849.6"/>
    <s v="February"/>
    <x v="40"/>
    <x v="28"/>
    <s v="Solomon-Smith"/>
  </r>
  <r>
    <s v="S14387"/>
    <x v="1"/>
    <s v="B1020"/>
    <s v="C1108"/>
    <n v="2"/>
    <s v="normal"/>
    <n v="386"/>
    <n v="15"/>
    <s v="discounted"/>
    <n v="772"/>
    <n v="57.9"/>
    <n v="714.1"/>
    <s v="February"/>
    <x v="149"/>
    <x v="39"/>
    <s v="Johnson-Bennett"/>
  </r>
  <r>
    <s v="S14388"/>
    <x v="11"/>
    <s v="B1041"/>
    <s v="C1199"/>
    <n v="3"/>
    <s v="normal"/>
    <n v="222"/>
    <n v="0"/>
    <s v="full price"/>
    <n v="666"/>
    <n v="0"/>
    <n v="666"/>
    <s v="February"/>
    <x v="15"/>
    <x v="17"/>
    <s v="Bender Group"/>
  </r>
  <r>
    <s v="S14389"/>
    <x v="3"/>
    <s v="B1044"/>
    <s v="C1161"/>
    <n v="7"/>
    <s v="Bulk"/>
    <n v="396"/>
    <n v="0"/>
    <s v="full price"/>
    <n v="2772"/>
    <n v="0"/>
    <n v="2772"/>
    <s v="February"/>
    <x v="38"/>
    <x v="1"/>
    <s v="Baker, Gonzalez and Wood"/>
  </r>
  <r>
    <s v="S14390"/>
    <x v="10"/>
    <s v="B1025"/>
    <s v="C1125"/>
    <n v="1"/>
    <s v="normal"/>
    <n v="467"/>
    <n v="0"/>
    <s v="full price"/>
    <n v="467"/>
    <n v="0"/>
    <n v="467"/>
    <s v="February"/>
    <x v="74"/>
    <x v="38"/>
    <s v="Mendoza-Burke"/>
  </r>
  <r>
    <s v="S14391"/>
    <x v="26"/>
    <s v="B1027"/>
    <s v="C1049"/>
    <n v="10"/>
    <s v="Bulk"/>
    <n v="336"/>
    <n v="0"/>
    <s v="full price"/>
    <n v="3360"/>
    <n v="0"/>
    <n v="3360"/>
    <s v="February"/>
    <x v="51"/>
    <x v="33"/>
    <s v="Mcknight LLC"/>
  </r>
  <r>
    <s v="S14392"/>
    <x v="12"/>
    <s v="B1002"/>
    <s v="C1155"/>
    <n v="5"/>
    <s v="normal"/>
    <n v="167"/>
    <n v="15"/>
    <s v="discounted"/>
    <n v="835"/>
    <n v="25.05"/>
    <n v="809.95"/>
    <s v="February"/>
    <x v="114"/>
    <x v="29"/>
    <s v="Larson and Sons"/>
  </r>
  <r>
    <s v="S14393"/>
    <x v="7"/>
    <s v="B1014"/>
    <s v="C1134"/>
    <n v="2"/>
    <s v="normal"/>
    <n v="420"/>
    <n v="10"/>
    <s v="discounted"/>
    <n v="840"/>
    <n v="42"/>
    <n v="798"/>
    <s v="February"/>
    <x v="25"/>
    <x v="15"/>
    <s v="Caldwell PLC"/>
  </r>
  <r>
    <s v="S14394"/>
    <x v="22"/>
    <s v="B1041"/>
    <s v="C1051"/>
    <n v="7"/>
    <s v="Bulk"/>
    <n v="222"/>
    <n v="10"/>
    <s v="discounted"/>
    <n v="1554"/>
    <n v="22.2"/>
    <n v="1531.8"/>
    <s v="February"/>
    <x v="33"/>
    <x v="17"/>
    <s v="Davis, Franklin and Pollard"/>
  </r>
  <r>
    <s v="S14395"/>
    <x v="3"/>
    <s v="B1002"/>
    <s v="C1148"/>
    <n v="3"/>
    <s v="normal"/>
    <n v="167"/>
    <n v="0"/>
    <s v="full price"/>
    <n v="501"/>
    <n v="0"/>
    <n v="501"/>
    <s v="February"/>
    <x v="97"/>
    <x v="29"/>
    <s v="Ford PLC"/>
  </r>
  <r>
    <s v="S14396"/>
    <x v="17"/>
    <s v="B1018"/>
    <s v="C1110"/>
    <n v="1"/>
    <s v="normal"/>
    <n v="295"/>
    <n v="5"/>
    <s v="discounted"/>
    <n v="295"/>
    <n v="14.75"/>
    <n v="280.25"/>
    <s v="February"/>
    <x v="248"/>
    <x v="36"/>
    <s v="Davis, Harmon and Morgan"/>
  </r>
  <r>
    <s v="S14397"/>
    <x v="3"/>
    <s v="B1039"/>
    <s v="C1202"/>
    <n v="6"/>
    <s v="Bulk"/>
    <n v="356"/>
    <n v="10"/>
    <s v="discounted"/>
    <n v="2136"/>
    <n v="35.6"/>
    <n v="2100.4"/>
    <s v="February"/>
    <x v="137"/>
    <x v="46"/>
    <s v="Savage, Boyle and Kennedy"/>
  </r>
  <r>
    <s v="S14398"/>
    <x v="2"/>
    <s v="B1021"/>
    <s v="C1206"/>
    <n v="5"/>
    <s v="normal"/>
    <n v="269"/>
    <n v="15"/>
    <s v="discounted"/>
    <n v="1345"/>
    <n v="40.35"/>
    <n v="1304.6500000000001"/>
    <s v="February"/>
    <x v="117"/>
    <x v="44"/>
    <s v="Sanford Group"/>
  </r>
  <r>
    <s v="S14399"/>
    <x v="2"/>
    <s v="B1043"/>
    <s v="C1135"/>
    <n v="3"/>
    <s v="normal"/>
    <n v="262"/>
    <n v="10"/>
    <s v="discounted"/>
    <n v="786"/>
    <n v="26.2"/>
    <n v="759.8"/>
    <s v="February"/>
    <x v="111"/>
    <x v="56"/>
    <s v="Morales-Morris"/>
  </r>
  <r>
    <s v="S14400"/>
    <x v="10"/>
    <s v="B1022"/>
    <s v="C1091"/>
    <n v="8"/>
    <s v="Bulk"/>
    <n v="441"/>
    <n v="0"/>
    <s v="full price"/>
    <n v="3528"/>
    <n v="0"/>
    <n v="3528"/>
    <s v="February"/>
    <x v="0"/>
    <x v="47"/>
    <s v="King LLC"/>
  </r>
  <r>
    <s v="S14401"/>
    <x v="2"/>
    <s v="B1039"/>
    <s v="C1051"/>
    <n v="5"/>
    <s v="normal"/>
    <n v="356"/>
    <n v="10"/>
    <s v="discounted"/>
    <n v="1780"/>
    <n v="35.6"/>
    <n v="1744.4"/>
    <s v="February"/>
    <x v="33"/>
    <x v="46"/>
    <s v="Davis, Franklin and Pollard"/>
  </r>
  <r>
    <s v="S14402"/>
    <x v="23"/>
    <s v="B1030"/>
    <s v="C1070"/>
    <n v="7"/>
    <s v="Bulk"/>
    <n v="410"/>
    <n v="5"/>
    <s v="discounted"/>
    <n v="2870"/>
    <n v="20.5"/>
    <n v="2849.5"/>
    <s v="February"/>
    <x v="151"/>
    <x v="23"/>
    <s v="Green, Wilson and Flynn"/>
  </r>
  <r>
    <s v="S14403"/>
    <x v="9"/>
    <s v="B1008"/>
    <s v="C1210"/>
    <n v="6"/>
    <s v="Bulk"/>
    <n v="492"/>
    <n v="5"/>
    <s v="discounted"/>
    <n v="2952"/>
    <n v="24.6"/>
    <n v="2927.4"/>
    <s v="February"/>
    <x v="217"/>
    <x v="54"/>
    <s v="Casey-Orozco"/>
  </r>
  <r>
    <s v="S14404"/>
    <x v="27"/>
    <s v="B1011"/>
    <s v="C1247"/>
    <n v="9"/>
    <s v="Bulk"/>
    <n v="281"/>
    <n v="5"/>
    <s v="discounted"/>
    <n v="2529"/>
    <n v="14.05"/>
    <n v="2514.9499999999998"/>
    <s v="February"/>
    <x v="172"/>
    <x v="13"/>
    <s v="Curtis Group"/>
  </r>
  <r>
    <s v="S14405"/>
    <x v="27"/>
    <s v="B1058"/>
    <s v="C1206"/>
    <n v="2"/>
    <s v="normal"/>
    <n v="362"/>
    <n v="5"/>
    <s v="discounted"/>
    <n v="724"/>
    <n v="18.100000000000001"/>
    <n v="705.9"/>
    <s v="February"/>
    <x v="117"/>
    <x v="32"/>
    <s v="Sanford Group"/>
  </r>
  <r>
    <s v="S14406"/>
    <x v="21"/>
    <s v="B1027"/>
    <s v="C1014"/>
    <n v="8"/>
    <s v="Bulk"/>
    <n v="336"/>
    <n v="5"/>
    <s v="discounted"/>
    <n v="2688"/>
    <n v="16.8"/>
    <n v="2671.2"/>
    <s v="February"/>
    <x v="3"/>
    <x v="33"/>
    <s v="Trevino PLC"/>
  </r>
  <r>
    <s v="S14407"/>
    <x v="6"/>
    <s v="B1053"/>
    <s v="C1085"/>
    <n v="8"/>
    <s v="Bulk"/>
    <n v="315"/>
    <n v="5"/>
    <s v="discounted"/>
    <n v="2520"/>
    <n v="15.75"/>
    <n v="2504.25"/>
    <s v="February"/>
    <x v="52"/>
    <x v="4"/>
    <s v="Roberts, Silva and Gray"/>
  </r>
  <r>
    <s v="S14408"/>
    <x v="15"/>
    <s v="B1027"/>
    <s v="C1021"/>
    <n v="6"/>
    <s v="Bulk"/>
    <n v="336"/>
    <n v="5"/>
    <s v="discounted"/>
    <n v="2016"/>
    <n v="16.8"/>
    <n v="1999.2"/>
    <s v="February"/>
    <x v="32"/>
    <x v="33"/>
    <s v="Pierce, Cross and Solomon"/>
  </r>
  <r>
    <s v="S14409"/>
    <x v="5"/>
    <s v="B1035"/>
    <s v="C1149"/>
    <n v="9"/>
    <s v="Bulk"/>
    <n v="288"/>
    <n v="15"/>
    <s v="discounted"/>
    <n v="2592"/>
    <n v="43.2"/>
    <n v="2548.8000000000002"/>
    <s v="February"/>
    <x v="76"/>
    <x v="28"/>
    <s v="Rodgers and Sons"/>
  </r>
  <r>
    <s v="S14410"/>
    <x v="14"/>
    <s v="B1038"/>
    <s v="C1062"/>
    <n v="3"/>
    <s v="normal"/>
    <n v="481"/>
    <n v="5"/>
    <s v="discounted"/>
    <n v="1443"/>
    <n v="24.05"/>
    <n v="1418.95"/>
    <s v="February"/>
    <x v="81"/>
    <x v="18"/>
    <s v="Williams LLC"/>
  </r>
  <r>
    <s v="S14411"/>
    <x v="13"/>
    <s v="B1035"/>
    <s v="C1226"/>
    <n v="8"/>
    <s v="Bulk"/>
    <n v="288"/>
    <n v="0"/>
    <s v="full price"/>
    <n v="2304"/>
    <n v="0"/>
    <n v="2304"/>
    <s v="February"/>
    <x v="183"/>
    <x v="28"/>
    <s v="Collins-Wang"/>
  </r>
  <r>
    <s v="S14412"/>
    <x v="8"/>
    <s v="B1010"/>
    <s v="C1191"/>
    <n v="2"/>
    <s v="normal"/>
    <n v="342"/>
    <n v="10"/>
    <s v="discounted"/>
    <n v="684"/>
    <n v="34.200000000000003"/>
    <n v="649.79999999999995"/>
    <s v="February"/>
    <x v="11"/>
    <x v="45"/>
    <s v="Chen Inc"/>
  </r>
  <r>
    <s v="S14413"/>
    <x v="19"/>
    <s v="B1059"/>
    <s v="C1102"/>
    <n v="7"/>
    <s v="Bulk"/>
    <n v="399"/>
    <n v="5"/>
    <s v="discounted"/>
    <n v="2793"/>
    <n v="19.95"/>
    <n v="2773.05"/>
    <s v="February"/>
    <x v="199"/>
    <x v="34"/>
    <s v="Mahoney-Long"/>
  </r>
  <r>
    <s v="S14414"/>
    <x v="4"/>
    <s v="B1044"/>
    <s v="C1017"/>
    <n v="4"/>
    <s v="normal"/>
    <n v="396"/>
    <n v="5"/>
    <s v="discounted"/>
    <n v="1584"/>
    <n v="19.8"/>
    <n v="1564.2"/>
    <s v="February"/>
    <x v="93"/>
    <x v="1"/>
    <s v="Maldonado, Miller and Thomas"/>
  </r>
  <r>
    <s v="S14415"/>
    <x v="20"/>
    <s v="B1002"/>
    <s v="C1203"/>
    <n v="1"/>
    <s v="normal"/>
    <n v="167"/>
    <n v="0"/>
    <s v="full price"/>
    <n v="167"/>
    <n v="0"/>
    <n v="167"/>
    <s v="February"/>
    <x v="60"/>
    <x v="29"/>
    <s v="Patel-Thomas"/>
  </r>
  <r>
    <s v="S14416"/>
    <x v="19"/>
    <s v="B1013"/>
    <s v="C1019"/>
    <n v="5"/>
    <s v="normal"/>
    <n v="284"/>
    <n v="15"/>
    <s v="discounted"/>
    <n v="1420"/>
    <n v="42.6"/>
    <n v="1377.4"/>
    <s v="February"/>
    <x v="155"/>
    <x v="16"/>
    <s v="Bolton, Jones and Rich"/>
  </r>
  <r>
    <s v="S14417"/>
    <x v="4"/>
    <s v="B1001"/>
    <s v="C1015"/>
    <n v="5"/>
    <s v="normal"/>
    <n v="341"/>
    <n v="5"/>
    <s v="discounted"/>
    <n v="1705"/>
    <n v="17.05"/>
    <n v="1687.95"/>
    <s v="February"/>
    <x v="201"/>
    <x v="50"/>
    <s v="Munoz, Black and Wilson"/>
  </r>
  <r>
    <s v="S14418"/>
    <x v="2"/>
    <s v="B1053"/>
    <s v="C1070"/>
    <n v="6"/>
    <s v="Bulk"/>
    <n v="315"/>
    <n v="0"/>
    <s v="full price"/>
    <n v="1890"/>
    <n v="0"/>
    <n v="1890"/>
    <s v="February"/>
    <x v="151"/>
    <x v="4"/>
    <s v="Green, Wilson and Flynn"/>
  </r>
  <r>
    <s v="S14419"/>
    <x v="1"/>
    <s v="B1036"/>
    <s v="C1249"/>
    <n v="6"/>
    <s v="Bulk"/>
    <n v="164"/>
    <n v="15"/>
    <s v="discounted"/>
    <n v="984"/>
    <n v="24.6"/>
    <n v="959.4"/>
    <s v="February"/>
    <x v="99"/>
    <x v="19"/>
    <s v="Jones-Hunter"/>
  </r>
  <r>
    <s v="S14420"/>
    <x v="8"/>
    <s v="B1009"/>
    <s v="C1170"/>
    <n v="2"/>
    <s v="normal"/>
    <n v="210"/>
    <n v="10"/>
    <s v="discounted"/>
    <n v="420"/>
    <n v="21"/>
    <n v="399"/>
    <s v="February"/>
    <x v="66"/>
    <x v="2"/>
    <s v="Murphy and Sons"/>
  </r>
  <r>
    <s v="S14421"/>
    <x v="21"/>
    <s v="B1034"/>
    <s v="C1181"/>
    <n v="3"/>
    <s v="normal"/>
    <n v="305"/>
    <n v="10"/>
    <s v="discounted"/>
    <n v="915"/>
    <n v="30.5"/>
    <n v="884.5"/>
    <s v="February"/>
    <x v="209"/>
    <x v="22"/>
    <s v="Morales, Allen and Wells"/>
  </r>
  <r>
    <s v="S14422"/>
    <x v="23"/>
    <s v="B1048"/>
    <s v="C1021"/>
    <n v="8"/>
    <s v="Bulk"/>
    <n v="465"/>
    <n v="15"/>
    <s v="discounted"/>
    <n v="3720"/>
    <n v="69.75"/>
    <n v="3650.25"/>
    <s v="February"/>
    <x v="32"/>
    <x v="6"/>
    <s v="Pierce, Cross and Solomon"/>
  </r>
  <r>
    <s v="S14423"/>
    <x v="25"/>
    <s v="B1046"/>
    <s v="C1173"/>
    <n v="7"/>
    <s v="Bulk"/>
    <n v="334"/>
    <n v="5"/>
    <s v="discounted"/>
    <n v="2338"/>
    <n v="16.7"/>
    <n v="2321.3000000000002"/>
    <s v="February"/>
    <x v="136"/>
    <x v="20"/>
    <s v="Jordan, Parker and Adams"/>
  </r>
  <r>
    <s v="S14424"/>
    <x v="13"/>
    <s v="B1009"/>
    <s v="C1193"/>
    <n v="2"/>
    <s v="normal"/>
    <n v="210"/>
    <n v="10"/>
    <s v="discounted"/>
    <n v="420"/>
    <n v="21"/>
    <n v="399"/>
    <s v="February"/>
    <x v="46"/>
    <x v="2"/>
    <s v="Lucero and Sons"/>
  </r>
  <r>
    <s v="S14425"/>
    <x v="17"/>
    <s v="B1024"/>
    <s v="C1148"/>
    <n v="9"/>
    <s v="Bulk"/>
    <n v="222"/>
    <n v="15"/>
    <s v="discounted"/>
    <n v="1998"/>
    <n v="33.299999999999997"/>
    <n v="1964.7"/>
    <s v="February"/>
    <x v="97"/>
    <x v="35"/>
    <s v="Ford PLC"/>
  </r>
  <r>
    <s v="S14426"/>
    <x v="16"/>
    <s v="B1050"/>
    <s v="C1207"/>
    <n v="3"/>
    <s v="normal"/>
    <n v="287"/>
    <n v="10"/>
    <s v="discounted"/>
    <n v="861"/>
    <n v="28.7"/>
    <n v="832.3"/>
    <s v="February"/>
    <x v="243"/>
    <x v="31"/>
    <s v="Mendoza LLC"/>
  </r>
  <r>
    <s v="S14427"/>
    <x v="7"/>
    <s v="B1008"/>
    <s v="C1186"/>
    <n v="1"/>
    <s v="normal"/>
    <n v="492"/>
    <n v="15"/>
    <s v="discounted"/>
    <n v="492"/>
    <n v="73.8"/>
    <n v="418.2"/>
    <s v="February"/>
    <x v="47"/>
    <x v="54"/>
    <s v="Torres Ltd"/>
  </r>
  <r>
    <s v="S14428"/>
    <x v="24"/>
    <s v="B1002"/>
    <s v="C1002"/>
    <n v="10"/>
    <s v="Bulk"/>
    <n v="167"/>
    <n v="10"/>
    <s v="discounted"/>
    <n v="1670"/>
    <n v="16.7"/>
    <n v="1653.3"/>
    <s v="February"/>
    <x v="161"/>
    <x v="29"/>
    <s v="Garcia-Martin"/>
  </r>
  <r>
    <s v="S14429"/>
    <x v="19"/>
    <s v="B1028"/>
    <s v="C1214"/>
    <n v="1"/>
    <s v="normal"/>
    <n v="487"/>
    <n v="10"/>
    <s v="discounted"/>
    <n v="487"/>
    <n v="48.7"/>
    <n v="438.3"/>
    <s v="February"/>
    <x v="203"/>
    <x v="51"/>
    <s v="Nelson, Martinez and Malone"/>
  </r>
  <r>
    <s v="S14430"/>
    <x v="17"/>
    <s v="B1042"/>
    <s v="C1193"/>
    <n v="6"/>
    <s v="Bulk"/>
    <n v="381"/>
    <n v="10"/>
    <s v="discounted"/>
    <n v="2286"/>
    <n v="38.1"/>
    <n v="2247.9"/>
    <s v="February"/>
    <x v="46"/>
    <x v="0"/>
    <s v="Lucero and Sons"/>
  </r>
  <r>
    <s v="S14431"/>
    <x v="27"/>
    <s v="B1004"/>
    <s v="C1119"/>
    <n v="7"/>
    <s v="Bulk"/>
    <n v="248"/>
    <n v="5"/>
    <s v="discounted"/>
    <n v="1736"/>
    <n v="12.4"/>
    <n v="1723.6"/>
    <s v="February"/>
    <x v="200"/>
    <x v="53"/>
    <s v="Lambert, Valdez and Garcia"/>
  </r>
  <r>
    <s v="S14432"/>
    <x v="15"/>
    <s v="B1013"/>
    <s v="C1180"/>
    <n v="7"/>
    <s v="Bulk"/>
    <n v="284"/>
    <n v="5"/>
    <s v="discounted"/>
    <n v="1988"/>
    <n v="14.2"/>
    <n v="1973.8"/>
    <s v="February"/>
    <x v="83"/>
    <x v="16"/>
    <s v="Garner Inc"/>
  </r>
  <r>
    <s v="S14433"/>
    <x v="26"/>
    <s v="B1005"/>
    <s v="C1092"/>
    <n v="4"/>
    <s v="normal"/>
    <n v="500"/>
    <n v="15"/>
    <s v="discounted"/>
    <n v="2000"/>
    <n v="75"/>
    <n v="1925"/>
    <s v="February"/>
    <x v="169"/>
    <x v="9"/>
    <s v="Davis, Shepard and Clay"/>
  </r>
  <r>
    <s v="S14434"/>
    <x v="18"/>
    <s v="B1005"/>
    <s v="C1044"/>
    <n v="9"/>
    <s v="Bulk"/>
    <n v="500"/>
    <n v="0"/>
    <s v="full price"/>
    <n v="4500"/>
    <n v="0"/>
    <n v="4500"/>
    <s v="February"/>
    <x v="224"/>
    <x v="9"/>
    <s v="Lewis-Hunter"/>
  </r>
  <r>
    <s v="S14435"/>
    <x v="4"/>
    <s v="B1008"/>
    <s v="C1050"/>
    <n v="6"/>
    <s v="Bulk"/>
    <n v="492"/>
    <n v="0"/>
    <s v="full price"/>
    <n v="2952"/>
    <n v="0"/>
    <n v="2952"/>
    <s v="February"/>
    <x v="180"/>
    <x v="54"/>
    <s v="Alvarez, Le and Wilson"/>
  </r>
  <r>
    <s v="S14436"/>
    <x v="27"/>
    <s v="B1013"/>
    <s v="C1111"/>
    <n v="5"/>
    <s v="normal"/>
    <n v="284"/>
    <n v="0"/>
    <s v="full price"/>
    <n v="1420"/>
    <n v="0"/>
    <n v="1420"/>
    <s v="February"/>
    <x v="103"/>
    <x v="16"/>
    <s v="Nash, Rich and Hill"/>
  </r>
  <r>
    <s v="S14437"/>
    <x v="14"/>
    <s v="B1023"/>
    <s v="C1129"/>
    <n v="3"/>
    <s v="normal"/>
    <n v="421"/>
    <n v="15"/>
    <s v="discounted"/>
    <n v="1263"/>
    <n v="63.15"/>
    <n v="1199.8499999999999"/>
    <s v="February"/>
    <x v="158"/>
    <x v="30"/>
    <s v="Bruce-Jacobs"/>
  </r>
  <r>
    <s v="S14438"/>
    <x v="7"/>
    <s v="B1034"/>
    <s v="C1004"/>
    <n v="2"/>
    <s v="normal"/>
    <n v="305"/>
    <n v="5"/>
    <s v="discounted"/>
    <n v="610"/>
    <n v="15.25"/>
    <n v="594.75"/>
    <s v="February"/>
    <x v="185"/>
    <x v="22"/>
    <s v="Scott Ltd"/>
  </r>
  <r>
    <s v="S14439"/>
    <x v="7"/>
    <s v="B1016"/>
    <s v="C1130"/>
    <n v="2"/>
    <s v="normal"/>
    <n v="427"/>
    <n v="0"/>
    <s v="full price"/>
    <n v="854"/>
    <n v="0"/>
    <n v="854"/>
    <s v="February"/>
    <x v="211"/>
    <x v="37"/>
    <s v="Johnson, Gordon and Fuentes"/>
  </r>
  <r>
    <s v="S14440"/>
    <x v="19"/>
    <s v="B1013"/>
    <s v="C1041"/>
    <n v="4"/>
    <s v="normal"/>
    <n v="284"/>
    <n v="5"/>
    <s v="discounted"/>
    <n v="1136"/>
    <n v="14.2"/>
    <n v="1121.8"/>
    <s v="February"/>
    <x v="235"/>
    <x v="16"/>
    <s v="Evans PLC"/>
  </r>
  <r>
    <s v="S14441"/>
    <x v="15"/>
    <s v="B1045"/>
    <s v="C1169"/>
    <n v="1"/>
    <s v="normal"/>
    <n v="206"/>
    <n v="0"/>
    <s v="full price"/>
    <n v="206"/>
    <n v="0"/>
    <n v="206"/>
    <s v="February"/>
    <x v="5"/>
    <x v="21"/>
    <s v="Smith-Lester"/>
  </r>
  <r>
    <s v="S14442"/>
    <x v="14"/>
    <s v="B1019"/>
    <s v="C1012"/>
    <n v="6"/>
    <s v="Bulk"/>
    <n v="167"/>
    <n v="0"/>
    <s v="full price"/>
    <n v="1002"/>
    <n v="0"/>
    <n v="1002"/>
    <s v="February"/>
    <x v="19"/>
    <x v="12"/>
    <s v="Brown and Sons"/>
  </r>
  <r>
    <s v="S14443"/>
    <x v="3"/>
    <s v="B1032"/>
    <s v="C1120"/>
    <n v="5"/>
    <s v="normal"/>
    <n v="423"/>
    <n v="15"/>
    <s v="discounted"/>
    <n v="2115"/>
    <n v="63.45"/>
    <n v="2051.5500000000002"/>
    <s v="February"/>
    <x v="86"/>
    <x v="43"/>
    <s v="Smith-Wolfe"/>
  </r>
  <r>
    <s v="S14444"/>
    <x v="16"/>
    <s v="B1044"/>
    <s v="C1009"/>
    <n v="3"/>
    <s v="normal"/>
    <n v="396"/>
    <n v="5"/>
    <s v="discounted"/>
    <n v="1188"/>
    <n v="19.8"/>
    <n v="1168.2"/>
    <s v="February"/>
    <x v="19"/>
    <x v="1"/>
    <s v="Brown and Sons"/>
  </r>
  <r>
    <s v="S14445"/>
    <x v="8"/>
    <s v="B1011"/>
    <s v="C1143"/>
    <n v="6"/>
    <s v="Bulk"/>
    <n v="281"/>
    <n v="15"/>
    <s v="discounted"/>
    <n v="1686"/>
    <n v="42.15"/>
    <n v="1643.85"/>
    <s v="February"/>
    <x v="13"/>
    <x v="13"/>
    <s v="Malone-Riggs"/>
  </r>
  <r>
    <s v="S14446"/>
    <x v="0"/>
    <s v="B1032"/>
    <s v="C1205"/>
    <n v="5"/>
    <s v="normal"/>
    <n v="423"/>
    <n v="5"/>
    <s v="discounted"/>
    <n v="2115"/>
    <n v="21.15"/>
    <n v="2093.85"/>
    <s v="February"/>
    <x v="210"/>
    <x v="43"/>
    <s v="Lee Ltd"/>
  </r>
  <r>
    <s v="S14447"/>
    <x v="26"/>
    <s v="B1010"/>
    <s v="C1066"/>
    <n v="2"/>
    <s v="normal"/>
    <n v="342"/>
    <n v="0"/>
    <s v="full price"/>
    <n v="684"/>
    <n v="0"/>
    <n v="684"/>
    <s v="February"/>
    <x v="106"/>
    <x v="45"/>
    <s v="Pennington-Knox"/>
  </r>
  <r>
    <s v="S14448"/>
    <x v="12"/>
    <s v="B1042"/>
    <s v="C1101"/>
    <n v="5"/>
    <s v="normal"/>
    <n v="381"/>
    <n v="10"/>
    <s v="discounted"/>
    <n v="1905"/>
    <n v="38.1"/>
    <n v="1866.9"/>
    <s v="February"/>
    <x v="236"/>
    <x v="0"/>
    <s v="Kelley, Pena and Zimmerman"/>
  </r>
  <r>
    <s v="S14449"/>
    <x v="2"/>
    <s v="B1018"/>
    <s v="C1227"/>
    <n v="9"/>
    <s v="Bulk"/>
    <n v="295"/>
    <n v="5"/>
    <s v="discounted"/>
    <n v="2655"/>
    <n v="14.75"/>
    <n v="2640.25"/>
    <s v="February"/>
    <x v="116"/>
    <x v="36"/>
    <s v="Wilkinson, Bell and Stevens"/>
  </r>
  <r>
    <s v="S14450"/>
    <x v="12"/>
    <s v="B1018"/>
    <s v="C1196"/>
    <n v="3"/>
    <s v="normal"/>
    <n v="295"/>
    <n v="15"/>
    <s v="discounted"/>
    <n v="885"/>
    <n v="44.25"/>
    <n v="840.75"/>
    <s v="February"/>
    <x v="127"/>
    <x v="36"/>
    <s v="Holden, Austin and Robinson"/>
  </r>
  <r>
    <s v="S14451"/>
    <x v="8"/>
    <s v="B1000"/>
    <s v="C1053"/>
    <n v="6"/>
    <s v="Bulk"/>
    <n v="418"/>
    <n v="15"/>
    <s v="discounted"/>
    <n v="2508"/>
    <n v="62.7"/>
    <n v="2445.3000000000002"/>
    <s v="February"/>
    <x v="176"/>
    <x v="57"/>
    <s v="Hayes-Logan"/>
  </r>
  <r>
    <s v="S14452"/>
    <x v="7"/>
    <s v="B1043"/>
    <s v="C1041"/>
    <n v="2"/>
    <s v="normal"/>
    <n v="262"/>
    <n v="0"/>
    <s v="full price"/>
    <n v="524"/>
    <n v="0"/>
    <n v="524"/>
    <s v="February"/>
    <x v="235"/>
    <x v="56"/>
    <s v="Evans PLC"/>
  </r>
  <r>
    <s v="S14453"/>
    <x v="22"/>
    <s v="B1020"/>
    <s v="C1074"/>
    <n v="9"/>
    <s v="Bulk"/>
    <n v="386"/>
    <n v="5"/>
    <s v="discounted"/>
    <n v="3474"/>
    <n v="19.3"/>
    <n v="3454.7"/>
    <s v="February"/>
    <x v="53"/>
    <x v="39"/>
    <s v="Mckenzie-Russell"/>
  </r>
  <r>
    <s v="S14454"/>
    <x v="9"/>
    <s v="B1024"/>
    <s v="C1108"/>
    <n v="5"/>
    <s v="normal"/>
    <n v="222"/>
    <n v="0"/>
    <s v="full price"/>
    <n v="1110"/>
    <n v="0"/>
    <n v="1110"/>
    <s v="February"/>
    <x v="149"/>
    <x v="35"/>
    <s v="Johnson-Bennett"/>
  </r>
  <r>
    <s v="S14455"/>
    <x v="5"/>
    <s v="B1011"/>
    <s v="C1131"/>
    <n v="7"/>
    <s v="Bulk"/>
    <n v="281"/>
    <n v="0"/>
    <s v="full price"/>
    <n v="1967"/>
    <n v="0"/>
    <n v="1967"/>
    <s v="February"/>
    <x v="55"/>
    <x v="13"/>
    <s v="Holt-Brown"/>
  </r>
  <r>
    <s v="S14456"/>
    <x v="15"/>
    <s v="B1007"/>
    <s v="C1062"/>
    <n v="3"/>
    <s v="normal"/>
    <n v="332"/>
    <n v="0"/>
    <s v="full price"/>
    <n v="996"/>
    <n v="0"/>
    <n v="996"/>
    <s v="February"/>
    <x v="81"/>
    <x v="58"/>
    <s v="Williams LLC"/>
  </r>
  <r>
    <s v="S14457"/>
    <x v="27"/>
    <s v="B1037"/>
    <s v="C1045"/>
    <n v="1"/>
    <s v="normal"/>
    <n v="373"/>
    <n v="15"/>
    <s v="discounted"/>
    <n v="373"/>
    <n v="55.95"/>
    <n v="317.05"/>
    <s v="February"/>
    <x v="227"/>
    <x v="41"/>
    <s v="Williams Ltd"/>
  </r>
  <r>
    <s v="S14458"/>
    <x v="7"/>
    <s v="B1056"/>
    <s v="C1001"/>
    <n v="4"/>
    <s v="normal"/>
    <n v="204"/>
    <n v="0"/>
    <s v="full price"/>
    <n v="816"/>
    <n v="0"/>
    <n v="816"/>
    <s v="February"/>
    <x v="208"/>
    <x v="24"/>
    <s v="Bowman Group"/>
  </r>
  <r>
    <s v="S14459"/>
    <x v="13"/>
    <s v="B1022"/>
    <s v="C1221"/>
    <n v="7"/>
    <s v="Bulk"/>
    <n v="441"/>
    <n v="0"/>
    <s v="full price"/>
    <n v="3087"/>
    <n v="0"/>
    <n v="3087"/>
    <s v="February"/>
    <x v="133"/>
    <x v="47"/>
    <s v="Griffin Group"/>
  </r>
  <r>
    <s v="S14460"/>
    <x v="8"/>
    <s v="B1028"/>
    <s v="C1130"/>
    <n v="8"/>
    <s v="Bulk"/>
    <n v="487"/>
    <n v="5"/>
    <s v="discounted"/>
    <n v="3896"/>
    <n v="24.35"/>
    <n v="3871.65"/>
    <s v="February"/>
    <x v="211"/>
    <x v="51"/>
    <s v="Johnson, Gordon and Fuentes"/>
  </r>
  <r>
    <s v="S14461"/>
    <x v="3"/>
    <s v="B1010"/>
    <s v="C1070"/>
    <n v="10"/>
    <s v="Bulk"/>
    <n v="342"/>
    <n v="10"/>
    <s v="discounted"/>
    <n v="3420"/>
    <n v="34.200000000000003"/>
    <n v="3385.8"/>
    <s v="February"/>
    <x v="151"/>
    <x v="45"/>
    <s v="Green, Wilson and Flynn"/>
  </r>
  <r>
    <s v="S14462"/>
    <x v="18"/>
    <s v="B1024"/>
    <s v="C1020"/>
    <n v="8"/>
    <s v="Bulk"/>
    <n v="222"/>
    <n v="0"/>
    <s v="full price"/>
    <n v="1776"/>
    <n v="0"/>
    <n v="1776"/>
    <s v="February"/>
    <x v="94"/>
    <x v="35"/>
    <s v="Martinez, Burch and Bates"/>
  </r>
  <r>
    <s v="S14463"/>
    <x v="24"/>
    <s v="B1010"/>
    <s v="C1192"/>
    <n v="5"/>
    <s v="normal"/>
    <n v="342"/>
    <n v="5"/>
    <s v="discounted"/>
    <n v="1710"/>
    <n v="17.100000000000001"/>
    <n v="1692.9"/>
    <s v="February"/>
    <x v="187"/>
    <x v="45"/>
    <s v="Koch, Tran and Garner"/>
  </r>
  <r>
    <s v="S14464"/>
    <x v="19"/>
    <s v="B1000"/>
    <s v="C1158"/>
    <n v="10"/>
    <s v="Bulk"/>
    <n v="418"/>
    <n v="15"/>
    <s v="discounted"/>
    <n v="4180"/>
    <n v="62.7"/>
    <n v="4117.3"/>
    <s v="February"/>
    <x v="147"/>
    <x v="57"/>
    <s v="Garcia, Garcia and Rose"/>
  </r>
  <r>
    <s v="S14465"/>
    <x v="17"/>
    <s v="B1001"/>
    <s v="C1069"/>
    <n v="1"/>
    <s v="normal"/>
    <n v="341"/>
    <n v="5"/>
    <s v="discounted"/>
    <n v="341"/>
    <n v="17.05"/>
    <n v="323.95"/>
    <s v="February"/>
    <x v="181"/>
    <x v="50"/>
    <s v="Garcia, Scott and Beltran"/>
  </r>
  <r>
    <s v="S14466"/>
    <x v="21"/>
    <s v="B1028"/>
    <s v="C1149"/>
    <n v="2"/>
    <s v="normal"/>
    <n v="487"/>
    <n v="5"/>
    <s v="discounted"/>
    <n v="974"/>
    <n v="24.35"/>
    <n v="949.65"/>
    <s v="February"/>
    <x v="76"/>
    <x v="51"/>
    <s v="Rodgers and Sons"/>
  </r>
  <r>
    <s v="S14467"/>
    <x v="11"/>
    <s v="B1007"/>
    <s v="C1115"/>
    <n v="5"/>
    <s v="normal"/>
    <n v="332"/>
    <n v="5"/>
    <s v="discounted"/>
    <n v="1660"/>
    <n v="16.600000000000001"/>
    <n v="1643.4"/>
    <s v="February"/>
    <x v="123"/>
    <x v="58"/>
    <s v="Mann PLC"/>
  </r>
  <r>
    <s v="S14468"/>
    <x v="2"/>
    <s v="B1051"/>
    <s v="C1172"/>
    <n v="8"/>
    <s v="Bulk"/>
    <n v="451"/>
    <n v="0"/>
    <s v="full price"/>
    <n v="3608"/>
    <n v="0"/>
    <n v="3608"/>
    <s v="February"/>
    <x v="69"/>
    <x v="52"/>
    <s v="Moran LLC"/>
  </r>
  <r>
    <s v="S14469"/>
    <x v="19"/>
    <s v="B1058"/>
    <s v="C1168"/>
    <n v="1"/>
    <s v="normal"/>
    <n v="362"/>
    <n v="10"/>
    <s v="discounted"/>
    <n v="362"/>
    <n v="36.200000000000003"/>
    <n v="325.8"/>
    <s v="February"/>
    <x v="237"/>
    <x v="32"/>
    <s v="Hill-Rojas"/>
  </r>
  <r>
    <s v="S14470"/>
    <x v="4"/>
    <s v="B1005"/>
    <s v="C1082"/>
    <n v="10"/>
    <s v="Bulk"/>
    <n v="500"/>
    <n v="15"/>
    <s v="discounted"/>
    <n v="5000"/>
    <n v="75"/>
    <n v="4925"/>
    <s v="February"/>
    <x v="61"/>
    <x v="9"/>
    <s v="Hayes, Hampton and Palmer"/>
  </r>
  <r>
    <s v="S14471"/>
    <x v="6"/>
    <s v="B1043"/>
    <s v="C1029"/>
    <n v="1"/>
    <s v="normal"/>
    <n v="262"/>
    <n v="15"/>
    <s v="discounted"/>
    <n v="262"/>
    <n v="39.299999999999997"/>
    <n v="222.7"/>
    <s v="February"/>
    <x v="192"/>
    <x v="56"/>
    <s v="Evans LLC"/>
  </r>
  <r>
    <s v="S14472"/>
    <x v="1"/>
    <s v="B1005"/>
    <s v="C1242"/>
    <n v="7"/>
    <s v="Bulk"/>
    <n v="500"/>
    <n v="15"/>
    <s v="discounted"/>
    <n v="3500"/>
    <n v="75"/>
    <n v="3425"/>
    <s v="February"/>
    <x v="246"/>
    <x v="9"/>
    <s v="Sampson-Porter"/>
  </r>
  <r>
    <s v="S14473"/>
    <x v="1"/>
    <s v="B1050"/>
    <s v="C1079"/>
    <n v="3"/>
    <s v="normal"/>
    <n v="287"/>
    <n v="0"/>
    <s v="full price"/>
    <n v="861"/>
    <n v="0"/>
    <n v="861"/>
    <s v="February"/>
    <x v="146"/>
    <x v="31"/>
    <s v="Murphy Group"/>
  </r>
  <r>
    <s v="S14474"/>
    <x v="20"/>
    <s v="B1035"/>
    <s v="C1222"/>
    <n v="6"/>
    <s v="Bulk"/>
    <n v="288"/>
    <n v="10"/>
    <s v="discounted"/>
    <n v="1728"/>
    <n v="28.8"/>
    <n v="1699.2"/>
    <s v="February"/>
    <x v="44"/>
    <x v="28"/>
    <s v="Moody-Dunn"/>
  </r>
  <r>
    <s v="S14475"/>
    <x v="18"/>
    <s v="B1051"/>
    <s v="C1099"/>
    <n v="1"/>
    <s v="normal"/>
    <n v="451"/>
    <n v="0"/>
    <s v="full price"/>
    <n v="451"/>
    <n v="0"/>
    <n v="451"/>
    <s v="February"/>
    <x v="63"/>
    <x v="52"/>
    <s v="Powell-Cox"/>
  </r>
  <r>
    <s v="S14476"/>
    <x v="17"/>
    <s v="B1031"/>
    <s v="C1107"/>
    <n v="6"/>
    <s v="Bulk"/>
    <n v="370"/>
    <n v="10"/>
    <s v="discounted"/>
    <n v="2220"/>
    <n v="37"/>
    <n v="2183"/>
    <s v="February"/>
    <x v="21"/>
    <x v="5"/>
    <s v="Wade Group"/>
  </r>
  <r>
    <s v="S14477"/>
    <x v="2"/>
    <s v="B1014"/>
    <s v="C1090"/>
    <n v="2"/>
    <s v="normal"/>
    <n v="420"/>
    <n v="0"/>
    <s v="full price"/>
    <n v="840"/>
    <n v="0"/>
    <n v="840"/>
    <s v="February"/>
    <x v="4"/>
    <x v="15"/>
    <s v="Anderson LLC"/>
  </r>
  <r>
    <s v="S14478"/>
    <x v="5"/>
    <s v="B1004"/>
    <s v="C1124"/>
    <n v="7"/>
    <s v="Bulk"/>
    <n v="248"/>
    <n v="15"/>
    <s v="discounted"/>
    <n v="1736"/>
    <n v="37.200000000000003"/>
    <n v="1698.8"/>
    <s v="February"/>
    <x v="113"/>
    <x v="53"/>
    <s v="Williams and Sons"/>
  </r>
  <r>
    <s v="S14479"/>
    <x v="8"/>
    <s v="B1020"/>
    <s v="C1144"/>
    <n v="8"/>
    <s v="Bulk"/>
    <n v="386"/>
    <n v="5"/>
    <s v="discounted"/>
    <n v="3088"/>
    <n v="19.3"/>
    <n v="3068.7"/>
    <s v="February"/>
    <x v="119"/>
    <x v="39"/>
    <s v="Butler-Carter"/>
  </r>
  <r>
    <s v="S14480"/>
    <x v="9"/>
    <s v="B1041"/>
    <s v="C1142"/>
    <n v="2"/>
    <s v="normal"/>
    <n v="222"/>
    <n v="5"/>
    <s v="discounted"/>
    <n v="444"/>
    <n v="11.1"/>
    <n v="432.9"/>
    <s v="February"/>
    <x v="188"/>
    <x v="17"/>
    <s v="Holloway, Lewis and Bryan"/>
  </r>
  <r>
    <s v="S14481"/>
    <x v="25"/>
    <s v="B1025"/>
    <s v="C1090"/>
    <n v="5"/>
    <s v="normal"/>
    <n v="467"/>
    <n v="0"/>
    <s v="full price"/>
    <n v="2335"/>
    <n v="0"/>
    <n v="2335"/>
    <s v="February"/>
    <x v="4"/>
    <x v="38"/>
    <s v="Anderson LLC"/>
  </r>
  <r>
    <s v="S14482"/>
    <x v="8"/>
    <s v="B1026"/>
    <s v="C1130"/>
    <n v="8"/>
    <s v="Bulk"/>
    <n v="459"/>
    <n v="5"/>
    <s v="discounted"/>
    <n v="3672"/>
    <n v="22.95"/>
    <n v="3649.05"/>
    <s v="February"/>
    <x v="211"/>
    <x v="59"/>
    <s v="Johnson, Gordon and Fuentes"/>
  </r>
  <r>
    <s v="S14483"/>
    <x v="7"/>
    <s v="B1055"/>
    <s v="C1053"/>
    <n v="8"/>
    <s v="Bulk"/>
    <n v="192"/>
    <n v="15"/>
    <s v="discounted"/>
    <n v="1536"/>
    <n v="28.8"/>
    <n v="1507.2"/>
    <s v="February"/>
    <x v="176"/>
    <x v="3"/>
    <s v="Hayes-Logan"/>
  </r>
  <r>
    <s v="S14484"/>
    <x v="16"/>
    <s v="B1010"/>
    <s v="C1051"/>
    <n v="8"/>
    <s v="Bulk"/>
    <n v="342"/>
    <n v="15"/>
    <s v="discounted"/>
    <n v="2736"/>
    <n v="51.3"/>
    <n v="2684.7"/>
    <s v="February"/>
    <x v="33"/>
    <x v="45"/>
    <s v="Davis, Franklin and Pollard"/>
  </r>
  <r>
    <s v="S14485"/>
    <x v="13"/>
    <s v="B1039"/>
    <s v="C1205"/>
    <n v="6"/>
    <s v="Bulk"/>
    <n v="356"/>
    <n v="0"/>
    <s v="full price"/>
    <n v="2136"/>
    <n v="0"/>
    <n v="2136"/>
    <s v="February"/>
    <x v="210"/>
    <x v="46"/>
    <s v="Lee Ltd"/>
  </r>
  <r>
    <s v="S14486"/>
    <x v="12"/>
    <s v="B1009"/>
    <s v="C1142"/>
    <n v="10"/>
    <s v="Bulk"/>
    <n v="210"/>
    <n v="10"/>
    <s v="discounted"/>
    <n v="2100"/>
    <n v="21"/>
    <n v="2079"/>
    <s v="February"/>
    <x v="188"/>
    <x v="2"/>
    <s v="Holloway, Lewis and Bryan"/>
  </r>
  <r>
    <s v="S14487"/>
    <x v="15"/>
    <s v="B1058"/>
    <s v="C1199"/>
    <n v="4"/>
    <s v="normal"/>
    <n v="362"/>
    <n v="0"/>
    <s v="full price"/>
    <n v="1448"/>
    <n v="0"/>
    <n v="1448"/>
    <s v="February"/>
    <x v="15"/>
    <x v="32"/>
    <s v="Bender Group"/>
  </r>
  <r>
    <s v="S14488"/>
    <x v="21"/>
    <s v="B1044"/>
    <s v="C1049"/>
    <n v="2"/>
    <s v="normal"/>
    <n v="396"/>
    <n v="10"/>
    <s v="discounted"/>
    <n v="792"/>
    <n v="39.6"/>
    <n v="752.4"/>
    <s v="February"/>
    <x v="51"/>
    <x v="1"/>
    <s v="Mcknight LLC"/>
  </r>
  <r>
    <s v="S14489"/>
    <x v="16"/>
    <s v="B1054"/>
    <s v="C1088"/>
    <n v="7"/>
    <s v="Bulk"/>
    <n v="209"/>
    <n v="10"/>
    <s v="discounted"/>
    <n v="1463"/>
    <n v="20.9"/>
    <n v="1442.1"/>
    <s v="February"/>
    <x v="244"/>
    <x v="10"/>
    <s v="Jackson-Hays"/>
  </r>
  <r>
    <s v="S14490"/>
    <x v="14"/>
    <s v="B1003"/>
    <s v="C1203"/>
    <n v="6"/>
    <s v="Bulk"/>
    <n v="354"/>
    <n v="0"/>
    <s v="full price"/>
    <n v="2124"/>
    <n v="0"/>
    <n v="2124"/>
    <s v="February"/>
    <x v="60"/>
    <x v="7"/>
    <s v="Patel-Thomas"/>
  </r>
  <r>
    <s v="S14491"/>
    <x v="9"/>
    <s v="B1026"/>
    <s v="C1114"/>
    <n v="3"/>
    <s v="normal"/>
    <n v="459"/>
    <n v="15"/>
    <s v="discounted"/>
    <n v="1377"/>
    <n v="68.849999999999994"/>
    <n v="1308.1500000000001"/>
    <s v="February"/>
    <x v="164"/>
    <x v="59"/>
    <s v="Moss, Lewis and Rosales"/>
  </r>
  <r>
    <s v="S14492"/>
    <x v="9"/>
    <s v="B1046"/>
    <s v="C1060"/>
    <n v="1"/>
    <s v="normal"/>
    <n v="334"/>
    <n v="0"/>
    <s v="full price"/>
    <n v="334"/>
    <n v="0"/>
    <n v="334"/>
    <s v="February"/>
    <x v="17"/>
    <x v="20"/>
    <s v="Nielsen, Chandler and Erickson"/>
  </r>
  <r>
    <s v="S14493"/>
    <x v="9"/>
    <s v="B1006"/>
    <s v="C1064"/>
    <n v="1"/>
    <s v="normal"/>
    <n v="213"/>
    <n v="0"/>
    <s v="full price"/>
    <n v="213"/>
    <n v="0"/>
    <n v="213"/>
    <s v="February"/>
    <x v="78"/>
    <x v="40"/>
    <s v="Brown, Diaz and Freeman"/>
  </r>
  <r>
    <s v="S14494"/>
    <x v="9"/>
    <s v="B1049"/>
    <s v="C1169"/>
    <n v="5"/>
    <s v="normal"/>
    <n v="219"/>
    <n v="0"/>
    <s v="full price"/>
    <n v="1095"/>
    <n v="0"/>
    <n v="1095"/>
    <s v="February"/>
    <x v="5"/>
    <x v="14"/>
    <s v="Smith-Lester"/>
  </r>
  <r>
    <s v="S14495"/>
    <x v="3"/>
    <s v="B1029"/>
    <s v="C1064"/>
    <n v="5"/>
    <s v="normal"/>
    <n v="271"/>
    <n v="15"/>
    <s v="discounted"/>
    <n v="1355"/>
    <n v="40.65"/>
    <n v="1314.35"/>
    <s v="February"/>
    <x v="78"/>
    <x v="42"/>
    <s v="Brown, Diaz and Freeman"/>
  </r>
  <r>
    <s v="S14496"/>
    <x v="0"/>
    <s v="B1059"/>
    <s v="C1097"/>
    <n v="9"/>
    <s v="Bulk"/>
    <n v="399"/>
    <n v="5"/>
    <s v="discounted"/>
    <n v="3591"/>
    <n v="19.95"/>
    <n v="3571.05"/>
    <s v="February"/>
    <x v="168"/>
    <x v="34"/>
    <s v="Callahan, Edwards and Hudson"/>
  </r>
  <r>
    <s v="S14497"/>
    <x v="17"/>
    <s v="B1000"/>
    <s v="C1111"/>
    <n v="6"/>
    <s v="Bulk"/>
    <n v="418"/>
    <n v="15"/>
    <s v="discounted"/>
    <n v="2508"/>
    <n v="62.7"/>
    <n v="2445.3000000000002"/>
    <s v="February"/>
    <x v="103"/>
    <x v="57"/>
    <s v="Nash, Rich and Hill"/>
  </r>
  <r>
    <s v="S14498"/>
    <x v="20"/>
    <s v="B1038"/>
    <s v="C1210"/>
    <n v="3"/>
    <s v="normal"/>
    <n v="481"/>
    <n v="15"/>
    <s v="discounted"/>
    <n v="1443"/>
    <n v="72.150000000000006"/>
    <n v="1370.85"/>
    <s v="February"/>
    <x v="217"/>
    <x v="18"/>
    <s v="Casey-Orozco"/>
  </r>
  <r>
    <s v="S14499"/>
    <x v="20"/>
    <s v="B1052"/>
    <s v="C1220"/>
    <n v="8"/>
    <s v="Bulk"/>
    <n v="462"/>
    <n v="10"/>
    <s v="discounted"/>
    <n v="3696"/>
    <n v="46.2"/>
    <n v="3649.8"/>
    <s v="February"/>
    <x v="115"/>
    <x v="8"/>
    <s v="Williams Group"/>
  </r>
  <r>
    <s v="S14500"/>
    <x v="4"/>
    <s v="B1056"/>
    <s v="C1026"/>
    <n v="5"/>
    <s v="normal"/>
    <n v="204"/>
    <n v="5"/>
    <s v="discounted"/>
    <n v="1020"/>
    <n v="10.199999999999999"/>
    <n v="1009.8"/>
    <s v="February"/>
    <x v="120"/>
    <x v="24"/>
    <s v="Williams-Edwards"/>
  </r>
  <r>
    <s v="S14501"/>
    <x v="17"/>
    <s v="B1027"/>
    <s v="C1211"/>
    <n v="1"/>
    <s v="normal"/>
    <n v="336"/>
    <n v="5"/>
    <s v="discounted"/>
    <n v="336"/>
    <n v="16.8"/>
    <n v="319.2"/>
    <s v="February"/>
    <x v="37"/>
    <x v="33"/>
    <s v="Richards Ltd"/>
  </r>
  <r>
    <s v="S14502"/>
    <x v="2"/>
    <s v="B1047"/>
    <s v="C1228"/>
    <n v="9"/>
    <s v="Bulk"/>
    <n v="162"/>
    <n v="10"/>
    <s v="discounted"/>
    <n v="1458"/>
    <n v="16.2"/>
    <n v="1441.8"/>
    <s v="February"/>
    <x v="129"/>
    <x v="26"/>
    <s v="Mills, Robles and Smith"/>
  </r>
  <r>
    <s v="S14503"/>
    <x v="9"/>
    <s v="B1052"/>
    <s v="C1164"/>
    <n v="7"/>
    <s v="Bulk"/>
    <n v="462"/>
    <n v="15"/>
    <s v="discounted"/>
    <n v="3234"/>
    <n v="69.3"/>
    <n v="3164.7"/>
    <s v="February"/>
    <x v="85"/>
    <x v="8"/>
    <s v="Harris Ltd"/>
  </r>
  <r>
    <s v="S14504"/>
    <x v="25"/>
    <s v="B1022"/>
    <s v="C1020"/>
    <n v="3"/>
    <s v="normal"/>
    <n v="441"/>
    <n v="5"/>
    <s v="discounted"/>
    <n v="1323"/>
    <n v="22.05"/>
    <n v="1300.95"/>
    <s v="February"/>
    <x v="94"/>
    <x v="47"/>
    <s v="Martinez, Burch and Bates"/>
  </r>
  <r>
    <s v="S14505"/>
    <x v="12"/>
    <s v="B1038"/>
    <s v="C1237"/>
    <n v="5"/>
    <s v="normal"/>
    <n v="481"/>
    <n v="15"/>
    <s v="discounted"/>
    <n v="2405"/>
    <n v="72.150000000000006"/>
    <n v="2332.85"/>
    <s v="February"/>
    <x v="218"/>
    <x v="18"/>
    <s v="Taylor Group"/>
  </r>
  <r>
    <s v="S14506"/>
    <x v="25"/>
    <s v="B1041"/>
    <s v="C1114"/>
    <n v="10"/>
    <s v="Bulk"/>
    <n v="222"/>
    <n v="5"/>
    <s v="discounted"/>
    <n v="2220"/>
    <n v="11.1"/>
    <n v="2208.9"/>
    <s v="February"/>
    <x v="164"/>
    <x v="17"/>
    <s v="Moss, Lewis and Rosales"/>
  </r>
  <r>
    <s v="S14507"/>
    <x v="1"/>
    <s v="B1041"/>
    <s v="C1247"/>
    <n v="2"/>
    <s v="normal"/>
    <n v="222"/>
    <n v="5"/>
    <s v="discounted"/>
    <n v="444"/>
    <n v="11.1"/>
    <n v="432.9"/>
    <s v="February"/>
    <x v="172"/>
    <x v="17"/>
    <s v="Curtis Group"/>
  </r>
  <r>
    <s v="S14508"/>
    <x v="10"/>
    <s v="B1044"/>
    <s v="C1113"/>
    <n v="10"/>
    <s v="Bulk"/>
    <n v="396"/>
    <n v="10"/>
    <s v="discounted"/>
    <n v="3960"/>
    <n v="39.6"/>
    <n v="3920.4"/>
    <s v="February"/>
    <x v="121"/>
    <x v="1"/>
    <s v="Guzman Ltd"/>
  </r>
  <r>
    <s v="S14509"/>
    <x v="19"/>
    <s v="B1018"/>
    <s v="C1132"/>
    <n v="7"/>
    <s v="Bulk"/>
    <n v="295"/>
    <n v="10"/>
    <s v="discounted"/>
    <n v="2065"/>
    <n v="29.5"/>
    <n v="2035.5"/>
    <s v="February"/>
    <x v="152"/>
    <x v="36"/>
    <s v="Moreno, Jenkins and Perez"/>
  </r>
  <r>
    <s v="S14510"/>
    <x v="9"/>
    <s v="B1002"/>
    <s v="C1003"/>
    <n v="4"/>
    <s v="normal"/>
    <n v="167"/>
    <n v="15"/>
    <s v="discounted"/>
    <n v="668"/>
    <n v="25.05"/>
    <n v="642.95000000000005"/>
    <s v="February"/>
    <x v="166"/>
    <x v="29"/>
    <s v="Clark and Sons"/>
  </r>
  <r>
    <s v="S14511"/>
    <x v="18"/>
    <s v="B1045"/>
    <s v="C1175"/>
    <n v="3"/>
    <s v="normal"/>
    <n v="206"/>
    <n v="0"/>
    <s v="full price"/>
    <n v="618"/>
    <n v="0"/>
    <n v="618"/>
    <s v="February"/>
    <x v="196"/>
    <x v="21"/>
    <s v="Hall-Morgan"/>
  </r>
  <r>
    <s v="S14512"/>
    <x v="10"/>
    <s v="B1001"/>
    <s v="C1116"/>
    <n v="10"/>
    <s v="Bulk"/>
    <n v="341"/>
    <n v="0"/>
    <s v="full price"/>
    <n v="3410"/>
    <n v="0"/>
    <n v="3410"/>
    <s v="February"/>
    <x v="23"/>
    <x v="50"/>
    <s v="Carr Ltd"/>
  </r>
  <r>
    <s v="S14513"/>
    <x v="25"/>
    <s v="B1027"/>
    <s v="C1014"/>
    <n v="3"/>
    <s v="normal"/>
    <n v="336"/>
    <n v="15"/>
    <s v="discounted"/>
    <n v="1008"/>
    <n v="50.4"/>
    <n v="957.6"/>
    <s v="February"/>
    <x v="3"/>
    <x v="33"/>
    <s v="Trevino PLC"/>
  </r>
  <r>
    <s v="S14514"/>
    <x v="27"/>
    <s v="B1052"/>
    <s v="C1157"/>
    <n v="1"/>
    <s v="normal"/>
    <n v="462"/>
    <n v="0"/>
    <s v="full price"/>
    <n v="462"/>
    <n v="0"/>
    <n v="462"/>
    <s v="February"/>
    <x v="142"/>
    <x v="8"/>
    <s v="Blair, Gibson and Patel"/>
  </r>
  <r>
    <s v="S14515"/>
    <x v="19"/>
    <s v="B1037"/>
    <s v="C1223"/>
    <n v="2"/>
    <s v="normal"/>
    <n v="373"/>
    <n v="5"/>
    <s v="discounted"/>
    <n v="746"/>
    <n v="18.649999999999999"/>
    <n v="727.35"/>
    <s v="February"/>
    <x v="24"/>
    <x v="41"/>
    <s v="Brown-Walter"/>
  </r>
  <r>
    <s v="S14516"/>
    <x v="26"/>
    <s v="B1026"/>
    <s v="C1238"/>
    <n v="8"/>
    <s v="Bulk"/>
    <n v="459"/>
    <n v="15"/>
    <s v="discounted"/>
    <n v="3672"/>
    <n v="68.849999999999994"/>
    <n v="3603.15"/>
    <s v="February"/>
    <x v="56"/>
    <x v="59"/>
    <s v="Ross Ltd"/>
  </r>
  <r>
    <s v="S14517"/>
    <x v="2"/>
    <s v="B1051"/>
    <s v="C1199"/>
    <n v="1"/>
    <s v="normal"/>
    <n v="451"/>
    <n v="10"/>
    <s v="discounted"/>
    <n v="451"/>
    <n v="45.1"/>
    <n v="405.9"/>
    <s v="February"/>
    <x v="15"/>
    <x v="52"/>
    <s v="Bender Group"/>
  </r>
  <r>
    <s v="S14518"/>
    <x v="1"/>
    <s v="B1023"/>
    <s v="C1194"/>
    <n v="9"/>
    <s v="Bulk"/>
    <n v="421"/>
    <n v="15"/>
    <s v="discounted"/>
    <n v="3789"/>
    <n v="63.15"/>
    <n v="3725.85"/>
    <s v="February"/>
    <x v="73"/>
    <x v="30"/>
    <s v="Williams-Ross"/>
  </r>
  <r>
    <s v="S14519"/>
    <x v="5"/>
    <s v="B1052"/>
    <s v="C1086"/>
    <n v="8"/>
    <s v="Bulk"/>
    <n v="462"/>
    <n v="15"/>
    <s v="discounted"/>
    <n v="3696"/>
    <n v="69.3"/>
    <n v="3626.7"/>
    <s v="February"/>
    <x v="220"/>
    <x v="8"/>
    <s v="Brown-Smith"/>
  </r>
  <r>
    <s v="S14520"/>
    <x v="6"/>
    <s v="B1008"/>
    <s v="C1028"/>
    <n v="3"/>
    <s v="normal"/>
    <n v="492"/>
    <n v="0"/>
    <s v="full price"/>
    <n v="1476"/>
    <n v="0"/>
    <n v="1476"/>
    <s v="February"/>
    <x v="141"/>
    <x v="54"/>
    <s v="Rowland-Morgan"/>
  </r>
  <r>
    <s v="S14521"/>
    <x v="4"/>
    <s v="B1044"/>
    <s v="C1240"/>
    <n v="3"/>
    <s v="normal"/>
    <n v="396"/>
    <n v="0"/>
    <s v="full price"/>
    <n v="1188"/>
    <n v="0"/>
    <n v="1188"/>
    <s v="February"/>
    <x v="68"/>
    <x v="1"/>
    <s v="Morgan PLC"/>
  </r>
  <r>
    <s v="S14522"/>
    <x v="23"/>
    <s v="B1009"/>
    <s v="C1100"/>
    <n v="4"/>
    <s v="normal"/>
    <n v="210"/>
    <n v="10"/>
    <s v="discounted"/>
    <n v="840"/>
    <n v="21"/>
    <n v="819"/>
    <s v="February"/>
    <x v="79"/>
    <x v="2"/>
    <s v="Torres, Rodriguez and Edwards"/>
  </r>
  <r>
    <s v="S14523"/>
    <x v="0"/>
    <s v="B1002"/>
    <s v="C1128"/>
    <n v="6"/>
    <s v="Bulk"/>
    <n v="167"/>
    <n v="15"/>
    <s v="discounted"/>
    <n v="1002"/>
    <n v="25.05"/>
    <n v="976.95"/>
    <s v="February"/>
    <x v="175"/>
    <x v="29"/>
    <s v="Rodriguez, Brown and Daniels"/>
  </r>
  <r>
    <s v="S14524"/>
    <x v="17"/>
    <s v="B1053"/>
    <s v="C1169"/>
    <n v="6"/>
    <s v="Bulk"/>
    <n v="315"/>
    <n v="5"/>
    <s v="discounted"/>
    <n v="1890"/>
    <n v="15.75"/>
    <n v="1874.25"/>
    <s v="February"/>
    <x v="5"/>
    <x v="4"/>
    <s v="Smith-Lester"/>
  </r>
  <r>
    <s v="S14525"/>
    <x v="22"/>
    <s v="B1048"/>
    <s v="C1052"/>
    <n v="8"/>
    <s v="Bulk"/>
    <n v="465"/>
    <n v="10"/>
    <s v="discounted"/>
    <n v="3720"/>
    <n v="46.5"/>
    <n v="3673.5"/>
    <s v="February"/>
    <x v="221"/>
    <x v="6"/>
    <s v="Roach-Gonzalez"/>
  </r>
  <r>
    <s v="S14526"/>
    <x v="7"/>
    <s v="B1009"/>
    <s v="C1229"/>
    <n v="3"/>
    <s v="normal"/>
    <n v="210"/>
    <n v="0"/>
    <s v="full price"/>
    <n v="630"/>
    <n v="0"/>
    <n v="630"/>
    <s v="February"/>
    <x v="112"/>
    <x v="2"/>
    <s v="Martin, Davis and Arias"/>
  </r>
  <r>
    <s v="S14527"/>
    <x v="19"/>
    <s v="B1057"/>
    <s v="C1107"/>
    <n v="4"/>
    <s v="normal"/>
    <n v="326"/>
    <n v="5"/>
    <s v="discounted"/>
    <n v="1304"/>
    <n v="16.3"/>
    <n v="1287.7"/>
    <s v="February"/>
    <x v="21"/>
    <x v="48"/>
    <s v="Wade Group"/>
  </r>
  <r>
    <s v="S14528"/>
    <x v="14"/>
    <s v="B1028"/>
    <s v="C1150"/>
    <n v="8"/>
    <s v="Bulk"/>
    <n v="487"/>
    <n v="10"/>
    <s v="discounted"/>
    <n v="3896"/>
    <n v="48.7"/>
    <n v="3847.3"/>
    <s v="February"/>
    <x v="72"/>
    <x v="51"/>
    <s v="Gonzalez-Tran"/>
  </r>
  <r>
    <s v="S14529"/>
    <x v="17"/>
    <s v="B1057"/>
    <s v="C1086"/>
    <n v="7"/>
    <s v="Bulk"/>
    <n v="326"/>
    <n v="5"/>
    <s v="discounted"/>
    <n v="2282"/>
    <n v="16.3"/>
    <n v="2265.6999999999998"/>
    <s v="February"/>
    <x v="220"/>
    <x v="48"/>
    <s v="Brown-Smith"/>
  </r>
  <r>
    <s v="S14530"/>
    <x v="21"/>
    <s v="B1054"/>
    <s v="C1143"/>
    <n v="6"/>
    <s v="Bulk"/>
    <n v="209"/>
    <n v="0"/>
    <s v="full price"/>
    <n v="1254"/>
    <n v="0"/>
    <n v="1254"/>
    <s v="February"/>
    <x v="13"/>
    <x v="10"/>
    <s v="Malone-Riggs"/>
  </r>
  <r>
    <s v="S14531"/>
    <x v="19"/>
    <s v="B1034"/>
    <s v="C1209"/>
    <n v="4"/>
    <s v="normal"/>
    <n v="305"/>
    <n v="10"/>
    <s v="discounted"/>
    <n v="1220"/>
    <n v="30.5"/>
    <n v="1189.5"/>
    <s v="February"/>
    <x v="184"/>
    <x v="22"/>
    <s v="Lamb LLC"/>
  </r>
  <r>
    <s v="S14532"/>
    <x v="17"/>
    <s v="B1048"/>
    <s v="C1137"/>
    <n v="10"/>
    <s v="Bulk"/>
    <n v="465"/>
    <n v="15"/>
    <s v="discounted"/>
    <n v="4650"/>
    <n v="69.75"/>
    <n v="4580.25"/>
    <s v="February"/>
    <x v="239"/>
    <x v="6"/>
    <s v="Miranda-Jimenez"/>
  </r>
  <r>
    <s v="S14533"/>
    <x v="17"/>
    <s v="B1053"/>
    <s v="C1165"/>
    <n v="6"/>
    <s v="Bulk"/>
    <n v="315"/>
    <n v="0"/>
    <s v="full price"/>
    <n v="1890"/>
    <n v="0"/>
    <n v="1890"/>
    <s v="February"/>
    <x v="216"/>
    <x v="4"/>
    <s v="Vargas, Ali and Vasquez"/>
  </r>
  <r>
    <s v="S14534"/>
    <x v="22"/>
    <s v="B1023"/>
    <s v="C1070"/>
    <n v="6"/>
    <s v="Bulk"/>
    <n v="421"/>
    <n v="0"/>
    <s v="full price"/>
    <n v="2526"/>
    <n v="0"/>
    <n v="2526"/>
    <s v="February"/>
    <x v="151"/>
    <x v="30"/>
    <s v="Green, Wilson and Flynn"/>
  </r>
  <r>
    <s v="S14535"/>
    <x v="1"/>
    <s v="B1005"/>
    <s v="C1054"/>
    <n v="8"/>
    <s v="Bulk"/>
    <n v="500"/>
    <n v="0"/>
    <s v="full price"/>
    <n v="4000"/>
    <n v="0"/>
    <n v="4000"/>
    <s v="February"/>
    <x v="215"/>
    <x v="9"/>
    <s v="Porter Ltd"/>
  </r>
  <r>
    <s v="S14536"/>
    <x v="2"/>
    <s v="B1041"/>
    <s v="C1197"/>
    <n v="1"/>
    <s v="normal"/>
    <n v="222"/>
    <n v="5"/>
    <s v="discounted"/>
    <n v="222"/>
    <n v="11.1"/>
    <n v="210.9"/>
    <s v="February"/>
    <x v="65"/>
    <x v="17"/>
    <s v="Solis, Snyder and Newton"/>
  </r>
  <r>
    <s v="S14537"/>
    <x v="3"/>
    <s v="B1016"/>
    <s v="C1061"/>
    <n v="2"/>
    <s v="normal"/>
    <n v="427"/>
    <n v="15"/>
    <s v="discounted"/>
    <n v="854"/>
    <n v="64.05"/>
    <n v="789.95"/>
    <s v="February"/>
    <x v="27"/>
    <x v="37"/>
    <s v="Stevenson-Phillips"/>
  </r>
  <r>
    <s v="S14538"/>
    <x v="18"/>
    <s v="B1034"/>
    <s v="C1157"/>
    <n v="9"/>
    <s v="Bulk"/>
    <n v="305"/>
    <n v="5"/>
    <s v="discounted"/>
    <n v="2745"/>
    <n v="15.25"/>
    <n v="2729.75"/>
    <s v="February"/>
    <x v="142"/>
    <x v="22"/>
    <s v="Blair, Gibson and Patel"/>
  </r>
  <r>
    <s v="S14539"/>
    <x v="6"/>
    <s v="B1058"/>
    <s v="C1095"/>
    <n v="3"/>
    <s v="normal"/>
    <n v="362"/>
    <n v="15"/>
    <s v="discounted"/>
    <n v="1086"/>
    <n v="54.3"/>
    <n v="1031.7"/>
    <s v="February"/>
    <x v="40"/>
    <x v="32"/>
    <s v="Solomon-Smith"/>
  </r>
  <r>
    <s v="S14540"/>
    <x v="0"/>
    <s v="B1047"/>
    <s v="C1223"/>
    <n v="3"/>
    <s v="normal"/>
    <n v="162"/>
    <n v="5"/>
    <s v="discounted"/>
    <n v="486"/>
    <n v="8.1"/>
    <n v="477.9"/>
    <s v="February"/>
    <x v="24"/>
    <x v="26"/>
    <s v="Brown-Walter"/>
  </r>
  <r>
    <s v="S14541"/>
    <x v="3"/>
    <s v="B1026"/>
    <s v="C1191"/>
    <n v="3"/>
    <s v="normal"/>
    <n v="459"/>
    <n v="10"/>
    <s v="discounted"/>
    <n v="1377"/>
    <n v="45.9"/>
    <n v="1331.1"/>
    <s v="February"/>
    <x v="11"/>
    <x v="59"/>
    <s v="Chen Inc"/>
  </r>
  <r>
    <s v="S14542"/>
    <x v="18"/>
    <s v="B1019"/>
    <s v="C1074"/>
    <n v="1"/>
    <s v="normal"/>
    <n v="167"/>
    <n v="5"/>
    <s v="discounted"/>
    <n v="167"/>
    <n v="8.35"/>
    <n v="158.65"/>
    <s v="February"/>
    <x v="53"/>
    <x v="12"/>
    <s v="Mckenzie-Russell"/>
  </r>
  <r>
    <s v="S14543"/>
    <x v="20"/>
    <s v="B1058"/>
    <s v="C1218"/>
    <n v="5"/>
    <s v="normal"/>
    <n v="362"/>
    <n v="15"/>
    <s v="discounted"/>
    <n v="1810"/>
    <n v="54.3"/>
    <n v="1755.7"/>
    <s v="February"/>
    <x v="26"/>
    <x v="32"/>
    <s v="Potter Group"/>
  </r>
  <r>
    <s v="S14544"/>
    <x v="21"/>
    <s v="B1006"/>
    <s v="C1064"/>
    <n v="6"/>
    <s v="Bulk"/>
    <n v="213"/>
    <n v="10"/>
    <s v="discounted"/>
    <n v="1278"/>
    <n v="21.3"/>
    <n v="1256.7"/>
    <s v="February"/>
    <x v="78"/>
    <x v="40"/>
    <s v="Brown, Diaz and Freeman"/>
  </r>
  <r>
    <s v="S14545"/>
    <x v="13"/>
    <s v="B1039"/>
    <s v="C1246"/>
    <n v="3"/>
    <s v="normal"/>
    <n v="356"/>
    <n v="10"/>
    <s v="discounted"/>
    <n v="1068"/>
    <n v="35.6"/>
    <n v="1032.4000000000001"/>
    <s v="February"/>
    <x v="95"/>
    <x v="46"/>
    <s v="Young Ltd"/>
  </r>
  <r>
    <s v="S14546"/>
    <x v="22"/>
    <s v="B1059"/>
    <s v="C1029"/>
    <n v="5"/>
    <s v="normal"/>
    <n v="399"/>
    <n v="15"/>
    <s v="discounted"/>
    <n v="1995"/>
    <n v="59.85"/>
    <n v="1935.15"/>
    <s v="February"/>
    <x v="192"/>
    <x v="34"/>
    <s v="Evans LLC"/>
  </r>
  <r>
    <s v="S14547"/>
    <x v="21"/>
    <s v="B1037"/>
    <s v="C1130"/>
    <n v="4"/>
    <s v="normal"/>
    <n v="373"/>
    <n v="15"/>
    <s v="discounted"/>
    <n v="1492"/>
    <n v="55.95"/>
    <n v="1436.05"/>
    <s v="February"/>
    <x v="211"/>
    <x v="41"/>
    <s v="Johnson, Gordon and Fuentes"/>
  </r>
  <r>
    <s v="S14548"/>
    <x v="13"/>
    <s v="B1006"/>
    <s v="C1111"/>
    <n v="8"/>
    <s v="Bulk"/>
    <n v="213"/>
    <n v="5"/>
    <s v="discounted"/>
    <n v="1704"/>
    <n v="10.65"/>
    <n v="1693.35"/>
    <s v="February"/>
    <x v="103"/>
    <x v="40"/>
    <s v="Nash, Rich and Hill"/>
  </r>
  <r>
    <s v="S14549"/>
    <x v="22"/>
    <s v="B1044"/>
    <s v="C1013"/>
    <n v="5"/>
    <s v="normal"/>
    <n v="396"/>
    <n v="5"/>
    <s v="discounted"/>
    <n v="1980"/>
    <n v="19.8"/>
    <n v="1960.2"/>
    <s v="February"/>
    <x v="219"/>
    <x v="1"/>
    <s v="Wu Group"/>
  </r>
  <r>
    <s v="S14550"/>
    <x v="26"/>
    <s v="B1054"/>
    <s v="C1145"/>
    <n v="8"/>
    <s v="Bulk"/>
    <n v="209"/>
    <n v="0"/>
    <s v="full price"/>
    <n v="1672"/>
    <n v="0"/>
    <n v="1672"/>
    <s v="February"/>
    <x v="207"/>
    <x v="10"/>
    <s v="Dillon-Galloway"/>
  </r>
  <r>
    <s v="S14551"/>
    <x v="22"/>
    <s v="B1027"/>
    <s v="C1154"/>
    <n v="7"/>
    <s v="Bulk"/>
    <n v="336"/>
    <n v="0"/>
    <s v="full price"/>
    <n v="2352"/>
    <n v="0"/>
    <n v="2352"/>
    <s v="February"/>
    <x v="153"/>
    <x v="33"/>
    <s v="Terry-Simpson"/>
  </r>
  <r>
    <s v="S14552"/>
    <x v="0"/>
    <s v="B1047"/>
    <s v="C1104"/>
    <n v="4"/>
    <s v="normal"/>
    <n v="162"/>
    <n v="0"/>
    <s v="full price"/>
    <n v="648"/>
    <n v="0"/>
    <n v="648"/>
    <s v="February"/>
    <x v="134"/>
    <x v="26"/>
    <s v="Cooper-Bennett"/>
  </r>
  <r>
    <s v="S14553"/>
    <x v="26"/>
    <s v="B1018"/>
    <s v="C1180"/>
    <n v="5"/>
    <s v="normal"/>
    <n v="295"/>
    <n v="5"/>
    <s v="discounted"/>
    <n v="1475"/>
    <n v="14.75"/>
    <n v="1460.25"/>
    <s v="February"/>
    <x v="83"/>
    <x v="36"/>
    <s v="Garner Inc"/>
  </r>
  <r>
    <s v="S14554"/>
    <x v="9"/>
    <s v="B1056"/>
    <s v="C1147"/>
    <n v="6"/>
    <s v="Bulk"/>
    <n v="204"/>
    <n v="0"/>
    <s v="full price"/>
    <n v="1224"/>
    <n v="0"/>
    <n v="1224"/>
    <s v="February"/>
    <x v="189"/>
    <x v="24"/>
    <s v="Daniels-Bond"/>
  </r>
  <r>
    <s v="S14555"/>
    <x v="5"/>
    <s v="B1045"/>
    <s v="C1210"/>
    <n v="8"/>
    <s v="Bulk"/>
    <n v="206"/>
    <n v="10"/>
    <s v="discounted"/>
    <n v="1648"/>
    <n v="20.6"/>
    <n v="1627.4"/>
    <s v="February"/>
    <x v="217"/>
    <x v="21"/>
    <s v="Casey-Orozco"/>
  </r>
  <r>
    <s v="S14556"/>
    <x v="15"/>
    <s v="B1053"/>
    <s v="C1234"/>
    <n v="6"/>
    <s v="Bulk"/>
    <n v="315"/>
    <n v="10"/>
    <s v="discounted"/>
    <n v="1890"/>
    <n v="31.5"/>
    <n v="1858.5"/>
    <s v="February"/>
    <x v="165"/>
    <x v="4"/>
    <s v="Spears, Matthews and Ellis"/>
  </r>
  <r>
    <s v="S14557"/>
    <x v="19"/>
    <s v="B1034"/>
    <s v="C1216"/>
    <n v="9"/>
    <s v="Bulk"/>
    <n v="305"/>
    <n v="5"/>
    <s v="discounted"/>
    <n v="2745"/>
    <n v="15.25"/>
    <n v="2729.75"/>
    <s v="February"/>
    <x v="132"/>
    <x v="22"/>
    <s v="Benson, Cervantes and Johnson"/>
  </r>
  <r>
    <s v="S14558"/>
    <x v="11"/>
    <s v="B1004"/>
    <s v="C1054"/>
    <n v="2"/>
    <s v="normal"/>
    <n v="248"/>
    <n v="5"/>
    <s v="discounted"/>
    <n v="496"/>
    <n v="12.4"/>
    <n v="483.6"/>
    <s v="February"/>
    <x v="215"/>
    <x v="53"/>
    <s v="Porter Ltd"/>
  </r>
  <r>
    <s v="S14559"/>
    <x v="0"/>
    <s v="B1011"/>
    <s v="C1088"/>
    <n v="10"/>
    <s v="Bulk"/>
    <n v="281"/>
    <n v="15"/>
    <s v="discounted"/>
    <n v="2810"/>
    <n v="42.15"/>
    <n v="2767.85"/>
    <s v="February"/>
    <x v="244"/>
    <x v="13"/>
    <s v="Jackson-Hays"/>
  </r>
  <r>
    <s v="S14560"/>
    <x v="27"/>
    <s v="B1048"/>
    <s v="C1030"/>
    <n v="6"/>
    <s v="Bulk"/>
    <n v="465"/>
    <n v="10"/>
    <s v="discounted"/>
    <n v="2790"/>
    <n v="46.5"/>
    <n v="2743.5"/>
    <s v="February"/>
    <x v="162"/>
    <x v="6"/>
    <s v="Cook-Rocha"/>
  </r>
  <r>
    <s v="S14561"/>
    <x v="14"/>
    <s v="B1054"/>
    <s v="C1066"/>
    <n v="8"/>
    <s v="Bulk"/>
    <n v="209"/>
    <n v="10"/>
    <s v="discounted"/>
    <n v="1672"/>
    <n v="20.9"/>
    <n v="1651.1"/>
    <s v="February"/>
    <x v="106"/>
    <x v="10"/>
    <s v="Pennington-Knox"/>
  </r>
  <r>
    <s v="S14562"/>
    <x v="18"/>
    <s v="B1026"/>
    <s v="C1022"/>
    <n v="6"/>
    <s v="Bulk"/>
    <n v="459"/>
    <n v="15"/>
    <s v="discounted"/>
    <n v="2754"/>
    <n v="68.849999999999994"/>
    <n v="2685.15"/>
    <s v="February"/>
    <x v="124"/>
    <x v="59"/>
    <s v="Ross, Ballard and Clark"/>
  </r>
  <r>
    <s v="S14563"/>
    <x v="10"/>
    <s v="B1022"/>
    <s v="C1017"/>
    <n v="5"/>
    <s v="normal"/>
    <n v="441"/>
    <n v="10"/>
    <s v="discounted"/>
    <n v="2205"/>
    <n v="44.1"/>
    <n v="2160.9"/>
    <s v="February"/>
    <x v="93"/>
    <x v="47"/>
    <s v="Maldonado, Miller and Thomas"/>
  </r>
  <r>
    <s v="S14564"/>
    <x v="11"/>
    <s v="B1011"/>
    <s v="C1246"/>
    <n v="5"/>
    <s v="normal"/>
    <n v="281"/>
    <n v="0"/>
    <s v="full price"/>
    <n v="1405"/>
    <n v="0"/>
    <n v="1405"/>
    <s v="February"/>
    <x v="95"/>
    <x v="13"/>
    <s v="Young Ltd"/>
  </r>
  <r>
    <s v="S14565"/>
    <x v="12"/>
    <s v="B1037"/>
    <s v="C1206"/>
    <n v="2"/>
    <s v="normal"/>
    <n v="373"/>
    <n v="10"/>
    <s v="discounted"/>
    <n v="746"/>
    <n v="37.299999999999997"/>
    <n v="708.7"/>
    <s v="February"/>
    <x v="117"/>
    <x v="41"/>
    <s v="Sanford Group"/>
  </r>
  <r>
    <s v="S14566"/>
    <x v="10"/>
    <s v="B1015"/>
    <s v="C1006"/>
    <n v="9"/>
    <s v="Bulk"/>
    <n v="417"/>
    <n v="15"/>
    <s v="discounted"/>
    <n v="3753"/>
    <n v="62.55"/>
    <n v="3690.45"/>
    <s v="February"/>
    <x v="230"/>
    <x v="25"/>
    <s v="Callahan-Sullivan"/>
  </r>
  <r>
    <s v="S14567"/>
    <x v="20"/>
    <s v="B1040"/>
    <s v="C1152"/>
    <n v="4"/>
    <s v="normal"/>
    <n v="456"/>
    <n v="5"/>
    <s v="discounted"/>
    <n v="1824"/>
    <n v="22.8"/>
    <n v="1801.2"/>
    <s v="February"/>
    <x v="160"/>
    <x v="11"/>
    <s v="Wolfe-Spencer"/>
  </r>
  <r>
    <s v="S14568"/>
    <x v="22"/>
    <s v="B1002"/>
    <s v="C1150"/>
    <n v="5"/>
    <s v="normal"/>
    <n v="167"/>
    <n v="5"/>
    <s v="discounted"/>
    <n v="835"/>
    <n v="8.35"/>
    <n v="826.65"/>
    <s v="February"/>
    <x v="72"/>
    <x v="29"/>
    <s v="Gonzalez-Tran"/>
  </r>
  <r>
    <s v="S14569"/>
    <x v="12"/>
    <s v="B1049"/>
    <s v="C1122"/>
    <n v="4"/>
    <s v="normal"/>
    <n v="219"/>
    <n v="15"/>
    <s v="discounted"/>
    <n v="876"/>
    <n v="32.85"/>
    <n v="843.15"/>
    <s v="February"/>
    <x v="100"/>
    <x v="14"/>
    <s v="Aguirre Group"/>
  </r>
  <r>
    <s v="S14570"/>
    <x v="25"/>
    <s v="B1015"/>
    <s v="C1134"/>
    <n v="4"/>
    <s v="normal"/>
    <n v="417"/>
    <n v="15"/>
    <s v="discounted"/>
    <n v="1668"/>
    <n v="62.55"/>
    <n v="1605.45"/>
    <s v="February"/>
    <x v="25"/>
    <x v="25"/>
    <s v="Caldwell PLC"/>
  </r>
  <r>
    <s v="S14571"/>
    <x v="0"/>
    <s v="B1033"/>
    <s v="C1199"/>
    <n v="7"/>
    <s v="Bulk"/>
    <n v="347"/>
    <n v="0"/>
    <s v="full price"/>
    <n v="2429"/>
    <n v="0"/>
    <n v="2429"/>
    <s v="February"/>
    <x v="15"/>
    <x v="49"/>
    <s v="Bender Group"/>
  </r>
  <r>
    <s v="S14572"/>
    <x v="1"/>
    <s v="B1040"/>
    <s v="C1228"/>
    <n v="8"/>
    <s v="Bulk"/>
    <n v="456"/>
    <n v="15"/>
    <s v="discounted"/>
    <n v="3648"/>
    <n v="68.400000000000006"/>
    <n v="3579.6"/>
    <s v="February"/>
    <x v="129"/>
    <x v="11"/>
    <s v="Mills, Robles and Smith"/>
  </r>
  <r>
    <s v="S14573"/>
    <x v="9"/>
    <s v="B1003"/>
    <s v="C1164"/>
    <n v="10"/>
    <s v="Bulk"/>
    <n v="354"/>
    <n v="5"/>
    <s v="discounted"/>
    <n v="3540"/>
    <n v="17.7"/>
    <n v="3522.3"/>
    <s v="February"/>
    <x v="85"/>
    <x v="7"/>
    <s v="Harris Ltd"/>
  </r>
  <r>
    <s v="S14574"/>
    <x v="12"/>
    <s v="B1000"/>
    <s v="C1089"/>
    <n v="3"/>
    <s v="normal"/>
    <n v="418"/>
    <n v="15"/>
    <s v="discounted"/>
    <n v="1254"/>
    <n v="62.7"/>
    <n v="1191.3"/>
    <s v="February"/>
    <x v="7"/>
    <x v="57"/>
    <s v="White and Sons"/>
  </r>
  <r>
    <s v="S14575"/>
    <x v="15"/>
    <s v="B1014"/>
    <s v="C1005"/>
    <n v="4"/>
    <s v="normal"/>
    <n v="420"/>
    <n v="0"/>
    <s v="full price"/>
    <n v="1680"/>
    <n v="0"/>
    <n v="1680"/>
    <s v="February"/>
    <x v="20"/>
    <x v="15"/>
    <s v="Curtis-Hatfield"/>
  </r>
  <r>
    <s v="S14576"/>
    <x v="23"/>
    <s v="B1051"/>
    <s v="C1104"/>
    <n v="5"/>
    <s v="normal"/>
    <n v="451"/>
    <n v="0"/>
    <s v="full price"/>
    <n v="2255"/>
    <n v="0"/>
    <n v="2255"/>
    <s v="February"/>
    <x v="134"/>
    <x v="52"/>
    <s v="Cooper-Bennett"/>
  </r>
  <r>
    <s v="S14577"/>
    <x v="16"/>
    <s v="B1018"/>
    <s v="C1214"/>
    <n v="9"/>
    <s v="Bulk"/>
    <n v="295"/>
    <n v="5"/>
    <s v="discounted"/>
    <n v="2655"/>
    <n v="14.75"/>
    <n v="2640.25"/>
    <s v="February"/>
    <x v="203"/>
    <x v="36"/>
    <s v="Nelson, Martinez and Malone"/>
  </r>
  <r>
    <s v="S14578"/>
    <x v="12"/>
    <s v="B1057"/>
    <s v="C1219"/>
    <n v="6"/>
    <s v="Bulk"/>
    <n v="326"/>
    <n v="15"/>
    <s v="discounted"/>
    <n v="1956"/>
    <n v="48.9"/>
    <n v="1907.1"/>
    <s v="February"/>
    <x v="195"/>
    <x v="48"/>
    <s v="Hill Inc"/>
  </r>
  <r>
    <s v="S14579"/>
    <x v="24"/>
    <s v="B1023"/>
    <s v="C1023"/>
    <n v="5"/>
    <s v="normal"/>
    <n v="421"/>
    <n v="5"/>
    <s v="discounted"/>
    <n v="2105"/>
    <n v="21.05"/>
    <n v="2083.9499999999998"/>
    <s v="February"/>
    <x v="157"/>
    <x v="30"/>
    <s v="Harris-Chandler"/>
  </r>
  <r>
    <s v="S14580"/>
    <x v="17"/>
    <s v="B1035"/>
    <s v="C1065"/>
    <n v="10"/>
    <s v="Bulk"/>
    <n v="288"/>
    <n v="0"/>
    <s v="full price"/>
    <n v="2880"/>
    <n v="0"/>
    <n v="2880"/>
    <s v="February"/>
    <x v="105"/>
    <x v="28"/>
    <s v="Price Ltd"/>
  </r>
  <r>
    <s v="S14581"/>
    <x v="26"/>
    <s v="B1045"/>
    <s v="C1107"/>
    <n v="5"/>
    <s v="normal"/>
    <n v="206"/>
    <n v="0"/>
    <s v="full price"/>
    <n v="1030"/>
    <n v="0"/>
    <n v="1030"/>
    <s v="February"/>
    <x v="21"/>
    <x v="21"/>
    <s v="Wade Group"/>
  </r>
  <r>
    <s v="S14582"/>
    <x v="9"/>
    <s v="B1038"/>
    <s v="C1006"/>
    <n v="9"/>
    <s v="Bulk"/>
    <n v="481"/>
    <n v="5"/>
    <s v="discounted"/>
    <n v="4329"/>
    <n v="24.05"/>
    <n v="4304.95"/>
    <s v="February"/>
    <x v="230"/>
    <x v="18"/>
    <s v="Callahan-Sullivan"/>
  </r>
  <r>
    <s v="S14583"/>
    <x v="2"/>
    <s v="B1017"/>
    <s v="C1202"/>
    <n v="4"/>
    <s v="normal"/>
    <n v="303"/>
    <n v="5"/>
    <s v="discounted"/>
    <n v="1212"/>
    <n v="15.15"/>
    <n v="1196.8499999999999"/>
    <s v="February"/>
    <x v="137"/>
    <x v="55"/>
    <s v="Savage, Boyle and Kennedy"/>
  </r>
  <r>
    <s v="S14584"/>
    <x v="8"/>
    <s v="B1010"/>
    <s v="C1086"/>
    <n v="2"/>
    <s v="normal"/>
    <n v="342"/>
    <n v="10"/>
    <s v="discounted"/>
    <n v="684"/>
    <n v="34.200000000000003"/>
    <n v="649.79999999999995"/>
    <s v="February"/>
    <x v="220"/>
    <x v="45"/>
    <s v="Brown-Smith"/>
  </r>
  <r>
    <s v="S14585"/>
    <x v="11"/>
    <s v="B1053"/>
    <s v="C1223"/>
    <n v="1"/>
    <s v="normal"/>
    <n v="315"/>
    <n v="10"/>
    <s v="discounted"/>
    <n v="315"/>
    <n v="31.5"/>
    <n v="283.5"/>
    <s v="February"/>
    <x v="24"/>
    <x v="4"/>
    <s v="Brown-Walter"/>
  </r>
  <r>
    <s v="S14586"/>
    <x v="2"/>
    <s v="B1026"/>
    <s v="C1158"/>
    <n v="5"/>
    <s v="normal"/>
    <n v="459"/>
    <n v="0"/>
    <s v="full price"/>
    <n v="2295"/>
    <n v="0"/>
    <n v="2295"/>
    <s v="February"/>
    <x v="147"/>
    <x v="59"/>
    <s v="Garcia, Garcia and Rose"/>
  </r>
  <r>
    <s v="S14587"/>
    <x v="3"/>
    <s v="B1054"/>
    <s v="C1233"/>
    <n v="6"/>
    <s v="Bulk"/>
    <n v="209"/>
    <n v="15"/>
    <s v="discounted"/>
    <n v="1254"/>
    <n v="31.35"/>
    <n v="1222.6500000000001"/>
    <s v="February"/>
    <x v="234"/>
    <x v="10"/>
    <s v="Lester and Sons"/>
  </r>
  <r>
    <s v="S14588"/>
    <x v="11"/>
    <s v="B1015"/>
    <s v="C1151"/>
    <n v="6"/>
    <s v="Bulk"/>
    <n v="417"/>
    <n v="5"/>
    <s v="discounted"/>
    <n v="2502"/>
    <n v="20.85"/>
    <n v="2481.15"/>
    <s v="February"/>
    <x v="118"/>
    <x v="25"/>
    <s v="Brown-Rivers"/>
  </r>
  <r>
    <s v="S14589"/>
    <x v="10"/>
    <s v="B1033"/>
    <s v="C1216"/>
    <n v="7"/>
    <s v="Bulk"/>
    <n v="347"/>
    <n v="10"/>
    <s v="discounted"/>
    <n v="2429"/>
    <n v="34.700000000000003"/>
    <n v="2394.3000000000002"/>
    <s v="February"/>
    <x v="132"/>
    <x v="49"/>
    <s v="Benson, Cervantes and Johnson"/>
  </r>
  <r>
    <s v="S14590"/>
    <x v="5"/>
    <s v="B1047"/>
    <s v="C1221"/>
    <n v="2"/>
    <s v="normal"/>
    <n v="162"/>
    <n v="15"/>
    <s v="discounted"/>
    <n v="324"/>
    <n v="24.3"/>
    <n v="299.7"/>
    <s v="February"/>
    <x v="133"/>
    <x v="26"/>
    <s v="Griffin Group"/>
  </r>
  <r>
    <s v="S14591"/>
    <x v="11"/>
    <s v="B1020"/>
    <s v="C1024"/>
    <n v="8"/>
    <s v="Bulk"/>
    <n v="386"/>
    <n v="15"/>
    <s v="discounted"/>
    <n v="3088"/>
    <n v="57.9"/>
    <n v="3030.1"/>
    <s v="February"/>
    <x v="57"/>
    <x v="39"/>
    <s v="Hernandez LLC"/>
  </r>
  <r>
    <s v="S14592"/>
    <x v="11"/>
    <s v="B1035"/>
    <s v="C1157"/>
    <n v="7"/>
    <s v="Bulk"/>
    <n v="288"/>
    <n v="10"/>
    <s v="discounted"/>
    <n v="2016"/>
    <n v="28.8"/>
    <n v="1987.2"/>
    <s v="February"/>
    <x v="142"/>
    <x v="28"/>
    <s v="Blair, Gibson and Patel"/>
  </r>
  <r>
    <s v="S14593"/>
    <x v="23"/>
    <s v="B1039"/>
    <s v="C1232"/>
    <n v="6"/>
    <s v="Bulk"/>
    <n v="356"/>
    <n v="0"/>
    <s v="full price"/>
    <n v="2136"/>
    <n v="0"/>
    <n v="2136"/>
    <s v="February"/>
    <x v="174"/>
    <x v="46"/>
    <s v="Clark LLC"/>
  </r>
  <r>
    <s v="S14594"/>
    <x v="10"/>
    <s v="B1017"/>
    <s v="C1227"/>
    <n v="6"/>
    <s v="Bulk"/>
    <n v="303"/>
    <n v="15"/>
    <s v="discounted"/>
    <n v="1818"/>
    <n v="45.45"/>
    <n v="1772.55"/>
    <s v="February"/>
    <x v="116"/>
    <x v="55"/>
    <s v="Wilkinson, Bell and Stevens"/>
  </r>
  <r>
    <s v="S14595"/>
    <x v="4"/>
    <s v="B1054"/>
    <s v="C1046"/>
    <n v="3"/>
    <s v="normal"/>
    <n v="209"/>
    <n v="15"/>
    <s v="discounted"/>
    <n v="627"/>
    <n v="31.35"/>
    <n v="595.65"/>
    <s v="February"/>
    <x v="35"/>
    <x v="10"/>
    <s v="Blackburn, Castillo and Diaz"/>
  </r>
  <r>
    <s v="S14596"/>
    <x v="21"/>
    <s v="B1000"/>
    <s v="C1032"/>
    <n v="1"/>
    <s v="normal"/>
    <n v="418"/>
    <n v="15"/>
    <s v="discounted"/>
    <n v="418"/>
    <n v="62.7"/>
    <n v="355.3"/>
    <s v="February"/>
    <x v="205"/>
    <x v="57"/>
    <s v="Harris-Mills"/>
  </r>
  <r>
    <s v="S14597"/>
    <x v="27"/>
    <s v="B1032"/>
    <s v="C1065"/>
    <n v="3"/>
    <s v="normal"/>
    <n v="423"/>
    <n v="0"/>
    <s v="full price"/>
    <n v="1269"/>
    <n v="0"/>
    <n v="1269"/>
    <s v="February"/>
    <x v="105"/>
    <x v="43"/>
    <s v="Price Ltd"/>
  </r>
  <r>
    <s v="S14598"/>
    <x v="20"/>
    <s v="B1011"/>
    <s v="C1212"/>
    <n v="5"/>
    <s v="normal"/>
    <n v="281"/>
    <n v="0"/>
    <s v="full price"/>
    <n v="1405"/>
    <n v="0"/>
    <n v="1405"/>
    <s v="February"/>
    <x v="29"/>
    <x v="13"/>
    <s v="Maldonado-Cohen"/>
  </r>
  <r>
    <s v="S14599"/>
    <x v="18"/>
    <s v="B1051"/>
    <s v="C1030"/>
    <n v="5"/>
    <s v="normal"/>
    <n v="451"/>
    <n v="10"/>
    <s v="discounted"/>
    <n v="2255"/>
    <n v="45.1"/>
    <n v="2209.9"/>
    <s v="February"/>
    <x v="162"/>
    <x v="52"/>
    <s v="Cook-Rocha"/>
  </r>
  <r>
    <s v="S14600"/>
    <x v="1"/>
    <s v="B1032"/>
    <s v="C1098"/>
    <n v="7"/>
    <s v="Bulk"/>
    <n v="423"/>
    <n v="0"/>
    <s v="full price"/>
    <n v="2961"/>
    <n v="0"/>
    <n v="2961"/>
    <s v="February"/>
    <x v="159"/>
    <x v="43"/>
    <s v="Tate-Massey"/>
  </r>
  <r>
    <s v="S14601"/>
    <x v="25"/>
    <s v="B1032"/>
    <s v="C1072"/>
    <n v="9"/>
    <s v="Bulk"/>
    <n v="423"/>
    <n v="15"/>
    <s v="discounted"/>
    <n v="3807"/>
    <n v="63.45"/>
    <n v="3743.55"/>
    <s v="February"/>
    <x v="130"/>
    <x v="43"/>
    <s v="Reid, Chavez and Flowers"/>
  </r>
  <r>
    <s v="S14602"/>
    <x v="19"/>
    <s v="B1052"/>
    <s v="C1117"/>
    <n v="10"/>
    <s v="Bulk"/>
    <n v="462"/>
    <n v="5"/>
    <s v="discounted"/>
    <n v="4620"/>
    <n v="23.1"/>
    <n v="4596.8999999999996"/>
    <s v="February"/>
    <x v="67"/>
    <x v="8"/>
    <s v="Anderson-Martinez"/>
  </r>
  <r>
    <s v="S14603"/>
    <x v="11"/>
    <s v="B1057"/>
    <s v="C1037"/>
    <n v="3"/>
    <s v="normal"/>
    <n v="326"/>
    <n v="15"/>
    <s v="discounted"/>
    <n v="978"/>
    <n v="48.9"/>
    <n v="929.1"/>
    <s v="February"/>
    <x v="70"/>
    <x v="48"/>
    <s v="Smith-Proctor"/>
  </r>
  <r>
    <s v="S14604"/>
    <x v="2"/>
    <s v="B1021"/>
    <s v="C1041"/>
    <n v="2"/>
    <s v="normal"/>
    <n v="269"/>
    <n v="15"/>
    <s v="discounted"/>
    <n v="538"/>
    <n v="40.35"/>
    <n v="497.65"/>
    <s v="February"/>
    <x v="235"/>
    <x v="44"/>
    <s v="Evans PLC"/>
  </r>
  <r>
    <s v="S14605"/>
    <x v="4"/>
    <s v="B1033"/>
    <s v="C1115"/>
    <n v="9"/>
    <s v="Bulk"/>
    <n v="347"/>
    <n v="10"/>
    <s v="discounted"/>
    <n v="3123"/>
    <n v="34.700000000000003"/>
    <n v="3088.3"/>
    <s v="February"/>
    <x v="123"/>
    <x v="49"/>
    <s v="Mann PLC"/>
  </r>
  <r>
    <s v="S14606"/>
    <x v="3"/>
    <s v="B1022"/>
    <s v="C1146"/>
    <n v="4"/>
    <s v="normal"/>
    <n v="441"/>
    <n v="15"/>
    <s v="discounted"/>
    <n v="1764"/>
    <n v="66.150000000000006"/>
    <n v="1697.85"/>
    <s v="February"/>
    <x v="222"/>
    <x v="47"/>
    <s v="Martinez-Stout"/>
  </r>
  <r>
    <s v="S14607"/>
    <x v="27"/>
    <s v="B1021"/>
    <s v="C1023"/>
    <n v="1"/>
    <s v="normal"/>
    <n v="269"/>
    <n v="0"/>
    <s v="full price"/>
    <n v="269"/>
    <n v="0"/>
    <n v="269"/>
    <s v="February"/>
    <x v="157"/>
    <x v="44"/>
    <s v="Harris-Chandler"/>
  </r>
  <r>
    <s v="S14608"/>
    <x v="27"/>
    <s v="B1053"/>
    <s v="C1041"/>
    <n v="2"/>
    <s v="normal"/>
    <n v="315"/>
    <n v="15"/>
    <s v="discounted"/>
    <n v="630"/>
    <n v="47.25"/>
    <n v="582.75"/>
    <s v="February"/>
    <x v="235"/>
    <x v="4"/>
    <s v="Evans PLC"/>
  </r>
  <r>
    <s v="S14609"/>
    <x v="6"/>
    <s v="B1014"/>
    <s v="C1125"/>
    <n v="6"/>
    <s v="Bulk"/>
    <n v="420"/>
    <n v="5"/>
    <s v="discounted"/>
    <n v="2520"/>
    <n v="21"/>
    <n v="2499"/>
    <s v="February"/>
    <x v="74"/>
    <x v="15"/>
    <s v="Mendoza-Burke"/>
  </r>
  <r>
    <s v="S14610"/>
    <x v="22"/>
    <s v="B1004"/>
    <s v="C1147"/>
    <n v="4"/>
    <s v="normal"/>
    <n v="248"/>
    <n v="15"/>
    <s v="discounted"/>
    <n v="992"/>
    <n v="37.200000000000003"/>
    <n v="954.8"/>
    <s v="February"/>
    <x v="189"/>
    <x v="53"/>
    <s v="Daniels-Bond"/>
  </r>
  <r>
    <s v="S14611"/>
    <x v="19"/>
    <s v="B1037"/>
    <s v="C1211"/>
    <n v="7"/>
    <s v="Bulk"/>
    <n v="373"/>
    <n v="0"/>
    <s v="full price"/>
    <n v="2611"/>
    <n v="0"/>
    <n v="2611"/>
    <s v="February"/>
    <x v="37"/>
    <x v="41"/>
    <s v="Richards Ltd"/>
  </r>
  <r>
    <s v="S14612"/>
    <x v="15"/>
    <s v="B1011"/>
    <s v="C1203"/>
    <n v="3"/>
    <s v="normal"/>
    <n v="281"/>
    <n v="5"/>
    <s v="discounted"/>
    <n v="843"/>
    <n v="14.05"/>
    <n v="828.95"/>
    <s v="February"/>
    <x v="60"/>
    <x v="13"/>
    <s v="Patel-Thomas"/>
  </r>
  <r>
    <s v="S14613"/>
    <x v="20"/>
    <s v="B1034"/>
    <s v="C1213"/>
    <n v="4"/>
    <s v="normal"/>
    <n v="305"/>
    <n v="15"/>
    <s v="discounted"/>
    <n v="1220"/>
    <n v="45.75"/>
    <n v="1174.25"/>
    <s v="February"/>
    <x v="110"/>
    <x v="22"/>
    <s v="Ryan-Flynn"/>
  </r>
  <r>
    <s v="S14614"/>
    <x v="11"/>
    <s v="B1047"/>
    <s v="C1174"/>
    <n v="7"/>
    <s v="Bulk"/>
    <n v="162"/>
    <n v="0"/>
    <s v="full price"/>
    <n v="1134"/>
    <n v="0"/>
    <n v="1134"/>
    <s v="February"/>
    <x v="154"/>
    <x v="26"/>
    <s v="Arnold-Mahoney"/>
  </r>
  <r>
    <s v="S14615"/>
    <x v="9"/>
    <s v="B1026"/>
    <s v="C1172"/>
    <n v="6"/>
    <s v="Bulk"/>
    <n v="459"/>
    <n v="15"/>
    <s v="discounted"/>
    <n v="2754"/>
    <n v="68.849999999999994"/>
    <n v="2685.15"/>
    <s v="February"/>
    <x v="69"/>
    <x v="59"/>
    <s v="Moran LLC"/>
  </r>
  <r>
    <s v="S14616"/>
    <x v="0"/>
    <s v="B1012"/>
    <s v="C1011"/>
    <n v="3"/>
    <s v="normal"/>
    <n v="186"/>
    <n v="5"/>
    <s v="discounted"/>
    <n v="558"/>
    <n v="9.3000000000000007"/>
    <n v="548.70000000000005"/>
    <s v="February"/>
    <x v="148"/>
    <x v="27"/>
    <s v="Brown PLC"/>
  </r>
  <r>
    <s v="S14617"/>
    <x v="6"/>
    <s v="B1058"/>
    <s v="C1083"/>
    <n v="9"/>
    <s v="Bulk"/>
    <n v="362"/>
    <n v="15"/>
    <s v="discounted"/>
    <n v="3258"/>
    <n v="54.3"/>
    <n v="3203.7"/>
    <s v="February"/>
    <x v="186"/>
    <x v="32"/>
    <s v="Smith-Ramsey"/>
  </r>
  <r>
    <s v="S14618"/>
    <x v="1"/>
    <s v="B1046"/>
    <s v="C1037"/>
    <n v="1"/>
    <s v="normal"/>
    <n v="334"/>
    <n v="0"/>
    <s v="full price"/>
    <n v="334"/>
    <n v="0"/>
    <n v="334"/>
    <s v="February"/>
    <x v="70"/>
    <x v="20"/>
    <s v="Smith-Proctor"/>
  </r>
  <r>
    <s v="S14619"/>
    <x v="27"/>
    <s v="B1011"/>
    <s v="C1194"/>
    <n v="9"/>
    <s v="Bulk"/>
    <n v="281"/>
    <n v="10"/>
    <s v="discounted"/>
    <n v="2529"/>
    <n v="28.1"/>
    <n v="2500.9"/>
    <s v="February"/>
    <x v="73"/>
    <x v="13"/>
    <s v="Williams-Ross"/>
  </r>
  <r>
    <s v="S14620"/>
    <x v="19"/>
    <s v="B1052"/>
    <s v="C1151"/>
    <n v="10"/>
    <s v="Bulk"/>
    <n v="462"/>
    <n v="10"/>
    <s v="discounted"/>
    <n v="4620"/>
    <n v="46.2"/>
    <n v="4573.8"/>
    <s v="February"/>
    <x v="118"/>
    <x v="8"/>
    <s v="Brown-Rivers"/>
  </r>
  <r>
    <s v="S14621"/>
    <x v="9"/>
    <s v="B1052"/>
    <s v="C1035"/>
    <n v="10"/>
    <s v="Bulk"/>
    <n v="462"/>
    <n v="10"/>
    <s v="discounted"/>
    <n v="4620"/>
    <n v="46.2"/>
    <n v="4573.8"/>
    <s v="February"/>
    <x v="212"/>
    <x v="8"/>
    <s v="Garcia, Buchanan and Clark"/>
  </r>
  <r>
    <s v="S14622"/>
    <x v="3"/>
    <s v="B1051"/>
    <s v="C1002"/>
    <n v="1"/>
    <s v="normal"/>
    <n v="451"/>
    <n v="0"/>
    <s v="full price"/>
    <n v="451"/>
    <n v="0"/>
    <n v="451"/>
    <s v="February"/>
    <x v="161"/>
    <x v="52"/>
    <s v="Garcia-Martin"/>
  </r>
  <r>
    <s v="S14623"/>
    <x v="5"/>
    <s v="B1027"/>
    <s v="C1208"/>
    <n v="8"/>
    <s v="Bulk"/>
    <n v="336"/>
    <n v="10"/>
    <s v="discounted"/>
    <n v="2688"/>
    <n v="33.6"/>
    <n v="2654.4"/>
    <s v="February"/>
    <x v="36"/>
    <x v="33"/>
    <s v="Hunter PLC"/>
  </r>
  <r>
    <s v="S14624"/>
    <x v="27"/>
    <s v="B1013"/>
    <s v="C1125"/>
    <n v="7"/>
    <s v="Bulk"/>
    <n v="284"/>
    <n v="0"/>
    <s v="full price"/>
    <n v="1988"/>
    <n v="0"/>
    <n v="1988"/>
    <s v="February"/>
    <x v="74"/>
    <x v="16"/>
    <s v="Mendoza-Burke"/>
  </r>
  <r>
    <s v="S14625"/>
    <x v="3"/>
    <s v="B1050"/>
    <s v="C1146"/>
    <n v="9"/>
    <s v="Bulk"/>
    <n v="287"/>
    <n v="10"/>
    <s v="discounted"/>
    <n v="2583"/>
    <n v="28.7"/>
    <n v="2554.3000000000002"/>
    <s v="February"/>
    <x v="222"/>
    <x v="31"/>
    <s v="Martinez-Stout"/>
  </r>
  <r>
    <s v="S14626"/>
    <x v="5"/>
    <s v="B1043"/>
    <s v="C1092"/>
    <n v="3"/>
    <s v="normal"/>
    <n v="262"/>
    <n v="0"/>
    <s v="full price"/>
    <n v="786"/>
    <n v="0"/>
    <n v="786"/>
    <s v="February"/>
    <x v="169"/>
    <x v="56"/>
    <s v="Davis, Shepard and Clay"/>
  </r>
  <r>
    <s v="S14627"/>
    <x v="9"/>
    <s v="B1034"/>
    <s v="C1146"/>
    <n v="8"/>
    <s v="Bulk"/>
    <n v="305"/>
    <n v="0"/>
    <s v="full price"/>
    <n v="2440"/>
    <n v="0"/>
    <n v="2440"/>
    <s v="February"/>
    <x v="222"/>
    <x v="22"/>
    <s v="Martinez-Stout"/>
  </r>
  <r>
    <s v="S14628"/>
    <x v="25"/>
    <s v="B1024"/>
    <s v="C1160"/>
    <n v="2"/>
    <s v="normal"/>
    <n v="222"/>
    <n v="5"/>
    <s v="discounted"/>
    <n v="444"/>
    <n v="11.1"/>
    <n v="432.9"/>
    <s v="February"/>
    <x v="45"/>
    <x v="35"/>
    <s v="Martin Ltd"/>
  </r>
  <r>
    <s v="S14629"/>
    <x v="11"/>
    <s v="B1059"/>
    <s v="C1069"/>
    <n v="10"/>
    <s v="Bulk"/>
    <n v="399"/>
    <n v="10"/>
    <s v="discounted"/>
    <n v="3990"/>
    <n v="39.9"/>
    <n v="3950.1"/>
    <s v="February"/>
    <x v="181"/>
    <x v="34"/>
    <s v="Garcia, Scott and Beltran"/>
  </r>
  <r>
    <s v="S14630"/>
    <x v="16"/>
    <s v="B1021"/>
    <s v="C1072"/>
    <n v="1"/>
    <s v="normal"/>
    <n v="269"/>
    <n v="15"/>
    <s v="discounted"/>
    <n v="269"/>
    <n v="40.35"/>
    <n v="228.65"/>
    <s v="February"/>
    <x v="130"/>
    <x v="44"/>
    <s v="Reid, Chavez and Flowers"/>
  </r>
  <r>
    <s v="S14631"/>
    <x v="23"/>
    <s v="B1003"/>
    <s v="C1185"/>
    <n v="10"/>
    <s v="Bulk"/>
    <n v="354"/>
    <n v="15"/>
    <s v="discounted"/>
    <n v="3540"/>
    <n v="53.1"/>
    <n v="3486.9"/>
    <s v="February"/>
    <x v="135"/>
    <x v="7"/>
    <s v="Jones, Rodriguez and Alexander"/>
  </r>
  <r>
    <s v="S14632"/>
    <x v="8"/>
    <s v="B1052"/>
    <s v="C1081"/>
    <n v="2"/>
    <s v="normal"/>
    <n v="462"/>
    <n v="5"/>
    <s v="discounted"/>
    <n v="924"/>
    <n v="23.1"/>
    <n v="900.9"/>
    <s v="February"/>
    <x v="177"/>
    <x v="8"/>
    <s v="Lee, Mullen and Hall"/>
  </r>
  <r>
    <s v="S14633"/>
    <x v="22"/>
    <s v="B1047"/>
    <s v="C1140"/>
    <n v="6"/>
    <s v="Bulk"/>
    <n v="162"/>
    <n v="5"/>
    <s v="discounted"/>
    <n v="972"/>
    <n v="8.1"/>
    <n v="963.9"/>
    <s v="February"/>
    <x v="247"/>
    <x v="26"/>
    <s v="Brown, Hunt and Anderson"/>
  </r>
  <r>
    <s v="S14634"/>
    <x v="15"/>
    <s v="B1028"/>
    <s v="C1138"/>
    <n v="7"/>
    <s v="Bulk"/>
    <n v="487"/>
    <n v="15"/>
    <s v="discounted"/>
    <n v="3409"/>
    <n v="73.05"/>
    <n v="3335.95"/>
    <s v="February"/>
    <x v="109"/>
    <x v="51"/>
    <s v="Norris Group"/>
  </r>
  <r>
    <s v="S14635"/>
    <x v="14"/>
    <s v="B1049"/>
    <s v="C1176"/>
    <n v="8"/>
    <s v="Bulk"/>
    <n v="219"/>
    <n v="15"/>
    <s v="discounted"/>
    <n v="1752"/>
    <n v="32.85"/>
    <n v="1719.15"/>
    <s v="February"/>
    <x v="173"/>
    <x v="14"/>
    <s v="Liu Group"/>
  </r>
  <r>
    <s v="S14636"/>
    <x v="26"/>
    <s v="B1017"/>
    <s v="C1119"/>
    <n v="2"/>
    <s v="normal"/>
    <n v="303"/>
    <n v="0"/>
    <s v="full price"/>
    <n v="606"/>
    <n v="0"/>
    <n v="606"/>
    <s v="February"/>
    <x v="200"/>
    <x v="55"/>
    <s v="Lambert, Valdez and Garcia"/>
  </r>
  <r>
    <s v="S14637"/>
    <x v="11"/>
    <s v="B1011"/>
    <s v="C1193"/>
    <n v="10"/>
    <s v="Bulk"/>
    <n v="281"/>
    <n v="10"/>
    <s v="discounted"/>
    <n v="2810"/>
    <n v="28.1"/>
    <n v="2781.9"/>
    <s v="February"/>
    <x v="46"/>
    <x v="13"/>
    <s v="Lucero and Sons"/>
  </r>
  <r>
    <s v="S14638"/>
    <x v="8"/>
    <s v="B1048"/>
    <s v="C1108"/>
    <n v="8"/>
    <s v="Bulk"/>
    <n v="465"/>
    <n v="0"/>
    <s v="full price"/>
    <n v="3720"/>
    <n v="0"/>
    <n v="3720"/>
    <s v="February"/>
    <x v="149"/>
    <x v="6"/>
    <s v="Johnson-Bennett"/>
  </r>
  <r>
    <s v="S14639"/>
    <x v="5"/>
    <s v="B1058"/>
    <s v="C1082"/>
    <n v="6"/>
    <s v="Bulk"/>
    <n v="362"/>
    <n v="10"/>
    <s v="discounted"/>
    <n v="2172"/>
    <n v="36.200000000000003"/>
    <n v="2135.8000000000002"/>
    <s v="February"/>
    <x v="61"/>
    <x v="32"/>
    <s v="Hayes, Hampton and Palmer"/>
  </r>
  <r>
    <s v="S14640"/>
    <x v="17"/>
    <s v="B1025"/>
    <s v="C1063"/>
    <n v="2"/>
    <s v="normal"/>
    <n v="467"/>
    <n v="10"/>
    <s v="discounted"/>
    <n v="934"/>
    <n v="46.7"/>
    <n v="887.3"/>
    <s v="February"/>
    <x v="48"/>
    <x v="38"/>
    <s v="Thomas-Melendez"/>
  </r>
  <r>
    <s v="S14641"/>
    <x v="21"/>
    <s v="B1023"/>
    <s v="C1219"/>
    <n v="2"/>
    <s v="normal"/>
    <n v="421"/>
    <n v="0"/>
    <s v="full price"/>
    <n v="842"/>
    <n v="0"/>
    <n v="842"/>
    <s v="February"/>
    <x v="195"/>
    <x v="30"/>
    <s v="Hill Inc"/>
  </r>
  <r>
    <s v="S14642"/>
    <x v="12"/>
    <s v="B1043"/>
    <s v="C1218"/>
    <n v="7"/>
    <s v="Bulk"/>
    <n v="262"/>
    <n v="15"/>
    <s v="discounted"/>
    <n v="1834"/>
    <n v="39.299999999999997"/>
    <n v="1794.7"/>
    <s v="February"/>
    <x v="26"/>
    <x v="56"/>
    <s v="Potter Group"/>
  </r>
  <r>
    <s v="S14643"/>
    <x v="7"/>
    <s v="B1011"/>
    <s v="C1158"/>
    <n v="5"/>
    <s v="normal"/>
    <n v="281"/>
    <n v="5"/>
    <s v="discounted"/>
    <n v="1405"/>
    <n v="14.05"/>
    <n v="1390.95"/>
    <s v="February"/>
    <x v="147"/>
    <x v="13"/>
    <s v="Garcia, Garcia and Rose"/>
  </r>
  <r>
    <s v="S14644"/>
    <x v="4"/>
    <s v="B1043"/>
    <s v="C1147"/>
    <n v="3"/>
    <s v="normal"/>
    <n v="262"/>
    <n v="5"/>
    <s v="discounted"/>
    <n v="786"/>
    <n v="13.1"/>
    <n v="772.9"/>
    <s v="February"/>
    <x v="189"/>
    <x v="56"/>
    <s v="Daniels-Bond"/>
  </r>
  <r>
    <s v="S14645"/>
    <x v="22"/>
    <s v="B1028"/>
    <s v="C1057"/>
    <n v="2"/>
    <s v="normal"/>
    <n v="487"/>
    <n v="15"/>
    <s v="discounted"/>
    <n v="974"/>
    <n v="73.05"/>
    <n v="900.95"/>
    <s v="February"/>
    <x v="202"/>
    <x v="51"/>
    <s v="Macdonald Ltd"/>
  </r>
  <r>
    <s v="S14646"/>
    <x v="10"/>
    <s v="B1027"/>
    <s v="C1144"/>
    <n v="10"/>
    <s v="Bulk"/>
    <n v="336"/>
    <n v="15"/>
    <s v="discounted"/>
    <n v="3360"/>
    <n v="50.4"/>
    <n v="3309.6"/>
    <s v="February"/>
    <x v="119"/>
    <x v="33"/>
    <s v="Butler-Carter"/>
  </r>
  <r>
    <s v="S14647"/>
    <x v="2"/>
    <s v="B1005"/>
    <s v="C1207"/>
    <n v="1"/>
    <s v="normal"/>
    <n v="500"/>
    <n v="5"/>
    <s v="discounted"/>
    <n v="500"/>
    <n v="25"/>
    <n v="475"/>
    <s v="February"/>
    <x v="243"/>
    <x v="9"/>
    <s v="Mendoza LLC"/>
  </r>
  <r>
    <s v="S14648"/>
    <x v="16"/>
    <s v="B1020"/>
    <s v="C1222"/>
    <n v="7"/>
    <s v="Bulk"/>
    <n v="386"/>
    <n v="0"/>
    <s v="full price"/>
    <n v="2702"/>
    <n v="0"/>
    <n v="2702"/>
    <s v="February"/>
    <x v="44"/>
    <x v="39"/>
    <s v="Moody-Dunn"/>
  </r>
  <r>
    <s v="S14649"/>
    <x v="1"/>
    <s v="B1058"/>
    <s v="C1198"/>
    <n v="10"/>
    <s v="Bulk"/>
    <n v="362"/>
    <n v="10"/>
    <s v="discounted"/>
    <n v="3620"/>
    <n v="36.200000000000003"/>
    <n v="3583.8"/>
    <s v="February"/>
    <x v="191"/>
    <x v="32"/>
    <s v="Prince Group"/>
  </r>
  <r>
    <s v="S14650"/>
    <x v="27"/>
    <s v="B1017"/>
    <s v="C1175"/>
    <n v="2"/>
    <s v="normal"/>
    <n v="303"/>
    <n v="5"/>
    <s v="discounted"/>
    <n v="606"/>
    <n v="15.15"/>
    <n v="590.85"/>
    <s v="February"/>
    <x v="196"/>
    <x v="55"/>
    <s v="Hall-Morgan"/>
  </r>
  <r>
    <s v="S14651"/>
    <x v="18"/>
    <s v="B1006"/>
    <s v="C1229"/>
    <n v="10"/>
    <s v="Bulk"/>
    <n v="213"/>
    <n v="0"/>
    <s v="full price"/>
    <n v="2130"/>
    <n v="0"/>
    <n v="2130"/>
    <s v="February"/>
    <x v="112"/>
    <x v="40"/>
    <s v="Martin, Davis and Arias"/>
  </r>
  <r>
    <s v="S14652"/>
    <x v="16"/>
    <s v="B1021"/>
    <s v="C1193"/>
    <n v="10"/>
    <s v="Bulk"/>
    <n v="269"/>
    <n v="10"/>
    <s v="discounted"/>
    <n v="2690"/>
    <n v="26.9"/>
    <n v="2663.1"/>
    <s v="February"/>
    <x v="46"/>
    <x v="44"/>
    <s v="Lucero and Sons"/>
  </r>
  <r>
    <s v="S14653"/>
    <x v="20"/>
    <s v="B1014"/>
    <s v="C1207"/>
    <n v="9"/>
    <s v="Bulk"/>
    <n v="420"/>
    <n v="5"/>
    <s v="discounted"/>
    <n v="3780"/>
    <n v="21"/>
    <n v="3759"/>
    <s v="February"/>
    <x v="243"/>
    <x v="15"/>
    <s v="Mendoza LLC"/>
  </r>
  <r>
    <s v="S14654"/>
    <x v="3"/>
    <s v="B1015"/>
    <s v="C1028"/>
    <n v="4"/>
    <s v="normal"/>
    <n v="417"/>
    <n v="15"/>
    <s v="discounted"/>
    <n v="1668"/>
    <n v="62.55"/>
    <n v="1605.45"/>
    <s v="February"/>
    <x v="141"/>
    <x v="25"/>
    <s v="Rowland-Morgan"/>
  </r>
  <r>
    <s v="S14655"/>
    <x v="16"/>
    <s v="B1044"/>
    <s v="C1123"/>
    <n v="5"/>
    <s v="normal"/>
    <n v="396"/>
    <n v="15"/>
    <s v="discounted"/>
    <n v="1980"/>
    <n v="59.4"/>
    <n v="1920.6"/>
    <s v="February"/>
    <x v="18"/>
    <x v="1"/>
    <s v="Barnes-Johnson"/>
  </r>
  <r>
    <s v="S14656"/>
    <x v="25"/>
    <s v="B1038"/>
    <s v="C1040"/>
    <n v="7"/>
    <s v="Bulk"/>
    <n v="481"/>
    <n v="5"/>
    <s v="discounted"/>
    <n v="3367"/>
    <n v="24.05"/>
    <n v="3342.95"/>
    <s v="February"/>
    <x v="228"/>
    <x v="18"/>
    <s v="Cummings, Taylor and Pearson"/>
  </r>
  <r>
    <s v="S14657"/>
    <x v="24"/>
    <s v="B1054"/>
    <s v="C1230"/>
    <n v="1"/>
    <s v="normal"/>
    <n v="209"/>
    <n v="10"/>
    <s v="discounted"/>
    <n v="209"/>
    <n v="20.9"/>
    <n v="188.1"/>
    <s v="February"/>
    <x v="122"/>
    <x v="10"/>
    <s v="Bauer, Page and Archer"/>
  </r>
  <r>
    <s v="S14658"/>
    <x v="18"/>
    <s v="B1003"/>
    <s v="C1162"/>
    <n v="1"/>
    <s v="normal"/>
    <n v="354"/>
    <n v="0"/>
    <s v="full price"/>
    <n v="354"/>
    <n v="0"/>
    <n v="354"/>
    <s v="February"/>
    <x v="28"/>
    <x v="7"/>
    <s v="Salazar, Maldonado and Thomas"/>
  </r>
  <r>
    <s v="S14659"/>
    <x v="5"/>
    <s v="B1013"/>
    <s v="C1051"/>
    <n v="1"/>
    <s v="normal"/>
    <n v="284"/>
    <n v="15"/>
    <s v="discounted"/>
    <n v="284"/>
    <n v="42.6"/>
    <n v="241.4"/>
    <s v="February"/>
    <x v="33"/>
    <x v="16"/>
    <s v="Davis, Franklin and Pollard"/>
  </r>
  <r>
    <s v="S14660"/>
    <x v="18"/>
    <s v="B1008"/>
    <s v="C1215"/>
    <n v="8"/>
    <s v="Bulk"/>
    <n v="492"/>
    <n v="0"/>
    <s v="full price"/>
    <n v="3936"/>
    <n v="0"/>
    <n v="3936"/>
    <s v="February"/>
    <x v="182"/>
    <x v="54"/>
    <s v="Hernandez, Castaneda and Khan"/>
  </r>
  <r>
    <s v="S14661"/>
    <x v="10"/>
    <s v="B1038"/>
    <s v="C1022"/>
    <n v="2"/>
    <s v="normal"/>
    <n v="481"/>
    <n v="10"/>
    <s v="discounted"/>
    <n v="962"/>
    <n v="48.1"/>
    <n v="913.9"/>
    <s v="February"/>
    <x v="124"/>
    <x v="18"/>
    <s v="Ross, Ballard and Clark"/>
  </r>
  <r>
    <s v="S14662"/>
    <x v="1"/>
    <s v="B1028"/>
    <s v="C1063"/>
    <n v="4"/>
    <s v="normal"/>
    <n v="487"/>
    <n v="10"/>
    <s v="discounted"/>
    <n v="1948"/>
    <n v="48.7"/>
    <n v="1899.3"/>
    <s v="February"/>
    <x v="48"/>
    <x v="51"/>
    <s v="Thomas-Melendez"/>
  </r>
  <r>
    <s v="S14663"/>
    <x v="21"/>
    <s v="B1011"/>
    <s v="C1049"/>
    <n v="6"/>
    <s v="Bulk"/>
    <n v="281"/>
    <n v="5"/>
    <s v="discounted"/>
    <n v="1686"/>
    <n v="14.05"/>
    <n v="1671.95"/>
    <s v="February"/>
    <x v="51"/>
    <x v="13"/>
    <s v="Mcknight LLC"/>
  </r>
  <r>
    <s v="S14664"/>
    <x v="16"/>
    <s v="B1034"/>
    <s v="C1196"/>
    <n v="3"/>
    <s v="normal"/>
    <n v="305"/>
    <n v="15"/>
    <s v="discounted"/>
    <n v="915"/>
    <n v="45.75"/>
    <n v="869.25"/>
    <s v="February"/>
    <x v="127"/>
    <x v="22"/>
    <s v="Holden, Austin and Robinson"/>
  </r>
  <r>
    <s v="S14665"/>
    <x v="0"/>
    <s v="B1005"/>
    <s v="C1120"/>
    <n v="6"/>
    <s v="Bulk"/>
    <n v="500"/>
    <n v="0"/>
    <s v="full price"/>
    <n v="3000"/>
    <n v="0"/>
    <n v="3000"/>
    <s v="February"/>
    <x v="86"/>
    <x v="9"/>
    <s v="Smith-Wolfe"/>
  </r>
  <r>
    <s v="S14666"/>
    <x v="3"/>
    <s v="B1035"/>
    <s v="C1077"/>
    <n v="4"/>
    <s v="normal"/>
    <n v="288"/>
    <n v="0"/>
    <s v="full price"/>
    <n v="1152"/>
    <n v="0"/>
    <n v="1152"/>
    <s v="February"/>
    <x v="10"/>
    <x v="28"/>
    <s v="Martinez, Bruce and Brady"/>
  </r>
  <r>
    <s v="S14667"/>
    <x v="14"/>
    <s v="B1034"/>
    <s v="C1080"/>
    <n v="8"/>
    <s v="Bulk"/>
    <n v="305"/>
    <n v="15"/>
    <s v="discounted"/>
    <n v="2440"/>
    <n v="45.75"/>
    <n v="2394.25"/>
    <s v="February"/>
    <x v="140"/>
    <x v="22"/>
    <s v="Davis-Buckley"/>
  </r>
  <r>
    <s v="S14668"/>
    <x v="22"/>
    <s v="B1002"/>
    <s v="C1125"/>
    <n v="9"/>
    <s v="Bulk"/>
    <n v="167"/>
    <n v="5"/>
    <s v="discounted"/>
    <n v="1503"/>
    <n v="8.35"/>
    <n v="1494.65"/>
    <s v="February"/>
    <x v="74"/>
    <x v="29"/>
    <s v="Mendoza-Burke"/>
  </r>
  <r>
    <s v="S14669"/>
    <x v="12"/>
    <s v="B1037"/>
    <s v="C1196"/>
    <n v="1"/>
    <s v="normal"/>
    <n v="373"/>
    <n v="5"/>
    <s v="discounted"/>
    <n v="373"/>
    <n v="18.649999999999999"/>
    <n v="354.35"/>
    <s v="February"/>
    <x v="127"/>
    <x v="41"/>
    <s v="Holden, Austin and Robinson"/>
  </r>
  <r>
    <s v="S14670"/>
    <x v="6"/>
    <s v="B1049"/>
    <s v="C1162"/>
    <n v="8"/>
    <s v="Bulk"/>
    <n v="219"/>
    <n v="15"/>
    <s v="discounted"/>
    <n v="1752"/>
    <n v="32.85"/>
    <n v="1719.15"/>
    <s v="February"/>
    <x v="28"/>
    <x v="14"/>
    <s v="Salazar, Maldonado and Thomas"/>
  </r>
  <r>
    <s v="S14671"/>
    <x v="3"/>
    <s v="B1007"/>
    <s v="C1222"/>
    <n v="5"/>
    <s v="normal"/>
    <n v="332"/>
    <n v="0"/>
    <s v="full price"/>
    <n v="1660"/>
    <n v="0"/>
    <n v="1660"/>
    <s v="February"/>
    <x v="44"/>
    <x v="58"/>
    <s v="Moody-Dunn"/>
  </r>
  <r>
    <s v="S14672"/>
    <x v="7"/>
    <s v="B1047"/>
    <s v="C1205"/>
    <n v="1"/>
    <s v="normal"/>
    <n v="162"/>
    <n v="15"/>
    <s v="discounted"/>
    <n v="162"/>
    <n v="24.3"/>
    <n v="137.69999999999999"/>
    <s v="February"/>
    <x v="210"/>
    <x v="26"/>
    <s v="Lee Ltd"/>
  </r>
  <r>
    <s v="S14673"/>
    <x v="10"/>
    <s v="B1034"/>
    <s v="C1082"/>
    <n v="2"/>
    <s v="normal"/>
    <n v="305"/>
    <n v="5"/>
    <s v="discounted"/>
    <n v="610"/>
    <n v="15.25"/>
    <n v="594.75"/>
    <s v="February"/>
    <x v="61"/>
    <x v="22"/>
    <s v="Hayes, Hampton and Palmer"/>
  </r>
  <r>
    <s v="S14674"/>
    <x v="12"/>
    <s v="B1039"/>
    <s v="C1047"/>
    <n v="4"/>
    <s v="normal"/>
    <n v="356"/>
    <n v="0"/>
    <s v="full price"/>
    <n v="1424"/>
    <n v="0"/>
    <n v="1424"/>
    <s v="February"/>
    <x v="34"/>
    <x v="46"/>
    <s v="Gonzalez, Perry and Gonzalez"/>
  </r>
  <r>
    <s v="S14675"/>
    <x v="18"/>
    <s v="B1021"/>
    <s v="C1061"/>
    <n v="2"/>
    <s v="normal"/>
    <n v="269"/>
    <n v="5"/>
    <s v="discounted"/>
    <n v="538"/>
    <n v="13.45"/>
    <n v="524.54999999999995"/>
    <s v="February"/>
    <x v="27"/>
    <x v="44"/>
    <s v="Stevenson-Phillips"/>
  </r>
  <r>
    <s v="S14676"/>
    <x v="12"/>
    <s v="B1056"/>
    <s v="C1107"/>
    <n v="4"/>
    <s v="normal"/>
    <n v="204"/>
    <n v="10"/>
    <s v="discounted"/>
    <n v="816"/>
    <n v="20.399999999999999"/>
    <n v="795.6"/>
    <s v="February"/>
    <x v="21"/>
    <x v="24"/>
    <s v="Wade Group"/>
  </r>
  <r>
    <s v="S14677"/>
    <x v="4"/>
    <s v="B1003"/>
    <s v="C1231"/>
    <n v="5"/>
    <s v="normal"/>
    <n v="354"/>
    <n v="10"/>
    <s v="discounted"/>
    <n v="1770"/>
    <n v="35.4"/>
    <n v="1734.6"/>
    <s v="February"/>
    <x v="77"/>
    <x v="7"/>
    <s v="Adams-Aguilar"/>
  </r>
  <r>
    <s v="S14678"/>
    <x v="9"/>
    <s v="B1005"/>
    <s v="C1125"/>
    <n v="10"/>
    <s v="Bulk"/>
    <n v="500"/>
    <n v="0"/>
    <s v="full price"/>
    <n v="5000"/>
    <n v="0"/>
    <n v="5000"/>
    <s v="February"/>
    <x v="74"/>
    <x v="9"/>
    <s v="Mendoza-Burke"/>
  </r>
  <r>
    <s v="S14679"/>
    <x v="9"/>
    <s v="B1045"/>
    <s v="C1247"/>
    <n v="7"/>
    <s v="Bulk"/>
    <n v="206"/>
    <n v="5"/>
    <s v="discounted"/>
    <n v="1442"/>
    <n v="10.3"/>
    <n v="1431.7"/>
    <s v="February"/>
    <x v="172"/>
    <x v="21"/>
    <s v="Curtis Group"/>
  </r>
  <r>
    <s v="S14680"/>
    <x v="4"/>
    <s v="B1046"/>
    <s v="C1202"/>
    <n v="5"/>
    <s v="normal"/>
    <n v="334"/>
    <n v="0"/>
    <s v="full price"/>
    <n v="1670"/>
    <n v="0"/>
    <n v="1670"/>
    <s v="February"/>
    <x v="137"/>
    <x v="20"/>
    <s v="Savage, Boyle and Kennedy"/>
  </r>
  <r>
    <s v="S14681"/>
    <x v="4"/>
    <s v="B1038"/>
    <s v="C1082"/>
    <n v="8"/>
    <s v="Bulk"/>
    <n v="481"/>
    <n v="10"/>
    <s v="discounted"/>
    <n v="3848"/>
    <n v="48.1"/>
    <n v="3799.9"/>
    <s v="February"/>
    <x v="61"/>
    <x v="18"/>
    <s v="Hayes, Hampton and Palmer"/>
  </r>
  <r>
    <s v="S14682"/>
    <x v="9"/>
    <s v="B1006"/>
    <s v="C1207"/>
    <n v="2"/>
    <s v="normal"/>
    <n v="213"/>
    <n v="10"/>
    <s v="discounted"/>
    <n v="426"/>
    <n v="21.3"/>
    <n v="404.7"/>
    <s v="February"/>
    <x v="243"/>
    <x v="40"/>
    <s v="Mendoza LLC"/>
  </r>
  <r>
    <s v="S14683"/>
    <x v="27"/>
    <s v="B1044"/>
    <s v="C1187"/>
    <n v="10"/>
    <s v="Bulk"/>
    <n v="396"/>
    <n v="5"/>
    <s v="discounted"/>
    <n v="3960"/>
    <n v="19.8"/>
    <n v="3940.2"/>
    <s v="February"/>
    <x v="1"/>
    <x v="1"/>
    <s v="George, Howard and Mcdaniel"/>
  </r>
  <r>
    <s v="S14684"/>
    <x v="26"/>
    <s v="B1029"/>
    <s v="C1213"/>
    <n v="2"/>
    <s v="normal"/>
    <n v="271"/>
    <n v="0"/>
    <s v="full price"/>
    <n v="542"/>
    <n v="0"/>
    <n v="542"/>
    <s v="February"/>
    <x v="110"/>
    <x v="42"/>
    <s v="Ryan-Flynn"/>
  </r>
  <r>
    <s v="S14685"/>
    <x v="27"/>
    <s v="B1055"/>
    <s v="C1168"/>
    <n v="9"/>
    <s v="Bulk"/>
    <n v="192"/>
    <n v="0"/>
    <s v="full price"/>
    <n v="1728"/>
    <n v="0"/>
    <n v="1728"/>
    <s v="February"/>
    <x v="237"/>
    <x v="3"/>
    <s v="Hill-Rojas"/>
  </r>
  <r>
    <s v="S14686"/>
    <x v="12"/>
    <s v="B1002"/>
    <s v="C1247"/>
    <n v="7"/>
    <s v="Bulk"/>
    <n v="167"/>
    <n v="0"/>
    <s v="full price"/>
    <n v="1169"/>
    <n v="0"/>
    <n v="1169"/>
    <s v="February"/>
    <x v="172"/>
    <x v="29"/>
    <s v="Curtis Group"/>
  </r>
  <r>
    <s v="S14687"/>
    <x v="3"/>
    <s v="B1007"/>
    <s v="C1207"/>
    <n v="9"/>
    <s v="Bulk"/>
    <n v="332"/>
    <n v="10"/>
    <s v="discounted"/>
    <n v="2988"/>
    <n v="33.200000000000003"/>
    <n v="2954.8"/>
    <s v="February"/>
    <x v="243"/>
    <x v="58"/>
    <s v="Mendoza LLC"/>
  </r>
  <r>
    <s v="S14688"/>
    <x v="16"/>
    <s v="B1013"/>
    <s v="C1137"/>
    <n v="5"/>
    <s v="normal"/>
    <n v="284"/>
    <n v="15"/>
    <s v="discounted"/>
    <n v="1420"/>
    <n v="42.6"/>
    <n v="1377.4"/>
    <s v="February"/>
    <x v="239"/>
    <x v="16"/>
    <s v="Miranda-Jimenez"/>
  </r>
  <r>
    <s v="S14689"/>
    <x v="5"/>
    <s v="B1007"/>
    <s v="C1156"/>
    <n v="5"/>
    <s v="normal"/>
    <n v="332"/>
    <n v="0"/>
    <s v="full price"/>
    <n v="1660"/>
    <n v="0"/>
    <n v="1660"/>
    <s v="February"/>
    <x v="87"/>
    <x v="58"/>
    <s v="Trevino LLC"/>
  </r>
  <r>
    <s v="S14690"/>
    <x v="14"/>
    <s v="B1039"/>
    <s v="C1084"/>
    <n v="8"/>
    <s v="Bulk"/>
    <n v="356"/>
    <n v="5"/>
    <s v="discounted"/>
    <n v="2848"/>
    <n v="17.8"/>
    <n v="2830.2"/>
    <s v="February"/>
    <x v="64"/>
    <x v="46"/>
    <s v="Miles Ltd"/>
  </r>
  <r>
    <s v="S14691"/>
    <x v="26"/>
    <s v="B1009"/>
    <s v="C1060"/>
    <n v="4"/>
    <s v="normal"/>
    <n v="210"/>
    <n v="15"/>
    <s v="discounted"/>
    <n v="840"/>
    <n v="31.5"/>
    <n v="808.5"/>
    <s v="February"/>
    <x v="17"/>
    <x v="2"/>
    <s v="Nielsen, Chandler and Erickson"/>
  </r>
  <r>
    <s v="S14692"/>
    <x v="10"/>
    <s v="B1048"/>
    <s v="C1061"/>
    <n v="4"/>
    <s v="normal"/>
    <n v="465"/>
    <n v="10"/>
    <s v="discounted"/>
    <n v="1860"/>
    <n v="46.5"/>
    <n v="1813.5"/>
    <s v="February"/>
    <x v="27"/>
    <x v="6"/>
    <s v="Stevenson-Phillips"/>
  </r>
  <r>
    <s v="S14693"/>
    <x v="27"/>
    <s v="B1029"/>
    <s v="C1243"/>
    <n v="10"/>
    <s v="Bulk"/>
    <n v="271"/>
    <n v="10"/>
    <s v="discounted"/>
    <n v="2710"/>
    <n v="27.1"/>
    <n v="2682.9"/>
    <s v="February"/>
    <x v="163"/>
    <x v="42"/>
    <s v="Crane LLC"/>
  </r>
  <r>
    <s v="S14694"/>
    <x v="25"/>
    <s v="B1010"/>
    <s v="C1218"/>
    <n v="1"/>
    <s v="normal"/>
    <n v="342"/>
    <n v="15"/>
    <s v="discounted"/>
    <n v="342"/>
    <n v="51.3"/>
    <n v="290.7"/>
    <s v="February"/>
    <x v="26"/>
    <x v="45"/>
    <s v="Potter Group"/>
  </r>
  <r>
    <s v="S14695"/>
    <x v="26"/>
    <s v="B1053"/>
    <s v="C1029"/>
    <n v="10"/>
    <s v="Bulk"/>
    <n v="315"/>
    <n v="0"/>
    <s v="full price"/>
    <n v="3150"/>
    <n v="0"/>
    <n v="3150"/>
    <s v="February"/>
    <x v="192"/>
    <x v="4"/>
    <s v="Evans LLC"/>
  </r>
  <r>
    <s v="S14696"/>
    <x v="26"/>
    <s v="B1020"/>
    <s v="C1045"/>
    <n v="5"/>
    <s v="normal"/>
    <n v="386"/>
    <n v="0"/>
    <s v="full price"/>
    <n v="1930"/>
    <n v="0"/>
    <n v="1930"/>
    <s v="February"/>
    <x v="227"/>
    <x v="39"/>
    <s v="Williams Ltd"/>
  </r>
  <r>
    <s v="S14697"/>
    <x v="1"/>
    <s v="B1044"/>
    <s v="C1188"/>
    <n v="7"/>
    <s v="Bulk"/>
    <n v="396"/>
    <n v="5"/>
    <s v="discounted"/>
    <n v="2772"/>
    <n v="19.8"/>
    <n v="2752.2"/>
    <s v="February"/>
    <x v="92"/>
    <x v="1"/>
    <s v="Matthews, Flores and Bradley"/>
  </r>
  <r>
    <s v="S14698"/>
    <x v="3"/>
    <s v="B1044"/>
    <s v="C1014"/>
    <n v="6"/>
    <s v="Bulk"/>
    <n v="396"/>
    <n v="5"/>
    <s v="discounted"/>
    <n v="2376"/>
    <n v="19.8"/>
    <n v="2356.1999999999998"/>
    <s v="February"/>
    <x v="3"/>
    <x v="1"/>
    <s v="Trevino PLC"/>
  </r>
  <r>
    <s v="S14699"/>
    <x v="9"/>
    <s v="B1059"/>
    <s v="C1221"/>
    <n v="5"/>
    <s v="normal"/>
    <n v="399"/>
    <n v="10"/>
    <s v="discounted"/>
    <n v="1995"/>
    <n v="39.9"/>
    <n v="1955.1"/>
    <s v="February"/>
    <x v="133"/>
    <x v="34"/>
    <s v="Griffin Group"/>
  </r>
  <r>
    <s v="S14700"/>
    <x v="22"/>
    <s v="B1007"/>
    <s v="C1189"/>
    <n v="6"/>
    <s v="Bulk"/>
    <n v="332"/>
    <n v="10"/>
    <s v="discounted"/>
    <n v="1992"/>
    <n v="33.200000000000003"/>
    <n v="1958.8"/>
    <s v="February"/>
    <x v="238"/>
    <x v="58"/>
    <s v="Melton Ltd"/>
  </r>
  <r>
    <s v="S14701"/>
    <x v="1"/>
    <s v="B1016"/>
    <s v="C1187"/>
    <n v="9"/>
    <s v="Bulk"/>
    <n v="427"/>
    <n v="15"/>
    <s v="discounted"/>
    <n v="3843"/>
    <n v="64.05"/>
    <n v="3778.95"/>
    <s v="February"/>
    <x v="1"/>
    <x v="37"/>
    <s v="George, Howard and Mcdaniel"/>
  </r>
  <r>
    <s v="S14702"/>
    <x v="19"/>
    <s v="B1021"/>
    <s v="C1015"/>
    <n v="2"/>
    <s v="normal"/>
    <n v="269"/>
    <n v="15"/>
    <s v="discounted"/>
    <n v="538"/>
    <n v="40.35"/>
    <n v="497.65"/>
    <s v="February"/>
    <x v="201"/>
    <x v="44"/>
    <s v="Munoz, Black and Wilson"/>
  </r>
  <r>
    <s v="S14703"/>
    <x v="21"/>
    <s v="B1034"/>
    <s v="C1166"/>
    <n v="4"/>
    <s v="normal"/>
    <n v="305"/>
    <n v="15"/>
    <s v="discounted"/>
    <n v="1220"/>
    <n v="45.75"/>
    <n v="1174.25"/>
    <s v="February"/>
    <x v="91"/>
    <x v="22"/>
    <s v="Knight-Coleman"/>
  </r>
  <r>
    <s v="S14704"/>
    <x v="7"/>
    <s v="B1011"/>
    <s v="C1164"/>
    <n v="6"/>
    <s v="Bulk"/>
    <n v="281"/>
    <n v="15"/>
    <s v="discounted"/>
    <n v="1686"/>
    <n v="42.15"/>
    <n v="1643.85"/>
    <s v="February"/>
    <x v="85"/>
    <x v="13"/>
    <s v="Harris Ltd"/>
  </r>
  <r>
    <s v="S14705"/>
    <x v="17"/>
    <s v="B1006"/>
    <s v="C1005"/>
    <n v="2"/>
    <s v="normal"/>
    <n v="213"/>
    <n v="5"/>
    <s v="discounted"/>
    <n v="426"/>
    <n v="10.65"/>
    <n v="415.35"/>
    <s v="February"/>
    <x v="20"/>
    <x v="40"/>
    <s v="Curtis-Hatfield"/>
  </r>
  <r>
    <s v="S14706"/>
    <x v="6"/>
    <s v="B1013"/>
    <s v="C1211"/>
    <n v="5"/>
    <s v="normal"/>
    <n v="284"/>
    <n v="10"/>
    <s v="discounted"/>
    <n v="1420"/>
    <n v="28.4"/>
    <n v="1391.6"/>
    <s v="February"/>
    <x v="37"/>
    <x v="16"/>
    <s v="Richards Ltd"/>
  </r>
  <r>
    <s v="S14707"/>
    <x v="11"/>
    <s v="B1054"/>
    <s v="C1088"/>
    <n v="3"/>
    <s v="normal"/>
    <n v="209"/>
    <n v="10"/>
    <s v="discounted"/>
    <n v="627"/>
    <n v="20.9"/>
    <n v="606.1"/>
    <s v="February"/>
    <x v="244"/>
    <x v="10"/>
    <s v="Jackson-Hays"/>
  </r>
  <r>
    <s v="S14708"/>
    <x v="3"/>
    <s v="B1031"/>
    <s v="C1178"/>
    <n v="8"/>
    <s v="Bulk"/>
    <n v="370"/>
    <n v="10"/>
    <s v="discounted"/>
    <n v="2960"/>
    <n v="37"/>
    <n v="2923"/>
    <s v="February"/>
    <x v="50"/>
    <x v="5"/>
    <s v="Edwards, Ayers and Lowe"/>
  </r>
  <r>
    <s v="S14709"/>
    <x v="18"/>
    <s v="B1032"/>
    <s v="C1116"/>
    <n v="1"/>
    <s v="normal"/>
    <n v="423"/>
    <n v="0"/>
    <s v="full price"/>
    <n v="423"/>
    <n v="0"/>
    <n v="423"/>
    <s v="February"/>
    <x v="23"/>
    <x v="43"/>
    <s v="Carr Ltd"/>
  </r>
  <r>
    <s v="S14710"/>
    <x v="27"/>
    <s v="B1027"/>
    <s v="C1246"/>
    <n v="10"/>
    <s v="Bulk"/>
    <n v="336"/>
    <n v="0"/>
    <s v="full price"/>
    <n v="3360"/>
    <n v="0"/>
    <n v="3360"/>
    <s v="February"/>
    <x v="95"/>
    <x v="33"/>
    <s v="Young Ltd"/>
  </r>
  <r>
    <s v="S14711"/>
    <x v="15"/>
    <s v="B1043"/>
    <s v="C1073"/>
    <n v="3"/>
    <s v="normal"/>
    <n v="262"/>
    <n v="10"/>
    <s v="discounted"/>
    <n v="786"/>
    <n v="26.2"/>
    <n v="759.8"/>
    <s v="February"/>
    <x v="2"/>
    <x v="56"/>
    <s v="Bautista-Wright"/>
  </r>
  <r>
    <s v="S14712"/>
    <x v="24"/>
    <s v="B1028"/>
    <s v="C1168"/>
    <n v="8"/>
    <s v="Bulk"/>
    <n v="487"/>
    <n v="5"/>
    <s v="discounted"/>
    <n v="3896"/>
    <n v="24.35"/>
    <n v="3871.65"/>
    <s v="February"/>
    <x v="237"/>
    <x v="51"/>
    <s v="Hill-Rojas"/>
  </r>
  <r>
    <s v="S14713"/>
    <x v="12"/>
    <s v="B1056"/>
    <s v="C1201"/>
    <n v="7"/>
    <s v="Bulk"/>
    <n v="204"/>
    <n v="5"/>
    <s v="discounted"/>
    <n v="1428"/>
    <n v="10.199999999999999"/>
    <n v="1417.8"/>
    <s v="February"/>
    <x v="96"/>
    <x v="24"/>
    <s v="Watts, Phillips and Vang"/>
  </r>
  <r>
    <s v="S14714"/>
    <x v="14"/>
    <s v="B1017"/>
    <s v="C1049"/>
    <n v="10"/>
    <s v="Bulk"/>
    <n v="303"/>
    <n v="10"/>
    <s v="discounted"/>
    <n v="3030"/>
    <n v="30.3"/>
    <n v="2999.7"/>
    <s v="February"/>
    <x v="51"/>
    <x v="55"/>
    <s v="Mcknight LLC"/>
  </r>
  <r>
    <s v="S14715"/>
    <x v="7"/>
    <s v="B1024"/>
    <s v="C1100"/>
    <n v="3"/>
    <s v="normal"/>
    <n v="222"/>
    <n v="15"/>
    <s v="discounted"/>
    <n v="666"/>
    <n v="33.299999999999997"/>
    <n v="632.70000000000005"/>
    <s v="February"/>
    <x v="79"/>
    <x v="35"/>
    <s v="Torres, Rodriguez and Edwards"/>
  </r>
  <r>
    <s v="S14716"/>
    <x v="11"/>
    <s v="B1019"/>
    <s v="C1129"/>
    <n v="1"/>
    <s v="normal"/>
    <n v="167"/>
    <n v="0"/>
    <s v="full price"/>
    <n v="167"/>
    <n v="0"/>
    <n v="167"/>
    <s v="February"/>
    <x v="158"/>
    <x v="12"/>
    <s v="Bruce-Jacobs"/>
  </r>
  <r>
    <s v="S14717"/>
    <x v="20"/>
    <s v="B1016"/>
    <s v="C1241"/>
    <n v="3"/>
    <s v="normal"/>
    <n v="427"/>
    <n v="15"/>
    <s v="discounted"/>
    <n v="1281"/>
    <n v="64.05"/>
    <n v="1216.95"/>
    <s v="February"/>
    <x v="54"/>
    <x v="37"/>
    <s v="Parker-Turner"/>
  </r>
  <r>
    <s v="S14718"/>
    <x v="4"/>
    <s v="B1047"/>
    <s v="C1016"/>
    <n v="9"/>
    <s v="Bulk"/>
    <n v="162"/>
    <n v="10"/>
    <s v="discounted"/>
    <n v="1458"/>
    <n v="16.2"/>
    <n v="1441.8"/>
    <s v="February"/>
    <x v="214"/>
    <x v="26"/>
    <s v="Mendez-Taylor"/>
  </r>
  <r>
    <s v="S14719"/>
    <x v="21"/>
    <s v="B1042"/>
    <s v="C1157"/>
    <n v="9"/>
    <s v="Bulk"/>
    <n v="381"/>
    <n v="10"/>
    <s v="discounted"/>
    <n v="3429"/>
    <n v="38.1"/>
    <n v="3390.9"/>
    <s v="February"/>
    <x v="142"/>
    <x v="0"/>
    <s v="Blair, Gibson and Patel"/>
  </r>
  <r>
    <s v="S14720"/>
    <x v="6"/>
    <s v="B1019"/>
    <s v="C1220"/>
    <n v="4"/>
    <s v="normal"/>
    <n v="167"/>
    <n v="10"/>
    <s v="discounted"/>
    <n v="668"/>
    <n v="16.7"/>
    <n v="651.29999999999995"/>
    <s v="February"/>
    <x v="115"/>
    <x v="12"/>
    <s v="Williams Group"/>
  </r>
  <r>
    <s v="S14721"/>
    <x v="16"/>
    <s v="B1004"/>
    <s v="C1114"/>
    <n v="5"/>
    <s v="normal"/>
    <n v="248"/>
    <n v="0"/>
    <s v="full price"/>
    <n v="1240"/>
    <n v="0"/>
    <n v="1240"/>
    <s v="February"/>
    <x v="164"/>
    <x v="53"/>
    <s v="Moss, Lewis and Rosales"/>
  </r>
  <r>
    <s v="S14722"/>
    <x v="20"/>
    <s v="B1010"/>
    <s v="C1094"/>
    <n v="4"/>
    <s v="normal"/>
    <n v="342"/>
    <n v="0"/>
    <s v="full price"/>
    <n v="1368"/>
    <n v="0"/>
    <n v="1368"/>
    <s v="February"/>
    <x v="204"/>
    <x v="45"/>
    <s v="Henderson, Daniels and Kelly"/>
  </r>
  <r>
    <s v="S14723"/>
    <x v="2"/>
    <s v="B1021"/>
    <s v="C1215"/>
    <n v="1"/>
    <s v="normal"/>
    <n v="269"/>
    <n v="5"/>
    <s v="discounted"/>
    <n v="269"/>
    <n v="13.45"/>
    <n v="255.55"/>
    <s v="February"/>
    <x v="182"/>
    <x v="44"/>
    <s v="Hernandez, Castaneda and Khan"/>
  </r>
  <r>
    <s v="S14724"/>
    <x v="26"/>
    <s v="B1029"/>
    <s v="C1073"/>
    <n v="10"/>
    <s v="Bulk"/>
    <n v="271"/>
    <n v="10"/>
    <s v="discounted"/>
    <n v="2710"/>
    <n v="27.1"/>
    <n v="2682.9"/>
    <s v="February"/>
    <x v="2"/>
    <x v="42"/>
    <s v="Bautista-Wright"/>
  </r>
  <r>
    <s v="S14725"/>
    <x v="12"/>
    <s v="B1048"/>
    <s v="C1228"/>
    <n v="4"/>
    <s v="normal"/>
    <n v="465"/>
    <n v="15"/>
    <s v="discounted"/>
    <n v="1860"/>
    <n v="69.75"/>
    <n v="1790.25"/>
    <s v="February"/>
    <x v="129"/>
    <x v="6"/>
    <s v="Mills, Robles and Smith"/>
  </r>
  <r>
    <s v="S14726"/>
    <x v="11"/>
    <s v="B1034"/>
    <s v="C1238"/>
    <n v="10"/>
    <s v="Bulk"/>
    <n v="305"/>
    <n v="5"/>
    <s v="discounted"/>
    <n v="3050"/>
    <n v="15.25"/>
    <n v="3034.75"/>
    <s v="February"/>
    <x v="56"/>
    <x v="22"/>
    <s v="Ross Ltd"/>
  </r>
  <r>
    <s v="S14727"/>
    <x v="4"/>
    <s v="B1036"/>
    <s v="C1235"/>
    <n v="4"/>
    <s v="normal"/>
    <n v="164"/>
    <n v="5"/>
    <s v="discounted"/>
    <n v="656"/>
    <n v="8.1999999999999993"/>
    <n v="647.79999999999995"/>
    <s v="February"/>
    <x v="179"/>
    <x v="19"/>
    <s v="Mclaughlin-Ballard"/>
  </r>
  <r>
    <s v="S14728"/>
    <x v="2"/>
    <s v="B1036"/>
    <s v="C1196"/>
    <n v="1"/>
    <s v="normal"/>
    <n v="164"/>
    <n v="0"/>
    <s v="full price"/>
    <n v="164"/>
    <n v="0"/>
    <n v="164"/>
    <s v="February"/>
    <x v="127"/>
    <x v="19"/>
    <s v="Holden, Austin and Robinson"/>
  </r>
  <r>
    <s v="S14729"/>
    <x v="24"/>
    <s v="B1003"/>
    <s v="C1133"/>
    <n v="7"/>
    <s v="Bulk"/>
    <n v="354"/>
    <n v="5"/>
    <s v="discounted"/>
    <n v="2478"/>
    <n v="17.7"/>
    <n v="2460.3000000000002"/>
    <s v="February"/>
    <x v="226"/>
    <x v="7"/>
    <s v="Clarke Group"/>
  </r>
  <r>
    <s v="S14730"/>
    <x v="27"/>
    <s v="B1038"/>
    <s v="C1006"/>
    <n v="8"/>
    <s v="Bulk"/>
    <n v="481"/>
    <n v="0"/>
    <s v="full price"/>
    <n v="3848"/>
    <n v="0"/>
    <n v="3848"/>
    <s v="February"/>
    <x v="230"/>
    <x v="18"/>
    <s v="Callahan-Sullivan"/>
  </r>
  <r>
    <s v="S14731"/>
    <x v="5"/>
    <s v="B1044"/>
    <s v="C1045"/>
    <n v="8"/>
    <s v="Bulk"/>
    <n v="396"/>
    <n v="5"/>
    <s v="discounted"/>
    <n v="3168"/>
    <n v="19.8"/>
    <n v="3148.2"/>
    <s v="February"/>
    <x v="227"/>
    <x v="1"/>
    <s v="Williams Ltd"/>
  </r>
  <r>
    <s v="S14732"/>
    <x v="7"/>
    <s v="B1054"/>
    <s v="C1129"/>
    <n v="4"/>
    <s v="normal"/>
    <n v="209"/>
    <n v="5"/>
    <s v="discounted"/>
    <n v="836"/>
    <n v="10.45"/>
    <n v="825.55"/>
    <s v="February"/>
    <x v="158"/>
    <x v="10"/>
    <s v="Bruce-Jacobs"/>
  </r>
  <r>
    <s v="S14733"/>
    <x v="27"/>
    <s v="B1007"/>
    <s v="C1107"/>
    <n v="6"/>
    <s v="Bulk"/>
    <n v="332"/>
    <n v="0"/>
    <s v="full price"/>
    <n v="1992"/>
    <n v="0"/>
    <n v="1992"/>
    <s v="February"/>
    <x v="21"/>
    <x v="58"/>
    <s v="Wade Group"/>
  </r>
  <r>
    <s v="S14734"/>
    <x v="11"/>
    <s v="B1039"/>
    <s v="C1212"/>
    <n v="4"/>
    <s v="normal"/>
    <n v="356"/>
    <n v="0"/>
    <s v="full price"/>
    <n v="1424"/>
    <n v="0"/>
    <n v="1424"/>
    <s v="February"/>
    <x v="29"/>
    <x v="46"/>
    <s v="Maldonado-Cohen"/>
  </r>
  <r>
    <s v="S14735"/>
    <x v="24"/>
    <s v="B1031"/>
    <s v="C1112"/>
    <n v="4"/>
    <s v="normal"/>
    <n v="370"/>
    <n v="5"/>
    <s v="discounted"/>
    <n v="1480"/>
    <n v="18.5"/>
    <n v="1461.5"/>
    <s v="February"/>
    <x v="8"/>
    <x v="5"/>
    <s v="Hood-Pena"/>
  </r>
  <r>
    <s v="S14736"/>
    <x v="21"/>
    <s v="B1029"/>
    <s v="C1130"/>
    <n v="2"/>
    <s v="normal"/>
    <n v="271"/>
    <n v="10"/>
    <s v="discounted"/>
    <n v="542"/>
    <n v="27.1"/>
    <n v="514.9"/>
    <s v="February"/>
    <x v="211"/>
    <x v="42"/>
    <s v="Johnson, Gordon and Fuentes"/>
  </r>
  <r>
    <s v="S14737"/>
    <x v="12"/>
    <s v="B1024"/>
    <s v="C1123"/>
    <n v="2"/>
    <s v="normal"/>
    <n v="222"/>
    <n v="15"/>
    <s v="discounted"/>
    <n v="444"/>
    <n v="33.299999999999997"/>
    <n v="410.7"/>
    <s v="February"/>
    <x v="18"/>
    <x v="35"/>
    <s v="Barnes-Johnson"/>
  </r>
  <r>
    <s v="S14738"/>
    <x v="2"/>
    <s v="B1056"/>
    <s v="C1051"/>
    <n v="10"/>
    <s v="Bulk"/>
    <n v="204"/>
    <n v="5"/>
    <s v="discounted"/>
    <n v="2040"/>
    <n v="10.199999999999999"/>
    <n v="2029.8"/>
    <s v="February"/>
    <x v="33"/>
    <x v="24"/>
    <s v="Davis, Franklin and Pollard"/>
  </r>
  <r>
    <s v="S14739"/>
    <x v="6"/>
    <s v="B1032"/>
    <s v="C1062"/>
    <n v="6"/>
    <s v="Bulk"/>
    <n v="423"/>
    <n v="5"/>
    <s v="discounted"/>
    <n v="2538"/>
    <n v="21.15"/>
    <n v="2516.85"/>
    <s v="February"/>
    <x v="81"/>
    <x v="43"/>
    <s v="Williams LLC"/>
  </r>
  <r>
    <s v="S14740"/>
    <x v="6"/>
    <s v="B1023"/>
    <s v="C1178"/>
    <n v="4"/>
    <s v="normal"/>
    <n v="421"/>
    <n v="15"/>
    <s v="discounted"/>
    <n v="1684"/>
    <n v="63.15"/>
    <n v="1620.85"/>
    <s v="February"/>
    <x v="50"/>
    <x v="30"/>
    <s v="Edwards, Ayers and Lowe"/>
  </r>
  <r>
    <s v="S14741"/>
    <x v="22"/>
    <s v="B1050"/>
    <s v="C1033"/>
    <n v="1"/>
    <s v="normal"/>
    <n v="287"/>
    <n v="5"/>
    <s v="discounted"/>
    <n v="287"/>
    <n v="14.35"/>
    <n v="272.64999999999998"/>
    <s v="February"/>
    <x v="193"/>
    <x v="31"/>
    <s v="Baird, Johnson and Ellison"/>
  </r>
  <r>
    <s v="S14742"/>
    <x v="8"/>
    <s v="B1036"/>
    <s v="C1218"/>
    <n v="3"/>
    <s v="normal"/>
    <n v="164"/>
    <n v="5"/>
    <s v="discounted"/>
    <n v="492"/>
    <n v="8.1999999999999993"/>
    <n v="483.8"/>
    <s v="February"/>
    <x v="26"/>
    <x v="19"/>
    <s v="Potter Group"/>
  </r>
  <r>
    <s v="S14743"/>
    <x v="7"/>
    <s v="B1045"/>
    <s v="C1041"/>
    <n v="8"/>
    <s v="Bulk"/>
    <n v="206"/>
    <n v="5"/>
    <s v="discounted"/>
    <n v="1648"/>
    <n v="10.3"/>
    <n v="1637.7"/>
    <s v="February"/>
    <x v="235"/>
    <x v="21"/>
    <s v="Evans PLC"/>
  </r>
  <r>
    <s v="S14744"/>
    <x v="17"/>
    <s v="B1005"/>
    <s v="C1233"/>
    <n v="10"/>
    <s v="Bulk"/>
    <n v="500"/>
    <n v="15"/>
    <s v="discounted"/>
    <n v="5000"/>
    <n v="75"/>
    <n v="4925"/>
    <s v="February"/>
    <x v="234"/>
    <x v="9"/>
    <s v="Lester and Sons"/>
  </r>
  <r>
    <s v="S14745"/>
    <x v="0"/>
    <s v="B1058"/>
    <s v="C1104"/>
    <n v="6"/>
    <s v="Bulk"/>
    <n v="362"/>
    <n v="5"/>
    <s v="discounted"/>
    <n v="2172"/>
    <n v="18.100000000000001"/>
    <n v="2153.9"/>
    <s v="February"/>
    <x v="134"/>
    <x v="32"/>
    <s v="Cooper-Bennett"/>
  </r>
  <r>
    <s v="S14746"/>
    <x v="16"/>
    <s v="B1003"/>
    <s v="C1177"/>
    <n v="10"/>
    <s v="Bulk"/>
    <n v="354"/>
    <n v="10"/>
    <s v="discounted"/>
    <n v="3540"/>
    <n v="35.4"/>
    <n v="3504.6"/>
    <s v="February"/>
    <x v="84"/>
    <x v="7"/>
    <s v="Young, Reed and Goodwin"/>
  </r>
  <r>
    <s v="S14747"/>
    <x v="8"/>
    <s v="B1055"/>
    <s v="C1084"/>
    <n v="10"/>
    <s v="Bulk"/>
    <n v="192"/>
    <n v="10"/>
    <s v="discounted"/>
    <n v="1920"/>
    <n v="19.2"/>
    <n v="1900.8"/>
    <s v="February"/>
    <x v="64"/>
    <x v="3"/>
    <s v="Miles Ltd"/>
  </r>
  <r>
    <s v="S14748"/>
    <x v="16"/>
    <s v="B1021"/>
    <s v="C1028"/>
    <n v="4"/>
    <s v="normal"/>
    <n v="269"/>
    <n v="10"/>
    <s v="discounted"/>
    <n v="1076"/>
    <n v="26.9"/>
    <n v="1049.0999999999999"/>
    <s v="February"/>
    <x v="141"/>
    <x v="44"/>
    <s v="Rowland-Morgan"/>
  </r>
  <r>
    <s v="S14749"/>
    <x v="19"/>
    <s v="B1051"/>
    <s v="C1224"/>
    <n v="1"/>
    <s v="normal"/>
    <n v="451"/>
    <n v="0"/>
    <s v="full price"/>
    <n v="451"/>
    <n v="0"/>
    <n v="451"/>
    <s v="February"/>
    <x v="150"/>
    <x v="52"/>
    <s v="Martin Inc"/>
  </r>
  <r>
    <s v="S14750"/>
    <x v="6"/>
    <s v="B1003"/>
    <s v="C1194"/>
    <n v="1"/>
    <s v="normal"/>
    <n v="354"/>
    <n v="5"/>
    <s v="discounted"/>
    <n v="354"/>
    <n v="17.7"/>
    <n v="336.3"/>
    <s v="February"/>
    <x v="73"/>
    <x v="7"/>
    <s v="Williams-Ross"/>
  </r>
  <r>
    <s v="S14751"/>
    <x v="24"/>
    <s v="B1010"/>
    <s v="C1168"/>
    <n v="10"/>
    <s v="Bulk"/>
    <n v="342"/>
    <n v="0"/>
    <s v="full price"/>
    <n v="3420"/>
    <n v="0"/>
    <n v="3420"/>
    <s v="February"/>
    <x v="237"/>
    <x v="45"/>
    <s v="Hill-Rojas"/>
  </r>
  <r>
    <s v="S14752"/>
    <x v="10"/>
    <s v="B1026"/>
    <s v="C1070"/>
    <n v="7"/>
    <s v="Bulk"/>
    <n v="459"/>
    <n v="5"/>
    <s v="discounted"/>
    <n v="3213"/>
    <n v="22.95"/>
    <n v="3190.05"/>
    <s v="February"/>
    <x v="151"/>
    <x v="59"/>
    <s v="Green, Wilson and Flynn"/>
  </r>
  <r>
    <s v="S14753"/>
    <x v="11"/>
    <s v="B1017"/>
    <s v="C1213"/>
    <n v="4"/>
    <s v="normal"/>
    <n v="303"/>
    <n v="0"/>
    <s v="full price"/>
    <n v="1212"/>
    <n v="0"/>
    <n v="1212"/>
    <s v="February"/>
    <x v="110"/>
    <x v="55"/>
    <s v="Ryan-Flynn"/>
  </r>
  <r>
    <s v="S14754"/>
    <x v="7"/>
    <s v="B1040"/>
    <s v="C1213"/>
    <n v="9"/>
    <s v="Bulk"/>
    <n v="456"/>
    <n v="15"/>
    <s v="discounted"/>
    <n v="4104"/>
    <n v="68.400000000000006"/>
    <n v="4035.6"/>
    <s v="February"/>
    <x v="110"/>
    <x v="11"/>
    <s v="Ryan-Flynn"/>
  </r>
  <r>
    <s v="S14755"/>
    <x v="19"/>
    <s v="B1010"/>
    <s v="C1137"/>
    <n v="9"/>
    <s v="Bulk"/>
    <n v="342"/>
    <n v="5"/>
    <s v="discounted"/>
    <n v="3078"/>
    <n v="17.100000000000001"/>
    <n v="3060.9"/>
    <s v="February"/>
    <x v="239"/>
    <x v="45"/>
    <s v="Miranda-Jimenez"/>
  </r>
  <r>
    <s v="S14756"/>
    <x v="11"/>
    <s v="B1029"/>
    <s v="C1207"/>
    <n v="2"/>
    <s v="normal"/>
    <n v="271"/>
    <n v="15"/>
    <s v="discounted"/>
    <n v="542"/>
    <n v="40.65"/>
    <n v="501.35"/>
    <s v="February"/>
    <x v="243"/>
    <x v="42"/>
    <s v="Mendoza LLC"/>
  </r>
  <r>
    <s v="S14757"/>
    <x v="23"/>
    <s v="B1032"/>
    <s v="C1083"/>
    <n v="6"/>
    <s v="Bulk"/>
    <n v="423"/>
    <n v="0"/>
    <s v="full price"/>
    <n v="2538"/>
    <n v="0"/>
    <n v="2538"/>
    <s v="February"/>
    <x v="186"/>
    <x v="43"/>
    <s v="Smith-Ramsey"/>
  </r>
  <r>
    <s v="S14758"/>
    <x v="19"/>
    <s v="B1040"/>
    <s v="C1021"/>
    <n v="3"/>
    <s v="normal"/>
    <n v="456"/>
    <n v="15"/>
    <s v="discounted"/>
    <n v="1368"/>
    <n v="68.400000000000006"/>
    <n v="1299.5999999999999"/>
    <s v="February"/>
    <x v="32"/>
    <x v="11"/>
    <s v="Pierce, Cross and Solomon"/>
  </r>
  <r>
    <s v="S14759"/>
    <x v="5"/>
    <s v="B1022"/>
    <s v="C1246"/>
    <n v="6"/>
    <s v="Bulk"/>
    <n v="441"/>
    <n v="5"/>
    <s v="discounted"/>
    <n v="2646"/>
    <n v="22.05"/>
    <n v="2623.95"/>
    <s v="February"/>
    <x v="95"/>
    <x v="47"/>
    <s v="Young Ltd"/>
  </r>
  <r>
    <s v="S14760"/>
    <x v="11"/>
    <s v="B1015"/>
    <s v="C1241"/>
    <n v="8"/>
    <s v="Bulk"/>
    <n v="417"/>
    <n v="15"/>
    <s v="discounted"/>
    <n v="3336"/>
    <n v="62.55"/>
    <n v="3273.45"/>
    <s v="February"/>
    <x v="54"/>
    <x v="25"/>
    <s v="Parker-Turner"/>
  </r>
  <r>
    <s v="S14761"/>
    <x v="7"/>
    <s v="B1034"/>
    <s v="C1120"/>
    <n v="6"/>
    <s v="Bulk"/>
    <n v="305"/>
    <n v="5"/>
    <s v="discounted"/>
    <n v="1830"/>
    <n v="15.25"/>
    <n v="1814.75"/>
    <s v="February"/>
    <x v="86"/>
    <x v="22"/>
    <s v="Smith-Wolfe"/>
  </r>
  <r>
    <s v="S14762"/>
    <x v="25"/>
    <s v="B1022"/>
    <s v="C1001"/>
    <n v="8"/>
    <s v="Bulk"/>
    <n v="441"/>
    <n v="0"/>
    <s v="full price"/>
    <n v="3528"/>
    <n v="0"/>
    <n v="3528"/>
    <s v="February"/>
    <x v="208"/>
    <x v="47"/>
    <s v="Bowman Group"/>
  </r>
  <r>
    <s v="S14763"/>
    <x v="12"/>
    <s v="B1007"/>
    <s v="C1033"/>
    <n v="3"/>
    <s v="normal"/>
    <n v="332"/>
    <n v="10"/>
    <s v="discounted"/>
    <n v="996"/>
    <n v="33.200000000000003"/>
    <n v="962.8"/>
    <s v="February"/>
    <x v="193"/>
    <x v="58"/>
    <s v="Baird, Johnson and Ellison"/>
  </r>
  <r>
    <s v="S14764"/>
    <x v="10"/>
    <s v="B1046"/>
    <s v="C1071"/>
    <n v="6"/>
    <s v="Bulk"/>
    <n v="334"/>
    <n v="5"/>
    <s v="discounted"/>
    <n v="2004"/>
    <n v="16.7"/>
    <n v="1987.3"/>
    <s v="February"/>
    <x v="71"/>
    <x v="20"/>
    <s v="Johnston and Sons"/>
  </r>
  <r>
    <s v="S14765"/>
    <x v="14"/>
    <s v="B1030"/>
    <s v="C1216"/>
    <n v="3"/>
    <s v="normal"/>
    <n v="410"/>
    <n v="5"/>
    <s v="discounted"/>
    <n v="1230"/>
    <n v="20.5"/>
    <n v="1209.5"/>
    <s v="February"/>
    <x v="132"/>
    <x v="23"/>
    <s v="Benson, Cervantes and Johnson"/>
  </r>
  <r>
    <s v="S14766"/>
    <x v="26"/>
    <s v="B1049"/>
    <s v="C1050"/>
    <n v="2"/>
    <s v="normal"/>
    <n v="219"/>
    <n v="0"/>
    <s v="full price"/>
    <n v="438"/>
    <n v="0"/>
    <n v="438"/>
    <s v="February"/>
    <x v="180"/>
    <x v="14"/>
    <s v="Alvarez, Le and Wilson"/>
  </r>
  <r>
    <s v="S14767"/>
    <x v="24"/>
    <s v="B1039"/>
    <s v="C1100"/>
    <n v="8"/>
    <s v="Bulk"/>
    <n v="356"/>
    <n v="0"/>
    <s v="full price"/>
    <n v="2848"/>
    <n v="0"/>
    <n v="2848"/>
    <s v="February"/>
    <x v="79"/>
    <x v="46"/>
    <s v="Torres, Rodriguez and Edwards"/>
  </r>
  <r>
    <s v="S14768"/>
    <x v="23"/>
    <s v="B1029"/>
    <s v="C1025"/>
    <n v="2"/>
    <s v="normal"/>
    <n v="271"/>
    <n v="10"/>
    <s v="discounted"/>
    <n v="542"/>
    <n v="27.1"/>
    <n v="514.9"/>
    <s v="February"/>
    <x v="89"/>
    <x v="42"/>
    <s v="Wells, Jones and Rogers"/>
  </r>
  <r>
    <s v="S14769"/>
    <x v="20"/>
    <s v="B1045"/>
    <s v="C1060"/>
    <n v="5"/>
    <s v="normal"/>
    <n v="206"/>
    <n v="5"/>
    <s v="discounted"/>
    <n v="1030"/>
    <n v="10.3"/>
    <n v="1019.7"/>
    <s v="February"/>
    <x v="17"/>
    <x v="21"/>
    <s v="Nielsen, Chandler and Erickson"/>
  </r>
  <r>
    <s v="S14770"/>
    <x v="17"/>
    <s v="B1059"/>
    <s v="C1236"/>
    <n v="7"/>
    <s v="Bulk"/>
    <n v="399"/>
    <n v="0"/>
    <s v="full price"/>
    <n v="2793"/>
    <n v="0"/>
    <n v="2793"/>
    <s v="February"/>
    <x v="80"/>
    <x v="34"/>
    <s v="Jackson Inc"/>
  </r>
  <r>
    <s v="S14771"/>
    <x v="25"/>
    <s v="B1022"/>
    <s v="C1215"/>
    <n v="4"/>
    <s v="normal"/>
    <n v="441"/>
    <n v="0"/>
    <s v="full price"/>
    <n v="1764"/>
    <n v="0"/>
    <n v="1764"/>
    <s v="February"/>
    <x v="182"/>
    <x v="47"/>
    <s v="Hernandez, Castaneda and Khan"/>
  </r>
  <r>
    <s v="S14772"/>
    <x v="14"/>
    <s v="B1056"/>
    <s v="C1031"/>
    <n v="3"/>
    <s v="normal"/>
    <n v="204"/>
    <n v="5"/>
    <s v="discounted"/>
    <n v="612"/>
    <n v="10.199999999999999"/>
    <n v="601.79999999999995"/>
    <s v="February"/>
    <x v="231"/>
    <x v="24"/>
    <s v="Martinez-Monroe"/>
  </r>
  <r>
    <s v="S14773"/>
    <x v="7"/>
    <s v="B1012"/>
    <s v="C1216"/>
    <n v="3"/>
    <s v="normal"/>
    <n v="186"/>
    <n v="10"/>
    <s v="discounted"/>
    <n v="558"/>
    <n v="18.600000000000001"/>
    <n v="539.4"/>
    <s v="February"/>
    <x v="132"/>
    <x v="27"/>
    <s v="Benson, Cervantes and Johnson"/>
  </r>
  <r>
    <s v="S14774"/>
    <x v="2"/>
    <s v="B1033"/>
    <s v="C1126"/>
    <n v="9"/>
    <s v="Bulk"/>
    <n v="347"/>
    <n v="5"/>
    <s v="discounted"/>
    <n v="3123"/>
    <n v="17.350000000000001"/>
    <n v="3105.65"/>
    <s v="February"/>
    <x v="143"/>
    <x v="49"/>
    <s v="Sullivan-Patterson"/>
  </r>
  <r>
    <s v="S14775"/>
    <x v="2"/>
    <s v="B1056"/>
    <s v="C1213"/>
    <n v="4"/>
    <s v="normal"/>
    <n v="204"/>
    <n v="0"/>
    <s v="full price"/>
    <n v="816"/>
    <n v="0"/>
    <n v="816"/>
    <s v="February"/>
    <x v="110"/>
    <x v="24"/>
    <s v="Ryan-Flynn"/>
  </r>
  <r>
    <s v="S14776"/>
    <x v="16"/>
    <s v="B1049"/>
    <s v="C1116"/>
    <n v="1"/>
    <s v="normal"/>
    <n v="219"/>
    <n v="10"/>
    <s v="discounted"/>
    <n v="219"/>
    <n v="21.9"/>
    <n v="197.1"/>
    <s v="February"/>
    <x v="23"/>
    <x v="14"/>
    <s v="Carr Ltd"/>
  </r>
  <r>
    <s v="S14777"/>
    <x v="11"/>
    <s v="B1006"/>
    <s v="C1150"/>
    <n v="7"/>
    <s v="Bulk"/>
    <n v="213"/>
    <n v="5"/>
    <s v="discounted"/>
    <n v="1491"/>
    <n v="10.65"/>
    <n v="1480.35"/>
    <s v="February"/>
    <x v="72"/>
    <x v="40"/>
    <s v="Gonzalez-Tran"/>
  </r>
  <r>
    <s v="S14778"/>
    <x v="15"/>
    <s v="B1033"/>
    <s v="C1147"/>
    <n v="3"/>
    <s v="normal"/>
    <n v="347"/>
    <n v="5"/>
    <s v="discounted"/>
    <n v="1041"/>
    <n v="17.350000000000001"/>
    <n v="1023.65"/>
    <s v="February"/>
    <x v="189"/>
    <x v="49"/>
    <s v="Daniels-Bond"/>
  </r>
  <r>
    <s v="S14779"/>
    <x v="22"/>
    <s v="B1002"/>
    <s v="C1081"/>
    <n v="6"/>
    <s v="Bulk"/>
    <n v="167"/>
    <n v="15"/>
    <s v="discounted"/>
    <n v="1002"/>
    <n v="25.05"/>
    <n v="976.95"/>
    <s v="February"/>
    <x v="177"/>
    <x v="29"/>
    <s v="Lee, Mullen and Hall"/>
  </r>
  <r>
    <s v="S14780"/>
    <x v="11"/>
    <s v="B1048"/>
    <s v="C1247"/>
    <n v="7"/>
    <s v="Bulk"/>
    <n v="465"/>
    <n v="5"/>
    <s v="discounted"/>
    <n v="3255"/>
    <n v="23.25"/>
    <n v="3231.75"/>
    <s v="February"/>
    <x v="172"/>
    <x v="6"/>
    <s v="Curtis Group"/>
  </r>
  <r>
    <s v="S14781"/>
    <x v="1"/>
    <s v="B1044"/>
    <s v="C1021"/>
    <n v="10"/>
    <s v="Bulk"/>
    <n v="396"/>
    <n v="5"/>
    <s v="discounted"/>
    <n v="3960"/>
    <n v="19.8"/>
    <n v="3940.2"/>
    <s v="February"/>
    <x v="32"/>
    <x v="1"/>
    <s v="Pierce, Cross and Solomon"/>
  </r>
  <r>
    <s v="S14782"/>
    <x v="15"/>
    <s v="B1006"/>
    <s v="C1173"/>
    <n v="1"/>
    <s v="normal"/>
    <n v="213"/>
    <n v="15"/>
    <s v="discounted"/>
    <n v="213"/>
    <n v="31.95"/>
    <n v="181.05"/>
    <s v="February"/>
    <x v="136"/>
    <x v="40"/>
    <s v="Jordan, Parker and Adams"/>
  </r>
  <r>
    <s v="S14783"/>
    <x v="14"/>
    <s v="B1038"/>
    <s v="C1015"/>
    <n v="7"/>
    <s v="Bulk"/>
    <n v="481"/>
    <n v="0"/>
    <s v="full price"/>
    <n v="3367"/>
    <n v="0"/>
    <n v="3367"/>
    <s v="February"/>
    <x v="201"/>
    <x v="18"/>
    <s v="Munoz, Black and Wilson"/>
  </r>
  <r>
    <s v="S14784"/>
    <x v="21"/>
    <s v="B1011"/>
    <s v="C1064"/>
    <n v="2"/>
    <s v="normal"/>
    <n v="281"/>
    <n v="15"/>
    <s v="discounted"/>
    <n v="562"/>
    <n v="42.15"/>
    <n v="519.85"/>
    <s v="February"/>
    <x v="78"/>
    <x v="13"/>
    <s v="Brown, Diaz and Freeman"/>
  </r>
  <r>
    <s v="S14785"/>
    <x v="18"/>
    <s v="B1047"/>
    <s v="C1198"/>
    <n v="6"/>
    <s v="Bulk"/>
    <n v="162"/>
    <n v="10"/>
    <s v="discounted"/>
    <n v="972"/>
    <n v="16.2"/>
    <n v="955.8"/>
    <s v="February"/>
    <x v="191"/>
    <x v="26"/>
    <s v="Prince Group"/>
  </r>
  <r>
    <s v="S14786"/>
    <x v="4"/>
    <s v="B1022"/>
    <s v="C1211"/>
    <n v="3"/>
    <s v="normal"/>
    <n v="441"/>
    <n v="5"/>
    <s v="discounted"/>
    <n v="1323"/>
    <n v="22.05"/>
    <n v="1300.95"/>
    <s v="February"/>
    <x v="37"/>
    <x v="47"/>
    <s v="Richards Ltd"/>
  </r>
  <r>
    <s v="S14787"/>
    <x v="14"/>
    <s v="B1018"/>
    <s v="C1156"/>
    <n v="8"/>
    <s v="Bulk"/>
    <n v="295"/>
    <n v="5"/>
    <s v="discounted"/>
    <n v="2360"/>
    <n v="14.75"/>
    <n v="2345.25"/>
    <s v="February"/>
    <x v="87"/>
    <x v="36"/>
    <s v="Trevino LLC"/>
  </r>
  <r>
    <s v="S14788"/>
    <x v="25"/>
    <s v="B1005"/>
    <s v="C1041"/>
    <n v="4"/>
    <s v="normal"/>
    <n v="500"/>
    <n v="10"/>
    <s v="discounted"/>
    <n v="2000"/>
    <n v="50"/>
    <n v="1950"/>
    <s v="February"/>
    <x v="235"/>
    <x v="9"/>
    <s v="Evans PLC"/>
  </r>
  <r>
    <s v="S14789"/>
    <x v="3"/>
    <s v="B1013"/>
    <s v="C1153"/>
    <n v="4"/>
    <s v="normal"/>
    <n v="284"/>
    <n v="15"/>
    <s v="discounted"/>
    <n v="1136"/>
    <n v="42.6"/>
    <n v="1093.4000000000001"/>
    <s v="February"/>
    <x v="232"/>
    <x v="16"/>
    <s v="Lopez Ltd"/>
  </r>
  <r>
    <s v="S14790"/>
    <x v="23"/>
    <s v="B1052"/>
    <s v="C1060"/>
    <n v="5"/>
    <s v="normal"/>
    <n v="462"/>
    <n v="10"/>
    <s v="discounted"/>
    <n v="2310"/>
    <n v="46.2"/>
    <n v="2263.8000000000002"/>
    <s v="February"/>
    <x v="17"/>
    <x v="8"/>
    <s v="Nielsen, Chandler and Erickson"/>
  </r>
  <r>
    <s v="S14791"/>
    <x v="16"/>
    <s v="B1021"/>
    <s v="C1029"/>
    <n v="6"/>
    <s v="Bulk"/>
    <n v="269"/>
    <n v="5"/>
    <s v="discounted"/>
    <n v="1614"/>
    <n v="13.45"/>
    <n v="1600.55"/>
    <s v="February"/>
    <x v="192"/>
    <x v="44"/>
    <s v="Evans LLC"/>
  </r>
  <r>
    <s v="S14792"/>
    <x v="4"/>
    <s v="B1042"/>
    <s v="C1154"/>
    <n v="1"/>
    <s v="normal"/>
    <n v="381"/>
    <n v="15"/>
    <s v="discounted"/>
    <n v="381"/>
    <n v="57.15"/>
    <n v="323.85000000000002"/>
    <s v="February"/>
    <x v="153"/>
    <x v="0"/>
    <s v="Terry-Simpson"/>
  </r>
  <r>
    <s v="S14793"/>
    <x v="24"/>
    <s v="B1052"/>
    <s v="C1041"/>
    <n v="5"/>
    <s v="normal"/>
    <n v="462"/>
    <n v="0"/>
    <s v="full price"/>
    <n v="2310"/>
    <n v="0"/>
    <n v="2310"/>
    <s v="February"/>
    <x v="235"/>
    <x v="8"/>
    <s v="Evans PLC"/>
  </r>
  <r>
    <s v="S14794"/>
    <x v="19"/>
    <s v="B1028"/>
    <s v="C1172"/>
    <n v="9"/>
    <s v="Bulk"/>
    <n v="487"/>
    <n v="15"/>
    <s v="discounted"/>
    <n v="4383"/>
    <n v="73.05"/>
    <n v="4309.95"/>
    <s v="February"/>
    <x v="69"/>
    <x v="51"/>
    <s v="Moran LLC"/>
  </r>
  <r>
    <s v="S14795"/>
    <x v="11"/>
    <s v="B1055"/>
    <s v="C1150"/>
    <n v="10"/>
    <s v="Bulk"/>
    <n v="192"/>
    <n v="5"/>
    <s v="discounted"/>
    <n v="1920"/>
    <n v="9.6"/>
    <n v="1910.4"/>
    <s v="February"/>
    <x v="72"/>
    <x v="3"/>
    <s v="Gonzalez-Tran"/>
  </r>
  <r>
    <s v="S14796"/>
    <x v="21"/>
    <s v="B1009"/>
    <s v="C1157"/>
    <n v="1"/>
    <s v="normal"/>
    <n v="210"/>
    <n v="5"/>
    <s v="discounted"/>
    <n v="210"/>
    <n v="10.5"/>
    <n v="199.5"/>
    <s v="February"/>
    <x v="142"/>
    <x v="2"/>
    <s v="Blair, Gibson and Patel"/>
  </r>
  <r>
    <s v="S14797"/>
    <x v="12"/>
    <s v="B1031"/>
    <s v="C1187"/>
    <n v="3"/>
    <s v="normal"/>
    <n v="370"/>
    <n v="5"/>
    <s v="discounted"/>
    <n v="1110"/>
    <n v="18.5"/>
    <n v="1091.5"/>
    <s v="February"/>
    <x v="1"/>
    <x v="5"/>
    <s v="George, Howard and Mcdaniel"/>
  </r>
  <r>
    <s v="S14798"/>
    <x v="4"/>
    <s v="B1019"/>
    <s v="C1205"/>
    <n v="10"/>
    <s v="Bulk"/>
    <n v="167"/>
    <n v="15"/>
    <s v="discounted"/>
    <n v="1670"/>
    <n v="25.05"/>
    <n v="1644.95"/>
    <s v="February"/>
    <x v="210"/>
    <x v="12"/>
    <s v="Lee Ltd"/>
  </r>
  <r>
    <s v="S14799"/>
    <x v="3"/>
    <s v="B1036"/>
    <s v="C1020"/>
    <n v="2"/>
    <s v="normal"/>
    <n v="164"/>
    <n v="5"/>
    <s v="discounted"/>
    <n v="328"/>
    <n v="8.1999999999999993"/>
    <n v="319.8"/>
    <s v="February"/>
    <x v="94"/>
    <x v="19"/>
    <s v="Martinez, Burch and Bat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9BC433-B27B-4B0F-833E-FF4EE944B6EA}" name="PivotTable8" cacheId="73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7:I8" firstHeaderRow="1" firstDataRow="1" firstDataCol="0"/>
  <pivotFields count="16">
    <pivotField compact="0" outline="0" showAll="0"/>
    <pivotField compact="0" numFmtId="165" outline="0" showAll="0">
      <items count="29">
        <item x="21"/>
        <item x="20"/>
        <item x="14"/>
        <item x="0"/>
        <item x="11"/>
        <item x="7"/>
        <item x="17"/>
        <item x="15"/>
        <item x="18"/>
        <item x="25"/>
        <item x="12"/>
        <item x="5"/>
        <item x="13"/>
        <item x="8"/>
        <item x="2"/>
        <item x="26"/>
        <item x="10"/>
        <item x="19"/>
        <item x="6"/>
        <item x="3"/>
        <item x="1"/>
        <item x="27"/>
        <item x="23"/>
        <item x="16"/>
        <item x="24"/>
        <item x="22"/>
        <item x="4"/>
        <item x="9"/>
        <item t="default"/>
      </items>
    </pivotField>
    <pivotField compact="0" outline="0" showAll="0"/>
    <pivotField compact="0" outline="0" showAll="0"/>
    <pivotField dataField="1" compact="0" outline="0" showAll="0"/>
    <pivotField compact="0" outline="0" showAll="0"/>
    <pivotField compact="0" numFmtId="164"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s>
  <rowItems count="1">
    <i/>
  </rowItems>
  <colItems count="1">
    <i/>
  </colItems>
  <dataFields count="1">
    <dataField name=" Quantity Sold" fld="4" baseField="0" baseItem="0"/>
  </dataFields>
  <formats count="3">
    <format dxfId="31">
      <pivotArea outline="0" collapsedLevelsAreSubtotals="1" fieldPosition="0"/>
    </format>
    <format dxfId="32">
      <pivotArea outline="0" collapsedLevelsAreSubtotals="1" fieldPosition="0"/>
    </format>
    <format dxfId="3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2090728-2951-4744-93A1-FF30994ED989}" name="PivotTable7" cacheId="73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3:I4" firstHeaderRow="1" firstDataRow="1" firstDataCol="0"/>
  <pivotFields count="16">
    <pivotField compact="0" outline="0" showAll="0"/>
    <pivotField compact="0" numFmtId="165" outline="0" showAll="0">
      <items count="29">
        <item x="21"/>
        <item x="20"/>
        <item x="14"/>
        <item x="0"/>
        <item x="11"/>
        <item x="7"/>
        <item x="17"/>
        <item x="15"/>
        <item x="18"/>
        <item x="25"/>
        <item x="12"/>
        <item x="5"/>
        <item x="13"/>
        <item x="8"/>
        <item x="2"/>
        <item x="26"/>
        <item x="10"/>
        <item x="19"/>
        <item x="6"/>
        <item x="3"/>
        <item x="1"/>
        <item x="27"/>
        <item x="23"/>
        <item x="16"/>
        <item x="24"/>
        <item x="22"/>
        <item x="4"/>
        <item x="9"/>
        <item t="default"/>
      </items>
    </pivotField>
    <pivotField compact="0" outline="0" showAll="0"/>
    <pivotField compact="0" outline="0" showAll="0"/>
    <pivotField compact="0" outline="0" showAll="0"/>
    <pivotField compact="0" outline="0" showAll="0"/>
    <pivotField compact="0" numFmtId="164" outline="0" showAll="0"/>
    <pivotField compact="0" outline="0" showAll="0"/>
    <pivotField compact="0" outline="0" showAll="0"/>
    <pivotField compact="0" numFmtId="164" outline="0" showAll="0"/>
    <pivotField compact="0" numFmtId="164" outline="0" showAll="0"/>
    <pivotField dataField="1" compact="0" numFmtId="164" outline="0" showAll="0"/>
    <pivotField compact="0" outline="0" showAll="0"/>
    <pivotField compact="0" outline="0" showAll="0"/>
    <pivotField compact="0" outline="0" showAll="0"/>
    <pivotField compact="0" outline="0" showAll="0"/>
  </pivotFields>
  <rowItems count="1">
    <i/>
  </rowItems>
  <colItems count="1">
    <i/>
  </colItems>
  <dataFields count="1">
    <dataField name="NET SALE" fld="11" baseField="0" baseItem="0" numFmtId="164"/>
  </dataFields>
  <formats count="4">
    <format dxfId="27">
      <pivotArea outline="0" collapsedLevelsAreSubtotals="1" fieldPosition="0"/>
    </format>
    <format dxfId="28">
      <pivotArea outline="0" collapsedLevelsAreSubtotals="1" fieldPosition="0"/>
    </format>
    <format dxfId="29">
      <pivotArea outline="0" collapsedLevelsAreSubtotals="1" fieldPosition="0"/>
    </format>
    <format dxfId="3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4A57C2-5730-47FA-BB59-B91313C010AF}" name="PivotTable11" cacheId="73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14:I15" firstHeaderRow="1" firstDataRow="1" firstDataCol="0"/>
  <pivotFields count="16">
    <pivotField compact="0" outline="0" showAll="0"/>
    <pivotField compact="0" numFmtId="165" outline="0" showAll="0">
      <items count="29">
        <item x="21"/>
        <item x="20"/>
        <item x="14"/>
        <item x="0"/>
        <item x="11"/>
        <item x="7"/>
        <item x="17"/>
        <item x="15"/>
        <item x="18"/>
        <item x="25"/>
        <item x="12"/>
        <item x="5"/>
        <item x="13"/>
        <item x="8"/>
        <item x="2"/>
        <item x="26"/>
        <item x="10"/>
        <item x="19"/>
        <item x="6"/>
        <item x="3"/>
        <item x="1"/>
        <item x="27"/>
        <item x="23"/>
        <item x="16"/>
        <item x="24"/>
        <item x="22"/>
        <item x="4"/>
        <item x="9"/>
        <item t="default"/>
      </items>
    </pivotField>
    <pivotField compact="0" outline="0" showAll="0"/>
    <pivotField compact="0" outline="0" showAll="0"/>
    <pivotField compact="0" outline="0" showAll="0"/>
    <pivotField compact="0" outline="0" showAll="0"/>
    <pivotField compact="0" numFmtId="164" outline="0" showAll="0"/>
    <pivotField dataField="1" compact="0" outline="0" showAll="0"/>
    <pivotField compact="0" outline="0" showAll="0"/>
    <pivotField compact="0" numFmtId="164"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s>
  <rowItems count="1">
    <i/>
  </rowItems>
  <colItems count="1">
    <i/>
  </colItems>
  <dataFields count="1">
    <dataField name="Average of Discount_%" fld="7" subtotal="average" baseField="0" baseItem="0"/>
  </dataFields>
  <formats count="3">
    <format dxfId="24">
      <pivotArea outline="0" collapsedLevelsAreSubtotals="1" fieldPosition="0"/>
    </format>
    <format dxfId="25">
      <pivotArea outline="0" collapsedLevelsAreSubtotals="1" fieldPosition="0"/>
    </format>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A1EBEE3-4F07-4B0C-965A-5F8A076DB4EB}" name="PivotTable9" cacheId="73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11:I12" firstHeaderRow="1" firstDataRow="1" firstDataCol="0"/>
  <pivotFields count="16">
    <pivotField compact="0" outline="0" showAll="0"/>
    <pivotField compact="0" numFmtId="165" outline="0" showAll="0">
      <items count="29">
        <item x="21"/>
        <item x="20"/>
        <item x="14"/>
        <item x="0"/>
        <item x="11"/>
        <item x="7"/>
        <item x="17"/>
        <item x="15"/>
        <item x="18"/>
        <item x="25"/>
        <item x="12"/>
        <item x="5"/>
        <item x="13"/>
        <item x="8"/>
        <item x="2"/>
        <item x="26"/>
        <item x="10"/>
        <item x="19"/>
        <item x="6"/>
        <item x="3"/>
        <item x="1"/>
        <item x="27"/>
        <item x="23"/>
        <item x="16"/>
        <item x="24"/>
        <item x="22"/>
        <item x="4"/>
        <item x="9"/>
        <item t="default"/>
      </items>
    </pivotField>
    <pivotField compact="0" outline="0" showAll="0"/>
    <pivotField compact="0" outline="0" showAll="0"/>
    <pivotField compact="0" outline="0" showAll="0"/>
    <pivotField compact="0" outline="0" showAll="0"/>
    <pivotField compact="0" numFmtId="164" outline="0" showAll="0"/>
    <pivotField compact="0" outline="0" showAll="0"/>
    <pivotField compact="0" outline="0" showAll="0"/>
    <pivotField compact="0" numFmtId="164" outline="0" showAll="0"/>
    <pivotField dataField="1" compact="0" numFmtId="164" outline="0" showAll="0"/>
    <pivotField compact="0" numFmtId="164" outline="0" showAll="0"/>
    <pivotField compact="0" outline="0" showAll="0"/>
    <pivotField compact="0" outline="0" showAll="0"/>
    <pivotField compact="0" outline="0" showAll="0"/>
    <pivotField compact="0" outline="0" showAll="0"/>
  </pivotFields>
  <rowItems count="1">
    <i/>
  </rowItems>
  <colItems count="1">
    <i/>
  </colItems>
  <dataFields count="1">
    <dataField name=" Discount_Amount" fld="10" baseField="0" baseItem="0" numFmtId="164"/>
  </dataFields>
  <formats count="3">
    <format dxfId="21">
      <pivotArea outline="0" collapsedLevelsAreSubtotals="1" fieldPosition="0"/>
    </format>
    <format dxfId="22">
      <pivotArea outline="0" collapsedLevelsAreSubtotals="1" fieldPosition="0"/>
    </format>
    <format dxfId="2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BFB22A-7A24-4288-8D2B-9289F1A974E0}" name="PivotTable4" cacheId="73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A1:B30" firstHeaderRow="1" firstDataRow="1" firstDataCol="1"/>
  <pivotFields count="16">
    <pivotField compact="0" outline="0" showAll="0"/>
    <pivotField axis="axisRow" compact="0" numFmtId="165" outline="0" showAll="0">
      <items count="29">
        <item x="21"/>
        <item x="20"/>
        <item x="14"/>
        <item x="0"/>
        <item x="11"/>
        <item x="7"/>
        <item x="17"/>
        <item x="15"/>
        <item x="18"/>
        <item x="25"/>
        <item x="12"/>
        <item x="5"/>
        <item x="13"/>
        <item x="8"/>
        <item x="2"/>
        <item x="26"/>
        <item x="10"/>
        <item x="19"/>
        <item x="6"/>
        <item x="3"/>
        <item x="1"/>
        <item x="27"/>
        <item x="23"/>
        <item x="16"/>
        <item x="24"/>
        <item x="22"/>
        <item x="4"/>
        <item x="9"/>
        <item t="default"/>
      </items>
    </pivotField>
    <pivotField compact="0" outline="0" showAll="0"/>
    <pivotField compact="0" outline="0" showAll="0"/>
    <pivotField compact="0" outline="0" showAll="0"/>
    <pivotField compact="0" outline="0" showAll="0"/>
    <pivotField compact="0" numFmtId="164" outline="0" showAll="0"/>
    <pivotField compact="0" outline="0" showAll="0"/>
    <pivotField compact="0" outline="0" showAll="0"/>
    <pivotField compact="0" numFmtId="164" outline="0" showAll="0"/>
    <pivotField compact="0" numFmtId="164" outline="0" showAll="0"/>
    <pivotField dataField="1" compact="0" numFmtId="164" outline="0" showAll="0"/>
    <pivotField compact="0" outline="0" showAll="0"/>
    <pivotField compact="0" outline="0" showAll="0"/>
    <pivotField compact="0" outline="0" showAll="0"/>
    <pivotField compact="0" outline="0" showAll="0"/>
  </pivotFields>
  <rowFields count="1">
    <field x="1"/>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dataFields count="1">
    <dataField name="Sum of Net_Amount" fld="11" baseField="0" baseItem="0" numFmtId="164"/>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A24BC3-F06B-4073-8E18-2DF557C92B56}" name="PivotTable2" cacheId="73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B251" firstHeaderRow="1" firstDataRow="1" firstDataCol="1"/>
  <pivotFields count="16">
    <pivotField compact="0" outline="0" showAll="0"/>
    <pivotField compact="0" numFmtId="165" outline="0" showAll="0"/>
    <pivotField compact="0" outline="0" showAll="0"/>
    <pivotField compact="0" outline="0" showAll="0"/>
    <pivotField compact="0" outline="0" showAll="0"/>
    <pivotField compact="0" outline="0" showAll="0"/>
    <pivotField compact="0" numFmtId="164" outline="0" showAll="0"/>
    <pivotField compact="0" outline="0" showAll="0"/>
    <pivotField compact="0" outline="0" showAll="0"/>
    <pivotField compact="0" numFmtId="164" outline="0" showAll="0"/>
    <pivotField compact="0" numFmtId="164" outline="0" showAll="0"/>
    <pivotField dataField="1" compact="0" numFmtId="164" outline="0" showAll="0"/>
    <pivotField compact="0" outline="0" showAll="0"/>
    <pivotField axis="axisRow" compact="0" outline="0" showAll="0">
      <items count="250">
        <item x="77"/>
        <item x="100"/>
        <item x="41"/>
        <item x="139"/>
        <item x="180"/>
        <item x="4"/>
        <item x="58"/>
        <item x="67"/>
        <item x="154"/>
        <item x="88"/>
        <item x="43"/>
        <item x="193"/>
        <item x="38"/>
        <item x="104"/>
        <item x="18"/>
        <item x="16"/>
        <item x="122"/>
        <item x="2"/>
        <item x="15"/>
        <item x="132"/>
        <item x="35"/>
        <item x="142"/>
        <item x="155"/>
        <item x="208"/>
        <item x="19"/>
        <item x="148"/>
        <item x="78"/>
        <item x="247"/>
        <item x="118"/>
        <item x="220"/>
        <item x="24"/>
        <item x="158"/>
        <item x="119"/>
        <item x="59"/>
        <item x="25"/>
        <item x="168"/>
        <item x="230"/>
        <item x="23"/>
        <item x="217"/>
        <item x="11"/>
        <item x="166"/>
        <item x="174"/>
        <item x="226"/>
        <item x="183"/>
        <item x="101"/>
        <item x="229"/>
        <item x="162"/>
        <item x="134"/>
        <item x="163"/>
        <item x="228"/>
        <item x="172"/>
        <item x="20"/>
        <item x="189"/>
        <item x="33"/>
        <item x="248"/>
        <item x="169"/>
        <item x="140"/>
        <item x="207"/>
        <item x="50"/>
        <item x="192"/>
        <item x="235"/>
        <item x="213"/>
        <item x="97"/>
        <item x="240"/>
        <item x="212"/>
        <item x="147"/>
        <item x="181"/>
        <item x="161"/>
        <item x="126"/>
        <item x="83"/>
        <item x="1"/>
        <item x="144"/>
        <item x="12"/>
        <item x="241"/>
        <item x="34"/>
        <item x="72"/>
        <item x="151"/>
        <item x="90"/>
        <item x="133"/>
        <item x="121"/>
        <item x="196"/>
        <item x="108"/>
        <item x="85"/>
        <item x="156"/>
        <item x="157"/>
        <item x="205"/>
        <item x="61"/>
        <item x="176"/>
        <item x="204"/>
        <item x="57"/>
        <item x="82"/>
        <item x="182"/>
        <item x="195"/>
        <item x="237"/>
        <item x="127"/>
        <item x="188"/>
        <item x="55"/>
        <item x="8"/>
        <item x="36"/>
        <item x="80"/>
        <item x="244"/>
        <item x="211"/>
        <item x="149"/>
        <item x="71"/>
        <item x="135"/>
        <item x="99"/>
        <item x="136"/>
        <item x="102"/>
        <item x="194"/>
        <item x="236"/>
        <item x="0"/>
        <item x="91"/>
        <item x="187"/>
        <item x="184"/>
        <item x="200"/>
        <item x="114"/>
        <item x="210"/>
        <item x="177"/>
        <item x="234"/>
        <item x="224"/>
        <item x="173"/>
        <item x="197"/>
        <item x="232"/>
        <item x="46"/>
        <item x="202"/>
        <item x="199"/>
        <item x="93"/>
        <item x="29"/>
        <item x="13"/>
        <item x="123"/>
        <item x="245"/>
        <item x="150"/>
        <item x="45"/>
        <item x="112"/>
        <item x="10"/>
        <item x="94"/>
        <item x="231"/>
        <item x="222"/>
        <item x="92"/>
        <item x="53"/>
        <item x="51"/>
        <item x="179"/>
        <item x="238"/>
        <item x="214"/>
        <item x="243"/>
        <item x="74"/>
        <item x="64"/>
        <item x="233"/>
        <item x="107"/>
        <item x="129"/>
        <item x="239"/>
        <item x="138"/>
        <item x="44"/>
        <item x="49"/>
        <item x="209"/>
        <item x="111"/>
        <item x="69"/>
        <item x="206"/>
        <item x="152"/>
        <item x="68"/>
        <item x="164"/>
        <item x="201"/>
        <item x="66"/>
        <item x="146"/>
        <item x="42"/>
        <item x="125"/>
        <item x="103"/>
        <item x="203"/>
        <item x="39"/>
        <item x="30"/>
        <item x="17"/>
        <item x="109"/>
        <item x="75"/>
        <item x="54"/>
        <item x="60"/>
        <item x="145"/>
        <item x="106"/>
        <item x="32"/>
        <item x="215"/>
        <item x="26"/>
        <item x="63"/>
        <item x="105"/>
        <item x="191"/>
        <item x="130"/>
        <item x="37"/>
        <item x="221"/>
        <item x="52"/>
        <item x="76"/>
        <item x="175"/>
        <item x="170"/>
        <item x="198"/>
        <item x="56"/>
        <item x="124"/>
        <item x="141"/>
        <item x="110"/>
        <item x="28"/>
        <item x="246"/>
        <item x="128"/>
        <item x="117"/>
        <item x="6"/>
        <item x="137"/>
        <item x="242"/>
        <item x="185"/>
        <item x="9"/>
        <item x="178"/>
        <item x="5"/>
        <item x="70"/>
        <item x="186"/>
        <item x="86"/>
        <item x="65"/>
        <item x="40"/>
        <item x="165"/>
        <item x="27"/>
        <item x="143"/>
        <item x="159"/>
        <item x="218"/>
        <item x="22"/>
        <item x="153"/>
        <item x="48"/>
        <item x="47"/>
        <item x="79"/>
        <item x="87"/>
        <item x="3"/>
        <item x="216"/>
        <item x="21"/>
        <item x="14"/>
        <item x="190"/>
        <item x="171"/>
        <item x="31"/>
        <item x="167"/>
        <item x="96"/>
        <item x="225"/>
        <item x="223"/>
        <item x="89"/>
        <item x="7"/>
        <item x="62"/>
        <item x="116"/>
        <item x="113"/>
        <item x="115"/>
        <item x="81"/>
        <item x="227"/>
        <item x="98"/>
        <item x="120"/>
        <item x="131"/>
        <item x="73"/>
        <item x="160"/>
        <item x="219"/>
        <item x="95"/>
        <item x="84"/>
        <item t="default"/>
      </items>
    </pivotField>
    <pivotField compact="0" outline="0" showAll="0"/>
    <pivotField compact="0" outline="0" showAll="0"/>
  </pivotFields>
  <rowFields count="1">
    <field x="13"/>
  </rowFields>
  <rowItems count="2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t="grand">
      <x/>
    </i>
  </rowItems>
  <colItems count="1">
    <i/>
  </colItems>
  <dataFields count="1">
    <dataField name="Sum of Net_Amount" fld="11"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D55765-72A7-4D9B-A5EF-9D22A29E1A59}" name="PivotTable1" cacheId="73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1:B62" firstHeaderRow="1" firstDataRow="1" firstDataCol="1"/>
  <pivotFields count="16">
    <pivotField compact="0" outline="0" showAll="0"/>
    <pivotField compact="0" numFmtId="165" outline="0" showAll="0"/>
    <pivotField compact="0" outline="0" showAll="0"/>
    <pivotField compact="0" outline="0" showAll="0"/>
    <pivotField compact="0" outline="0" showAll="0"/>
    <pivotField compact="0" outline="0" showAll="0"/>
    <pivotField compact="0" numFmtId="164" outline="0" showAll="0"/>
    <pivotField compact="0" outline="0" showAll="0"/>
    <pivotField compact="0" outline="0" showAll="0"/>
    <pivotField compact="0" numFmtId="164" outline="0" showAll="0"/>
    <pivotField compact="0" numFmtId="164" outline="0" showAll="0"/>
    <pivotField dataField="1" compact="0" numFmtId="164" outline="0" showAll="0"/>
    <pivotField compact="0" outline="0" showAll="0"/>
    <pivotField compact="0" outline="0" showAll="0"/>
    <pivotField axis="axisRow" compact="0" outline="0" showAll="0">
      <items count="61">
        <item x="22"/>
        <item x="16"/>
        <item x="34"/>
        <item x="0"/>
        <item x="57"/>
        <item x="5"/>
        <item x="3"/>
        <item x="54"/>
        <item x="23"/>
        <item x="30"/>
        <item x="37"/>
        <item x="19"/>
        <item x="9"/>
        <item x="27"/>
        <item x="39"/>
        <item x="44"/>
        <item x="4"/>
        <item x="42"/>
        <item x="45"/>
        <item x="26"/>
        <item x="53"/>
        <item x="24"/>
        <item x="32"/>
        <item x="7"/>
        <item x="31"/>
        <item x="1"/>
        <item x="51"/>
        <item x="47"/>
        <item x="25"/>
        <item x="55"/>
        <item x="21"/>
        <item x="50"/>
        <item x="29"/>
        <item x="11"/>
        <item x="41"/>
        <item x="58"/>
        <item x="2"/>
        <item x="8"/>
        <item x="56"/>
        <item x="36"/>
        <item x="10"/>
        <item x="20"/>
        <item x="6"/>
        <item x="43"/>
        <item x="17"/>
        <item x="13"/>
        <item x="12"/>
        <item x="52"/>
        <item x="14"/>
        <item x="18"/>
        <item x="40"/>
        <item x="48"/>
        <item x="49"/>
        <item x="15"/>
        <item x="35"/>
        <item x="28"/>
        <item x="59"/>
        <item x="46"/>
        <item x="33"/>
        <item x="38"/>
        <item t="default"/>
      </items>
    </pivotField>
    <pivotField compact="0" outline="0" showAll="0"/>
  </pivotFields>
  <rowFields count="1">
    <field x="14"/>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t="grand">
      <x/>
    </i>
  </rowItems>
  <colItems count="1">
    <i/>
  </colItems>
  <dataFields count="1">
    <dataField name="Sum of Net_Amount" fld="11"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CAAA59-B29F-416A-9C79-EDB0C5F013A3}" name="PivotTable3" cacheId="73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B62" firstHeaderRow="1" firstDataRow="1" firstDataCol="1"/>
  <pivotFields count="16">
    <pivotField compact="0" outline="0" showAll="0"/>
    <pivotField compact="0" numFmtId="165" outline="0" showAll="0"/>
    <pivotField compact="0" outline="0" showAll="0"/>
    <pivotField compact="0" outline="0" showAll="0"/>
    <pivotField dataField="1" compact="0" outline="0" showAll="0"/>
    <pivotField compact="0" outline="0" showAll="0"/>
    <pivotField compact="0" numFmtId="164" outline="0" showAll="0"/>
    <pivotField compact="0" outline="0" showAll="0"/>
    <pivotField compact="0" outline="0" showAll="0"/>
    <pivotField compact="0" numFmtId="164" outline="0" showAll="0"/>
    <pivotField compact="0" numFmtId="164" outline="0" showAll="0"/>
    <pivotField compact="0" numFmtId="164" outline="0" showAll="0"/>
    <pivotField compact="0" outline="0" showAll="0"/>
    <pivotField compact="0" outline="0" showAll="0"/>
    <pivotField axis="axisRow" compact="0" outline="0" showAll="0">
      <items count="61">
        <item x="22"/>
        <item x="16"/>
        <item x="34"/>
        <item x="0"/>
        <item x="57"/>
        <item x="5"/>
        <item x="3"/>
        <item x="54"/>
        <item x="23"/>
        <item x="30"/>
        <item x="37"/>
        <item x="19"/>
        <item x="9"/>
        <item x="27"/>
        <item x="39"/>
        <item x="44"/>
        <item x="4"/>
        <item x="42"/>
        <item x="45"/>
        <item x="26"/>
        <item x="53"/>
        <item x="24"/>
        <item x="32"/>
        <item x="7"/>
        <item x="31"/>
        <item x="1"/>
        <item x="51"/>
        <item x="47"/>
        <item x="25"/>
        <item x="55"/>
        <item x="21"/>
        <item x="50"/>
        <item x="29"/>
        <item x="11"/>
        <item x="41"/>
        <item x="58"/>
        <item x="2"/>
        <item x="8"/>
        <item x="56"/>
        <item x="36"/>
        <item x="10"/>
        <item x="20"/>
        <item x="6"/>
        <item x="43"/>
        <item x="17"/>
        <item x="13"/>
        <item x="12"/>
        <item x="52"/>
        <item x="14"/>
        <item x="18"/>
        <item x="40"/>
        <item x="48"/>
        <item x="49"/>
        <item x="15"/>
        <item x="35"/>
        <item x="28"/>
        <item x="59"/>
        <item x="46"/>
        <item x="33"/>
        <item x="38"/>
        <item t="default"/>
      </items>
    </pivotField>
    <pivotField compact="0" outline="0" showAll="0"/>
  </pivotFields>
  <rowFields count="1">
    <field x="14"/>
  </rowFields>
  <rowItems count="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t="grand">
      <x/>
    </i>
  </rowItems>
  <colItems count="1">
    <i/>
  </colItems>
  <dataFields count="1">
    <dataField name="Sum of Quantity_Sold"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_Title" xr10:uid="{34D96387-56CF-4A1D-855A-C79F6526E06B}" sourceName="Book_Title">
  <pivotTables>
    <pivotTable tabId="6" name="PivotTable1"/>
  </pivotTables>
  <data>
    <tabular pivotCacheId="1775583426">
      <items count="60">
        <i x="22" s="1"/>
        <i x="16" s="1"/>
        <i x="34" s="1"/>
        <i x="0" s="1"/>
        <i x="57" s="1"/>
        <i x="5" s="1"/>
        <i x="3" s="1"/>
        <i x="54" s="1"/>
        <i x="23" s="1"/>
        <i x="30" s="1"/>
        <i x="37" s="1"/>
        <i x="19" s="1"/>
        <i x="9" s="1"/>
        <i x="27" s="1"/>
        <i x="39" s="1"/>
        <i x="44" s="1"/>
        <i x="4" s="1"/>
        <i x="42" s="1"/>
        <i x="45" s="1"/>
        <i x="26" s="1"/>
        <i x="53" s="1"/>
        <i x="24" s="1"/>
        <i x="32" s="1"/>
        <i x="7" s="1"/>
        <i x="31" s="1"/>
        <i x="1" s="1"/>
        <i x="51" s="1"/>
        <i x="47" s="1"/>
        <i x="25" s="1"/>
        <i x="55" s="1"/>
        <i x="21" s="1"/>
        <i x="50" s="1"/>
        <i x="29" s="1"/>
        <i x="11" s="1"/>
        <i x="41" s="1"/>
        <i x="58" s="1"/>
        <i x="2" s="1"/>
        <i x="8" s="1"/>
        <i x="56" s="1"/>
        <i x="36" s="1"/>
        <i x="10" s="1"/>
        <i x="20" s="1"/>
        <i x="6" s="1"/>
        <i x="43" s="1"/>
        <i x="17" s="1"/>
        <i x="13" s="1"/>
        <i x="12" s="1"/>
        <i x="52" s="1"/>
        <i x="14" s="1"/>
        <i x="18" s="1"/>
        <i x="40" s="1"/>
        <i x="48" s="1"/>
        <i x="49" s="1"/>
        <i x="15" s="1"/>
        <i x="35" s="1"/>
        <i x="28" s="1"/>
        <i x="59" s="1"/>
        <i x="46" s="1"/>
        <i x="33" s="1"/>
        <i x="38"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ook_Title1" xr10:uid="{1B4866CA-9E01-417B-98FF-25215BBA48CA}" sourceName="Book_Title">
  <pivotTables>
    <pivotTable tabId="8" name="PivotTable3"/>
  </pivotTables>
  <data>
    <tabular pivotCacheId="1775583426">
      <items count="60">
        <i x="22" s="1"/>
        <i x="16" s="1"/>
        <i x="34" s="1"/>
        <i x="0" s="1"/>
        <i x="57" s="1"/>
        <i x="5" s="1"/>
        <i x="3" s="1"/>
        <i x="54" s="1"/>
        <i x="23" s="1"/>
        <i x="30" s="1"/>
        <i x="37" s="1"/>
        <i x="19" s="1"/>
        <i x="9" s="1"/>
        <i x="27" s="1"/>
        <i x="39" s="1"/>
        <i x="44" s="1"/>
        <i x="4" s="1"/>
        <i x="42" s="1"/>
        <i x="45" s="1"/>
        <i x="26" s="1"/>
        <i x="53" s="1"/>
        <i x="24" s="1"/>
        <i x="32" s="1"/>
        <i x="7" s="1"/>
        <i x="31" s="1"/>
        <i x="1" s="1"/>
        <i x="51" s="1"/>
        <i x="47" s="1"/>
        <i x="25" s="1"/>
        <i x="55" s="1"/>
        <i x="21" s="1"/>
        <i x="50" s="1"/>
        <i x="29" s="1"/>
        <i x="11" s="1"/>
        <i x="41" s="1"/>
        <i x="58" s="1"/>
        <i x="2" s="1"/>
        <i x="8" s="1"/>
        <i x="56" s="1"/>
        <i x="36" s="1"/>
        <i x="10" s="1"/>
        <i x="20" s="1"/>
        <i x="6" s="1"/>
        <i x="43" s="1"/>
        <i x="17" s="1"/>
        <i x="13" s="1"/>
        <i x="12" s="1"/>
        <i x="52" s="1"/>
        <i x="14" s="1"/>
        <i x="18" s="1"/>
        <i x="40" s="1"/>
        <i x="48" s="1"/>
        <i x="49" s="1"/>
        <i x="15" s="1"/>
        <i x="35" s="1"/>
        <i x="28" s="1"/>
        <i x="59" s="1"/>
        <i x="46" s="1"/>
        <i x="33" s="1"/>
        <i x="3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1" xr10:uid="{D85660A0-296B-4BAA-9487-DEF597694552}" sourceName="Date">
  <pivotTables>
    <pivotTable tabId="10" name="PivotTable7"/>
    <pivotTable tabId="10" name="PivotTable8"/>
    <pivotTable tabId="10" name="PivotTable9"/>
    <pivotTable tabId="9" name="PivotTable4"/>
    <pivotTable tabId="10" name="PivotTable11"/>
  </pivotTables>
  <data>
    <tabular pivotCacheId="1775583426">
      <items count="28">
        <i x="21" s="1"/>
        <i x="20" s="1"/>
        <i x="14" s="1"/>
        <i x="0" s="1"/>
        <i x="11" s="1"/>
        <i x="7" s="1"/>
        <i x="17" s="1"/>
        <i x="15" s="1"/>
        <i x="18" s="1"/>
        <i x="25" s="1"/>
        <i x="12" s="1"/>
        <i x="5" s="1"/>
        <i x="13" s="1"/>
        <i x="8" s="1"/>
        <i x="2" s="1"/>
        <i x="26" s="1"/>
        <i x="10" s="1"/>
        <i x="19" s="1"/>
        <i x="6" s="1"/>
        <i x="3" s="1"/>
        <i x="1" s="1"/>
        <i x="27" s="1"/>
        <i x="23" s="1"/>
        <i x="16" s="1"/>
        <i x="24" s="1"/>
        <i x="22" s="1"/>
        <i x="4"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Name_xlookup" xr10:uid="{C8F540E4-CE06-4BFE-8C80-A6E49CD74D0E}" sourceName="Customer_Name_xlookup">
  <pivotTables>
    <pivotTable tabId="7" name="PivotTable2"/>
  </pivotTables>
  <data>
    <tabular pivotCacheId="1775583426">
      <items count="249">
        <i x="77" s="1"/>
        <i x="100" s="1"/>
        <i x="41" s="1"/>
        <i x="139" s="1"/>
        <i x="180" s="1"/>
        <i x="4" s="1"/>
        <i x="58" s="1"/>
        <i x="67" s="1"/>
        <i x="154" s="1"/>
        <i x="88" s="1"/>
        <i x="43" s="1"/>
        <i x="193" s="1"/>
        <i x="38" s="1"/>
        <i x="104" s="1"/>
        <i x="18" s="1"/>
        <i x="16" s="1"/>
        <i x="122" s="1"/>
        <i x="2" s="1"/>
        <i x="15" s="1"/>
        <i x="132" s="1"/>
        <i x="35" s="1"/>
        <i x="142" s="1"/>
        <i x="155" s="1"/>
        <i x="208" s="1"/>
        <i x="19" s="1"/>
        <i x="148" s="1"/>
        <i x="78" s="1"/>
        <i x="247" s="1"/>
        <i x="118" s="1"/>
        <i x="220" s="1"/>
        <i x="24" s="1"/>
        <i x="158" s="1"/>
        <i x="119" s="1"/>
        <i x="59" s="1"/>
        <i x="25" s="1"/>
        <i x="168" s="1"/>
        <i x="230" s="1"/>
        <i x="23" s="1"/>
        <i x="217" s="1"/>
        <i x="11" s="1"/>
        <i x="166" s="1"/>
        <i x="174" s="1"/>
        <i x="226" s="1"/>
        <i x="183" s="1"/>
        <i x="101" s="1"/>
        <i x="229" s="1"/>
        <i x="162" s="1"/>
        <i x="134" s="1"/>
        <i x="163" s="1"/>
        <i x="228" s="1"/>
        <i x="172" s="1"/>
        <i x="20" s="1"/>
        <i x="189" s="1"/>
        <i x="33" s="1"/>
        <i x="248" s="1"/>
        <i x="169" s="1"/>
        <i x="140" s="1"/>
        <i x="207" s="1"/>
        <i x="50" s="1"/>
        <i x="192" s="1"/>
        <i x="235" s="1"/>
        <i x="213" s="1"/>
        <i x="97" s="1"/>
        <i x="240" s="1"/>
        <i x="212" s="1"/>
        <i x="147" s="1"/>
        <i x="181" s="1"/>
        <i x="161" s="1"/>
        <i x="126" s="1"/>
        <i x="83" s="1"/>
        <i x="1" s="1"/>
        <i x="144" s="1"/>
        <i x="12" s="1"/>
        <i x="241" s="1"/>
        <i x="34" s="1"/>
        <i x="72" s="1"/>
        <i x="151" s="1"/>
        <i x="90" s="1"/>
        <i x="133" s="1"/>
        <i x="121" s="1"/>
        <i x="196" s="1"/>
        <i x="108" s="1"/>
        <i x="85" s="1"/>
        <i x="156" s="1"/>
        <i x="157" s="1"/>
        <i x="205" s="1"/>
        <i x="61" s="1"/>
        <i x="176" s="1"/>
        <i x="204" s="1"/>
        <i x="57" s="1"/>
        <i x="82" s="1"/>
        <i x="182" s="1"/>
        <i x="195" s="1"/>
        <i x="237" s="1"/>
        <i x="127" s="1"/>
        <i x="188" s="1"/>
        <i x="55" s="1"/>
        <i x="8" s="1"/>
        <i x="36" s="1"/>
        <i x="80" s="1"/>
        <i x="244" s="1"/>
        <i x="211" s="1"/>
        <i x="149" s="1"/>
        <i x="71" s="1"/>
        <i x="135" s="1"/>
        <i x="99" s="1"/>
        <i x="136" s="1"/>
        <i x="102" s="1"/>
        <i x="194" s="1"/>
        <i x="236" s="1"/>
        <i x="0" s="1"/>
        <i x="91" s="1"/>
        <i x="187" s="1"/>
        <i x="184" s="1"/>
        <i x="200" s="1"/>
        <i x="114" s="1"/>
        <i x="210" s="1"/>
        <i x="177" s="1"/>
        <i x="234" s="1"/>
        <i x="224" s="1"/>
        <i x="173" s="1"/>
        <i x="197" s="1"/>
        <i x="232" s="1"/>
        <i x="46" s="1"/>
        <i x="202" s="1"/>
        <i x="199" s="1"/>
        <i x="93" s="1"/>
        <i x="29" s="1"/>
        <i x="13" s="1"/>
        <i x="123" s="1"/>
        <i x="245" s="1"/>
        <i x="150" s="1"/>
        <i x="45" s="1"/>
        <i x="112" s="1"/>
        <i x="10" s="1"/>
        <i x="94" s="1"/>
        <i x="231" s="1"/>
        <i x="222" s="1"/>
        <i x="92" s="1"/>
        <i x="53" s="1"/>
        <i x="51" s="1"/>
        <i x="179" s="1"/>
        <i x="238" s="1"/>
        <i x="214" s="1"/>
        <i x="243" s="1"/>
        <i x="74" s="1"/>
        <i x="64" s="1"/>
        <i x="233" s="1"/>
        <i x="107" s="1"/>
        <i x="129" s="1"/>
        <i x="239" s="1"/>
        <i x="138" s="1"/>
        <i x="44" s="1"/>
        <i x="49" s="1"/>
        <i x="209" s="1"/>
        <i x="111" s="1"/>
        <i x="69" s="1"/>
        <i x="206" s="1"/>
        <i x="152" s="1"/>
        <i x="68" s="1"/>
        <i x="164" s="1"/>
        <i x="201" s="1"/>
        <i x="66" s="1"/>
        <i x="146" s="1"/>
        <i x="42" s="1"/>
        <i x="125" s="1"/>
        <i x="103" s="1"/>
        <i x="203" s="1"/>
        <i x="39" s="1"/>
        <i x="30" s="1"/>
        <i x="17" s="1"/>
        <i x="109" s="1"/>
        <i x="75" s="1"/>
        <i x="54" s="1"/>
        <i x="60" s="1"/>
        <i x="145" s="1"/>
        <i x="106" s="1"/>
        <i x="32" s="1"/>
        <i x="215" s="1"/>
        <i x="26" s="1"/>
        <i x="63" s="1"/>
        <i x="105" s="1"/>
        <i x="191" s="1"/>
        <i x="130" s="1"/>
        <i x="37" s="1"/>
        <i x="221" s="1"/>
        <i x="52" s="1"/>
        <i x="76" s="1"/>
        <i x="175" s="1"/>
        <i x="170" s="1"/>
        <i x="198" s="1"/>
        <i x="56" s="1"/>
        <i x="124" s="1"/>
        <i x="141" s="1"/>
        <i x="110" s="1"/>
        <i x="28" s="1"/>
        <i x="246" s="1"/>
        <i x="128" s="1"/>
        <i x="117" s="1"/>
        <i x="6" s="1"/>
        <i x="137" s="1"/>
        <i x="242" s="1"/>
        <i x="185" s="1"/>
        <i x="9" s="1"/>
        <i x="178" s="1"/>
        <i x="5" s="1"/>
        <i x="70" s="1"/>
        <i x="186" s="1"/>
        <i x="86" s="1"/>
        <i x="65" s="1"/>
        <i x="40" s="1"/>
        <i x="165" s="1"/>
        <i x="27" s="1"/>
        <i x="143" s="1"/>
        <i x="159" s="1"/>
        <i x="218" s="1"/>
        <i x="22" s="1"/>
        <i x="153" s="1"/>
        <i x="48" s="1"/>
        <i x="47" s="1"/>
        <i x="79" s="1"/>
        <i x="87" s="1"/>
        <i x="3" s="1"/>
        <i x="216" s="1"/>
        <i x="21" s="1"/>
        <i x="14" s="1"/>
        <i x="190" s="1"/>
        <i x="171" s="1"/>
        <i x="31" s="1"/>
        <i x="167" s="1"/>
        <i x="96" s="1"/>
        <i x="225" s="1"/>
        <i x="223" s="1"/>
        <i x="89" s="1"/>
        <i x="7" s="1"/>
        <i x="62" s="1"/>
        <i x="116" s="1"/>
        <i x="113" s="1"/>
        <i x="115" s="1"/>
        <i x="81" s="1"/>
        <i x="227" s="1"/>
        <i x="98" s="1"/>
        <i x="120" s="1"/>
        <i x="131" s="1"/>
        <i x="73" s="1"/>
        <i x="160" s="1"/>
        <i x="219" s="1"/>
        <i x="95" s="1"/>
        <i x="8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1" xr10:uid="{0650D4A2-7F26-4E09-A301-8D09F158262E}" cache="Slicer_Date1" caption="Date" startItem="8" rowHeight="2286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F765BF31-3BD1-401B-9F0F-7557B5022654}" cache="Slicer_Date1" caption="Date" rowHeight="2286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Name_xlookup" xr10:uid="{B27B6842-F0B5-4C91-9F3C-54FB78656442}" cache="Slicer_Customer_Name_xlookup" caption="Customer_Name_xlookup" rowHeight="2286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ok_Title" xr10:uid="{F095E4B8-2965-4535-9497-04275E35AE9D}" cache="Slicer_Book_Title" caption="Book_Title" rowHeight="2286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ook_Title 1" xr10:uid="{9109A204-161C-4F3E-8F4C-4AB49159073F}" cache="Slicer_Book_Title1" caption="Book_Title" rowHeight="2286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927C65-CCDB-4516-B883-87DF11157304}" name="Table1" displayName="Table1" ref="A1:D61" totalsRowShown="0" headerRowDxfId="20" headerRowBorderDxfId="18" tableBorderDxfId="19">
  <autoFilter ref="A1:D61" xr:uid="{10927C65-CCDB-4516-B883-87DF11157304}"/>
  <tableColumns count="4">
    <tableColumn id="1" xr3:uid="{4FAB1420-2EC0-4823-A344-59D79F93A74E}" name="Book_ID"/>
    <tableColumn id="2" xr3:uid="{1AAE62CF-69BB-4592-AEFC-32F2B47B278B}" name="Book_Title"/>
    <tableColumn id="3" xr3:uid="{1A7788ED-03AC-491E-A71E-E123D4EBFE24}" name="Course"/>
    <tableColumn id="4" xr3:uid="{486213C7-8633-4AF8-87B6-45DDCD716B8D}" name="Selling_Price" dataDxfId="17"/>
  </tableColumns>
  <tableStyleInfo name="TableStyleLight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FD6A3CE-1319-4B5A-B83A-AE5497372F14}" name="Table2" displayName="Table2" ref="A1:D251" totalsRowShown="0" headerRowDxfId="16" headerRowBorderDxfId="14" tableBorderDxfId="15">
  <autoFilter ref="A1:D251" xr:uid="{DFD6A3CE-1319-4B5A-B83A-AE5497372F14}"/>
  <tableColumns count="4">
    <tableColumn id="1" xr3:uid="{6778C77D-1679-499B-8A71-079D76A4AC7D}" name="Customer_ID"/>
    <tableColumn id="2" xr3:uid="{D16444CD-2C7C-42D0-B096-1007E85FC145}" name="Customer_Name"/>
    <tableColumn id="3" xr3:uid="{A8179E82-2F7B-475B-A7D5-E906399582BD}" name="Location"/>
    <tableColumn id="4" xr3:uid="{555504A2-E17D-42CA-9A79-B948B5B36EAE}" name="Customer_Type"/>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9CF5300-B46E-416E-9B9A-0CD880F0ED6F}" name="Table3" displayName="Table3" ref="A1:P4801" totalsRowShown="0" headerRowDxfId="13" headerRowBorderDxfId="11" tableBorderDxfId="12">
  <autoFilter ref="A1:P4801" xr:uid="{79CF5300-B46E-416E-9B9A-0CD880F0ED6F}"/>
  <tableColumns count="16">
    <tableColumn id="1" xr3:uid="{C50A0ECD-C81B-4449-B077-1D7D2F11EEBE}" name="Sale_ID"/>
    <tableColumn id="2" xr3:uid="{54184538-976C-43FA-B4A9-5BF6C4B06239}" name="Date" dataDxfId="10"/>
    <tableColumn id="3" xr3:uid="{DCF7AB40-9EF4-4A46-BA54-BEFEC2BD6041}" name="Book_ID"/>
    <tableColumn id="4" xr3:uid="{D92B8468-65BE-4AAB-965F-2CCD2A2A5478}" name="Customer_ID"/>
    <tableColumn id="5" xr3:uid="{778A295D-24B5-4D29-B1E4-431DB7C18C40}" name="Quantity_Sold"/>
    <tableColumn id="14" xr3:uid="{DFC7800D-82B6-4276-A8FA-2DA777D2C999}" name="Order_Type" dataDxfId="9">
      <calculatedColumnFormula>IF(E2&gt;5,"Bulk","normal")</calculatedColumnFormula>
    </tableColumn>
    <tableColumn id="6" xr3:uid="{2F6AE342-14B2-415E-BC17-DC9FC5180A43}" name="Selling_Price" dataDxfId="8"/>
    <tableColumn id="7" xr3:uid="{591859C9-66F3-4326-928D-1E4742449E93}" name="Discount_%"/>
    <tableColumn id="15" xr3:uid="{E9434818-26B2-4119-BADC-DA0271691126}" name="Price_Type" dataDxfId="7">
      <calculatedColumnFormula>IF(H2&gt;0,"discounted","full price")</calculatedColumnFormula>
    </tableColumn>
    <tableColumn id="8" xr3:uid="{E3506FC7-087D-4056-B7F1-F4934267EE6B}" name="Total_Amount" dataDxfId="6">
      <calculatedColumnFormula>Table3[[#This Row],[Quantity_Sold]]*Table3[[#This Row],[Selling_Price]]</calculatedColumnFormula>
    </tableColumn>
    <tableColumn id="9" xr3:uid="{F1F1873A-F030-4FC7-A196-7CED7BD63CC9}" name="Discount_Amount" dataDxfId="5">
      <calculatedColumnFormula>H2*G2/100</calculatedColumnFormula>
    </tableColumn>
    <tableColumn id="10" xr3:uid="{6469ADAA-F166-46F3-9AF8-47789199A2AB}" name="Net_Amount" dataDxfId="4">
      <calculatedColumnFormula>J2-K2</calculatedColumnFormula>
    </tableColumn>
    <tableColumn id="11" xr3:uid="{62042C48-F01C-45B7-A228-96798A17FA4A}" name="Month_Name" dataDxfId="3">
      <calculatedColumnFormula>TEXT(Table3[[#This Row],[Date]], "mmmm")</calculatedColumnFormula>
    </tableColumn>
    <tableColumn id="12" xr3:uid="{70FBD350-0850-40AE-8BD0-BA767B441107}" name="Customer_Name_xlookup" dataDxfId="2">
      <calculatedColumnFormula>_xlfn.XLOOKUP(D2,Customers!A:A,Customers!B:B )</calculatedColumnFormula>
    </tableColumn>
    <tableColumn id="13" xr3:uid="{B17254DE-9206-4233-844D-93E49BD42D81}" name="Book_Title" dataDxfId="1">
      <calculatedColumnFormula>_xlfn.XLOOKUP(C2,Books!A:A,Books!B:B)</calculatedColumnFormula>
    </tableColumn>
    <tableColumn id="16" xr3:uid="{307D28EF-D0D3-4E16-865E-A3F746FBF328}" name="customer_name_index" dataDxfId="0">
      <calculatedColumnFormula>INDEX(Customers!B:B,MATCH(D2,Customers!A:A,0))</calculatedColumnFormula>
    </tableColumn>
  </tableColumns>
  <tableStyleInfo name="TableStyleMedium24"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O2" dT="2025-06-19T06:50:26.95" personId="{E558AC33-F3B1-4BDC-B024-77852FA99589}" id="{BE84421E-0AE1-4793-851E-11E058B473CE}">
    <text>lookup value hmesha current working cell se hoti hai source table se nhi</text>
  </threadedComment>
  <threadedComment ref="O2" dT="2025-06-19T06:54:10.70" personId="{E558AC33-F3B1-4BDC-B024-77852FA99589}" id="{4A05B779-A95D-4F39-84E5-FA9A6D81AF22}" parentId="{BE84421E-0AE1-4793-851E-11E058B473CE}">
    <text>lookup array koi particular row hoti hai ya particular column hoti hai jisme hame vale dhhundni hai,,
array bhi particular column hi hota hai but agar deal multiples columns mein hai just like drop down index thne array complete table hota hai koi ek column nhu</text>
  </threadedComment>
  <threadedComment ref="O2" dT="2025-06-19T06:55:45.37" personId="{E558AC33-F3B1-4BDC-B024-77852FA99589}" id="{E0D84BB5-2AD6-4225-B98D-66739B1BF726}" parentId="{BE84421E-0AE1-4793-851E-11E058B473CE}">
    <text xml:space="preserve">try to avoid vlookup since it uses dollar sign make it get confused
</text>
  </threadedComment>
  <threadedComment ref="P2" dT="2025-06-19T06:48:15.24" personId="{E558AC33-F3B1-4BDC-B024-77852FA99589}" id="{A27F59C3-4070-43B1-ABD3-F083FCE92ECC}">
    <text>only row details are entered in any of the formula in which on one column data will be deal with or added, if if more than one column data is being used then like drop down menu list created here , after one match we have to open another match and enter the column information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3.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1"/>
  <sheetViews>
    <sheetView workbookViewId="0">
      <selection activeCell="H10" sqref="H10"/>
    </sheetView>
  </sheetViews>
  <sheetFormatPr defaultRowHeight="15"/>
  <cols>
    <col min="1" max="1" width="10.7109375" bestFit="1" customWidth="1"/>
    <col min="2" max="2" width="24.5703125" bestFit="1" customWidth="1"/>
    <col min="3" max="3" width="10.85546875" bestFit="1" customWidth="1"/>
    <col min="4" max="4" width="14.42578125" style="7" bestFit="1" customWidth="1"/>
  </cols>
  <sheetData>
    <row r="1" spans="1:4">
      <c r="A1" s="1" t="s">
        <v>0</v>
      </c>
      <c r="B1" s="1" t="s">
        <v>1</v>
      </c>
      <c r="C1" s="1" t="s">
        <v>2</v>
      </c>
      <c r="D1" s="6" t="s">
        <v>3</v>
      </c>
    </row>
    <row r="2" spans="1:4">
      <c r="A2" t="s">
        <v>4</v>
      </c>
      <c r="B2" t="s">
        <v>5</v>
      </c>
      <c r="C2" t="s">
        <v>6</v>
      </c>
      <c r="D2" s="7">
        <v>418</v>
      </c>
    </row>
    <row r="3" spans="1:4">
      <c r="A3" t="s">
        <v>7</v>
      </c>
      <c r="B3" t="s">
        <v>8</v>
      </c>
      <c r="C3" t="s">
        <v>9</v>
      </c>
      <c r="D3" s="7">
        <v>341</v>
      </c>
    </row>
    <row r="4" spans="1:4">
      <c r="A4" t="s">
        <v>10</v>
      </c>
      <c r="B4" t="s">
        <v>11</v>
      </c>
      <c r="C4" t="s">
        <v>12</v>
      </c>
      <c r="D4" s="7">
        <v>167</v>
      </c>
    </row>
    <row r="5" spans="1:4">
      <c r="A5" t="s">
        <v>13</v>
      </c>
      <c r="B5" t="s">
        <v>14</v>
      </c>
      <c r="C5" t="s">
        <v>6</v>
      </c>
      <c r="D5" s="7">
        <v>354</v>
      </c>
    </row>
    <row r="6" spans="1:4">
      <c r="A6" t="s">
        <v>15</v>
      </c>
      <c r="B6" t="s">
        <v>16</v>
      </c>
      <c r="C6" t="s">
        <v>17</v>
      </c>
      <c r="D6" s="7">
        <v>248</v>
      </c>
    </row>
    <row r="7" spans="1:4">
      <c r="A7" t="s">
        <v>18</v>
      </c>
      <c r="B7" t="s">
        <v>19</v>
      </c>
      <c r="C7" t="s">
        <v>6</v>
      </c>
      <c r="D7" s="7">
        <v>500</v>
      </c>
    </row>
    <row r="8" spans="1:4">
      <c r="A8" t="s">
        <v>20</v>
      </c>
      <c r="B8" t="s">
        <v>21</v>
      </c>
      <c r="C8" t="s">
        <v>17</v>
      </c>
      <c r="D8" s="7">
        <v>213</v>
      </c>
    </row>
    <row r="9" spans="1:4">
      <c r="A9" t="s">
        <v>22</v>
      </c>
      <c r="B9" t="s">
        <v>23</v>
      </c>
      <c r="C9" t="s">
        <v>9</v>
      </c>
      <c r="D9" s="7">
        <v>332</v>
      </c>
    </row>
    <row r="10" spans="1:4">
      <c r="A10" t="s">
        <v>24</v>
      </c>
      <c r="B10" t="s">
        <v>25</v>
      </c>
      <c r="C10" t="s">
        <v>12</v>
      </c>
      <c r="D10" s="7">
        <v>492</v>
      </c>
    </row>
    <row r="11" spans="1:4">
      <c r="A11" t="s">
        <v>26</v>
      </c>
      <c r="B11" t="s">
        <v>27</v>
      </c>
      <c r="C11" t="s">
        <v>6</v>
      </c>
      <c r="D11" s="7">
        <v>210</v>
      </c>
    </row>
    <row r="12" spans="1:4">
      <c r="A12" t="s">
        <v>28</v>
      </c>
      <c r="B12" t="s">
        <v>29</v>
      </c>
      <c r="C12" t="s">
        <v>6</v>
      </c>
      <c r="D12" s="7">
        <v>342</v>
      </c>
    </row>
    <row r="13" spans="1:4">
      <c r="A13" t="s">
        <v>30</v>
      </c>
      <c r="B13" t="s">
        <v>31</v>
      </c>
      <c r="C13" t="s">
        <v>9</v>
      </c>
      <c r="D13" s="7">
        <v>281</v>
      </c>
    </row>
    <row r="14" spans="1:4">
      <c r="A14" t="s">
        <v>32</v>
      </c>
      <c r="B14" t="s">
        <v>33</v>
      </c>
      <c r="C14" t="s">
        <v>9</v>
      </c>
      <c r="D14" s="7">
        <v>186</v>
      </c>
    </row>
    <row r="15" spans="1:4">
      <c r="A15" t="s">
        <v>34</v>
      </c>
      <c r="B15" t="s">
        <v>35</v>
      </c>
      <c r="C15" t="s">
        <v>6</v>
      </c>
      <c r="D15" s="7">
        <v>284</v>
      </c>
    </row>
    <row r="16" spans="1:4">
      <c r="A16" t="s">
        <v>36</v>
      </c>
      <c r="B16" t="s">
        <v>37</v>
      </c>
      <c r="C16" t="s">
        <v>9</v>
      </c>
      <c r="D16" s="7">
        <v>420</v>
      </c>
    </row>
    <row r="17" spans="1:4">
      <c r="A17" t="s">
        <v>38</v>
      </c>
      <c r="B17" t="s">
        <v>39</v>
      </c>
      <c r="C17" t="s">
        <v>12</v>
      </c>
      <c r="D17" s="7">
        <v>417</v>
      </c>
    </row>
    <row r="18" spans="1:4">
      <c r="A18" t="s">
        <v>40</v>
      </c>
      <c r="B18" t="s">
        <v>41</v>
      </c>
      <c r="C18" t="s">
        <v>6</v>
      </c>
      <c r="D18" s="7">
        <v>427</v>
      </c>
    </row>
    <row r="19" spans="1:4">
      <c r="A19" t="s">
        <v>42</v>
      </c>
      <c r="B19" t="s">
        <v>43</v>
      </c>
      <c r="C19" t="s">
        <v>6</v>
      </c>
      <c r="D19" s="7">
        <v>303</v>
      </c>
    </row>
    <row r="20" spans="1:4">
      <c r="A20" t="s">
        <v>44</v>
      </c>
      <c r="B20" t="s">
        <v>45</v>
      </c>
      <c r="C20" t="s">
        <v>12</v>
      </c>
      <c r="D20" s="7">
        <v>295</v>
      </c>
    </row>
    <row r="21" spans="1:4">
      <c r="A21" t="s">
        <v>46</v>
      </c>
      <c r="B21" t="s">
        <v>47</v>
      </c>
      <c r="C21" t="s">
        <v>17</v>
      </c>
      <c r="D21" s="7">
        <v>167</v>
      </c>
    </row>
    <row r="22" spans="1:4">
      <c r="A22" t="s">
        <v>48</v>
      </c>
      <c r="B22" t="s">
        <v>49</v>
      </c>
      <c r="C22" t="s">
        <v>6</v>
      </c>
      <c r="D22" s="7">
        <v>386</v>
      </c>
    </row>
    <row r="23" spans="1:4">
      <c r="A23" t="s">
        <v>50</v>
      </c>
      <c r="B23" t="s">
        <v>51</v>
      </c>
      <c r="C23" t="s">
        <v>9</v>
      </c>
      <c r="D23" s="7">
        <v>269</v>
      </c>
    </row>
    <row r="24" spans="1:4">
      <c r="A24" t="s">
        <v>52</v>
      </c>
      <c r="B24" t="s">
        <v>53</v>
      </c>
      <c r="C24" t="s">
        <v>12</v>
      </c>
      <c r="D24" s="7">
        <v>441</v>
      </c>
    </row>
    <row r="25" spans="1:4">
      <c r="A25" t="s">
        <v>54</v>
      </c>
      <c r="B25" t="s">
        <v>55</v>
      </c>
      <c r="C25" t="s">
        <v>6</v>
      </c>
      <c r="D25" s="7">
        <v>421</v>
      </c>
    </row>
    <row r="26" spans="1:4">
      <c r="A26" t="s">
        <v>56</v>
      </c>
      <c r="B26" t="s">
        <v>57</v>
      </c>
      <c r="C26" t="s">
        <v>6</v>
      </c>
      <c r="D26" s="7">
        <v>222</v>
      </c>
    </row>
    <row r="27" spans="1:4">
      <c r="A27" t="s">
        <v>58</v>
      </c>
      <c r="B27" t="s">
        <v>59</v>
      </c>
      <c r="C27" t="s">
        <v>12</v>
      </c>
      <c r="D27" s="7">
        <v>467</v>
      </c>
    </row>
    <row r="28" spans="1:4">
      <c r="A28" t="s">
        <v>60</v>
      </c>
      <c r="B28" t="s">
        <v>61</v>
      </c>
      <c r="C28" t="s">
        <v>17</v>
      </c>
      <c r="D28" s="7">
        <v>459</v>
      </c>
    </row>
    <row r="29" spans="1:4">
      <c r="A29" t="s">
        <v>62</v>
      </c>
      <c r="B29" t="s">
        <v>63</v>
      </c>
      <c r="C29" t="s">
        <v>6</v>
      </c>
      <c r="D29" s="7">
        <v>336</v>
      </c>
    </row>
    <row r="30" spans="1:4">
      <c r="A30" t="s">
        <v>64</v>
      </c>
      <c r="B30" t="s">
        <v>65</v>
      </c>
      <c r="C30" t="s">
        <v>12</v>
      </c>
      <c r="D30" s="7">
        <v>487</v>
      </c>
    </row>
    <row r="31" spans="1:4">
      <c r="A31" t="s">
        <v>66</v>
      </c>
      <c r="B31" t="s">
        <v>67</v>
      </c>
      <c r="C31" t="s">
        <v>12</v>
      </c>
      <c r="D31" s="7">
        <v>271</v>
      </c>
    </row>
    <row r="32" spans="1:4">
      <c r="A32" t="s">
        <v>68</v>
      </c>
      <c r="B32" t="s">
        <v>69</v>
      </c>
      <c r="C32" t="s">
        <v>12</v>
      </c>
      <c r="D32" s="7">
        <v>410</v>
      </c>
    </row>
    <row r="33" spans="1:4">
      <c r="A33" t="s">
        <v>70</v>
      </c>
      <c r="B33" t="s">
        <v>71</v>
      </c>
      <c r="C33" t="s">
        <v>9</v>
      </c>
      <c r="D33" s="7">
        <v>370</v>
      </c>
    </row>
    <row r="34" spans="1:4">
      <c r="A34" t="s">
        <v>72</v>
      </c>
      <c r="B34" t="s">
        <v>73</v>
      </c>
      <c r="C34" t="s">
        <v>12</v>
      </c>
      <c r="D34" s="7">
        <v>423</v>
      </c>
    </row>
    <row r="35" spans="1:4">
      <c r="A35" t="s">
        <v>74</v>
      </c>
      <c r="B35" t="s">
        <v>75</v>
      </c>
      <c r="C35" t="s">
        <v>6</v>
      </c>
      <c r="D35" s="7">
        <v>347</v>
      </c>
    </row>
    <row r="36" spans="1:4">
      <c r="A36" t="s">
        <v>76</v>
      </c>
      <c r="B36" t="s">
        <v>77</v>
      </c>
      <c r="C36" t="s">
        <v>17</v>
      </c>
      <c r="D36" s="7">
        <v>305</v>
      </c>
    </row>
    <row r="37" spans="1:4">
      <c r="A37" t="s">
        <v>78</v>
      </c>
      <c r="B37" t="s">
        <v>79</v>
      </c>
      <c r="C37" t="s">
        <v>9</v>
      </c>
      <c r="D37" s="7">
        <v>288</v>
      </c>
    </row>
    <row r="38" spans="1:4">
      <c r="A38" t="s">
        <v>80</v>
      </c>
      <c r="B38" t="s">
        <v>81</v>
      </c>
      <c r="C38" t="s">
        <v>17</v>
      </c>
      <c r="D38" s="7">
        <v>164</v>
      </c>
    </row>
    <row r="39" spans="1:4">
      <c r="A39" t="s">
        <v>82</v>
      </c>
      <c r="B39" t="s">
        <v>83</v>
      </c>
      <c r="C39" t="s">
        <v>17</v>
      </c>
      <c r="D39" s="7">
        <v>373</v>
      </c>
    </row>
    <row r="40" spans="1:4">
      <c r="A40" t="s">
        <v>84</v>
      </c>
      <c r="B40" t="s">
        <v>85</v>
      </c>
      <c r="C40" t="s">
        <v>17</v>
      </c>
      <c r="D40" s="7">
        <v>481</v>
      </c>
    </row>
    <row r="41" spans="1:4">
      <c r="A41" t="s">
        <v>86</v>
      </c>
      <c r="B41" t="s">
        <v>87</v>
      </c>
      <c r="C41" t="s">
        <v>12</v>
      </c>
      <c r="D41" s="7">
        <v>356</v>
      </c>
    </row>
    <row r="42" spans="1:4">
      <c r="A42" t="s">
        <v>88</v>
      </c>
      <c r="B42" t="s">
        <v>89</v>
      </c>
      <c r="C42" t="s">
        <v>6</v>
      </c>
      <c r="D42" s="7">
        <v>456</v>
      </c>
    </row>
    <row r="43" spans="1:4">
      <c r="A43" t="s">
        <v>90</v>
      </c>
      <c r="B43" t="s">
        <v>91</v>
      </c>
      <c r="C43" t="s">
        <v>12</v>
      </c>
      <c r="D43" s="7">
        <v>222</v>
      </c>
    </row>
    <row r="44" spans="1:4">
      <c r="A44" t="s">
        <v>92</v>
      </c>
      <c r="B44" t="s">
        <v>93</v>
      </c>
      <c r="C44" t="s">
        <v>12</v>
      </c>
      <c r="D44" s="7">
        <v>381</v>
      </c>
    </row>
    <row r="45" spans="1:4">
      <c r="A45" t="s">
        <v>94</v>
      </c>
      <c r="B45" t="s">
        <v>95</v>
      </c>
      <c r="C45" t="s">
        <v>6</v>
      </c>
      <c r="D45" s="7">
        <v>262</v>
      </c>
    </row>
    <row r="46" spans="1:4">
      <c r="A46" t="s">
        <v>96</v>
      </c>
      <c r="B46" t="s">
        <v>97</v>
      </c>
      <c r="C46" t="s">
        <v>12</v>
      </c>
      <c r="D46" s="7">
        <v>396</v>
      </c>
    </row>
    <row r="47" spans="1:4">
      <c r="A47" t="s">
        <v>98</v>
      </c>
      <c r="B47" t="s">
        <v>99</v>
      </c>
      <c r="C47" t="s">
        <v>17</v>
      </c>
      <c r="D47" s="7">
        <v>206</v>
      </c>
    </row>
    <row r="48" spans="1:4">
      <c r="A48" t="s">
        <v>100</v>
      </c>
      <c r="B48" t="s">
        <v>101</v>
      </c>
      <c r="C48" t="s">
        <v>12</v>
      </c>
      <c r="D48" s="7">
        <v>334</v>
      </c>
    </row>
    <row r="49" spans="1:4">
      <c r="A49" t="s">
        <v>102</v>
      </c>
      <c r="B49" t="s">
        <v>103</v>
      </c>
      <c r="C49" t="s">
        <v>12</v>
      </c>
      <c r="D49" s="7">
        <v>162</v>
      </c>
    </row>
    <row r="50" spans="1:4">
      <c r="A50" t="s">
        <v>104</v>
      </c>
      <c r="B50" t="s">
        <v>105</v>
      </c>
      <c r="C50" t="s">
        <v>12</v>
      </c>
      <c r="D50" s="7">
        <v>465</v>
      </c>
    </row>
    <row r="51" spans="1:4">
      <c r="A51" t="s">
        <v>106</v>
      </c>
      <c r="B51" t="s">
        <v>107</v>
      </c>
      <c r="C51" t="s">
        <v>6</v>
      </c>
      <c r="D51" s="7">
        <v>219</v>
      </c>
    </row>
    <row r="52" spans="1:4">
      <c r="A52" t="s">
        <v>108</v>
      </c>
      <c r="B52" t="s">
        <v>109</v>
      </c>
      <c r="C52" t="s">
        <v>9</v>
      </c>
      <c r="D52" s="7">
        <v>287</v>
      </c>
    </row>
    <row r="53" spans="1:4">
      <c r="A53" t="s">
        <v>110</v>
      </c>
      <c r="B53" t="s">
        <v>111</v>
      </c>
      <c r="C53" t="s">
        <v>12</v>
      </c>
      <c r="D53" s="7">
        <v>451</v>
      </c>
    </row>
    <row r="54" spans="1:4">
      <c r="A54" t="s">
        <v>112</v>
      </c>
      <c r="B54" t="s">
        <v>113</v>
      </c>
      <c r="C54" t="s">
        <v>17</v>
      </c>
      <c r="D54" s="7">
        <v>462</v>
      </c>
    </row>
    <row r="55" spans="1:4">
      <c r="A55" t="s">
        <v>114</v>
      </c>
      <c r="B55" t="s">
        <v>115</v>
      </c>
      <c r="C55" t="s">
        <v>6</v>
      </c>
      <c r="D55" s="7">
        <v>315</v>
      </c>
    </row>
    <row r="56" spans="1:4">
      <c r="A56" t="s">
        <v>116</v>
      </c>
      <c r="B56" t="s">
        <v>117</v>
      </c>
      <c r="C56" t="s">
        <v>12</v>
      </c>
      <c r="D56" s="7">
        <v>209</v>
      </c>
    </row>
    <row r="57" spans="1:4">
      <c r="A57" t="s">
        <v>118</v>
      </c>
      <c r="B57" t="s">
        <v>119</v>
      </c>
      <c r="C57" t="s">
        <v>6</v>
      </c>
      <c r="D57" s="7">
        <v>192</v>
      </c>
    </row>
    <row r="58" spans="1:4">
      <c r="A58" t="s">
        <v>120</v>
      </c>
      <c r="B58" t="s">
        <v>121</v>
      </c>
      <c r="C58" t="s">
        <v>9</v>
      </c>
      <c r="D58" s="7">
        <v>204</v>
      </c>
    </row>
    <row r="59" spans="1:4">
      <c r="A59" t="s">
        <v>122</v>
      </c>
      <c r="B59" t="s">
        <v>123</v>
      </c>
      <c r="C59" t="s">
        <v>17</v>
      </c>
      <c r="D59" s="7">
        <v>326</v>
      </c>
    </row>
    <row r="60" spans="1:4">
      <c r="A60" t="s">
        <v>124</v>
      </c>
      <c r="B60" t="s">
        <v>125</v>
      </c>
      <c r="C60" t="s">
        <v>6</v>
      </c>
      <c r="D60" s="7">
        <v>362</v>
      </c>
    </row>
    <row r="61" spans="1:4">
      <c r="A61" t="s">
        <v>126</v>
      </c>
      <c r="B61" t="s">
        <v>127</v>
      </c>
      <c r="C61" t="s">
        <v>12</v>
      </c>
      <c r="D61" s="7">
        <v>399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51"/>
  <sheetViews>
    <sheetView workbookViewId="0"/>
  </sheetViews>
  <sheetFormatPr defaultRowHeight="15"/>
  <cols>
    <col min="1" max="1" width="14.7109375" bestFit="1" customWidth="1"/>
    <col min="2" max="2" width="30" bestFit="1" customWidth="1"/>
    <col min="3" max="3" width="10.7109375" bestFit="1" customWidth="1"/>
    <col min="4" max="4" width="17.140625" bestFit="1" customWidth="1"/>
  </cols>
  <sheetData>
    <row r="1" spans="1:4">
      <c r="A1" s="1" t="s">
        <v>128</v>
      </c>
      <c r="B1" s="1" t="s">
        <v>129</v>
      </c>
      <c r="C1" s="1" t="s">
        <v>130</v>
      </c>
      <c r="D1" s="1" t="s">
        <v>131</v>
      </c>
    </row>
    <row r="2" spans="1:4">
      <c r="A2" t="s">
        <v>132</v>
      </c>
      <c r="B2" t="s">
        <v>133</v>
      </c>
      <c r="C2" t="s">
        <v>134</v>
      </c>
      <c r="D2" t="s">
        <v>135</v>
      </c>
    </row>
    <row r="3" spans="1:4">
      <c r="A3" t="s">
        <v>136</v>
      </c>
      <c r="B3" t="s">
        <v>137</v>
      </c>
      <c r="C3" t="s">
        <v>134</v>
      </c>
      <c r="D3" t="s">
        <v>138</v>
      </c>
    </row>
    <row r="4" spans="1:4">
      <c r="A4" t="s">
        <v>139</v>
      </c>
      <c r="B4" t="s">
        <v>140</v>
      </c>
      <c r="C4" t="s">
        <v>134</v>
      </c>
      <c r="D4" t="s">
        <v>135</v>
      </c>
    </row>
    <row r="5" spans="1:4">
      <c r="A5" t="s">
        <v>141</v>
      </c>
      <c r="B5" t="s">
        <v>142</v>
      </c>
      <c r="C5" t="s">
        <v>134</v>
      </c>
      <c r="D5" t="s">
        <v>135</v>
      </c>
    </row>
    <row r="6" spans="1:4">
      <c r="A6" t="s">
        <v>143</v>
      </c>
      <c r="B6" t="s">
        <v>144</v>
      </c>
      <c r="C6" t="s">
        <v>134</v>
      </c>
      <c r="D6" t="s">
        <v>135</v>
      </c>
    </row>
    <row r="7" spans="1:4">
      <c r="A7" t="s">
        <v>145</v>
      </c>
      <c r="B7" t="s">
        <v>146</v>
      </c>
      <c r="C7" t="s">
        <v>134</v>
      </c>
      <c r="D7" t="s">
        <v>135</v>
      </c>
    </row>
    <row r="8" spans="1:4">
      <c r="A8" t="s">
        <v>147</v>
      </c>
      <c r="B8" t="s">
        <v>148</v>
      </c>
      <c r="C8" t="s">
        <v>134</v>
      </c>
      <c r="D8" t="s">
        <v>135</v>
      </c>
    </row>
    <row r="9" spans="1:4">
      <c r="A9" t="s">
        <v>149</v>
      </c>
      <c r="B9" t="s">
        <v>150</v>
      </c>
      <c r="C9" t="s">
        <v>134</v>
      </c>
      <c r="D9" t="s">
        <v>135</v>
      </c>
    </row>
    <row r="10" spans="1:4">
      <c r="A10" t="s">
        <v>151</v>
      </c>
      <c r="B10" t="s">
        <v>152</v>
      </c>
      <c r="C10" t="s">
        <v>134</v>
      </c>
      <c r="D10" t="s">
        <v>135</v>
      </c>
    </row>
    <row r="11" spans="1:4">
      <c r="A11" t="s">
        <v>153</v>
      </c>
      <c r="B11" t="s">
        <v>154</v>
      </c>
      <c r="C11" t="s">
        <v>134</v>
      </c>
      <c r="D11" t="s">
        <v>138</v>
      </c>
    </row>
    <row r="12" spans="1:4">
      <c r="A12" t="s">
        <v>155</v>
      </c>
      <c r="B12" t="s">
        <v>156</v>
      </c>
      <c r="C12" t="s">
        <v>134</v>
      </c>
      <c r="D12" t="s">
        <v>135</v>
      </c>
    </row>
    <row r="13" spans="1:4">
      <c r="A13" t="s">
        <v>157</v>
      </c>
      <c r="B13" t="s">
        <v>158</v>
      </c>
      <c r="C13" t="s">
        <v>134</v>
      </c>
      <c r="D13" t="s">
        <v>135</v>
      </c>
    </row>
    <row r="14" spans="1:4">
      <c r="A14" t="s">
        <v>159</v>
      </c>
      <c r="B14" t="s">
        <v>154</v>
      </c>
      <c r="C14" t="s">
        <v>134</v>
      </c>
      <c r="D14" t="s">
        <v>135</v>
      </c>
    </row>
    <row r="15" spans="1:4">
      <c r="A15" t="s">
        <v>160</v>
      </c>
      <c r="B15" t="s">
        <v>161</v>
      </c>
      <c r="C15" t="s">
        <v>134</v>
      </c>
      <c r="D15" t="s">
        <v>138</v>
      </c>
    </row>
    <row r="16" spans="1:4">
      <c r="A16" t="s">
        <v>162</v>
      </c>
      <c r="B16" t="s">
        <v>163</v>
      </c>
      <c r="C16" t="s">
        <v>134</v>
      </c>
      <c r="D16" t="s">
        <v>138</v>
      </c>
    </row>
    <row r="17" spans="1:4">
      <c r="A17" t="s">
        <v>164</v>
      </c>
      <c r="B17" t="s">
        <v>165</v>
      </c>
      <c r="C17" t="s">
        <v>134</v>
      </c>
      <c r="D17" t="s">
        <v>138</v>
      </c>
    </row>
    <row r="18" spans="1:4">
      <c r="A18" t="s">
        <v>166</v>
      </c>
      <c r="B18" t="s">
        <v>167</v>
      </c>
      <c r="C18" t="s">
        <v>134</v>
      </c>
      <c r="D18" t="s">
        <v>138</v>
      </c>
    </row>
    <row r="19" spans="1:4">
      <c r="A19" t="s">
        <v>168</v>
      </c>
      <c r="B19" t="s">
        <v>169</v>
      </c>
      <c r="C19" t="s">
        <v>134</v>
      </c>
      <c r="D19" t="s">
        <v>138</v>
      </c>
    </row>
    <row r="20" spans="1:4">
      <c r="A20" t="s">
        <v>170</v>
      </c>
      <c r="B20" t="s">
        <v>171</v>
      </c>
      <c r="C20" t="s">
        <v>134</v>
      </c>
      <c r="D20" t="s">
        <v>135</v>
      </c>
    </row>
    <row r="21" spans="1:4">
      <c r="A21" t="s">
        <v>172</v>
      </c>
      <c r="B21" t="s">
        <v>173</v>
      </c>
      <c r="C21" t="s">
        <v>134</v>
      </c>
      <c r="D21" t="s">
        <v>135</v>
      </c>
    </row>
    <row r="22" spans="1:4">
      <c r="A22" t="s">
        <v>174</v>
      </c>
      <c r="B22" t="s">
        <v>175</v>
      </c>
      <c r="C22" t="s">
        <v>134</v>
      </c>
      <c r="D22" t="s">
        <v>135</v>
      </c>
    </row>
    <row r="23" spans="1:4">
      <c r="A23" t="s">
        <v>176</v>
      </c>
      <c r="B23" t="s">
        <v>177</v>
      </c>
      <c r="C23" t="s">
        <v>134</v>
      </c>
      <c r="D23" t="s">
        <v>138</v>
      </c>
    </row>
    <row r="24" spans="1:4">
      <c r="A24" t="s">
        <v>178</v>
      </c>
      <c r="B24" t="s">
        <v>179</v>
      </c>
      <c r="C24" t="s">
        <v>134</v>
      </c>
      <c r="D24" t="s">
        <v>135</v>
      </c>
    </row>
    <row r="25" spans="1:4">
      <c r="A25" t="s">
        <v>180</v>
      </c>
      <c r="B25" t="s">
        <v>181</v>
      </c>
      <c r="C25" t="s">
        <v>134</v>
      </c>
      <c r="D25" t="s">
        <v>138</v>
      </c>
    </row>
    <row r="26" spans="1:4">
      <c r="A26" t="s">
        <v>182</v>
      </c>
      <c r="B26" t="s">
        <v>183</v>
      </c>
      <c r="C26" t="s">
        <v>134</v>
      </c>
      <c r="D26" t="s">
        <v>138</v>
      </c>
    </row>
    <row r="27" spans="1:4">
      <c r="A27" t="s">
        <v>184</v>
      </c>
      <c r="B27" t="s">
        <v>185</v>
      </c>
      <c r="C27" t="s">
        <v>134</v>
      </c>
      <c r="D27" t="s">
        <v>138</v>
      </c>
    </row>
    <row r="28" spans="1:4">
      <c r="A28" t="s">
        <v>186</v>
      </c>
      <c r="B28" t="s">
        <v>187</v>
      </c>
      <c r="C28" t="s">
        <v>134</v>
      </c>
      <c r="D28" t="s">
        <v>135</v>
      </c>
    </row>
    <row r="29" spans="1:4">
      <c r="A29" t="s">
        <v>188</v>
      </c>
      <c r="B29" t="s">
        <v>189</v>
      </c>
      <c r="C29" t="s">
        <v>134</v>
      </c>
      <c r="D29" t="s">
        <v>135</v>
      </c>
    </row>
    <row r="30" spans="1:4">
      <c r="A30" t="s">
        <v>190</v>
      </c>
      <c r="B30" t="s">
        <v>191</v>
      </c>
      <c r="C30" t="s">
        <v>134</v>
      </c>
      <c r="D30" t="s">
        <v>138</v>
      </c>
    </row>
    <row r="31" spans="1:4">
      <c r="A31" t="s">
        <v>192</v>
      </c>
      <c r="B31" t="s">
        <v>193</v>
      </c>
      <c r="C31" t="s">
        <v>134</v>
      </c>
      <c r="D31" t="s">
        <v>138</v>
      </c>
    </row>
    <row r="32" spans="1:4">
      <c r="A32" t="s">
        <v>194</v>
      </c>
      <c r="B32" t="s">
        <v>195</v>
      </c>
      <c r="C32" t="s">
        <v>134</v>
      </c>
      <c r="D32" t="s">
        <v>138</v>
      </c>
    </row>
    <row r="33" spans="1:4">
      <c r="A33" t="s">
        <v>196</v>
      </c>
      <c r="B33" t="s">
        <v>197</v>
      </c>
      <c r="C33" t="s">
        <v>134</v>
      </c>
      <c r="D33" t="s">
        <v>135</v>
      </c>
    </row>
    <row r="34" spans="1:4">
      <c r="A34" t="s">
        <v>198</v>
      </c>
      <c r="B34" t="s">
        <v>199</v>
      </c>
      <c r="C34" t="s">
        <v>134</v>
      </c>
      <c r="D34" t="s">
        <v>135</v>
      </c>
    </row>
    <row r="35" spans="1:4">
      <c r="A35" t="s">
        <v>200</v>
      </c>
      <c r="B35" t="s">
        <v>201</v>
      </c>
      <c r="C35" t="s">
        <v>134</v>
      </c>
      <c r="D35" t="s">
        <v>135</v>
      </c>
    </row>
    <row r="36" spans="1:4">
      <c r="A36" t="s">
        <v>202</v>
      </c>
      <c r="B36" t="s">
        <v>203</v>
      </c>
      <c r="C36" t="s">
        <v>134</v>
      </c>
      <c r="D36" t="s">
        <v>135</v>
      </c>
    </row>
    <row r="37" spans="1:4">
      <c r="A37" t="s">
        <v>204</v>
      </c>
      <c r="B37" t="s">
        <v>205</v>
      </c>
      <c r="C37" t="s">
        <v>134</v>
      </c>
      <c r="D37" t="s">
        <v>138</v>
      </c>
    </row>
    <row r="38" spans="1:4">
      <c r="A38" t="s">
        <v>206</v>
      </c>
      <c r="B38" t="s">
        <v>207</v>
      </c>
      <c r="C38" t="s">
        <v>134</v>
      </c>
      <c r="D38" t="s">
        <v>135</v>
      </c>
    </row>
    <row r="39" spans="1:4">
      <c r="A39" t="s">
        <v>208</v>
      </c>
      <c r="B39" t="s">
        <v>209</v>
      </c>
      <c r="C39" t="s">
        <v>134</v>
      </c>
      <c r="D39" t="s">
        <v>138</v>
      </c>
    </row>
    <row r="40" spans="1:4">
      <c r="A40" t="s">
        <v>210</v>
      </c>
      <c r="B40" t="s">
        <v>211</v>
      </c>
      <c r="C40" t="s">
        <v>134</v>
      </c>
      <c r="D40" t="s">
        <v>135</v>
      </c>
    </row>
    <row r="41" spans="1:4">
      <c r="A41" t="s">
        <v>212</v>
      </c>
      <c r="B41" t="s">
        <v>213</v>
      </c>
      <c r="C41" t="s">
        <v>134</v>
      </c>
      <c r="D41" t="s">
        <v>135</v>
      </c>
    </row>
    <row r="42" spans="1:4">
      <c r="A42" t="s">
        <v>214</v>
      </c>
      <c r="B42" t="s">
        <v>215</v>
      </c>
      <c r="C42" t="s">
        <v>134</v>
      </c>
      <c r="D42" t="s">
        <v>135</v>
      </c>
    </row>
    <row r="43" spans="1:4">
      <c r="A43" t="s">
        <v>216</v>
      </c>
      <c r="B43" t="s">
        <v>217</v>
      </c>
      <c r="C43" t="s">
        <v>134</v>
      </c>
      <c r="D43" t="s">
        <v>135</v>
      </c>
    </row>
    <row r="44" spans="1:4">
      <c r="A44" t="s">
        <v>218</v>
      </c>
      <c r="B44" t="s">
        <v>219</v>
      </c>
      <c r="C44" t="s">
        <v>134</v>
      </c>
      <c r="D44" t="s">
        <v>138</v>
      </c>
    </row>
    <row r="45" spans="1:4">
      <c r="A45" t="s">
        <v>220</v>
      </c>
      <c r="B45" t="s">
        <v>221</v>
      </c>
      <c r="C45" t="s">
        <v>134</v>
      </c>
      <c r="D45" t="s">
        <v>135</v>
      </c>
    </row>
    <row r="46" spans="1:4">
      <c r="A46" t="s">
        <v>222</v>
      </c>
      <c r="B46" t="s">
        <v>223</v>
      </c>
      <c r="C46" t="s">
        <v>134</v>
      </c>
      <c r="D46" t="s">
        <v>135</v>
      </c>
    </row>
    <row r="47" spans="1:4">
      <c r="A47" t="s">
        <v>224</v>
      </c>
      <c r="B47" t="s">
        <v>225</v>
      </c>
      <c r="C47" t="s">
        <v>134</v>
      </c>
      <c r="D47" t="s">
        <v>135</v>
      </c>
    </row>
    <row r="48" spans="1:4">
      <c r="A48" t="s">
        <v>226</v>
      </c>
      <c r="B48" t="s">
        <v>227</v>
      </c>
      <c r="C48" t="s">
        <v>134</v>
      </c>
      <c r="D48" t="s">
        <v>135</v>
      </c>
    </row>
    <row r="49" spans="1:4">
      <c r="A49" t="s">
        <v>228</v>
      </c>
      <c r="B49" t="s">
        <v>229</v>
      </c>
      <c r="C49" t="s">
        <v>134</v>
      </c>
      <c r="D49" t="s">
        <v>138</v>
      </c>
    </row>
    <row r="50" spans="1:4">
      <c r="A50" t="s">
        <v>230</v>
      </c>
      <c r="B50" t="s">
        <v>231</v>
      </c>
      <c r="C50" t="s">
        <v>134</v>
      </c>
      <c r="D50" t="s">
        <v>135</v>
      </c>
    </row>
    <row r="51" spans="1:4">
      <c r="A51" t="s">
        <v>232</v>
      </c>
      <c r="B51" t="s">
        <v>233</v>
      </c>
      <c r="C51" t="s">
        <v>134</v>
      </c>
      <c r="D51" t="s">
        <v>135</v>
      </c>
    </row>
    <row r="52" spans="1:4">
      <c r="A52" t="s">
        <v>234</v>
      </c>
      <c r="B52" t="s">
        <v>235</v>
      </c>
      <c r="C52" t="s">
        <v>134</v>
      </c>
      <c r="D52" t="s">
        <v>138</v>
      </c>
    </row>
    <row r="53" spans="1:4">
      <c r="A53" t="s">
        <v>236</v>
      </c>
      <c r="B53" t="s">
        <v>237</v>
      </c>
      <c r="C53" t="s">
        <v>134</v>
      </c>
      <c r="D53" t="s">
        <v>138</v>
      </c>
    </row>
    <row r="54" spans="1:4">
      <c r="A54" t="s">
        <v>238</v>
      </c>
      <c r="B54" t="s">
        <v>239</v>
      </c>
      <c r="C54" t="s">
        <v>134</v>
      </c>
      <c r="D54" t="s">
        <v>135</v>
      </c>
    </row>
    <row r="55" spans="1:4">
      <c r="A55" t="s">
        <v>240</v>
      </c>
      <c r="B55" t="s">
        <v>241</v>
      </c>
      <c r="C55" t="s">
        <v>134</v>
      </c>
      <c r="D55" t="s">
        <v>135</v>
      </c>
    </row>
    <row r="56" spans="1:4">
      <c r="A56" t="s">
        <v>242</v>
      </c>
      <c r="B56" t="s">
        <v>243</v>
      </c>
      <c r="C56" t="s">
        <v>134</v>
      </c>
      <c r="D56" t="s">
        <v>135</v>
      </c>
    </row>
    <row r="57" spans="1:4">
      <c r="A57" t="s">
        <v>244</v>
      </c>
      <c r="B57" t="s">
        <v>245</v>
      </c>
      <c r="C57" t="s">
        <v>134</v>
      </c>
      <c r="D57" t="s">
        <v>135</v>
      </c>
    </row>
    <row r="58" spans="1:4">
      <c r="A58" t="s">
        <v>246</v>
      </c>
      <c r="B58" t="s">
        <v>247</v>
      </c>
      <c r="C58" t="s">
        <v>134</v>
      </c>
      <c r="D58" t="s">
        <v>135</v>
      </c>
    </row>
    <row r="59" spans="1:4">
      <c r="A59" t="s">
        <v>248</v>
      </c>
      <c r="B59" t="s">
        <v>249</v>
      </c>
      <c r="C59" t="s">
        <v>134</v>
      </c>
      <c r="D59" t="s">
        <v>135</v>
      </c>
    </row>
    <row r="60" spans="1:4">
      <c r="A60" t="s">
        <v>250</v>
      </c>
      <c r="B60" t="s">
        <v>251</v>
      </c>
      <c r="C60" t="s">
        <v>134</v>
      </c>
      <c r="D60" t="s">
        <v>135</v>
      </c>
    </row>
    <row r="61" spans="1:4">
      <c r="A61" t="s">
        <v>252</v>
      </c>
      <c r="B61" t="s">
        <v>253</v>
      </c>
      <c r="C61" t="s">
        <v>134</v>
      </c>
      <c r="D61" t="s">
        <v>135</v>
      </c>
    </row>
    <row r="62" spans="1:4">
      <c r="A62" t="s">
        <v>254</v>
      </c>
      <c r="B62" t="s">
        <v>255</v>
      </c>
      <c r="C62" t="s">
        <v>134</v>
      </c>
      <c r="D62" t="s">
        <v>135</v>
      </c>
    </row>
    <row r="63" spans="1:4">
      <c r="A63" t="s">
        <v>256</v>
      </c>
      <c r="B63" t="s">
        <v>257</v>
      </c>
      <c r="C63" t="s">
        <v>134</v>
      </c>
      <c r="D63" t="s">
        <v>135</v>
      </c>
    </row>
    <row r="64" spans="1:4">
      <c r="A64" t="s">
        <v>258</v>
      </c>
      <c r="B64" t="s">
        <v>259</v>
      </c>
      <c r="C64" t="s">
        <v>134</v>
      </c>
      <c r="D64" t="s">
        <v>138</v>
      </c>
    </row>
    <row r="65" spans="1:4">
      <c r="A65" t="s">
        <v>260</v>
      </c>
      <c r="B65" t="s">
        <v>261</v>
      </c>
      <c r="C65" t="s">
        <v>134</v>
      </c>
      <c r="D65" t="s">
        <v>138</v>
      </c>
    </row>
    <row r="66" spans="1:4">
      <c r="A66" t="s">
        <v>262</v>
      </c>
      <c r="B66" t="s">
        <v>263</v>
      </c>
      <c r="C66" t="s">
        <v>134</v>
      </c>
      <c r="D66" t="s">
        <v>138</v>
      </c>
    </row>
    <row r="67" spans="1:4">
      <c r="A67" t="s">
        <v>264</v>
      </c>
      <c r="B67" t="s">
        <v>265</v>
      </c>
      <c r="C67" t="s">
        <v>134</v>
      </c>
      <c r="D67" t="s">
        <v>135</v>
      </c>
    </row>
    <row r="68" spans="1:4">
      <c r="A68" t="s">
        <v>266</v>
      </c>
      <c r="B68" t="s">
        <v>267</v>
      </c>
      <c r="C68" t="s">
        <v>134</v>
      </c>
      <c r="D68" t="s">
        <v>138</v>
      </c>
    </row>
    <row r="69" spans="1:4">
      <c r="A69" t="s">
        <v>268</v>
      </c>
      <c r="B69" t="s">
        <v>269</v>
      </c>
      <c r="C69" t="s">
        <v>134</v>
      </c>
      <c r="D69" t="s">
        <v>138</v>
      </c>
    </row>
    <row r="70" spans="1:4">
      <c r="A70" t="s">
        <v>270</v>
      </c>
      <c r="B70" t="s">
        <v>271</v>
      </c>
      <c r="C70" t="s">
        <v>134</v>
      </c>
      <c r="D70" t="s">
        <v>138</v>
      </c>
    </row>
    <row r="71" spans="1:4">
      <c r="A71" t="s">
        <v>272</v>
      </c>
      <c r="B71" t="s">
        <v>273</v>
      </c>
      <c r="C71" t="s">
        <v>134</v>
      </c>
      <c r="D71" t="s">
        <v>138</v>
      </c>
    </row>
    <row r="72" spans="1:4">
      <c r="A72" t="s">
        <v>274</v>
      </c>
      <c r="B72" t="s">
        <v>275</v>
      </c>
      <c r="C72" t="s">
        <v>134</v>
      </c>
      <c r="D72" t="s">
        <v>138</v>
      </c>
    </row>
    <row r="73" spans="1:4">
      <c r="A73" t="s">
        <v>276</v>
      </c>
      <c r="B73" t="s">
        <v>277</v>
      </c>
      <c r="C73" t="s">
        <v>134</v>
      </c>
      <c r="D73" t="s">
        <v>138</v>
      </c>
    </row>
    <row r="74" spans="1:4">
      <c r="A74" t="s">
        <v>278</v>
      </c>
      <c r="B74" t="s">
        <v>279</v>
      </c>
      <c r="C74" t="s">
        <v>134</v>
      </c>
      <c r="D74" t="s">
        <v>138</v>
      </c>
    </row>
    <row r="75" spans="1:4">
      <c r="A75" t="s">
        <v>280</v>
      </c>
      <c r="B75" t="s">
        <v>281</v>
      </c>
      <c r="C75" t="s">
        <v>134</v>
      </c>
      <c r="D75" t="s">
        <v>138</v>
      </c>
    </row>
    <row r="76" spans="1:4">
      <c r="A76" t="s">
        <v>282</v>
      </c>
      <c r="B76" t="s">
        <v>283</v>
      </c>
      <c r="C76" t="s">
        <v>134</v>
      </c>
      <c r="D76" t="s">
        <v>135</v>
      </c>
    </row>
    <row r="77" spans="1:4">
      <c r="A77" t="s">
        <v>284</v>
      </c>
      <c r="B77" t="s">
        <v>285</v>
      </c>
      <c r="C77" t="s">
        <v>134</v>
      </c>
      <c r="D77" t="s">
        <v>138</v>
      </c>
    </row>
    <row r="78" spans="1:4">
      <c r="A78" t="s">
        <v>286</v>
      </c>
      <c r="B78" t="s">
        <v>287</v>
      </c>
      <c r="C78" t="s">
        <v>134</v>
      </c>
      <c r="D78" t="s">
        <v>135</v>
      </c>
    </row>
    <row r="79" spans="1:4">
      <c r="A79" t="s">
        <v>288</v>
      </c>
      <c r="B79" t="s">
        <v>289</v>
      </c>
      <c r="C79" t="s">
        <v>134</v>
      </c>
      <c r="D79" t="s">
        <v>138</v>
      </c>
    </row>
    <row r="80" spans="1:4">
      <c r="A80" t="s">
        <v>290</v>
      </c>
      <c r="B80" t="s">
        <v>291</v>
      </c>
      <c r="C80" t="s">
        <v>134</v>
      </c>
      <c r="D80" t="s">
        <v>138</v>
      </c>
    </row>
    <row r="81" spans="1:4">
      <c r="A81" t="s">
        <v>292</v>
      </c>
      <c r="B81" t="s">
        <v>293</v>
      </c>
      <c r="C81" t="s">
        <v>134</v>
      </c>
      <c r="D81" t="s">
        <v>135</v>
      </c>
    </row>
    <row r="82" spans="1:4">
      <c r="A82" t="s">
        <v>294</v>
      </c>
      <c r="B82" t="s">
        <v>295</v>
      </c>
      <c r="C82" t="s">
        <v>134</v>
      </c>
      <c r="D82" t="s">
        <v>138</v>
      </c>
    </row>
    <row r="83" spans="1:4">
      <c r="A83" t="s">
        <v>296</v>
      </c>
      <c r="B83" t="s">
        <v>297</v>
      </c>
      <c r="C83" t="s">
        <v>134</v>
      </c>
      <c r="D83" t="s">
        <v>135</v>
      </c>
    </row>
    <row r="84" spans="1:4">
      <c r="A84" t="s">
        <v>298</v>
      </c>
      <c r="B84" t="s">
        <v>299</v>
      </c>
      <c r="C84" t="s">
        <v>134</v>
      </c>
      <c r="D84" t="s">
        <v>138</v>
      </c>
    </row>
    <row r="85" spans="1:4">
      <c r="A85" t="s">
        <v>300</v>
      </c>
      <c r="B85" t="s">
        <v>301</v>
      </c>
      <c r="C85" t="s">
        <v>134</v>
      </c>
      <c r="D85" t="s">
        <v>135</v>
      </c>
    </row>
    <row r="86" spans="1:4">
      <c r="A86" t="s">
        <v>302</v>
      </c>
      <c r="B86" t="s">
        <v>303</v>
      </c>
      <c r="C86" t="s">
        <v>134</v>
      </c>
      <c r="D86" t="s">
        <v>138</v>
      </c>
    </row>
    <row r="87" spans="1:4">
      <c r="A87" t="s">
        <v>304</v>
      </c>
      <c r="B87" t="s">
        <v>305</v>
      </c>
      <c r="C87" t="s">
        <v>134</v>
      </c>
      <c r="D87" t="s">
        <v>138</v>
      </c>
    </row>
    <row r="88" spans="1:4">
      <c r="A88" t="s">
        <v>306</v>
      </c>
      <c r="B88" t="s">
        <v>307</v>
      </c>
      <c r="C88" t="s">
        <v>134</v>
      </c>
      <c r="D88" t="s">
        <v>138</v>
      </c>
    </row>
    <row r="89" spans="1:4">
      <c r="A89" t="s">
        <v>308</v>
      </c>
      <c r="B89" t="s">
        <v>309</v>
      </c>
      <c r="C89" t="s">
        <v>134</v>
      </c>
      <c r="D89" t="s">
        <v>135</v>
      </c>
    </row>
    <row r="90" spans="1:4">
      <c r="A90" t="s">
        <v>310</v>
      </c>
      <c r="B90" t="s">
        <v>311</v>
      </c>
      <c r="C90" t="s">
        <v>134</v>
      </c>
      <c r="D90" t="s">
        <v>135</v>
      </c>
    </row>
    <row r="91" spans="1:4">
      <c r="A91" t="s">
        <v>312</v>
      </c>
      <c r="B91" t="s">
        <v>313</v>
      </c>
      <c r="C91" t="s">
        <v>134</v>
      </c>
      <c r="D91" t="s">
        <v>135</v>
      </c>
    </row>
    <row r="92" spans="1:4">
      <c r="A92" t="s">
        <v>314</v>
      </c>
      <c r="B92" t="s">
        <v>315</v>
      </c>
      <c r="C92" t="s">
        <v>134</v>
      </c>
      <c r="D92" t="s">
        <v>135</v>
      </c>
    </row>
    <row r="93" spans="1:4">
      <c r="A93" t="s">
        <v>316</v>
      </c>
      <c r="B93" t="s">
        <v>317</v>
      </c>
      <c r="C93" t="s">
        <v>134</v>
      </c>
      <c r="D93" t="s">
        <v>138</v>
      </c>
    </row>
    <row r="94" spans="1:4">
      <c r="A94" t="s">
        <v>318</v>
      </c>
      <c r="B94" t="s">
        <v>319</v>
      </c>
      <c r="C94" t="s">
        <v>134</v>
      </c>
      <c r="D94" t="s">
        <v>138</v>
      </c>
    </row>
    <row r="95" spans="1:4">
      <c r="A95" t="s">
        <v>320</v>
      </c>
      <c r="B95" t="s">
        <v>321</v>
      </c>
      <c r="C95" t="s">
        <v>134</v>
      </c>
      <c r="D95" t="s">
        <v>138</v>
      </c>
    </row>
    <row r="96" spans="1:4">
      <c r="A96" t="s">
        <v>322</v>
      </c>
      <c r="B96" t="s">
        <v>323</v>
      </c>
      <c r="C96" t="s">
        <v>134</v>
      </c>
      <c r="D96" t="s">
        <v>138</v>
      </c>
    </row>
    <row r="97" spans="1:4">
      <c r="A97" t="s">
        <v>324</v>
      </c>
      <c r="B97" t="s">
        <v>325</v>
      </c>
      <c r="C97" t="s">
        <v>134</v>
      </c>
      <c r="D97" t="s">
        <v>135</v>
      </c>
    </row>
    <row r="98" spans="1:4">
      <c r="A98" t="s">
        <v>326</v>
      </c>
      <c r="B98" t="s">
        <v>327</v>
      </c>
      <c r="C98" t="s">
        <v>134</v>
      </c>
      <c r="D98" t="s">
        <v>138</v>
      </c>
    </row>
    <row r="99" spans="1:4">
      <c r="A99" t="s">
        <v>328</v>
      </c>
      <c r="B99" t="s">
        <v>329</v>
      </c>
      <c r="C99" t="s">
        <v>134</v>
      </c>
      <c r="D99" t="s">
        <v>138</v>
      </c>
    </row>
    <row r="100" spans="1:4">
      <c r="A100" t="s">
        <v>330</v>
      </c>
      <c r="B100" t="s">
        <v>331</v>
      </c>
      <c r="C100" t="s">
        <v>134</v>
      </c>
      <c r="D100" t="s">
        <v>135</v>
      </c>
    </row>
    <row r="101" spans="1:4">
      <c r="A101" t="s">
        <v>332</v>
      </c>
      <c r="B101" t="s">
        <v>333</v>
      </c>
      <c r="C101" t="s">
        <v>134</v>
      </c>
      <c r="D101" t="s">
        <v>138</v>
      </c>
    </row>
    <row r="102" spans="1:4">
      <c r="A102" t="s">
        <v>334</v>
      </c>
      <c r="B102" t="s">
        <v>335</v>
      </c>
      <c r="C102" t="s">
        <v>134</v>
      </c>
      <c r="D102" t="s">
        <v>138</v>
      </c>
    </row>
    <row r="103" spans="1:4">
      <c r="A103" t="s">
        <v>336</v>
      </c>
      <c r="B103" t="s">
        <v>337</v>
      </c>
      <c r="C103" t="s">
        <v>134</v>
      </c>
      <c r="D103" t="s">
        <v>138</v>
      </c>
    </row>
    <row r="104" spans="1:4">
      <c r="A104" t="s">
        <v>338</v>
      </c>
      <c r="B104" t="s">
        <v>339</v>
      </c>
      <c r="C104" t="s">
        <v>134</v>
      </c>
      <c r="D104" t="s">
        <v>138</v>
      </c>
    </row>
    <row r="105" spans="1:4">
      <c r="A105" t="s">
        <v>340</v>
      </c>
      <c r="B105" t="s">
        <v>341</v>
      </c>
      <c r="C105" t="s">
        <v>134</v>
      </c>
      <c r="D105" t="s">
        <v>135</v>
      </c>
    </row>
    <row r="106" spans="1:4">
      <c r="A106" t="s">
        <v>342</v>
      </c>
      <c r="B106" t="s">
        <v>343</v>
      </c>
      <c r="C106" t="s">
        <v>134</v>
      </c>
      <c r="D106" t="s">
        <v>135</v>
      </c>
    </row>
    <row r="107" spans="1:4">
      <c r="A107" t="s">
        <v>344</v>
      </c>
      <c r="B107" t="s">
        <v>345</v>
      </c>
      <c r="C107" t="s">
        <v>134</v>
      </c>
      <c r="D107" t="s">
        <v>138</v>
      </c>
    </row>
    <row r="108" spans="1:4">
      <c r="A108" t="s">
        <v>346</v>
      </c>
      <c r="B108" t="s">
        <v>347</v>
      </c>
      <c r="C108" t="s">
        <v>134</v>
      </c>
      <c r="D108" t="s">
        <v>138</v>
      </c>
    </row>
    <row r="109" spans="1:4">
      <c r="A109" t="s">
        <v>348</v>
      </c>
      <c r="B109" t="s">
        <v>349</v>
      </c>
      <c r="C109" t="s">
        <v>134</v>
      </c>
      <c r="D109" t="s">
        <v>135</v>
      </c>
    </row>
    <row r="110" spans="1:4">
      <c r="A110" t="s">
        <v>350</v>
      </c>
      <c r="B110" t="s">
        <v>351</v>
      </c>
      <c r="C110" t="s">
        <v>134</v>
      </c>
      <c r="D110" t="s">
        <v>138</v>
      </c>
    </row>
    <row r="111" spans="1:4">
      <c r="A111" t="s">
        <v>352</v>
      </c>
      <c r="B111" t="s">
        <v>353</v>
      </c>
      <c r="C111" t="s">
        <v>134</v>
      </c>
      <c r="D111" t="s">
        <v>135</v>
      </c>
    </row>
    <row r="112" spans="1:4">
      <c r="A112" t="s">
        <v>354</v>
      </c>
      <c r="B112" t="s">
        <v>355</v>
      </c>
      <c r="C112" t="s">
        <v>134</v>
      </c>
      <c r="D112" t="s">
        <v>135</v>
      </c>
    </row>
    <row r="113" spans="1:4">
      <c r="A113" t="s">
        <v>356</v>
      </c>
      <c r="B113" t="s">
        <v>357</v>
      </c>
      <c r="C113" t="s">
        <v>134</v>
      </c>
      <c r="D113" t="s">
        <v>135</v>
      </c>
    </row>
    <row r="114" spans="1:4">
      <c r="A114" t="s">
        <v>358</v>
      </c>
      <c r="B114" t="s">
        <v>359</v>
      </c>
      <c r="C114" t="s">
        <v>134</v>
      </c>
      <c r="D114" t="s">
        <v>138</v>
      </c>
    </row>
    <row r="115" spans="1:4">
      <c r="A115" t="s">
        <v>360</v>
      </c>
      <c r="B115" t="s">
        <v>361</v>
      </c>
      <c r="C115" t="s">
        <v>134</v>
      </c>
      <c r="D115" t="s">
        <v>138</v>
      </c>
    </row>
    <row r="116" spans="1:4">
      <c r="A116" t="s">
        <v>362</v>
      </c>
      <c r="B116" t="s">
        <v>363</v>
      </c>
      <c r="C116" t="s">
        <v>134</v>
      </c>
      <c r="D116" t="s">
        <v>135</v>
      </c>
    </row>
    <row r="117" spans="1:4">
      <c r="A117" t="s">
        <v>364</v>
      </c>
      <c r="B117" t="s">
        <v>365</v>
      </c>
      <c r="C117" t="s">
        <v>134</v>
      </c>
      <c r="D117" t="s">
        <v>138</v>
      </c>
    </row>
    <row r="118" spans="1:4">
      <c r="A118" t="s">
        <v>366</v>
      </c>
      <c r="B118" t="s">
        <v>367</v>
      </c>
      <c r="C118" t="s">
        <v>134</v>
      </c>
      <c r="D118" t="s">
        <v>138</v>
      </c>
    </row>
    <row r="119" spans="1:4">
      <c r="A119" t="s">
        <v>368</v>
      </c>
      <c r="B119" t="s">
        <v>369</v>
      </c>
      <c r="C119" t="s">
        <v>134</v>
      </c>
      <c r="D119" t="s">
        <v>138</v>
      </c>
    </row>
    <row r="120" spans="1:4">
      <c r="A120" t="s">
        <v>370</v>
      </c>
      <c r="B120" t="s">
        <v>371</v>
      </c>
      <c r="C120" t="s">
        <v>134</v>
      </c>
      <c r="D120" t="s">
        <v>135</v>
      </c>
    </row>
    <row r="121" spans="1:4">
      <c r="A121" t="s">
        <v>372</v>
      </c>
      <c r="B121" t="s">
        <v>373</v>
      </c>
      <c r="C121" t="s">
        <v>134</v>
      </c>
      <c r="D121" t="s">
        <v>138</v>
      </c>
    </row>
    <row r="122" spans="1:4">
      <c r="A122" t="s">
        <v>374</v>
      </c>
      <c r="B122" t="s">
        <v>375</v>
      </c>
      <c r="C122" t="s">
        <v>134</v>
      </c>
      <c r="D122" t="s">
        <v>135</v>
      </c>
    </row>
    <row r="123" spans="1:4">
      <c r="A123" t="s">
        <v>376</v>
      </c>
      <c r="B123" t="s">
        <v>377</v>
      </c>
      <c r="C123" t="s">
        <v>134</v>
      </c>
      <c r="D123" t="s">
        <v>138</v>
      </c>
    </row>
    <row r="124" spans="1:4">
      <c r="A124" t="s">
        <v>378</v>
      </c>
      <c r="B124" t="s">
        <v>379</v>
      </c>
      <c r="C124" t="s">
        <v>134</v>
      </c>
      <c r="D124" t="s">
        <v>135</v>
      </c>
    </row>
    <row r="125" spans="1:4">
      <c r="A125" t="s">
        <v>380</v>
      </c>
      <c r="B125" t="s">
        <v>381</v>
      </c>
      <c r="C125" t="s">
        <v>134</v>
      </c>
      <c r="D125" t="s">
        <v>138</v>
      </c>
    </row>
    <row r="126" spans="1:4">
      <c r="A126" t="s">
        <v>382</v>
      </c>
      <c r="B126" t="s">
        <v>383</v>
      </c>
      <c r="C126" t="s">
        <v>134</v>
      </c>
      <c r="D126" t="s">
        <v>135</v>
      </c>
    </row>
    <row r="127" spans="1:4">
      <c r="A127" t="s">
        <v>384</v>
      </c>
      <c r="B127" t="s">
        <v>385</v>
      </c>
      <c r="C127" t="s">
        <v>134</v>
      </c>
      <c r="D127" t="s">
        <v>138</v>
      </c>
    </row>
    <row r="128" spans="1:4">
      <c r="A128" t="s">
        <v>386</v>
      </c>
      <c r="B128" t="s">
        <v>387</v>
      </c>
      <c r="C128" t="s">
        <v>134</v>
      </c>
      <c r="D128" t="s">
        <v>138</v>
      </c>
    </row>
    <row r="129" spans="1:4">
      <c r="A129" t="s">
        <v>388</v>
      </c>
      <c r="B129" t="s">
        <v>389</v>
      </c>
      <c r="C129" t="s">
        <v>134</v>
      </c>
      <c r="D129" t="s">
        <v>135</v>
      </c>
    </row>
    <row r="130" spans="1:4">
      <c r="A130" t="s">
        <v>390</v>
      </c>
      <c r="B130" t="s">
        <v>391</v>
      </c>
      <c r="C130" t="s">
        <v>134</v>
      </c>
      <c r="D130" t="s">
        <v>135</v>
      </c>
    </row>
    <row r="131" spans="1:4">
      <c r="A131" t="s">
        <v>392</v>
      </c>
      <c r="B131" t="s">
        <v>393</v>
      </c>
      <c r="C131" t="s">
        <v>134</v>
      </c>
      <c r="D131" t="s">
        <v>135</v>
      </c>
    </row>
    <row r="132" spans="1:4">
      <c r="A132" t="s">
        <v>394</v>
      </c>
      <c r="B132" t="s">
        <v>395</v>
      </c>
      <c r="C132" t="s">
        <v>134</v>
      </c>
      <c r="D132" t="s">
        <v>135</v>
      </c>
    </row>
    <row r="133" spans="1:4">
      <c r="A133" t="s">
        <v>396</v>
      </c>
      <c r="B133" t="s">
        <v>397</v>
      </c>
      <c r="C133" t="s">
        <v>134</v>
      </c>
      <c r="D133" t="s">
        <v>135</v>
      </c>
    </row>
    <row r="134" spans="1:4">
      <c r="A134" t="s">
        <v>398</v>
      </c>
      <c r="B134" t="s">
        <v>399</v>
      </c>
      <c r="C134" t="s">
        <v>134</v>
      </c>
      <c r="D134" t="s">
        <v>135</v>
      </c>
    </row>
    <row r="135" spans="1:4">
      <c r="A135" t="s">
        <v>400</v>
      </c>
      <c r="B135" t="s">
        <v>401</v>
      </c>
      <c r="C135" t="s">
        <v>134</v>
      </c>
      <c r="D135" t="s">
        <v>135</v>
      </c>
    </row>
    <row r="136" spans="1:4">
      <c r="A136" t="s">
        <v>402</v>
      </c>
      <c r="B136" t="s">
        <v>403</v>
      </c>
      <c r="C136" t="s">
        <v>134</v>
      </c>
      <c r="D136" t="s">
        <v>138</v>
      </c>
    </row>
    <row r="137" spans="1:4">
      <c r="A137" t="s">
        <v>404</v>
      </c>
      <c r="B137" t="s">
        <v>405</v>
      </c>
      <c r="C137" t="s">
        <v>134</v>
      </c>
      <c r="D137" t="s">
        <v>135</v>
      </c>
    </row>
    <row r="138" spans="1:4">
      <c r="A138" t="s">
        <v>406</v>
      </c>
      <c r="B138" t="s">
        <v>407</v>
      </c>
      <c r="C138" t="s">
        <v>134</v>
      </c>
      <c r="D138" t="s">
        <v>135</v>
      </c>
    </row>
    <row r="139" spans="1:4">
      <c r="A139" t="s">
        <v>408</v>
      </c>
      <c r="B139" t="s">
        <v>409</v>
      </c>
      <c r="C139" t="s">
        <v>134</v>
      </c>
      <c r="D139" t="s">
        <v>138</v>
      </c>
    </row>
    <row r="140" spans="1:4">
      <c r="A140" t="s">
        <v>410</v>
      </c>
      <c r="B140" t="s">
        <v>411</v>
      </c>
      <c r="C140" t="s">
        <v>134</v>
      </c>
      <c r="D140" t="s">
        <v>138</v>
      </c>
    </row>
    <row r="141" spans="1:4">
      <c r="A141" t="s">
        <v>412</v>
      </c>
      <c r="B141" t="s">
        <v>413</v>
      </c>
      <c r="C141" t="s">
        <v>134</v>
      </c>
      <c r="D141" t="s">
        <v>138</v>
      </c>
    </row>
    <row r="142" spans="1:4">
      <c r="A142" t="s">
        <v>414</v>
      </c>
      <c r="B142" t="s">
        <v>415</v>
      </c>
      <c r="C142" t="s">
        <v>134</v>
      </c>
      <c r="D142" t="s">
        <v>138</v>
      </c>
    </row>
    <row r="143" spans="1:4">
      <c r="A143" t="s">
        <v>416</v>
      </c>
      <c r="B143" t="s">
        <v>417</v>
      </c>
      <c r="C143" t="s">
        <v>134</v>
      </c>
      <c r="D143" t="s">
        <v>135</v>
      </c>
    </row>
    <row r="144" spans="1:4">
      <c r="A144" t="s">
        <v>418</v>
      </c>
      <c r="B144" t="s">
        <v>419</v>
      </c>
      <c r="C144" t="s">
        <v>134</v>
      </c>
      <c r="D144" t="s">
        <v>138</v>
      </c>
    </row>
    <row r="145" spans="1:4">
      <c r="A145" t="s">
        <v>420</v>
      </c>
      <c r="B145" t="s">
        <v>421</v>
      </c>
      <c r="C145" t="s">
        <v>134</v>
      </c>
      <c r="D145" t="s">
        <v>138</v>
      </c>
    </row>
    <row r="146" spans="1:4">
      <c r="A146" t="s">
        <v>422</v>
      </c>
      <c r="B146" t="s">
        <v>423</v>
      </c>
      <c r="C146" t="s">
        <v>134</v>
      </c>
      <c r="D146" t="s">
        <v>135</v>
      </c>
    </row>
    <row r="147" spans="1:4">
      <c r="A147" t="s">
        <v>424</v>
      </c>
      <c r="B147" t="s">
        <v>425</v>
      </c>
      <c r="C147" t="s">
        <v>134</v>
      </c>
      <c r="D147" t="s">
        <v>138</v>
      </c>
    </row>
    <row r="148" spans="1:4">
      <c r="A148" t="s">
        <v>426</v>
      </c>
      <c r="B148" t="s">
        <v>427</v>
      </c>
      <c r="C148" t="s">
        <v>134</v>
      </c>
      <c r="D148" t="s">
        <v>138</v>
      </c>
    </row>
    <row r="149" spans="1:4">
      <c r="A149" t="s">
        <v>428</v>
      </c>
      <c r="B149" t="s">
        <v>429</v>
      </c>
      <c r="C149" t="s">
        <v>134</v>
      </c>
      <c r="D149" t="s">
        <v>135</v>
      </c>
    </row>
    <row r="150" spans="1:4">
      <c r="A150" t="s">
        <v>430</v>
      </c>
      <c r="B150" t="s">
        <v>431</v>
      </c>
      <c r="C150" t="s">
        <v>134</v>
      </c>
      <c r="D150" t="s">
        <v>135</v>
      </c>
    </row>
    <row r="151" spans="1:4">
      <c r="A151" t="s">
        <v>432</v>
      </c>
      <c r="B151" t="s">
        <v>433</v>
      </c>
      <c r="C151" t="s">
        <v>134</v>
      </c>
      <c r="D151" t="s">
        <v>138</v>
      </c>
    </row>
    <row r="152" spans="1:4">
      <c r="A152" t="s">
        <v>434</v>
      </c>
      <c r="B152" t="s">
        <v>435</v>
      </c>
      <c r="C152" t="s">
        <v>134</v>
      </c>
      <c r="D152" t="s">
        <v>135</v>
      </c>
    </row>
    <row r="153" spans="1:4">
      <c r="A153" t="s">
        <v>436</v>
      </c>
      <c r="B153" t="s">
        <v>437</v>
      </c>
      <c r="C153" t="s">
        <v>134</v>
      </c>
      <c r="D153" t="s">
        <v>138</v>
      </c>
    </row>
    <row r="154" spans="1:4">
      <c r="A154" t="s">
        <v>438</v>
      </c>
      <c r="B154" t="s">
        <v>439</v>
      </c>
      <c r="C154" t="s">
        <v>134</v>
      </c>
      <c r="D154" t="s">
        <v>135</v>
      </c>
    </row>
    <row r="155" spans="1:4">
      <c r="A155" t="s">
        <v>440</v>
      </c>
      <c r="B155" t="s">
        <v>441</v>
      </c>
      <c r="C155" t="s">
        <v>134</v>
      </c>
      <c r="D155" t="s">
        <v>138</v>
      </c>
    </row>
    <row r="156" spans="1:4">
      <c r="A156" t="s">
        <v>442</v>
      </c>
      <c r="B156" t="s">
        <v>443</v>
      </c>
      <c r="C156" t="s">
        <v>134</v>
      </c>
      <c r="D156" t="s">
        <v>135</v>
      </c>
    </row>
    <row r="157" spans="1:4">
      <c r="A157" t="s">
        <v>444</v>
      </c>
      <c r="B157" t="s">
        <v>445</v>
      </c>
      <c r="C157" t="s">
        <v>134</v>
      </c>
      <c r="D157" t="s">
        <v>138</v>
      </c>
    </row>
    <row r="158" spans="1:4">
      <c r="A158" t="s">
        <v>446</v>
      </c>
      <c r="B158" t="s">
        <v>447</v>
      </c>
      <c r="C158" t="s">
        <v>134</v>
      </c>
      <c r="D158" t="s">
        <v>138</v>
      </c>
    </row>
    <row r="159" spans="1:4">
      <c r="A159" t="s">
        <v>448</v>
      </c>
      <c r="B159" t="s">
        <v>449</v>
      </c>
      <c r="C159" t="s">
        <v>134</v>
      </c>
      <c r="D159" t="s">
        <v>138</v>
      </c>
    </row>
    <row r="160" spans="1:4">
      <c r="A160" t="s">
        <v>450</v>
      </c>
      <c r="B160" t="s">
        <v>451</v>
      </c>
      <c r="C160" t="s">
        <v>134</v>
      </c>
      <c r="D160" t="s">
        <v>138</v>
      </c>
    </row>
    <row r="161" spans="1:4">
      <c r="A161" t="s">
        <v>452</v>
      </c>
      <c r="B161" t="s">
        <v>453</v>
      </c>
      <c r="C161" t="s">
        <v>134</v>
      </c>
      <c r="D161" t="s">
        <v>138</v>
      </c>
    </row>
    <row r="162" spans="1:4">
      <c r="A162" t="s">
        <v>454</v>
      </c>
      <c r="B162" t="s">
        <v>455</v>
      </c>
      <c r="C162" t="s">
        <v>134</v>
      </c>
      <c r="D162" t="s">
        <v>138</v>
      </c>
    </row>
    <row r="163" spans="1:4">
      <c r="A163" t="s">
        <v>456</v>
      </c>
      <c r="B163" t="s">
        <v>457</v>
      </c>
      <c r="C163" t="s">
        <v>134</v>
      </c>
      <c r="D163" t="s">
        <v>138</v>
      </c>
    </row>
    <row r="164" spans="1:4">
      <c r="A164" t="s">
        <v>458</v>
      </c>
      <c r="B164" t="s">
        <v>459</v>
      </c>
      <c r="C164" t="s">
        <v>134</v>
      </c>
      <c r="D164" t="s">
        <v>138</v>
      </c>
    </row>
    <row r="165" spans="1:4">
      <c r="A165" t="s">
        <v>460</v>
      </c>
      <c r="B165" t="s">
        <v>461</v>
      </c>
      <c r="C165" t="s">
        <v>134</v>
      </c>
      <c r="D165" t="s">
        <v>135</v>
      </c>
    </row>
    <row r="166" spans="1:4">
      <c r="A166" t="s">
        <v>462</v>
      </c>
      <c r="B166" t="s">
        <v>463</v>
      </c>
      <c r="C166" t="s">
        <v>134</v>
      </c>
      <c r="D166" t="s">
        <v>138</v>
      </c>
    </row>
    <row r="167" spans="1:4">
      <c r="A167" t="s">
        <v>464</v>
      </c>
      <c r="B167" t="s">
        <v>465</v>
      </c>
      <c r="C167" t="s">
        <v>134</v>
      </c>
      <c r="D167" t="s">
        <v>138</v>
      </c>
    </row>
    <row r="168" spans="1:4">
      <c r="A168" t="s">
        <v>466</v>
      </c>
      <c r="B168" t="s">
        <v>467</v>
      </c>
      <c r="C168" t="s">
        <v>134</v>
      </c>
      <c r="D168" t="s">
        <v>135</v>
      </c>
    </row>
    <row r="169" spans="1:4">
      <c r="A169" t="s">
        <v>468</v>
      </c>
      <c r="B169" t="s">
        <v>469</v>
      </c>
      <c r="C169" t="s">
        <v>134</v>
      </c>
      <c r="D169" t="s">
        <v>138</v>
      </c>
    </row>
    <row r="170" spans="1:4">
      <c r="A170" t="s">
        <v>470</v>
      </c>
      <c r="B170" t="s">
        <v>471</v>
      </c>
      <c r="C170" t="s">
        <v>134</v>
      </c>
      <c r="D170" t="s">
        <v>138</v>
      </c>
    </row>
    <row r="171" spans="1:4">
      <c r="A171" t="s">
        <v>472</v>
      </c>
      <c r="B171" t="s">
        <v>473</v>
      </c>
      <c r="C171" t="s">
        <v>134</v>
      </c>
      <c r="D171" t="s">
        <v>135</v>
      </c>
    </row>
    <row r="172" spans="1:4">
      <c r="A172" t="s">
        <v>474</v>
      </c>
      <c r="B172" t="s">
        <v>475</v>
      </c>
      <c r="C172" t="s">
        <v>134</v>
      </c>
      <c r="D172" t="s">
        <v>138</v>
      </c>
    </row>
    <row r="173" spans="1:4">
      <c r="A173" t="s">
        <v>476</v>
      </c>
      <c r="B173" t="s">
        <v>477</v>
      </c>
      <c r="C173" t="s">
        <v>134</v>
      </c>
      <c r="D173" t="s">
        <v>138</v>
      </c>
    </row>
    <row r="174" spans="1:4">
      <c r="A174" t="s">
        <v>478</v>
      </c>
      <c r="B174" t="s">
        <v>479</v>
      </c>
      <c r="C174" t="s">
        <v>134</v>
      </c>
      <c r="D174" t="s">
        <v>135</v>
      </c>
    </row>
    <row r="175" spans="1:4">
      <c r="A175" t="s">
        <v>480</v>
      </c>
      <c r="B175" t="s">
        <v>481</v>
      </c>
      <c r="C175" t="s">
        <v>134</v>
      </c>
      <c r="D175" t="s">
        <v>135</v>
      </c>
    </row>
    <row r="176" spans="1:4">
      <c r="A176" t="s">
        <v>482</v>
      </c>
      <c r="B176" t="s">
        <v>483</v>
      </c>
      <c r="C176" t="s">
        <v>134</v>
      </c>
      <c r="D176" t="s">
        <v>135</v>
      </c>
    </row>
    <row r="177" spans="1:4">
      <c r="A177" t="s">
        <v>484</v>
      </c>
      <c r="B177" t="s">
        <v>485</v>
      </c>
      <c r="C177" t="s">
        <v>134</v>
      </c>
      <c r="D177" t="s">
        <v>138</v>
      </c>
    </row>
    <row r="178" spans="1:4">
      <c r="A178" t="s">
        <v>486</v>
      </c>
      <c r="B178" t="s">
        <v>487</v>
      </c>
      <c r="C178" t="s">
        <v>134</v>
      </c>
      <c r="D178" t="s">
        <v>135</v>
      </c>
    </row>
    <row r="179" spans="1:4">
      <c r="A179" t="s">
        <v>488</v>
      </c>
      <c r="B179" t="s">
        <v>489</v>
      </c>
      <c r="C179" t="s">
        <v>134</v>
      </c>
      <c r="D179" t="s">
        <v>138</v>
      </c>
    </row>
    <row r="180" spans="1:4">
      <c r="A180" t="s">
        <v>490</v>
      </c>
      <c r="B180" t="s">
        <v>491</v>
      </c>
      <c r="C180" t="s">
        <v>134</v>
      </c>
      <c r="D180" t="s">
        <v>135</v>
      </c>
    </row>
    <row r="181" spans="1:4">
      <c r="A181" t="s">
        <v>492</v>
      </c>
      <c r="B181" t="s">
        <v>493</v>
      </c>
      <c r="C181" t="s">
        <v>134</v>
      </c>
      <c r="D181" t="s">
        <v>138</v>
      </c>
    </row>
    <row r="182" spans="1:4">
      <c r="A182" t="s">
        <v>494</v>
      </c>
      <c r="B182" t="s">
        <v>495</v>
      </c>
      <c r="C182" t="s">
        <v>134</v>
      </c>
      <c r="D182" t="s">
        <v>138</v>
      </c>
    </row>
    <row r="183" spans="1:4">
      <c r="A183" t="s">
        <v>496</v>
      </c>
      <c r="B183" t="s">
        <v>497</v>
      </c>
      <c r="C183" t="s">
        <v>134</v>
      </c>
      <c r="D183" t="s">
        <v>138</v>
      </c>
    </row>
    <row r="184" spans="1:4">
      <c r="A184" t="s">
        <v>498</v>
      </c>
      <c r="B184" t="s">
        <v>499</v>
      </c>
      <c r="C184" t="s">
        <v>134</v>
      </c>
      <c r="D184" t="s">
        <v>138</v>
      </c>
    </row>
    <row r="185" spans="1:4">
      <c r="A185" t="s">
        <v>500</v>
      </c>
      <c r="B185" t="s">
        <v>501</v>
      </c>
      <c r="C185" t="s">
        <v>134</v>
      </c>
      <c r="D185" t="s">
        <v>138</v>
      </c>
    </row>
    <row r="186" spans="1:4">
      <c r="A186" t="s">
        <v>502</v>
      </c>
      <c r="B186" t="s">
        <v>503</v>
      </c>
      <c r="C186" t="s">
        <v>134</v>
      </c>
      <c r="D186" t="s">
        <v>135</v>
      </c>
    </row>
    <row r="187" spans="1:4">
      <c r="A187" t="s">
        <v>504</v>
      </c>
      <c r="B187" t="s">
        <v>505</v>
      </c>
      <c r="C187" t="s">
        <v>134</v>
      </c>
      <c r="D187" t="s">
        <v>138</v>
      </c>
    </row>
    <row r="188" spans="1:4">
      <c r="A188" t="s">
        <v>506</v>
      </c>
      <c r="B188" t="s">
        <v>507</v>
      </c>
      <c r="C188" t="s">
        <v>134</v>
      </c>
      <c r="D188" t="s">
        <v>138</v>
      </c>
    </row>
    <row r="189" spans="1:4">
      <c r="A189" t="s">
        <v>508</v>
      </c>
      <c r="B189" t="s">
        <v>509</v>
      </c>
      <c r="C189" t="s">
        <v>134</v>
      </c>
      <c r="D189" t="s">
        <v>138</v>
      </c>
    </row>
    <row r="190" spans="1:4">
      <c r="A190" t="s">
        <v>510</v>
      </c>
      <c r="B190" t="s">
        <v>511</v>
      </c>
      <c r="C190" t="s">
        <v>134</v>
      </c>
      <c r="D190" t="s">
        <v>135</v>
      </c>
    </row>
    <row r="191" spans="1:4">
      <c r="A191" t="s">
        <v>512</v>
      </c>
      <c r="B191" t="s">
        <v>513</v>
      </c>
      <c r="C191" t="s">
        <v>134</v>
      </c>
      <c r="D191" t="s">
        <v>135</v>
      </c>
    </row>
    <row r="192" spans="1:4">
      <c r="A192" t="s">
        <v>514</v>
      </c>
      <c r="B192" t="s">
        <v>515</v>
      </c>
      <c r="C192" t="s">
        <v>134</v>
      </c>
      <c r="D192" t="s">
        <v>135</v>
      </c>
    </row>
    <row r="193" spans="1:4">
      <c r="A193" t="s">
        <v>516</v>
      </c>
      <c r="B193" t="s">
        <v>517</v>
      </c>
      <c r="C193" t="s">
        <v>134</v>
      </c>
      <c r="D193" t="s">
        <v>135</v>
      </c>
    </row>
    <row r="194" spans="1:4">
      <c r="A194" t="s">
        <v>518</v>
      </c>
      <c r="B194" t="s">
        <v>519</v>
      </c>
      <c r="C194" t="s">
        <v>134</v>
      </c>
      <c r="D194" t="s">
        <v>138</v>
      </c>
    </row>
    <row r="195" spans="1:4">
      <c r="A195" t="s">
        <v>520</v>
      </c>
      <c r="B195" t="s">
        <v>521</v>
      </c>
      <c r="C195" t="s">
        <v>134</v>
      </c>
      <c r="D195" t="s">
        <v>135</v>
      </c>
    </row>
    <row r="196" spans="1:4">
      <c r="A196" t="s">
        <v>522</v>
      </c>
      <c r="B196" t="s">
        <v>523</v>
      </c>
      <c r="C196" t="s">
        <v>134</v>
      </c>
      <c r="D196" t="s">
        <v>138</v>
      </c>
    </row>
    <row r="197" spans="1:4">
      <c r="A197" t="s">
        <v>524</v>
      </c>
      <c r="B197" t="s">
        <v>525</v>
      </c>
      <c r="C197" t="s">
        <v>134</v>
      </c>
      <c r="D197" t="s">
        <v>135</v>
      </c>
    </row>
    <row r="198" spans="1:4">
      <c r="A198" t="s">
        <v>526</v>
      </c>
      <c r="B198" t="s">
        <v>527</v>
      </c>
      <c r="C198" t="s">
        <v>134</v>
      </c>
      <c r="D198" t="s">
        <v>138</v>
      </c>
    </row>
    <row r="199" spans="1:4">
      <c r="A199" t="s">
        <v>528</v>
      </c>
      <c r="B199" t="s">
        <v>529</v>
      </c>
      <c r="C199" t="s">
        <v>134</v>
      </c>
      <c r="D199" t="s">
        <v>138</v>
      </c>
    </row>
    <row r="200" spans="1:4">
      <c r="A200" t="s">
        <v>530</v>
      </c>
      <c r="B200" t="s">
        <v>531</v>
      </c>
      <c r="C200" t="s">
        <v>134</v>
      </c>
      <c r="D200" t="s">
        <v>135</v>
      </c>
    </row>
    <row r="201" spans="1:4">
      <c r="A201" t="s">
        <v>532</v>
      </c>
      <c r="B201" t="s">
        <v>533</v>
      </c>
      <c r="C201" t="s">
        <v>134</v>
      </c>
      <c r="D201" t="s">
        <v>135</v>
      </c>
    </row>
    <row r="202" spans="1:4">
      <c r="A202" t="s">
        <v>534</v>
      </c>
      <c r="B202" t="s">
        <v>535</v>
      </c>
      <c r="C202" t="s">
        <v>134</v>
      </c>
      <c r="D202" t="s">
        <v>138</v>
      </c>
    </row>
    <row r="203" spans="1:4">
      <c r="A203" t="s">
        <v>536</v>
      </c>
      <c r="B203" t="s">
        <v>537</v>
      </c>
      <c r="C203" t="s">
        <v>134</v>
      </c>
      <c r="D203" t="s">
        <v>138</v>
      </c>
    </row>
    <row r="204" spans="1:4">
      <c r="A204" t="s">
        <v>538</v>
      </c>
      <c r="B204" t="s">
        <v>539</v>
      </c>
      <c r="C204" t="s">
        <v>134</v>
      </c>
      <c r="D204" t="s">
        <v>135</v>
      </c>
    </row>
    <row r="205" spans="1:4">
      <c r="A205" t="s">
        <v>540</v>
      </c>
      <c r="B205" t="s">
        <v>541</v>
      </c>
      <c r="C205" t="s">
        <v>134</v>
      </c>
      <c r="D205" t="s">
        <v>138</v>
      </c>
    </row>
    <row r="206" spans="1:4">
      <c r="A206" t="s">
        <v>542</v>
      </c>
      <c r="B206" t="s">
        <v>543</v>
      </c>
      <c r="C206" t="s">
        <v>134</v>
      </c>
      <c r="D206" t="s">
        <v>135</v>
      </c>
    </row>
    <row r="207" spans="1:4">
      <c r="A207" t="s">
        <v>544</v>
      </c>
      <c r="B207" t="s">
        <v>545</v>
      </c>
      <c r="C207" t="s">
        <v>134</v>
      </c>
      <c r="D207" t="s">
        <v>138</v>
      </c>
    </row>
    <row r="208" spans="1:4">
      <c r="A208" t="s">
        <v>546</v>
      </c>
      <c r="B208" t="s">
        <v>547</v>
      </c>
      <c r="C208" t="s">
        <v>134</v>
      </c>
      <c r="D208" t="s">
        <v>138</v>
      </c>
    </row>
    <row r="209" spans="1:4">
      <c r="A209" t="s">
        <v>548</v>
      </c>
      <c r="B209" t="s">
        <v>549</v>
      </c>
      <c r="C209" t="s">
        <v>134</v>
      </c>
      <c r="D209" t="s">
        <v>135</v>
      </c>
    </row>
    <row r="210" spans="1:4">
      <c r="A210" t="s">
        <v>550</v>
      </c>
      <c r="B210" t="s">
        <v>551</v>
      </c>
      <c r="C210" t="s">
        <v>134</v>
      </c>
      <c r="D210" t="s">
        <v>138</v>
      </c>
    </row>
    <row r="211" spans="1:4">
      <c r="A211" t="s">
        <v>552</v>
      </c>
      <c r="B211" t="s">
        <v>553</v>
      </c>
      <c r="C211" t="s">
        <v>134</v>
      </c>
      <c r="D211" t="s">
        <v>138</v>
      </c>
    </row>
    <row r="212" spans="1:4">
      <c r="A212" t="s">
        <v>554</v>
      </c>
      <c r="B212" t="s">
        <v>555</v>
      </c>
      <c r="C212" t="s">
        <v>134</v>
      </c>
      <c r="D212" t="s">
        <v>135</v>
      </c>
    </row>
    <row r="213" spans="1:4">
      <c r="A213" t="s">
        <v>556</v>
      </c>
      <c r="B213" t="s">
        <v>557</v>
      </c>
      <c r="C213" t="s">
        <v>134</v>
      </c>
      <c r="D213" t="s">
        <v>138</v>
      </c>
    </row>
    <row r="214" spans="1:4">
      <c r="A214" t="s">
        <v>558</v>
      </c>
      <c r="B214" t="s">
        <v>559</v>
      </c>
      <c r="C214" t="s">
        <v>134</v>
      </c>
      <c r="D214" t="s">
        <v>135</v>
      </c>
    </row>
    <row r="215" spans="1:4">
      <c r="A215" t="s">
        <v>560</v>
      </c>
      <c r="B215" t="s">
        <v>561</v>
      </c>
      <c r="C215" t="s">
        <v>134</v>
      </c>
      <c r="D215" t="s">
        <v>138</v>
      </c>
    </row>
    <row r="216" spans="1:4">
      <c r="A216" t="s">
        <v>562</v>
      </c>
      <c r="B216" t="s">
        <v>563</v>
      </c>
      <c r="C216" t="s">
        <v>134</v>
      </c>
      <c r="D216" t="s">
        <v>135</v>
      </c>
    </row>
    <row r="217" spans="1:4">
      <c r="A217" t="s">
        <v>564</v>
      </c>
      <c r="B217" t="s">
        <v>565</v>
      </c>
      <c r="C217" t="s">
        <v>134</v>
      </c>
      <c r="D217" t="s">
        <v>138</v>
      </c>
    </row>
    <row r="218" spans="1:4">
      <c r="A218" t="s">
        <v>566</v>
      </c>
      <c r="B218" t="s">
        <v>567</v>
      </c>
      <c r="C218" t="s">
        <v>134</v>
      </c>
      <c r="D218" t="s">
        <v>138</v>
      </c>
    </row>
    <row r="219" spans="1:4">
      <c r="A219" t="s">
        <v>568</v>
      </c>
      <c r="B219" t="s">
        <v>569</v>
      </c>
      <c r="C219" t="s">
        <v>134</v>
      </c>
      <c r="D219" t="s">
        <v>138</v>
      </c>
    </row>
    <row r="220" spans="1:4">
      <c r="A220" t="s">
        <v>570</v>
      </c>
      <c r="B220" t="s">
        <v>571</v>
      </c>
      <c r="C220" t="s">
        <v>134</v>
      </c>
      <c r="D220" t="s">
        <v>138</v>
      </c>
    </row>
    <row r="221" spans="1:4">
      <c r="A221" t="s">
        <v>572</v>
      </c>
      <c r="B221" t="s">
        <v>573</v>
      </c>
      <c r="C221" t="s">
        <v>134</v>
      </c>
      <c r="D221" t="s">
        <v>138</v>
      </c>
    </row>
    <row r="222" spans="1:4">
      <c r="A222" t="s">
        <v>574</v>
      </c>
      <c r="B222" t="s">
        <v>575</v>
      </c>
      <c r="C222" t="s">
        <v>134</v>
      </c>
      <c r="D222" t="s">
        <v>135</v>
      </c>
    </row>
    <row r="223" spans="1:4">
      <c r="A223" t="s">
        <v>576</v>
      </c>
      <c r="B223" t="s">
        <v>577</v>
      </c>
      <c r="C223" t="s">
        <v>134</v>
      </c>
      <c r="D223" t="s">
        <v>138</v>
      </c>
    </row>
    <row r="224" spans="1:4">
      <c r="A224" t="s">
        <v>578</v>
      </c>
      <c r="B224" t="s">
        <v>579</v>
      </c>
      <c r="C224" t="s">
        <v>134</v>
      </c>
      <c r="D224" t="s">
        <v>135</v>
      </c>
    </row>
    <row r="225" spans="1:4">
      <c r="A225" t="s">
        <v>580</v>
      </c>
      <c r="B225" t="s">
        <v>581</v>
      </c>
      <c r="C225" t="s">
        <v>134</v>
      </c>
      <c r="D225" t="s">
        <v>138</v>
      </c>
    </row>
    <row r="226" spans="1:4">
      <c r="A226" t="s">
        <v>582</v>
      </c>
      <c r="B226" t="s">
        <v>583</v>
      </c>
      <c r="C226" t="s">
        <v>134</v>
      </c>
      <c r="D226" t="s">
        <v>135</v>
      </c>
    </row>
    <row r="227" spans="1:4">
      <c r="A227" t="s">
        <v>584</v>
      </c>
      <c r="B227" t="s">
        <v>585</v>
      </c>
      <c r="C227" t="s">
        <v>134</v>
      </c>
      <c r="D227" t="s">
        <v>135</v>
      </c>
    </row>
    <row r="228" spans="1:4">
      <c r="A228" t="s">
        <v>586</v>
      </c>
      <c r="B228" t="s">
        <v>587</v>
      </c>
      <c r="C228" t="s">
        <v>134</v>
      </c>
      <c r="D228" t="s">
        <v>138</v>
      </c>
    </row>
    <row r="229" spans="1:4">
      <c r="A229" t="s">
        <v>588</v>
      </c>
      <c r="B229" t="s">
        <v>589</v>
      </c>
      <c r="C229" t="s">
        <v>134</v>
      </c>
      <c r="D229" t="s">
        <v>135</v>
      </c>
    </row>
    <row r="230" spans="1:4">
      <c r="A230" t="s">
        <v>590</v>
      </c>
      <c r="B230" t="s">
        <v>591</v>
      </c>
      <c r="C230" t="s">
        <v>134</v>
      </c>
      <c r="D230" t="s">
        <v>135</v>
      </c>
    </row>
    <row r="231" spans="1:4">
      <c r="A231" t="s">
        <v>592</v>
      </c>
      <c r="B231" t="s">
        <v>593</v>
      </c>
      <c r="C231" t="s">
        <v>134</v>
      </c>
      <c r="D231" t="s">
        <v>135</v>
      </c>
    </row>
    <row r="232" spans="1:4">
      <c r="A232" t="s">
        <v>594</v>
      </c>
      <c r="B232" t="s">
        <v>595</v>
      </c>
      <c r="C232" t="s">
        <v>134</v>
      </c>
      <c r="D232" t="s">
        <v>135</v>
      </c>
    </row>
    <row r="233" spans="1:4">
      <c r="A233" t="s">
        <v>596</v>
      </c>
      <c r="B233" t="s">
        <v>597</v>
      </c>
      <c r="C233" t="s">
        <v>134</v>
      </c>
      <c r="D233" t="s">
        <v>138</v>
      </c>
    </row>
    <row r="234" spans="1:4">
      <c r="A234" t="s">
        <v>598</v>
      </c>
      <c r="B234" t="s">
        <v>599</v>
      </c>
      <c r="C234" t="s">
        <v>134</v>
      </c>
      <c r="D234" t="s">
        <v>135</v>
      </c>
    </row>
    <row r="235" spans="1:4">
      <c r="A235" t="s">
        <v>600</v>
      </c>
      <c r="B235" t="s">
        <v>601</v>
      </c>
      <c r="C235" t="s">
        <v>134</v>
      </c>
      <c r="D235" t="s">
        <v>135</v>
      </c>
    </row>
    <row r="236" spans="1:4">
      <c r="A236" t="s">
        <v>602</v>
      </c>
      <c r="B236" t="s">
        <v>603</v>
      </c>
      <c r="C236" t="s">
        <v>134</v>
      </c>
      <c r="D236" t="s">
        <v>135</v>
      </c>
    </row>
    <row r="237" spans="1:4">
      <c r="A237" t="s">
        <v>604</v>
      </c>
      <c r="B237" t="s">
        <v>605</v>
      </c>
      <c r="C237" t="s">
        <v>134</v>
      </c>
      <c r="D237" t="s">
        <v>135</v>
      </c>
    </row>
    <row r="238" spans="1:4">
      <c r="A238" t="s">
        <v>606</v>
      </c>
      <c r="B238" t="s">
        <v>607</v>
      </c>
      <c r="C238" t="s">
        <v>134</v>
      </c>
      <c r="D238" t="s">
        <v>138</v>
      </c>
    </row>
    <row r="239" spans="1:4">
      <c r="A239" t="s">
        <v>608</v>
      </c>
      <c r="B239" t="s">
        <v>609</v>
      </c>
      <c r="C239" t="s">
        <v>134</v>
      </c>
      <c r="D239" t="s">
        <v>138</v>
      </c>
    </row>
    <row r="240" spans="1:4">
      <c r="A240" t="s">
        <v>610</v>
      </c>
      <c r="B240" t="s">
        <v>611</v>
      </c>
      <c r="C240" t="s">
        <v>134</v>
      </c>
      <c r="D240" t="s">
        <v>135</v>
      </c>
    </row>
    <row r="241" spans="1:4">
      <c r="A241" t="s">
        <v>612</v>
      </c>
      <c r="B241" t="s">
        <v>613</v>
      </c>
      <c r="C241" t="s">
        <v>134</v>
      </c>
      <c r="D241" t="s">
        <v>135</v>
      </c>
    </row>
    <row r="242" spans="1:4">
      <c r="A242" t="s">
        <v>614</v>
      </c>
      <c r="B242" t="s">
        <v>615</v>
      </c>
      <c r="C242" t="s">
        <v>134</v>
      </c>
      <c r="D242" t="s">
        <v>138</v>
      </c>
    </row>
    <row r="243" spans="1:4">
      <c r="A243" t="s">
        <v>616</v>
      </c>
      <c r="B243" t="s">
        <v>617</v>
      </c>
      <c r="C243" t="s">
        <v>134</v>
      </c>
      <c r="D243" t="s">
        <v>135</v>
      </c>
    </row>
    <row r="244" spans="1:4">
      <c r="A244" t="s">
        <v>618</v>
      </c>
      <c r="B244" t="s">
        <v>619</v>
      </c>
      <c r="C244" t="s">
        <v>134</v>
      </c>
      <c r="D244" t="s">
        <v>138</v>
      </c>
    </row>
    <row r="245" spans="1:4">
      <c r="A245" t="s">
        <v>620</v>
      </c>
      <c r="B245" t="s">
        <v>621</v>
      </c>
      <c r="C245" t="s">
        <v>134</v>
      </c>
      <c r="D245" t="s">
        <v>138</v>
      </c>
    </row>
    <row r="246" spans="1:4">
      <c r="A246" t="s">
        <v>622</v>
      </c>
      <c r="B246" t="s">
        <v>623</v>
      </c>
      <c r="C246" t="s">
        <v>134</v>
      </c>
      <c r="D246" t="s">
        <v>135</v>
      </c>
    </row>
    <row r="247" spans="1:4">
      <c r="A247" t="s">
        <v>624</v>
      </c>
      <c r="B247" t="s">
        <v>625</v>
      </c>
      <c r="C247" t="s">
        <v>134</v>
      </c>
      <c r="D247" t="s">
        <v>138</v>
      </c>
    </row>
    <row r="248" spans="1:4">
      <c r="A248" t="s">
        <v>626</v>
      </c>
      <c r="B248" t="s">
        <v>627</v>
      </c>
      <c r="C248" t="s">
        <v>134</v>
      </c>
      <c r="D248" t="s">
        <v>135</v>
      </c>
    </row>
    <row r="249" spans="1:4">
      <c r="A249" t="s">
        <v>628</v>
      </c>
      <c r="B249" t="s">
        <v>629</v>
      </c>
      <c r="C249" t="s">
        <v>134</v>
      </c>
      <c r="D249" t="s">
        <v>138</v>
      </c>
    </row>
    <row r="250" spans="1:4">
      <c r="A250" t="s">
        <v>630</v>
      </c>
      <c r="B250" t="s">
        <v>631</v>
      </c>
      <c r="C250" t="s">
        <v>134</v>
      </c>
      <c r="D250" t="s">
        <v>138</v>
      </c>
    </row>
    <row r="251" spans="1:4">
      <c r="A251" t="s">
        <v>632</v>
      </c>
      <c r="B251" t="s">
        <v>633</v>
      </c>
      <c r="C251" t="s">
        <v>134</v>
      </c>
      <c r="D251" t="s">
        <v>135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4801"/>
  <sheetViews>
    <sheetView tabSelected="1" workbookViewId="0">
      <selection activeCell="P2" sqref="P2"/>
    </sheetView>
  </sheetViews>
  <sheetFormatPr defaultRowHeight="15"/>
  <cols>
    <col min="1" max="1" width="15.42578125" customWidth="1"/>
    <col min="2" max="2" width="19" style="5" bestFit="1" customWidth="1"/>
    <col min="3" max="3" width="14" customWidth="1"/>
    <col min="4" max="4" width="16.140625" customWidth="1"/>
    <col min="5" max="5" width="15.85546875" bestFit="1" customWidth="1"/>
    <col min="6" max="6" width="17.85546875" customWidth="1"/>
    <col min="7" max="7" width="15.42578125" style="3" bestFit="1" customWidth="1"/>
    <col min="8" max="8" width="17.28515625" customWidth="1"/>
    <col min="9" max="9" width="13.5703125" customWidth="1"/>
    <col min="10" max="10" width="34.28515625" bestFit="1" customWidth="1"/>
    <col min="11" max="11" width="19.28515625" bestFit="1" customWidth="1"/>
    <col min="12" max="12" width="14.7109375" bestFit="1" customWidth="1"/>
    <col min="13" max="13" width="19.7109375" bestFit="1" customWidth="1"/>
    <col min="14" max="14" width="36.5703125" bestFit="1" customWidth="1"/>
    <col min="15" max="15" width="25.85546875" bestFit="1" customWidth="1"/>
    <col min="16" max="16" width="31.85546875" customWidth="1"/>
    <col min="20" max="20" width="29.28515625" bestFit="1" customWidth="1"/>
    <col min="21" max="21" width="16" customWidth="1"/>
  </cols>
  <sheetData>
    <row r="1" spans="1:21">
      <c r="A1" s="1" t="s">
        <v>634</v>
      </c>
      <c r="B1" s="4" t="s">
        <v>635</v>
      </c>
      <c r="C1" s="1" t="s">
        <v>0</v>
      </c>
      <c r="D1" s="1" t="s">
        <v>128</v>
      </c>
      <c r="E1" s="1" t="s">
        <v>636</v>
      </c>
      <c r="F1" s="1" t="s">
        <v>637</v>
      </c>
      <c r="G1" s="2" t="s">
        <v>3</v>
      </c>
      <c r="H1" s="1" t="s">
        <v>638</v>
      </c>
      <c r="I1" s="1" t="s">
        <v>639</v>
      </c>
      <c r="J1" s="1" t="s">
        <v>640</v>
      </c>
      <c r="K1" s="1" t="s">
        <v>641</v>
      </c>
      <c r="L1" s="1" t="s">
        <v>642</v>
      </c>
      <c r="M1" s="1" t="s">
        <v>643</v>
      </c>
      <c r="N1" s="1" t="s">
        <v>644</v>
      </c>
      <c r="O1" s="1" t="s">
        <v>1</v>
      </c>
      <c r="P1" s="1" t="s">
        <v>645</v>
      </c>
    </row>
    <row r="2" spans="1:21">
      <c r="A2" t="s">
        <v>646</v>
      </c>
      <c r="B2" s="5">
        <v>44961</v>
      </c>
      <c r="C2" t="s">
        <v>92</v>
      </c>
      <c r="D2" t="s">
        <v>316</v>
      </c>
      <c r="E2">
        <v>5</v>
      </c>
      <c r="F2" t="str">
        <f t="shared" ref="F2:F65" si="0">IF(E2&gt;5,"Bulk","normal")</f>
        <v>normal</v>
      </c>
      <c r="G2" s="3">
        <v>381</v>
      </c>
      <c r="H2">
        <v>15</v>
      </c>
      <c r="I2" t="str">
        <f t="shared" ref="I2:I65" si="1">IF(H2&gt;0,"discounted","full price")</f>
        <v>discounted</v>
      </c>
      <c r="J2" s="3">
        <f>Table3[[#This Row],[Quantity_Sold]]*Table3[[#This Row],[Selling_Price]]</f>
        <v>1905</v>
      </c>
      <c r="K2" s="3">
        <f t="shared" ref="K2:K65" si="2">H2*G2/100</f>
        <v>57.15</v>
      </c>
      <c r="L2" s="3">
        <f t="shared" ref="L2:L65" si="3">J2-K2</f>
        <v>1847.85</v>
      </c>
      <c r="M2" s="3" t="str">
        <f>TEXT(Table3[[#This Row],[Date]], "mmmm")</f>
        <v>February</v>
      </c>
      <c r="N2" s="9" t="str">
        <f>_xlfn.XLOOKUP(D2,Customers!A:A,Customers!B:B )</f>
        <v>King LLC</v>
      </c>
      <c r="O2" s="3" t="str">
        <f>_xlfn.XLOOKUP(C2,Books!A:A,Books!B:B)</f>
        <v>Also general growth local</v>
      </c>
      <c r="P2" s="3" t="str">
        <f>INDEX(Customers!B:B,MATCH(D2,Customers!A:A,0))</f>
        <v>King LLC</v>
      </c>
    </row>
    <row r="3" spans="1:21">
      <c r="A3" t="s">
        <v>647</v>
      </c>
      <c r="B3" s="5">
        <v>44978</v>
      </c>
      <c r="C3" t="s">
        <v>96</v>
      </c>
      <c r="D3" t="s">
        <v>508</v>
      </c>
      <c r="E3">
        <v>9</v>
      </c>
      <c r="F3" t="str">
        <f t="shared" si="0"/>
        <v>Bulk</v>
      </c>
      <c r="G3" s="3">
        <v>396</v>
      </c>
      <c r="H3">
        <v>0</v>
      </c>
      <c r="I3" t="str">
        <f t="shared" si="1"/>
        <v>full price</v>
      </c>
      <c r="J3" s="3">
        <f>Table3[[#This Row],[Quantity_Sold]]*Table3[[#This Row],[Selling_Price]]</f>
        <v>3564</v>
      </c>
      <c r="K3" s="3">
        <f t="shared" si="2"/>
        <v>0</v>
      </c>
      <c r="L3" s="3">
        <f t="shared" si="3"/>
        <v>3564</v>
      </c>
      <c r="M3" s="3" t="str">
        <f>TEXT(Table3[[#This Row],[Date]], "mmmm")</f>
        <v>February</v>
      </c>
      <c r="N3" s="3" t="str">
        <f>_xlfn.XLOOKUP(D3,Customers!A:A,Customers!B:B )</f>
        <v>George, Howard and Mcdaniel</v>
      </c>
      <c r="O3" s="3" t="str">
        <f>_xlfn.XLOOKUP(C3,Books!A:A,Books!B:B)</f>
        <v>Green city audience</v>
      </c>
      <c r="P3" s="3" t="str">
        <f>INDEX(Customers!B:B,MATCH(D3,Customers!A:A,0))</f>
        <v>George, Howard and Mcdaniel</v>
      </c>
    </row>
    <row r="4" spans="1:21">
      <c r="A4" t="s">
        <v>648</v>
      </c>
      <c r="B4" s="5">
        <v>44972</v>
      </c>
      <c r="C4" t="s">
        <v>26</v>
      </c>
      <c r="D4" t="s">
        <v>280</v>
      </c>
      <c r="E4">
        <v>6</v>
      </c>
      <c r="F4" t="str">
        <f t="shared" si="0"/>
        <v>Bulk</v>
      </c>
      <c r="G4" s="3">
        <v>210</v>
      </c>
      <c r="H4">
        <v>0</v>
      </c>
      <c r="I4" t="str">
        <f t="shared" si="1"/>
        <v>full price</v>
      </c>
      <c r="J4" s="3">
        <f>Table3[[#This Row],[Quantity_Sold]]*Table3[[#This Row],[Selling_Price]]</f>
        <v>1260</v>
      </c>
      <c r="K4" s="3">
        <f t="shared" si="2"/>
        <v>0</v>
      </c>
      <c r="L4" s="3">
        <f t="shared" si="3"/>
        <v>1260</v>
      </c>
      <c r="M4" s="3" t="str">
        <f>TEXT(Table3[[#This Row],[Date]], "mmmm")</f>
        <v>February</v>
      </c>
      <c r="N4" s="3" t="str">
        <f>_xlfn.XLOOKUP(D4,Customers!A:A,Customers!B:B )</f>
        <v>Bautista-Wright</v>
      </c>
      <c r="O4" s="3" t="str">
        <f>_xlfn.XLOOKUP(C4,Books!A:A,Books!B:B)</f>
        <v>Nearly material</v>
      </c>
      <c r="P4" s="3" t="str">
        <f>INDEX(Customers!B:B,MATCH(D4,Customers!A:A,0))</f>
        <v>Bautista-Wright</v>
      </c>
    </row>
    <row r="5" spans="1:21">
      <c r="A5" t="s">
        <v>649</v>
      </c>
      <c r="B5" s="5">
        <v>44977</v>
      </c>
      <c r="C5" t="s">
        <v>118</v>
      </c>
      <c r="D5" t="s">
        <v>162</v>
      </c>
      <c r="E5">
        <v>4</v>
      </c>
      <c r="F5" t="str">
        <f t="shared" si="0"/>
        <v>normal</v>
      </c>
      <c r="G5" s="3">
        <v>192</v>
      </c>
      <c r="H5">
        <v>15</v>
      </c>
      <c r="I5" t="str">
        <f t="shared" si="1"/>
        <v>discounted</v>
      </c>
      <c r="J5" s="3">
        <f>Table3[[#This Row],[Quantity_Sold]]*Table3[[#This Row],[Selling_Price]]</f>
        <v>768</v>
      </c>
      <c r="K5" s="3">
        <f t="shared" si="2"/>
        <v>28.8</v>
      </c>
      <c r="L5" s="3">
        <f t="shared" si="3"/>
        <v>739.2</v>
      </c>
      <c r="M5" s="3" t="str">
        <f>TEXT(Table3[[#This Row],[Date]], "mmmm")</f>
        <v>February</v>
      </c>
      <c r="N5" s="3" t="str">
        <f>_xlfn.XLOOKUP(D5,Customers!A:A,Customers!B:B )</f>
        <v>Trevino PLC</v>
      </c>
      <c r="O5" s="3" t="str">
        <f>_xlfn.XLOOKUP(C5,Books!A:A,Books!B:B)</f>
        <v>Attorney</v>
      </c>
      <c r="P5" s="3" t="str">
        <f>INDEX(Customers!B:B,MATCH(D5,Customers!A:A,0))</f>
        <v>Trevino PLC</v>
      </c>
      <c r="T5" s="12" t="s">
        <v>650</v>
      </c>
      <c r="U5" t="s">
        <v>636</v>
      </c>
    </row>
    <row r="6" spans="1:21" ht="18.75" customHeight="1">
      <c r="A6" t="s">
        <v>651</v>
      </c>
      <c r="B6" s="5">
        <v>44978</v>
      </c>
      <c r="C6" t="s">
        <v>92</v>
      </c>
      <c r="D6" t="s">
        <v>314</v>
      </c>
      <c r="E6">
        <v>10</v>
      </c>
      <c r="F6" t="str">
        <f t="shared" si="0"/>
        <v>Bulk</v>
      </c>
      <c r="G6" s="3">
        <v>381</v>
      </c>
      <c r="H6">
        <v>10</v>
      </c>
      <c r="I6" t="str">
        <f t="shared" si="1"/>
        <v>discounted</v>
      </c>
      <c r="J6" s="3">
        <f>Table3[[#This Row],[Quantity_Sold]]*Table3[[#This Row],[Selling_Price]]</f>
        <v>3810</v>
      </c>
      <c r="K6" s="3">
        <f t="shared" si="2"/>
        <v>38.1</v>
      </c>
      <c r="L6" s="3">
        <f t="shared" si="3"/>
        <v>3771.9</v>
      </c>
      <c r="M6" s="3" t="str">
        <f>TEXT(Table3[[#This Row],[Date]], "mmmm")</f>
        <v>February</v>
      </c>
      <c r="N6" s="3" t="str">
        <f>_xlfn.XLOOKUP(D6,Customers!A:A,Customers!B:B )</f>
        <v>Anderson LLC</v>
      </c>
      <c r="O6" s="3" t="str">
        <f>_xlfn.XLOOKUP(C6,Books!A:A,Books!B:B)</f>
        <v>Also general growth local</v>
      </c>
      <c r="P6" s="3" t="str">
        <f>INDEX(Customers!B:B,MATCH(D6,Customers!A:A,0))</f>
        <v>Anderson LLC</v>
      </c>
      <c r="T6" t="s">
        <v>27</v>
      </c>
      <c r="U6" s="10">
        <f>INDEX(Table3[#All],MATCH(T6,Table3[[#All],[Book_Title]],0),MATCH(U5,Table3[#Headers],0))</f>
        <v>6</v>
      </c>
    </row>
    <row r="7" spans="1:21">
      <c r="A7" t="s">
        <v>652</v>
      </c>
      <c r="B7" s="5">
        <v>44984</v>
      </c>
      <c r="C7" t="s">
        <v>114</v>
      </c>
      <c r="D7" t="s">
        <v>472</v>
      </c>
      <c r="E7">
        <v>10</v>
      </c>
      <c r="F7" t="str">
        <f t="shared" si="0"/>
        <v>Bulk</v>
      </c>
      <c r="G7" s="3">
        <v>315</v>
      </c>
      <c r="H7">
        <v>5</v>
      </c>
      <c r="I7" t="str">
        <f t="shared" si="1"/>
        <v>discounted</v>
      </c>
      <c r="J7" s="3">
        <f>Table3[[#This Row],[Quantity_Sold]]*Table3[[#This Row],[Selling_Price]]</f>
        <v>3150</v>
      </c>
      <c r="K7" s="3">
        <f t="shared" si="2"/>
        <v>15.75</v>
      </c>
      <c r="L7" s="3">
        <f t="shared" si="3"/>
        <v>3134.25</v>
      </c>
      <c r="M7" s="3" t="str">
        <f>TEXT(Table3[[#This Row],[Date]], "mmmm")</f>
        <v>February</v>
      </c>
      <c r="N7" s="3" t="str">
        <f>_xlfn.XLOOKUP(D7,Customers!A:A,Customers!B:B )</f>
        <v>Smith-Lester</v>
      </c>
      <c r="O7" s="3" t="str">
        <f>_xlfn.XLOOKUP(C7,Books!A:A,Books!B:B)</f>
        <v>Detail difficult power</v>
      </c>
      <c r="P7" s="3" t="str">
        <f>INDEX(Customers!B:B,MATCH(D7,Customers!A:A,0))</f>
        <v>Smith-Lester</v>
      </c>
    </row>
    <row r="8" spans="1:21">
      <c r="A8" t="s">
        <v>653</v>
      </c>
      <c r="B8" s="5">
        <v>44969</v>
      </c>
      <c r="C8" t="s">
        <v>70</v>
      </c>
      <c r="D8" t="s">
        <v>308</v>
      </c>
      <c r="E8">
        <v>4</v>
      </c>
      <c r="F8" t="str">
        <f t="shared" si="0"/>
        <v>normal</v>
      </c>
      <c r="G8" s="3">
        <v>370</v>
      </c>
      <c r="H8">
        <v>5</v>
      </c>
      <c r="I8" t="str">
        <f t="shared" si="1"/>
        <v>discounted</v>
      </c>
      <c r="J8" s="3">
        <f>Table3[[#This Row],[Quantity_Sold]]*Table3[[#This Row],[Selling_Price]]</f>
        <v>1480</v>
      </c>
      <c r="K8" s="3">
        <f t="shared" si="2"/>
        <v>18.5</v>
      </c>
      <c r="L8" s="3">
        <f t="shared" si="3"/>
        <v>1461.5</v>
      </c>
      <c r="M8" s="3" t="str">
        <f>TEXT(Table3[[#This Row],[Date]], "mmmm")</f>
        <v>February</v>
      </c>
      <c r="N8" s="3" t="str">
        <f>_xlfn.XLOOKUP(D8,Customers!A:A,Customers!B:B )</f>
        <v>Sanford-Bullock</v>
      </c>
      <c r="O8" s="3" t="str">
        <f>_xlfn.XLOOKUP(C8,Books!A:A,Books!B:B)</f>
        <v>Assume wrong</v>
      </c>
      <c r="P8" s="3" t="str">
        <f>INDEX(Customers!B:B,MATCH(D8,Customers!A:A,0))</f>
        <v>Sanford-Bullock</v>
      </c>
    </row>
    <row r="9" spans="1:21">
      <c r="A9" t="s">
        <v>654</v>
      </c>
      <c r="B9" s="5">
        <v>44972</v>
      </c>
      <c r="C9" t="s">
        <v>104</v>
      </c>
      <c r="D9" t="s">
        <v>312</v>
      </c>
      <c r="E9">
        <v>1</v>
      </c>
      <c r="F9" t="str">
        <f t="shared" si="0"/>
        <v>normal</v>
      </c>
      <c r="G9" s="3">
        <v>465</v>
      </c>
      <c r="H9">
        <v>5</v>
      </c>
      <c r="I9" t="str">
        <f t="shared" si="1"/>
        <v>discounted</v>
      </c>
      <c r="J9" s="3">
        <f>Table3[[#This Row],[Quantity_Sold]]*Table3[[#This Row],[Selling_Price]]</f>
        <v>465</v>
      </c>
      <c r="K9" s="3">
        <f t="shared" si="2"/>
        <v>23.25</v>
      </c>
      <c r="L9" s="3">
        <f t="shared" si="3"/>
        <v>441.75</v>
      </c>
      <c r="M9" s="3" t="str">
        <f>TEXT(Table3[[#This Row],[Date]], "mmmm")</f>
        <v>February</v>
      </c>
      <c r="N9" s="3" t="str">
        <f>_xlfn.XLOOKUP(D9,Customers!A:A,Customers!B:B )</f>
        <v>White and Sons</v>
      </c>
      <c r="O9" s="3" t="str">
        <f>_xlfn.XLOOKUP(C9,Books!A:A,Books!B:B)</f>
        <v>Process find daughter</v>
      </c>
      <c r="P9" s="3" t="str">
        <f>INDEX(Customers!B:B,MATCH(D9,Customers!A:A,0))</f>
        <v>White and Sons</v>
      </c>
      <c r="T9" s="11" t="s">
        <v>655</v>
      </c>
      <c r="U9" t="s">
        <v>656</v>
      </c>
    </row>
    <row r="10" spans="1:21">
      <c r="A10" t="s">
        <v>657</v>
      </c>
      <c r="B10" s="5">
        <v>44976</v>
      </c>
      <c r="C10" t="s">
        <v>13</v>
      </c>
      <c r="D10" t="s">
        <v>358</v>
      </c>
      <c r="E10">
        <v>9</v>
      </c>
      <c r="F10" t="str">
        <f t="shared" si="0"/>
        <v>Bulk</v>
      </c>
      <c r="G10" s="3">
        <v>354</v>
      </c>
      <c r="H10">
        <v>5</v>
      </c>
      <c r="I10" t="str">
        <f t="shared" si="1"/>
        <v>discounted</v>
      </c>
      <c r="J10" s="3">
        <f>Table3[[#This Row],[Quantity_Sold]]*Table3[[#This Row],[Selling_Price]]</f>
        <v>3186</v>
      </c>
      <c r="K10" s="3">
        <f t="shared" si="2"/>
        <v>17.7</v>
      </c>
      <c r="L10" s="3">
        <f t="shared" si="3"/>
        <v>3168.3</v>
      </c>
      <c r="M10" s="3" t="str">
        <f>TEXT(Table3[[#This Row],[Date]], "mmmm")</f>
        <v>February</v>
      </c>
      <c r="N10" s="3" t="str">
        <f>_xlfn.XLOOKUP(D10,Customers!A:A,Customers!B:B )</f>
        <v>Hood-Pena</v>
      </c>
      <c r="O10" s="3" t="str">
        <f>_xlfn.XLOOKUP(C10,Books!A:A,Books!B:B)</f>
        <v>Food ability</v>
      </c>
      <c r="P10" s="3" t="str">
        <f>INDEX(Customers!B:B,MATCH(D10,Customers!A:A,0))</f>
        <v>Hood-Pena</v>
      </c>
      <c r="T10" t="s">
        <v>119</v>
      </c>
      <c r="U10">
        <f>_xlfn.XLOOKUP(T10,Table3[Book_Title],Table3[Selling_Price])</f>
        <v>192</v>
      </c>
    </row>
    <row r="11" spans="1:21">
      <c r="A11" t="s">
        <v>658</v>
      </c>
      <c r="B11" s="5">
        <v>44963</v>
      </c>
      <c r="C11" t="s">
        <v>26</v>
      </c>
      <c r="D11" t="s">
        <v>326</v>
      </c>
      <c r="E11">
        <v>10</v>
      </c>
      <c r="F11" t="str">
        <f t="shared" si="0"/>
        <v>Bulk</v>
      </c>
      <c r="G11" s="3">
        <v>210</v>
      </c>
      <c r="H11">
        <v>5</v>
      </c>
      <c r="I11" t="str">
        <f t="shared" si="1"/>
        <v>discounted</v>
      </c>
      <c r="J11" s="3">
        <f>Table3[[#This Row],[Quantity_Sold]]*Table3[[#This Row],[Selling_Price]]</f>
        <v>2100</v>
      </c>
      <c r="K11" s="3">
        <f t="shared" si="2"/>
        <v>10.5</v>
      </c>
      <c r="L11" s="3">
        <f t="shared" si="3"/>
        <v>2089.5</v>
      </c>
      <c r="M11" s="3" t="str">
        <f>TEXT(Table3[[#This Row],[Date]], "mmmm")</f>
        <v>February</v>
      </c>
      <c r="N11" s="3" t="str">
        <f>_xlfn.XLOOKUP(D11,Customers!A:A,Customers!B:B )</f>
        <v>Scott-Johnston</v>
      </c>
      <c r="O11" s="3" t="str">
        <f>_xlfn.XLOOKUP(C11,Books!A:A,Books!B:B)</f>
        <v>Nearly material</v>
      </c>
      <c r="P11" s="3" t="str">
        <f>INDEX(Customers!B:B,MATCH(D11,Customers!A:A,0))</f>
        <v>Scott-Johnston</v>
      </c>
    </row>
    <row r="12" spans="1:21">
      <c r="A12" t="s">
        <v>659</v>
      </c>
      <c r="B12" s="5">
        <v>44971</v>
      </c>
      <c r="C12" t="s">
        <v>112</v>
      </c>
      <c r="D12" t="s">
        <v>308</v>
      </c>
      <c r="E12">
        <v>5</v>
      </c>
      <c r="F12" t="str">
        <f t="shared" si="0"/>
        <v>normal</v>
      </c>
      <c r="G12" s="3">
        <v>462</v>
      </c>
      <c r="H12">
        <v>0</v>
      </c>
      <c r="I12" t="str">
        <f t="shared" si="1"/>
        <v>full price</v>
      </c>
      <c r="J12" s="3">
        <f>Table3[[#This Row],[Quantity_Sold]]*Table3[[#This Row],[Selling_Price]]</f>
        <v>2310</v>
      </c>
      <c r="K12" s="3">
        <f t="shared" si="2"/>
        <v>0</v>
      </c>
      <c r="L12" s="3">
        <f t="shared" si="3"/>
        <v>2310</v>
      </c>
      <c r="M12" s="3" t="str">
        <f>TEXT(Table3[[#This Row],[Date]], "mmmm")</f>
        <v>February</v>
      </c>
      <c r="N12" s="3" t="str">
        <f>_xlfn.XLOOKUP(D12,Customers!A:A,Customers!B:B )</f>
        <v>Sanford-Bullock</v>
      </c>
      <c r="O12" s="3" t="str">
        <f>_xlfn.XLOOKUP(C12,Books!A:A,Books!B:B)</f>
        <v>Now stage</v>
      </c>
      <c r="P12" s="3" t="str">
        <f>INDEX(Customers!B:B,MATCH(D12,Customers!A:A,0))</f>
        <v>Sanford-Bullock</v>
      </c>
    </row>
    <row r="13" spans="1:21">
      <c r="A13" t="s">
        <v>660</v>
      </c>
      <c r="B13" s="5">
        <v>44985</v>
      </c>
      <c r="C13" t="s">
        <v>18</v>
      </c>
      <c r="D13" t="s">
        <v>288</v>
      </c>
      <c r="E13">
        <v>4</v>
      </c>
      <c r="F13" t="str">
        <f t="shared" si="0"/>
        <v>normal</v>
      </c>
      <c r="G13" s="3">
        <v>500</v>
      </c>
      <c r="H13">
        <v>0</v>
      </c>
      <c r="I13" t="str">
        <f t="shared" si="1"/>
        <v>full price</v>
      </c>
      <c r="J13" s="3">
        <f>Table3[[#This Row],[Quantity_Sold]]*Table3[[#This Row],[Selling_Price]]</f>
        <v>2000</v>
      </c>
      <c r="K13" s="3">
        <f t="shared" si="2"/>
        <v>0</v>
      </c>
      <c r="L13" s="3">
        <f t="shared" si="3"/>
        <v>2000</v>
      </c>
      <c r="M13" s="3" t="str">
        <f>TEXT(Table3[[#This Row],[Date]], "mmmm")</f>
        <v>February</v>
      </c>
      <c r="N13" s="3" t="str">
        <f>_xlfn.XLOOKUP(D13,Customers!A:A,Customers!B:B )</f>
        <v>Martinez, Bruce and Brady</v>
      </c>
      <c r="O13" s="3" t="str">
        <f>_xlfn.XLOOKUP(C13,Books!A:A,Books!B:B)</f>
        <v>Cell become</v>
      </c>
      <c r="P13" s="3" t="str">
        <f>INDEX(Customers!B:B,MATCH(D13,Customers!A:A,0))</f>
        <v>Martinez, Bruce and Brady</v>
      </c>
    </row>
    <row r="14" spans="1:21">
      <c r="A14" t="s">
        <v>661</v>
      </c>
      <c r="B14" s="5">
        <v>44978</v>
      </c>
      <c r="C14" t="s">
        <v>116</v>
      </c>
      <c r="D14" t="s">
        <v>516</v>
      </c>
      <c r="E14">
        <v>8</v>
      </c>
      <c r="F14" t="str">
        <f t="shared" si="0"/>
        <v>Bulk</v>
      </c>
      <c r="G14" s="3">
        <v>209</v>
      </c>
      <c r="H14">
        <v>0</v>
      </c>
      <c r="I14" t="str">
        <f t="shared" si="1"/>
        <v>full price</v>
      </c>
      <c r="J14" s="3">
        <f>Table3[[#This Row],[Quantity_Sold]]*Table3[[#This Row],[Selling_Price]]</f>
        <v>1672</v>
      </c>
      <c r="K14" s="3">
        <f t="shared" si="2"/>
        <v>0</v>
      </c>
      <c r="L14" s="3">
        <f t="shared" si="3"/>
        <v>1672</v>
      </c>
      <c r="M14" s="3" t="str">
        <f>TEXT(Table3[[#This Row],[Date]], "mmmm")</f>
        <v>February</v>
      </c>
      <c r="N14" s="3" t="str">
        <f>_xlfn.XLOOKUP(D14,Customers!A:A,Customers!B:B )</f>
        <v>Chen Inc</v>
      </c>
      <c r="O14" s="3" t="str">
        <f>_xlfn.XLOOKUP(C14,Books!A:A,Books!B:B)</f>
        <v>Present positive</v>
      </c>
      <c r="P14" s="3" t="str">
        <f>INDEX(Customers!B:B,MATCH(D14,Customers!A:A,0))</f>
        <v>Chen Inc</v>
      </c>
    </row>
    <row r="15" spans="1:21">
      <c r="A15" t="s">
        <v>662</v>
      </c>
      <c r="B15" s="5">
        <v>44974</v>
      </c>
      <c r="C15" t="s">
        <v>88</v>
      </c>
      <c r="D15" t="s">
        <v>524</v>
      </c>
      <c r="E15">
        <v>10</v>
      </c>
      <c r="F15" t="str">
        <f t="shared" si="0"/>
        <v>Bulk</v>
      </c>
      <c r="G15" s="3">
        <v>456</v>
      </c>
      <c r="H15">
        <v>10</v>
      </c>
      <c r="I15" t="str">
        <f t="shared" si="1"/>
        <v>discounted</v>
      </c>
      <c r="J15" s="3">
        <f>Table3[[#This Row],[Quantity_Sold]]*Table3[[#This Row],[Selling_Price]]</f>
        <v>4560</v>
      </c>
      <c r="K15" s="3">
        <f t="shared" si="2"/>
        <v>45.6</v>
      </c>
      <c r="L15" s="3">
        <f t="shared" si="3"/>
        <v>4514.3999999999996</v>
      </c>
      <c r="M15" s="3" t="str">
        <f>TEXT(Table3[[#This Row],[Date]], "mmmm")</f>
        <v>February</v>
      </c>
      <c r="N15" s="3" t="str">
        <f>_xlfn.XLOOKUP(D15,Customers!A:A,Customers!B:B )</f>
        <v>Golden Inc</v>
      </c>
      <c r="O15" s="3" t="str">
        <f>_xlfn.XLOOKUP(C15,Books!A:A,Books!B:B)</f>
        <v>Lay chance</v>
      </c>
      <c r="P15" s="3" t="str">
        <f>INDEX(Customers!B:B,MATCH(D15,Customers!A:A,0))</f>
        <v>Golden Inc</v>
      </c>
    </row>
    <row r="16" spans="1:21">
      <c r="A16" t="s">
        <v>663</v>
      </c>
      <c r="B16" s="5">
        <v>44962</v>
      </c>
      <c r="C16" t="s">
        <v>46</v>
      </c>
      <c r="D16" t="s">
        <v>420</v>
      </c>
      <c r="E16">
        <v>3</v>
      </c>
      <c r="F16" t="str">
        <f t="shared" si="0"/>
        <v>normal</v>
      </c>
      <c r="G16" s="3">
        <v>167</v>
      </c>
      <c r="H16">
        <v>5</v>
      </c>
      <c r="I16" t="str">
        <f t="shared" si="1"/>
        <v>discounted</v>
      </c>
      <c r="J16" s="3">
        <f>Table3[[#This Row],[Quantity_Sold]]*Table3[[#This Row],[Selling_Price]]</f>
        <v>501</v>
      </c>
      <c r="K16" s="3">
        <f t="shared" si="2"/>
        <v>8.35</v>
      </c>
      <c r="L16" s="3">
        <f t="shared" si="3"/>
        <v>492.65</v>
      </c>
      <c r="M16" s="3" t="str">
        <f>TEXT(Table3[[#This Row],[Date]], "mmmm")</f>
        <v>February</v>
      </c>
      <c r="N16" s="3" t="str">
        <f>_xlfn.XLOOKUP(D16,Customers!A:A,Customers!B:B )</f>
        <v>Malone-Riggs</v>
      </c>
      <c r="O16" s="3" t="str">
        <f>_xlfn.XLOOKUP(C16,Books!A:A,Books!B:B)</f>
        <v>Result population age</v>
      </c>
      <c r="P16" s="3" t="str">
        <f>INDEX(Customers!B:B,MATCH(D16,Customers!A:A,0))</f>
        <v>Malone-Riggs</v>
      </c>
    </row>
    <row r="17" spans="1:16">
      <c r="A17" t="s">
        <v>664</v>
      </c>
      <c r="B17" s="5">
        <v>44972</v>
      </c>
      <c r="C17" t="s">
        <v>30</v>
      </c>
      <c r="D17" t="s">
        <v>151</v>
      </c>
      <c r="E17">
        <v>4</v>
      </c>
      <c r="F17" t="str">
        <f t="shared" si="0"/>
        <v>normal</v>
      </c>
      <c r="G17" s="3">
        <v>281</v>
      </c>
      <c r="H17">
        <v>10</v>
      </c>
      <c r="I17" t="str">
        <f t="shared" si="1"/>
        <v>discounted</v>
      </c>
      <c r="J17" s="3">
        <f>Table3[[#This Row],[Quantity_Sold]]*Table3[[#This Row],[Selling_Price]]</f>
        <v>1124</v>
      </c>
      <c r="K17" s="3">
        <f t="shared" si="2"/>
        <v>28.1</v>
      </c>
      <c r="L17" s="3">
        <f t="shared" si="3"/>
        <v>1095.9000000000001</v>
      </c>
      <c r="M17" s="3" t="str">
        <f>TEXT(Table3[[#This Row],[Date]], "mmmm")</f>
        <v>February</v>
      </c>
      <c r="N17" s="3" t="str">
        <f>_xlfn.XLOOKUP(D17,Customers!A:A,Customers!B:B )</f>
        <v>Walter, Richard and Powell</v>
      </c>
      <c r="O17" s="3" t="str">
        <f>_xlfn.XLOOKUP(C17,Books!A:A,Books!B:B)</f>
        <v>Remember serve</v>
      </c>
      <c r="P17" s="3" t="str">
        <f>INDEX(Customers!B:B,MATCH(D17,Customers!A:A,0))</f>
        <v>Walter, Richard and Powell</v>
      </c>
    </row>
    <row r="18" spans="1:16">
      <c r="A18" t="s">
        <v>665</v>
      </c>
      <c r="B18" s="5">
        <v>44968</v>
      </c>
      <c r="C18" t="s">
        <v>106</v>
      </c>
      <c r="D18" t="s">
        <v>532</v>
      </c>
      <c r="E18">
        <v>2</v>
      </c>
      <c r="F18" t="str">
        <f t="shared" si="0"/>
        <v>normal</v>
      </c>
      <c r="G18" s="3">
        <v>219</v>
      </c>
      <c r="H18">
        <v>5</v>
      </c>
      <c r="I18" t="str">
        <f t="shared" si="1"/>
        <v>discounted</v>
      </c>
      <c r="J18" s="3">
        <f>Table3[[#This Row],[Quantity_Sold]]*Table3[[#This Row],[Selling_Price]]</f>
        <v>438</v>
      </c>
      <c r="K18" s="3">
        <f t="shared" si="2"/>
        <v>10.95</v>
      </c>
      <c r="L18" s="3">
        <f t="shared" si="3"/>
        <v>427.05</v>
      </c>
      <c r="M18" s="3" t="str">
        <f>TEXT(Table3[[#This Row],[Date]], "mmmm")</f>
        <v>February</v>
      </c>
      <c r="N18" s="3" t="str">
        <f>_xlfn.XLOOKUP(D18,Customers!A:A,Customers!B:B )</f>
        <v>Bender Group</v>
      </c>
      <c r="O18" s="3" t="str">
        <f>_xlfn.XLOOKUP(C18,Books!A:A,Books!B:B)</f>
        <v>Some may</v>
      </c>
      <c r="P18" s="3" t="str">
        <f>INDEX(Customers!B:B,MATCH(D18,Customers!A:A,0))</f>
        <v>Bender Group</v>
      </c>
    </row>
    <row r="19" spans="1:16">
      <c r="A19" t="s">
        <v>666</v>
      </c>
      <c r="B19" s="5">
        <v>44978</v>
      </c>
      <c r="C19" t="s">
        <v>26</v>
      </c>
      <c r="D19" t="s">
        <v>212</v>
      </c>
      <c r="E19">
        <v>5</v>
      </c>
      <c r="F19" t="str">
        <f t="shared" si="0"/>
        <v>normal</v>
      </c>
      <c r="G19" s="3">
        <v>210</v>
      </c>
      <c r="H19">
        <v>0</v>
      </c>
      <c r="I19" t="str">
        <f t="shared" si="1"/>
        <v>full price</v>
      </c>
      <c r="J19" s="3">
        <f>Table3[[#This Row],[Quantity_Sold]]*Table3[[#This Row],[Selling_Price]]</f>
        <v>1050</v>
      </c>
      <c r="K19" s="3">
        <f t="shared" si="2"/>
        <v>0</v>
      </c>
      <c r="L19" s="3">
        <f t="shared" si="3"/>
        <v>1050</v>
      </c>
      <c r="M19" s="3" t="str">
        <f>TEXT(Table3[[#This Row],[Date]], "mmmm")</f>
        <v>February</v>
      </c>
      <c r="N19" s="3" t="str">
        <f>_xlfn.XLOOKUP(D19,Customers!A:A,Customers!B:B )</f>
        <v>Barrett-Bryant</v>
      </c>
      <c r="O19" s="3" t="str">
        <f>_xlfn.XLOOKUP(C19,Books!A:A,Books!B:B)</f>
        <v>Nearly material</v>
      </c>
      <c r="P19" s="3" t="str">
        <f>INDEX(Customers!B:B,MATCH(D19,Customers!A:A,0))</f>
        <v>Barrett-Bryant</v>
      </c>
    </row>
    <row r="20" spans="1:16">
      <c r="A20" t="s">
        <v>667</v>
      </c>
      <c r="B20" s="5">
        <v>44971</v>
      </c>
      <c r="C20" t="s">
        <v>46</v>
      </c>
      <c r="D20" t="s">
        <v>254</v>
      </c>
      <c r="E20">
        <v>4</v>
      </c>
      <c r="F20" t="str">
        <f t="shared" si="0"/>
        <v>normal</v>
      </c>
      <c r="G20" s="3">
        <v>167</v>
      </c>
      <c r="H20">
        <v>15</v>
      </c>
      <c r="I20" t="str">
        <f t="shared" si="1"/>
        <v>discounted</v>
      </c>
      <c r="J20" s="3">
        <f>Table3[[#This Row],[Quantity_Sold]]*Table3[[#This Row],[Selling_Price]]</f>
        <v>668</v>
      </c>
      <c r="K20" s="3">
        <f t="shared" si="2"/>
        <v>25.05</v>
      </c>
      <c r="L20" s="3">
        <f t="shared" si="3"/>
        <v>642.95000000000005</v>
      </c>
      <c r="M20" s="3" t="str">
        <f>TEXT(Table3[[#This Row],[Date]], "mmmm")</f>
        <v>February</v>
      </c>
      <c r="N20" s="3" t="str">
        <f>_xlfn.XLOOKUP(D20,Customers!A:A,Customers!B:B )</f>
        <v>Nielsen, Chandler and Erickson</v>
      </c>
      <c r="O20" s="3" t="str">
        <f>_xlfn.XLOOKUP(C20,Books!A:A,Books!B:B)</f>
        <v>Result population age</v>
      </c>
      <c r="P20" s="3" t="str">
        <f>INDEX(Customers!B:B,MATCH(D20,Customers!A:A,0))</f>
        <v>Nielsen, Chandler and Erickson</v>
      </c>
    </row>
    <row r="21" spans="1:16">
      <c r="A21" t="s">
        <v>668</v>
      </c>
      <c r="B21" s="5">
        <v>44977</v>
      </c>
      <c r="C21" t="s">
        <v>36</v>
      </c>
      <c r="D21" t="s">
        <v>380</v>
      </c>
      <c r="E21">
        <v>10</v>
      </c>
      <c r="F21" t="str">
        <f t="shared" si="0"/>
        <v>Bulk</v>
      </c>
      <c r="G21" s="3">
        <v>420</v>
      </c>
      <c r="H21">
        <v>10</v>
      </c>
      <c r="I21" t="str">
        <f t="shared" si="1"/>
        <v>discounted</v>
      </c>
      <c r="J21" s="3">
        <f>Table3[[#This Row],[Quantity_Sold]]*Table3[[#This Row],[Selling_Price]]</f>
        <v>4200</v>
      </c>
      <c r="K21" s="3">
        <f t="shared" si="2"/>
        <v>42</v>
      </c>
      <c r="L21" s="3">
        <f t="shared" si="3"/>
        <v>4158</v>
      </c>
      <c r="M21" s="3" t="str">
        <f>TEXT(Table3[[#This Row],[Date]], "mmmm")</f>
        <v>February</v>
      </c>
      <c r="N21" s="3" t="str">
        <f>_xlfn.XLOOKUP(D21,Customers!A:A,Customers!B:B )</f>
        <v>Barnes-Johnson</v>
      </c>
      <c r="O21" s="3" t="str">
        <f>_xlfn.XLOOKUP(C21,Books!A:A,Books!B:B)</f>
        <v>Try fast</v>
      </c>
      <c r="P21" s="3" t="str">
        <f>INDEX(Customers!B:B,MATCH(D21,Customers!A:A,0))</f>
        <v>Barnes-Johnson</v>
      </c>
    </row>
    <row r="22" spans="1:16">
      <c r="A22" t="s">
        <v>669</v>
      </c>
      <c r="B22" s="5">
        <v>44970</v>
      </c>
      <c r="C22" t="s">
        <v>92</v>
      </c>
      <c r="D22" t="s">
        <v>153</v>
      </c>
      <c r="E22">
        <v>9</v>
      </c>
      <c r="F22" t="str">
        <f t="shared" si="0"/>
        <v>Bulk</v>
      </c>
      <c r="G22" s="3">
        <v>381</v>
      </c>
      <c r="H22">
        <v>10</v>
      </c>
      <c r="I22" t="str">
        <f t="shared" si="1"/>
        <v>discounted</v>
      </c>
      <c r="J22" s="3">
        <f>Table3[[#This Row],[Quantity_Sold]]*Table3[[#This Row],[Selling_Price]]</f>
        <v>3429</v>
      </c>
      <c r="K22" s="3">
        <f t="shared" si="2"/>
        <v>38.1</v>
      </c>
      <c r="L22" s="3">
        <f t="shared" si="3"/>
        <v>3390.9</v>
      </c>
      <c r="M22" s="3" t="str">
        <f>TEXT(Table3[[#This Row],[Date]], "mmmm")</f>
        <v>February</v>
      </c>
      <c r="N22" s="3" t="str">
        <f>_xlfn.XLOOKUP(D22,Customers!A:A,Customers!B:B )</f>
        <v>Brown and Sons</v>
      </c>
      <c r="O22" s="3" t="str">
        <f>_xlfn.XLOOKUP(C22,Books!A:A,Books!B:B)</f>
        <v>Also general growth local</v>
      </c>
      <c r="P22" s="3" t="str">
        <f>INDEX(Customers!B:B,MATCH(D22,Customers!A:A,0))</f>
        <v>Brown and Sons</v>
      </c>
    </row>
    <row r="23" spans="1:16">
      <c r="A23" t="s">
        <v>670</v>
      </c>
      <c r="B23" s="5">
        <v>44960</v>
      </c>
      <c r="C23" t="s">
        <v>34</v>
      </c>
      <c r="D23" t="s">
        <v>145</v>
      </c>
      <c r="E23">
        <v>2</v>
      </c>
      <c r="F23" t="str">
        <f t="shared" si="0"/>
        <v>normal</v>
      </c>
      <c r="G23" s="3">
        <v>284</v>
      </c>
      <c r="H23">
        <v>0</v>
      </c>
      <c r="I23" t="str">
        <f t="shared" si="1"/>
        <v>full price</v>
      </c>
      <c r="J23" s="3">
        <f>Table3[[#This Row],[Quantity_Sold]]*Table3[[#This Row],[Selling_Price]]</f>
        <v>568</v>
      </c>
      <c r="K23" s="3">
        <f t="shared" si="2"/>
        <v>0</v>
      </c>
      <c r="L23" s="3">
        <f t="shared" si="3"/>
        <v>568</v>
      </c>
      <c r="M23" s="3" t="str">
        <f>TEXT(Table3[[#This Row],[Date]], "mmmm")</f>
        <v>February</v>
      </c>
      <c r="N23" s="3" t="str">
        <f>_xlfn.XLOOKUP(D23,Customers!A:A,Customers!B:B )</f>
        <v>Curtis-Hatfield</v>
      </c>
      <c r="O23" s="3" t="str">
        <f>_xlfn.XLOOKUP(C23,Books!A:A,Books!B:B)</f>
        <v>Against realize bill</v>
      </c>
      <c r="P23" s="3" t="str">
        <f>INDEX(Customers!B:B,MATCH(D23,Customers!A:A,0))</f>
        <v>Curtis-Hatfield</v>
      </c>
    </row>
    <row r="24" spans="1:16">
      <c r="A24" t="s">
        <v>671</v>
      </c>
      <c r="B24" s="5">
        <v>44965</v>
      </c>
      <c r="C24" t="s">
        <v>92</v>
      </c>
      <c r="D24" t="s">
        <v>348</v>
      </c>
      <c r="E24">
        <v>5</v>
      </c>
      <c r="F24" t="str">
        <f t="shared" si="0"/>
        <v>normal</v>
      </c>
      <c r="G24" s="3">
        <v>381</v>
      </c>
      <c r="H24">
        <v>15</v>
      </c>
      <c r="I24" t="str">
        <f t="shared" si="1"/>
        <v>discounted</v>
      </c>
      <c r="J24" s="3">
        <f>Table3[[#This Row],[Quantity_Sold]]*Table3[[#This Row],[Selling_Price]]</f>
        <v>1905</v>
      </c>
      <c r="K24" s="3">
        <f t="shared" si="2"/>
        <v>57.15</v>
      </c>
      <c r="L24" s="3">
        <f t="shared" si="3"/>
        <v>1847.85</v>
      </c>
      <c r="M24" s="3" t="str">
        <f>TEXT(Table3[[#This Row],[Date]], "mmmm")</f>
        <v>February</v>
      </c>
      <c r="N24" s="3" t="str">
        <f>_xlfn.XLOOKUP(D24,Customers!A:A,Customers!B:B )</f>
        <v>Wade Group</v>
      </c>
      <c r="O24" s="3" t="str">
        <f>_xlfn.XLOOKUP(C24,Books!A:A,Books!B:B)</f>
        <v>Also general growth local</v>
      </c>
      <c r="P24" s="3" t="str">
        <f>INDEX(Customers!B:B,MATCH(D24,Customers!A:A,0))</f>
        <v>Wade Group</v>
      </c>
    </row>
    <row r="25" spans="1:16">
      <c r="A25" t="s">
        <v>672</v>
      </c>
      <c r="B25" s="5">
        <v>44978</v>
      </c>
      <c r="C25" t="s">
        <v>90</v>
      </c>
      <c r="D25" t="s">
        <v>170</v>
      </c>
      <c r="E25">
        <v>7</v>
      </c>
      <c r="F25" t="str">
        <f t="shared" si="0"/>
        <v>Bulk</v>
      </c>
      <c r="G25" s="3">
        <v>222</v>
      </c>
      <c r="H25">
        <v>5</v>
      </c>
      <c r="I25" t="str">
        <f t="shared" si="1"/>
        <v>discounted</v>
      </c>
      <c r="J25" s="3">
        <f>Table3[[#This Row],[Quantity_Sold]]*Table3[[#This Row],[Selling_Price]]</f>
        <v>1554</v>
      </c>
      <c r="K25" s="3">
        <f t="shared" si="2"/>
        <v>11.1</v>
      </c>
      <c r="L25" s="3">
        <f t="shared" si="3"/>
        <v>1542.9</v>
      </c>
      <c r="M25" s="3" t="str">
        <f>TEXT(Table3[[#This Row],[Date]], "mmmm")</f>
        <v>February</v>
      </c>
      <c r="N25" s="3" t="str">
        <f>_xlfn.XLOOKUP(D25,Customers!A:A,Customers!B:B )</f>
        <v>Taylor-Kane</v>
      </c>
      <c r="O25" s="3" t="str">
        <f>_xlfn.XLOOKUP(C25,Books!A:A,Books!B:B)</f>
        <v>Remember approach buy</v>
      </c>
      <c r="P25" s="3" t="str">
        <f>INDEX(Customers!B:B,MATCH(D25,Customers!A:A,0))</f>
        <v>Taylor-Kane</v>
      </c>
    </row>
    <row r="26" spans="1:16">
      <c r="A26" t="s">
        <v>673</v>
      </c>
      <c r="B26" s="5">
        <v>44965</v>
      </c>
      <c r="C26" t="s">
        <v>92</v>
      </c>
      <c r="D26" t="s">
        <v>366</v>
      </c>
      <c r="E26">
        <v>9</v>
      </c>
      <c r="F26" t="str">
        <f t="shared" si="0"/>
        <v>Bulk</v>
      </c>
      <c r="G26" s="3">
        <v>381</v>
      </c>
      <c r="H26">
        <v>15</v>
      </c>
      <c r="I26" t="str">
        <f t="shared" si="1"/>
        <v>discounted</v>
      </c>
      <c r="J26" s="3">
        <f>Table3[[#This Row],[Quantity_Sold]]*Table3[[#This Row],[Selling_Price]]</f>
        <v>3429</v>
      </c>
      <c r="K26" s="3">
        <f t="shared" si="2"/>
        <v>57.15</v>
      </c>
      <c r="L26" s="3">
        <f t="shared" si="3"/>
        <v>3371.85</v>
      </c>
      <c r="M26" s="3" t="str">
        <f>TEXT(Table3[[#This Row],[Date]], "mmmm")</f>
        <v>February</v>
      </c>
      <c r="N26" s="3" t="str">
        <f>_xlfn.XLOOKUP(D26,Customers!A:A,Customers!B:B )</f>
        <v>Carr Ltd</v>
      </c>
      <c r="O26" s="3" t="str">
        <f>_xlfn.XLOOKUP(C26,Books!A:A,Books!B:B)</f>
        <v>Also general growth local</v>
      </c>
      <c r="P26" s="3" t="str">
        <f>INDEX(Customers!B:B,MATCH(D26,Customers!A:A,0))</f>
        <v>Carr Ltd</v>
      </c>
    </row>
    <row r="27" spans="1:16">
      <c r="A27" t="s">
        <v>674</v>
      </c>
      <c r="B27" s="5">
        <v>44981</v>
      </c>
      <c r="C27" t="s">
        <v>84</v>
      </c>
      <c r="D27" t="s">
        <v>580</v>
      </c>
      <c r="E27">
        <v>4</v>
      </c>
      <c r="F27" t="str">
        <f t="shared" si="0"/>
        <v>normal</v>
      </c>
      <c r="G27" s="3">
        <v>481</v>
      </c>
      <c r="H27">
        <v>0</v>
      </c>
      <c r="I27" t="str">
        <f t="shared" si="1"/>
        <v>full price</v>
      </c>
      <c r="J27" s="3">
        <f>Table3[[#This Row],[Quantity_Sold]]*Table3[[#This Row],[Selling_Price]]</f>
        <v>1924</v>
      </c>
      <c r="K27" s="3">
        <f t="shared" si="2"/>
        <v>0</v>
      </c>
      <c r="L27" s="3">
        <f t="shared" si="3"/>
        <v>1924</v>
      </c>
      <c r="M27" s="3" t="str">
        <f>TEXT(Table3[[#This Row],[Date]], "mmmm")</f>
        <v>February</v>
      </c>
      <c r="N27" s="3" t="str">
        <f>_xlfn.XLOOKUP(D27,Customers!A:A,Customers!B:B )</f>
        <v>Brown-Walter</v>
      </c>
      <c r="O27" s="3" t="str">
        <f>_xlfn.XLOOKUP(C27,Books!A:A,Books!B:B)</f>
        <v>Statement back brother</v>
      </c>
      <c r="P27" s="3" t="str">
        <f>INDEX(Customers!B:B,MATCH(D27,Customers!A:A,0))</f>
        <v>Brown-Walter</v>
      </c>
    </row>
    <row r="28" spans="1:16">
      <c r="A28" t="s">
        <v>675</v>
      </c>
      <c r="B28" s="5">
        <v>44964</v>
      </c>
      <c r="C28" t="s">
        <v>80</v>
      </c>
      <c r="D28" t="s">
        <v>402</v>
      </c>
      <c r="E28">
        <v>6</v>
      </c>
      <c r="F28" t="str">
        <f t="shared" si="0"/>
        <v>Bulk</v>
      </c>
      <c r="G28" s="3">
        <v>164</v>
      </c>
      <c r="H28">
        <v>0</v>
      </c>
      <c r="I28" t="str">
        <f t="shared" si="1"/>
        <v>full price</v>
      </c>
      <c r="J28" s="3">
        <f>Table3[[#This Row],[Quantity_Sold]]*Table3[[#This Row],[Selling_Price]]</f>
        <v>984</v>
      </c>
      <c r="K28" s="3">
        <f t="shared" si="2"/>
        <v>0</v>
      </c>
      <c r="L28" s="3">
        <f t="shared" si="3"/>
        <v>984</v>
      </c>
      <c r="M28" s="3" t="str">
        <f>TEXT(Table3[[#This Row],[Date]], "mmmm")</f>
        <v>February</v>
      </c>
      <c r="N28" s="3" t="str">
        <f>_xlfn.XLOOKUP(D28,Customers!A:A,Customers!B:B )</f>
        <v>Caldwell PLC</v>
      </c>
      <c r="O28" s="3" t="str">
        <f>_xlfn.XLOOKUP(C28,Books!A:A,Books!B:B)</f>
        <v>Can apply</v>
      </c>
      <c r="P28" s="3" t="str">
        <f>INDEX(Customers!B:B,MATCH(D28,Customers!A:A,0))</f>
        <v>Caldwell PLC</v>
      </c>
    </row>
    <row r="29" spans="1:16">
      <c r="A29" t="s">
        <v>676</v>
      </c>
      <c r="B29" s="5">
        <v>44968</v>
      </c>
      <c r="C29" t="s">
        <v>100</v>
      </c>
      <c r="D29" t="s">
        <v>570</v>
      </c>
      <c r="E29">
        <v>3</v>
      </c>
      <c r="F29" t="str">
        <f t="shared" si="0"/>
        <v>normal</v>
      </c>
      <c r="G29" s="3">
        <v>334</v>
      </c>
      <c r="H29">
        <v>0</v>
      </c>
      <c r="I29" t="str">
        <f t="shared" si="1"/>
        <v>full price</v>
      </c>
      <c r="J29" s="3">
        <f>Table3[[#This Row],[Quantity_Sold]]*Table3[[#This Row],[Selling_Price]]</f>
        <v>1002</v>
      </c>
      <c r="K29" s="3">
        <f t="shared" si="2"/>
        <v>0</v>
      </c>
      <c r="L29" s="3">
        <f t="shared" si="3"/>
        <v>1002</v>
      </c>
      <c r="M29" s="3" t="str">
        <f>TEXT(Table3[[#This Row],[Date]], "mmmm")</f>
        <v>February</v>
      </c>
      <c r="N29" s="3" t="str">
        <f>_xlfn.XLOOKUP(D29,Customers!A:A,Customers!B:B )</f>
        <v>Potter Group</v>
      </c>
      <c r="O29" s="3" t="str">
        <f>_xlfn.XLOOKUP(C29,Books!A:A,Books!B:B)</f>
        <v>Prevent particularly wrong</v>
      </c>
      <c r="P29" s="3" t="str">
        <f>INDEX(Customers!B:B,MATCH(D29,Customers!A:A,0))</f>
        <v>Potter Group</v>
      </c>
    </row>
    <row r="30" spans="1:16">
      <c r="A30" t="s">
        <v>677</v>
      </c>
      <c r="B30" s="5">
        <v>44969</v>
      </c>
      <c r="C30" t="s">
        <v>98</v>
      </c>
      <c r="D30" t="s">
        <v>524</v>
      </c>
      <c r="E30">
        <v>1</v>
      </c>
      <c r="F30" t="str">
        <f t="shared" si="0"/>
        <v>normal</v>
      </c>
      <c r="G30" s="3">
        <v>206</v>
      </c>
      <c r="H30">
        <v>5</v>
      </c>
      <c r="I30" t="str">
        <f t="shared" si="1"/>
        <v>discounted</v>
      </c>
      <c r="J30" s="3">
        <f>Table3[[#This Row],[Quantity_Sold]]*Table3[[#This Row],[Selling_Price]]</f>
        <v>206</v>
      </c>
      <c r="K30" s="3">
        <f t="shared" si="2"/>
        <v>10.3</v>
      </c>
      <c r="L30" s="3">
        <f t="shared" si="3"/>
        <v>195.7</v>
      </c>
      <c r="M30" s="3" t="str">
        <f>TEXT(Table3[[#This Row],[Date]], "mmmm")</f>
        <v>February</v>
      </c>
      <c r="N30" s="3" t="str">
        <f>_xlfn.XLOOKUP(D30,Customers!A:A,Customers!B:B )</f>
        <v>Golden Inc</v>
      </c>
      <c r="O30" s="3" t="str">
        <f>_xlfn.XLOOKUP(C30,Books!A:A,Books!B:B)</f>
        <v>Inside lot never discover</v>
      </c>
      <c r="P30" s="3" t="str">
        <f>INDEX(Customers!B:B,MATCH(D30,Customers!A:A,0))</f>
        <v>Golden Inc</v>
      </c>
    </row>
    <row r="31" spans="1:16">
      <c r="A31" t="s">
        <v>678</v>
      </c>
      <c r="B31" s="5">
        <v>44965</v>
      </c>
      <c r="C31" t="s">
        <v>80</v>
      </c>
      <c r="D31" t="s">
        <v>256</v>
      </c>
      <c r="E31">
        <v>8</v>
      </c>
      <c r="F31" t="str">
        <f t="shared" si="0"/>
        <v>Bulk</v>
      </c>
      <c r="G31" s="3">
        <v>164</v>
      </c>
      <c r="H31">
        <v>5</v>
      </c>
      <c r="I31" t="str">
        <f t="shared" si="1"/>
        <v>discounted</v>
      </c>
      <c r="J31" s="3">
        <f>Table3[[#This Row],[Quantity_Sold]]*Table3[[#This Row],[Selling_Price]]</f>
        <v>1312</v>
      </c>
      <c r="K31" s="3">
        <f t="shared" si="2"/>
        <v>8.1999999999999993</v>
      </c>
      <c r="L31" s="3">
        <f t="shared" si="3"/>
        <v>1303.8</v>
      </c>
      <c r="M31" s="3" t="str">
        <f>TEXT(Table3[[#This Row],[Date]], "mmmm")</f>
        <v>February</v>
      </c>
      <c r="N31" s="3" t="str">
        <f>_xlfn.XLOOKUP(D31,Customers!A:A,Customers!B:B )</f>
        <v>Stevenson-Phillips</v>
      </c>
      <c r="O31" s="3" t="str">
        <f>_xlfn.XLOOKUP(C31,Books!A:A,Books!B:B)</f>
        <v>Can apply</v>
      </c>
      <c r="P31" s="3" t="str">
        <f>INDEX(Customers!B:B,MATCH(D31,Customers!A:A,0))</f>
        <v>Stevenson-Phillips</v>
      </c>
    </row>
    <row r="32" spans="1:16">
      <c r="A32" t="s">
        <v>679</v>
      </c>
      <c r="B32" s="5">
        <v>44962</v>
      </c>
      <c r="C32" t="s">
        <v>76</v>
      </c>
      <c r="D32" t="s">
        <v>458</v>
      </c>
      <c r="E32">
        <v>5</v>
      </c>
      <c r="F32" t="str">
        <f t="shared" si="0"/>
        <v>normal</v>
      </c>
      <c r="G32" s="3">
        <v>305</v>
      </c>
      <c r="H32">
        <v>0</v>
      </c>
      <c r="I32" t="str">
        <f t="shared" si="1"/>
        <v>full price</v>
      </c>
      <c r="J32" s="3">
        <f>Table3[[#This Row],[Quantity_Sold]]*Table3[[#This Row],[Selling_Price]]</f>
        <v>1525</v>
      </c>
      <c r="K32" s="3">
        <f t="shared" si="2"/>
        <v>0</v>
      </c>
      <c r="L32" s="3">
        <f t="shared" si="3"/>
        <v>1525</v>
      </c>
      <c r="M32" s="3" t="str">
        <f>TEXT(Table3[[#This Row],[Date]], "mmmm")</f>
        <v>February</v>
      </c>
      <c r="N32" s="3" t="str">
        <f>_xlfn.XLOOKUP(D32,Customers!A:A,Customers!B:B )</f>
        <v>Salazar, Maldonado and Thomas</v>
      </c>
      <c r="O32" s="3" t="str">
        <f>_xlfn.XLOOKUP(C32,Books!A:A,Books!B:B)</f>
        <v>Above treatment</v>
      </c>
      <c r="P32" s="3" t="str">
        <f>INDEX(Customers!B:B,MATCH(D32,Customers!A:A,0))</f>
        <v>Salazar, Maldonado and Thomas</v>
      </c>
    </row>
    <row r="33" spans="1:16">
      <c r="A33" t="s">
        <v>680</v>
      </c>
      <c r="B33" s="5">
        <v>44962</v>
      </c>
      <c r="C33" t="s">
        <v>68</v>
      </c>
      <c r="D33" t="s">
        <v>558</v>
      </c>
      <c r="E33">
        <v>7</v>
      </c>
      <c r="F33" t="str">
        <f t="shared" si="0"/>
        <v>Bulk</v>
      </c>
      <c r="G33" s="3">
        <v>410</v>
      </c>
      <c r="H33">
        <v>15</v>
      </c>
      <c r="I33" t="str">
        <f t="shared" si="1"/>
        <v>discounted</v>
      </c>
      <c r="J33" s="3">
        <f>Table3[[#This Row],[Quantity_Sold]]*Table3[[#This Row],[Selling_Price]]</f>
        <v>2870</v>
      </c>
      <c r="K33" s="3">
        <f t="shared" si="2"/>
        <v>61.5</v>
      </c>
      <c r="L33" s="3">
        <f t="shared" si="3"/>
        <v>2808.5</v>
      </c>
      <c r="M33" s="3" t="str">
        <f>TEXT(Table3[[#This Row],[Date]], "mmmm")</f>
        <v>February</v>
      </c>
      <c r="N33" s="3" t="str">
        <f>_xlfn.XLOOKUP(D33,Customers!A:A,Customers!B:B )</f>
        <v>Maldonado-Cohen</v>
      </c>
      <c r="O33" s="3" t="str">
        <f>_xlfn.XLOOKUP(C33,Books!A:A,Books!B:B)</f>
        <v>Audience will series</v>
      </c>
      <c r="P33" s="3" t="str">
        <f>INDEX(Customers!B:B,MATCH(D33,Customers!A:A,0))</f>
        <v>Maldonado-Cohen</v>
      </c>
    </row>
    <row r="34" spans="1:16">
      <c r="A34" t="s">
        <v>681</v>
      </c>
      <c r="B34" s="5">
        <v>44966</v>
      </c>
      <c r="C34" t="s">
        <v>120</v>
      </c>
      <c r="D34" t="s">
        <v>370</v>
      </c>
      <c r="E34">
        <v>7</v>
      </c>
      <c r="F34" t="str">
        <f t="shared" si="0"/>
        <v>Bulk</v>
      </c>
      <c r="G34" s="3">
        <v>204</v>
      </c>
      <c r="H34">
        <v>0</v>
      </c>
      <c r="I34" t="str">
        <f t="shared" si="1"/>
        <v>full price</v>
      </c>
      <c r="J34" s="3">
        <f>Table3[[#This Row],[Quantity_Sold]]*Table3[[#This Row],[Selling_Price]]</f>
        <v>1428</v>
      </c>
      <c r="K34" s="3">
        <f t="shared" si="2"/>
        <v>0</v>
      </c>
      <c r="L34" s="3">
        <f t="shared" si="3"/>
        <v>1428</v>
      </c>
      <c r="M34" s="3" t="str">
        <f>TEXT(Table3[[#This Row],[Date]], "mmmm")</f>
        <v>February</v>
      </c>
      <c r="N34" s="3" t="str">
        <f>_xlfn.XLOOKUP(D34,Customers!A:A,Customers!B:B )</f>
        <v>Nielsen Ltd</v>
      </c>
      <c r="O34" s="3" t="str">
        <f>_xlfn.XLOOKUP(C34,Books!A:A,Books!B:B)</f>
        <v>Expect turn</v>
      </c>
      <c r="P34" s="3" t="str">
        <f>INDEX(Customers!B:B,MATCH(D34,Customers!A:A,0))</f>
        <v>Nielsen Ltd</v>
      </c>
    </row>
    <row r="35" spans="1:16">
      <c r="A35" t="s">
        <v>682</v>
      </c>
      <c r="B35" s="5">
        <v>44962</v>
      </c>
      <c r="C35" t="s">
        <v>36</v>
      </c>
      <c r="D35" t="s">
        <v>476</v>
      </c>
      <c r="E35">
        <v>10</v>
      </c>
      <c r="F35" t="str">
        <f t="shared" si="0"/>
        <v>Bulk</v>
      </c>
      <c r="G35" s="3">
        <v>420</v>
      </c>
      <c r="H35">
        <v>15</v>
      </c>
      <c r="I35" t="str">
        <f t="shared" si="1"/>
        <v>discounted</v>
      </c>
      <c r="J35" s="3">
        <f>Table3[[#This Row],[Quantity_Sold]]*Table3[[#This Row],[Selling_Price]]</f>
        <v>4200</v>
      </c>
      <c r="K35" s="3">
        <f t="shared" si="2"/>
        <v>63</v>
      </c>
      <c r="L35" s="3">
        <f t="shared" si="3"/>
        <v>4137</v>
      </c>
      <c r="M35" s="3" t="str">
        <f>TEXT(Table3[[#This Row],[Date]], "mmmm")</f>
        <v>February</v>
      </c>
      <c r="N35" s="3" t="str">
        <f>_xlfn.XLOOKUP(D35,Customers!A:A,Customers!B:B )</f>
        <v>Warren, Crane and Jones</v>
      </c>
      <c r="O35" s="3" t="str">
        <f>_xlfn.XLOOKUP(C35,Books!A:A,Books!B:B)</f>
        <v>Try fast</v>
      </c>
      <c r="P35" s="3" t="str">
        <f>INDEX(Customers!B:B,MATCH(D35,Customers!A:A,0))</f>
        <v>Warren, Crane and Jones</v>
      </c>
    </row>
    <row r="36" spans="1:16">
      <c r="A36" t="s">
        <v>683</v>
      </c>
      <c r="B36" s="5">
        <v>44975</v>
      </c>
      <c r="C36" t="s">
        <v>38</v>
      </c>
      <c r="D36" t="s">
        <v>176</v>
      </c>
      <c r="E36">
        <v>7</v>
      </c>
      <c r="F36" t="str">
        <f t="shared" si="0"/>
        <v>Bulk</v>
      </c>
      <c r="G36" s="3">
        <v>417</v>
      </c>
      <c r="H36">
        <v>5</v>
      </c>
      <c r="I36" t="str">
        <f t="shared" si="1"/>
        <v>discounted</v>
      </c>
      <c r="J36" s="3">
        <f>Table3[[#This Row],[Quantity_Sold]]*Table3[[#This Row],[Selling_Price]]</f>
        <v>2919</v>
      </c>
      <c r="K36" s="3">
        <f t="shared" si="2"/>
        <v>20.85</v>
      </c>
      <c r="L36" s="3">
        <f t="shared" si="3"/>
        <v>2898.15</v>
      </c>
      <c r="M36" s="3" t="str">
        <f>TEXT(Table3[[#This Row],[Date]], "mmmm")</f>
        <v>February</v>
      </c>
      <c r="N36" s="3" t="str">
        <f>_xlfn.XLOOKUP(D36,Customers!A:A,Customers!B:B )</f>
        <v>Pierce, Cross and Solomon</v>
      </c>
      <c r="O36" s="3" t="str">
        <f>_xlfn.XLOOKUP(C36,Books!A:A,Books!B:B)</f>
        <v>Impact believe worker look</v>
      </c>
      <c r="P36" s="3" t="str">
        <f>INDEX(Customers!B:B,MATCH(D36,Customers!A:A,0))</f>
        <v>Pierce, Cross and Solomon</v>
      </c>
    </row>
    <row r="37" spans="1:16">
      <c r="A37" t="s">
        <v>684</v>
      </c>
      <c r="B37" s="5">
        <v>44972</v>
      </c>
      <c r="C37" t="s">
        <v>38</v>
      </c>
      <c r="D37" t="s">
        <v>236</v>
      </c>
      <c r="E37">
        <v>1</v>
      </c>
      <c r="F37" t="str">
        <f t="shared" si="0"/>
        <v>normal</v>
      </c>
      <c r="G37" s="3">
        <v>417</v>
      </c>
      <c r="H37">
        <v>0</v>
      </c>
      <c r="I37" t="str">
        <f t="shared" si="1"/>
        <v>full price</v>
      </c>
      <c r="J37" s="3">
        <f>Table3[[#This Row],[Quantity_Sold]]*Table3[[#This Row],[Selling_Price]]</f>
        <v>417</v>
      </c>
      <c r="K37" s="3">
        <f t="shared" si="2"/>
        <v>0</v>
      </c>
      <c r="L37" s="3">
        <f t="shared" si="3"/>
        <v>417</v>
      </c>
      <c r="M37" s="3" t="str">
        <f>TEXT(Table3[[#This Row],[Date]], "mmmm")</f>
        <v>February</v>
      </c>
      <c r="N37" s="3" t="str">
        <f>_xlfn.XLOOKUP(D37,Customers!A:A,Customers!B:B )</f>
        <v>Davis, Franklin and Pollard</v>
      </c>
      <c r="O37" s="3" t="str">
        <f>_xlfn.XLOOKUP(C37,Books!A:A,Books!B:B)</f>
        <v>Impact believe worker look</v>
      </c>
      <c r="P37" s="3" t="str">
        <f>INDEX(Customers!B:B,MATCH(D37,Customers!A:A,0))</f>
        <v>Davis, Franklin and Pollard</v>
      </c>
    </row>
    <row r="38" spans="1:16">
      <c r="A38" t="s">
        <v>685</v>
      </c>
      <c r="B38" s="5">
        <v>44959</v>
      </c>
      <c r="C38" t="s">
        <v>88</v>
      </c>
      <c r="D38" t="s">
        <v>570</v>
      </c>
      <c r="E38">
        <v>10</v>
      </c>
      <c r="F38" t="str">
        <f t="shared" si="0"/>
        <v>Bulk</v>
      </c>
      <c r="G38" s="3">
        <v>456</v>
      </c>
      <c r="H38">
        <v>0</v>
      </c>
      <c r="I38" t="str">
        <f t="shared" si="1"/>
        <v>full price</v>
      </c>
      <c r="J38" s="3">
        <f>Table3[[#This Row],[Quantity_Sold]]*Table3[[#This Row],[Selling_Price]]</f>
        <v>4560</v>
      </c>
      <c r="K38" s="3">
        <f t="shared" si="2"/>
        <v>0</v>
      </c>
      <c r="L38" s="3">
        <f t="shared" si="3"/>
        <v>4560</v>
      </c>
      <c r="M38" s="3" t="str">
        <f>TEXT(Table3[[#This Row],[Date]], "mmmm")</f>
        <v>February</v>
      </c>
      <c r="N38" s="3" t="str">
        <f>_xlfn.XLOOKUP(D38,Customers!A:A,Customers!B:B )</f>
        <v>Potter Group</v>
      </c>
      <c r="O38" s="3" t="str">
        <f>_xlfn.XLOOKUP(C38,Books!A:A,Books!B:B)</f>
        <v>Lay chance</v>
      </c>
      <c r="P38" s="3" t="str">
        <f>INDEX(Customers!B:B,MATCH(D38,Customers!A:A,0))</f>
        <v>Potter Group</v>
      </c>
    </row>
    <row r="39" spans="1:16">
      <c r="A39" t="s">
        <v>686</v>
      </c>
      <c r="B39" s="5">
        <v>44958</v>
      </c>
      <c r="C39" t="s">
        <v>102</v>
      </c>
      <c r="D39" t="s">
        <v>228</v>
      </c>
      <c r="E39">
        <v>6</v>
      </c>
      <c r="F39" t="str">
        <f t="shared" si="0"/>
        <v>Bulk</v>
      </c>
      <c r="G39" s="3">
        <v>162</v>
      </c>
      <c r="H39">
        <v>15</v>
      </c>
      <c r="I39" t="str">
        <f t="shared" si="1"/>
        <v>discounted</v>
      </c>
      <c r="J39" s="3">
        <f>Table3[[#This Row],[Quantity_Sold]]*Table3[[#This Row],[Selling_Price]]</f>
        <v>972</v>
      </c>
      <c r="K39" s="3">
        <f t="shared" si="2"/>
        <v>24.3</v>
      </c>
      <c r="L39" s="3">
        <f t="shared" si="3"/>
        <v>947.7</v>
      </c>
      <c r="M39" s="3" t="str">
        <f>TEXT(Table3[[#This Row],[Date]], "mmmm")</f>
        <v>February</v>
      </c>
      <c r="N39" s="3" t="str">
        <f>_xlfn.XLOOKUP(D39,Customers!A:A,Customers!B:B )</f>
        <v>Gonzalez, Perry and Gonzalez</v>
      </c>
      <c r="O39" s="3" t="str">
        <f>_xlfn.XLOOKUP(C39,Books!A:A,Books!B:B)</f>
        <v>Effort same</v>
      </c>
      <c r="P39" s="3" t="str">
        <f>INDEX(Customers!B:B,MATCH(D39,Customers!A:A,0))</f>
        <v>Gonzalez, Perry and Gonzalez</v>
      </c>
    </row>
    <row r="40" spans="1:16">
      <c r="A40" t="s">
        <v>687</v>
      </c>
      <c r="B40" s="5">
        <v>44960</v>
      </c>
      <c r="C40" t="s">
        <v>32</v>
      </c>
      <c r="D40" t="s">
        <v>226</v>
      </c>
      <c r="E40">
        <v>2</v>
      </c>
      <c r="F40" t="str">
        <f t="shared" si="0"/>
        <v>normal</v>
      </c>
      <c r="G40" s="3">
        <v>186</v>
      </c>
      <c r="H40">
        <v>10</v>
      </c>
      <c r="I40" t="str">
        <f t="shared" si="1"/>
        <v>discounted</v>
      </c>
      <c r="J40" s="3">
        <f>Table3[[#This Row],[Quantity_Sold]]*Table3[[#This Row],[Selling_Price]]</f>
        <v>372</v>
      </c>
      <c r="K40" s="3">
        <f t="shared" si="2"/>
        <v>18.600000000000001</v>
      </c>
      <c r="L40" s="3">
        <f t="shared" si="3"/>
        <v>353.4</v>
      </c>
      <c r="M40" s="3" t="str">
        <f>TEXT(Table3[[#This Row],[Date]], "mmmm")</f>
        <v>February</v>
      </c>
      <c r="N40" s="3" t="str">
        <f>_xlfn.XLOOKUP(D40,Customers!A:A,Customers!B:B )</f>
        <v>Blackburn, Castillo and Diaz</v>
      </c>
      <c r="O40" s="3" t="str">
        <f>_xlfn.XLOOKUP(C40,Books!A:A,Books!B:B)</f>
        <v>Charge along</v>
      </c>
      <c r="P40" s="3" t="str">
        <f>INDEX(Customers!B:B,MATCH(D40,Customers!A:A,0))</f>
        <v>Blackburn, Castillo and Diaz</v>
      </c>
    </row>
    <row r="41" spans="1:16">
      <c r="A41" t="s">
        <v>688</v>
      </c>
      <c r="B41" s="5">
        <v>44970</v>
      </c>
      <c r="C41" t="s">
        <v>34</v>
      </c>
      <c r="D41" t="s">
        <v>550</v>
      </c>
      <c r="E41">
        <v>1</v>
      </c>
      <c r="F41" t="str">
        <f t="shared" si="0"/>
        <v>normal</v>
      </c>
      <c r="G41" s="3">
        <v>284</v>
      </c>
      <c r="H41">
        <v>0</v>
      </c>
      <c r="I41" t="str">
        <f t="shared" si="1"/>
        <v>full price</v>
      </c>
      <c r="J41" s="3">
        <f>Table3[[#This Row],[Quantity_Sold]]*Table3[[#This Row],[Selling_Price]]</f>
        <v>284</v>
      </c>
      <c r="K41" s="3">
        <f t="shared" si="2"/>
        <v>0</v>
      </c>
      <c r="L41" s="3">
        <f t="shared" si="3"/>
        <v>284</v>
      </c>
      <c r="M41" s="3" t="str">
        <f>TEXT(Table3[[#This Row],[Date]], "mmmm")</f>
        <v>February</v>
      </c>
      <c r="N41" s="3" t="str">
        <f>_xlfn.XLOOKUP(D41,Customers!A:A,Customers!B:B )</f>
        <v>Hunter PLC</v>
      </c>
      <c r="O41" s="3" t="str">
        <f>_xlfn.XLOOKUP(C41,Books!A:A,Books!B:B)</f>
        <v>Against realize bill</v>
      </c>
      <c r="P41" s="3" t="str">
        <f>INDEX(Customers!B:B,MATCH(D41,Customers!A:A,0))</f>
        <v>Hunter PLC</v>
      </c>
    </row>
    <row r="42" spans="1:16">
      <c r="A42" t="s">
        <v>689</v>
      </c>
      <c r="B42" s="5">
        <v>44958</v>
      </c>
      <c r="C42" t="s">
        <v>78</v>
      </c>
      <c r="D42" t="s">
        <v>532</v>
      </c>
      <c r="E42">
        <v>10</v>
      </c>
      <c r="F42" t="str">
        <f t="shared" si="0"/>
        <v>Bulk</v>
      </c>
      <c r="G42" s="3">
        <v>288</v>
      </c>
      <c r="H42">
        <v>5</v>
      </c>
      <c r="I42" t="str">
        <f t="shared" si="1"/>
        <v>discounted</v>
      </c>
      <c r="J42" s="3">
        <f>Table3[[#This Row],[Quantity_Sold]]*Table3[[#This Row],[Selling_Price]]</f>
        <v>2880</v>
      </c>
      <c r="K42" s="3">
        <f t="shared" si="2"/>
        <v>14.4</v>
      </c>
      <c r="L42" s="3">
        <f t="shared" si="3"/>
        <v>2865.6</v>
      </c>
      <c r="M42" s="3" t="str">
        <f>TEXT(Table3[[#This Row],[Date]], "mmmm")</f>
        <v>February</v>
      </c>
      <c r="N42" s="3" t="str">
        <f>_xlfn.XLOOKUP(D42,Customers!A:A,Customers!B:B )</f>
        <v>Bender Group</v>
      </c>
      <c r="O42" s="3" t="str">
        <f>_xlfn.XLOOKUP(C42,Books!A:A,Books!B:B)</f>
        <v>Visit although I</v>
      </c>
      <c r="P42" s="3" t="str">
        <f>INDEX(Customers!B:B,MATCH(D42,Customers!A:A,0))</f>
        <v>Bender Group</v>
      </c>
    </row>
    <row r="43" spans="1:16">
      <c r="A43" t="s">
        <v>690</v>
      </c>
      <c r="B43" s="5">
        <v>44983</v>
      </c>
      <c r="C43" t="s">
        <v>30</v>
      </c>
      <c r="D43" t="s">
        <v>556</v>
      </c>
      <c r="E43">
        <v>7</v>
      </c>
      <c r="F43" t="str">
        <f t="shared" si="0"/>
        <v>Bulk</v>
      </c>
      <c r="G43" s="3">
        <v>281</v>
      </c>
      <c r="H43">
        <v>5</v>
      </c>
      <c r="I43" t="str">
        <f t="shared" si="1"/>
        <v>discounted</v>
      </c>
      <c r="J43" s="3">
        <f>Table3[[#This Row],[Quantity_Sold]]*Table3[[#This Row],[Selling_Price]]</f>
        <v>1967</v>
      </c>
      <c r="K43" s="3">
        <f t="shared" si="2"/>
        <v>14.05</v>
      </c>
      <c r="L43" s="3">
        <f t="shared" si="3"/>
        <v>1952.95</v>
      </c>
      <c r="M43" s="3" t="str">
        <f>TEXT(Table3[[#This Row],[Date]], "mmmm")</f>
        <v>February</v>
      </c>
      <c r="N43" s="3" t="str">
        <f>_xlfn.XLOOKUP(D43,Customers!A:A,Customers!B:B )</f>
        <v>Richards Ltd</v>
      </c>
      <c r="O43" s="3" t="str">
        <f>_xlfn.XLOOKUP(C43,Books!A:A,Books!B:B)</f>
        <v>Remember serve</v>
      </c>
      <c r="P43" s="3" t="str">
        <f>INDEX(Customers!B:B,MATCH(D43,Customers!A:A,0))</f>
        <v>Richards Ltd</v>
      </c>
    </row>
    <row r="44" spans="1:16">
      <c r="A44" t="s">
        <v>691</v>
      </c>
      <c r="B44" s="5">
        <v>44958</v>
      </c>
      <c r="C44" t="s">
        <v>32</v>
      </c>
      <c r="D44" t="s">
        <v>420</v>
      </c>
      <c r="E44">
        <v>2</v>
      </c>
      <c r="F44" t="str">
        <f t="shared" si="0"/>
        <v>normal</v>
      </c>
      <c r="G44" s="3">
        <v>186</v>
      </c>
      <c r="H44">
        <v>0</v>
      </c>
      <c r="I44" t="str">
        <f t="shared" si="1"/>
        <v>full price</v>
      </c>
      <c r="J44" s="3">
        <f>Table3[[#This Row],[Quantity_Sold]]*Table3[[#This Row],[Selling_Price]]</f>
        <v>372</v>
      </c>
      <c r="K44" s="3">
        <f t="shared" si="2"/>
        <v>0</v>
      </c>
      <c r="L44" s="3">
        <f t="shared" si="3"/>
        <v>372</v>
      </c>
      <c r="M44" s="3" t="str">
        <f>TEXT(Table3[[#This Row],[Date]], "mmmm")</f>
        <v>February</v>
      </c>
      <c r="N44" s="3" t="str">
        <f>_xlfn.XLOOKUP(D44,Customers!A:A,Customers!B:B )</f>
        <v>Malone-Riggs</v>
      </c>
      <c r="O44" s="3" t="str">
        <f>_xlfn.XLOOKUP(C44,Books!A:A,Books!B:B)</f>
        <v>Charge along</v>
      </c>
      <c r="P44" s="3" t="str">
        <f>INDEX(Customers!B:B,MATCH(D44,Customers!A:A,0))</f>
        <v>Malone-Riggs</v>
      </c>
    </row>
    <row r="45" spans="1:16">
      <c r="A45" t="s">
        <v>692</v>
      </c>
      <c r="B45" s="5">
        <v>44968</v>
      </c>
      <c r="C45" t="s">
        <v>116</v>
      </c>
      <c r="D45" t="s">
        <v>456</v>
      </c>
      <c r="E45">
        <v>10</v>
      </c>
      <c r="F45" t="str">
        <f t="shared" si="0"/>
        <v>Bulk</v>
      </c>
      <c r="G45" s="3">
        <v>209</v>
      </c>
      <c r="H45">
        <v>10</v>
      </c>
      <c r="I45" t="str">
        <f t="shared" si="1"/>
        <v>discounted</v>
      </c>
      <c r="J45" s="3">
        <f>Table3[[#This Row],[Quantity_Sold]]*Table3[[#This Row],[Selling_Price]]</f>
        <v>2090</v>
      </c>
      <c r="K45" s="3">
        <f t="shared" si="2"/>
        <v>20.9</v>
      </c>
      <c r="L45" s="3">
        <f t="shared" si="3"/>
        <v>2069.1</v>
      </c>
      <c r="M45" s="3" t="str">
        <f>TEXT(Table3[[#This Row],[Date]], "mmmm")</f>
        <v>February</v>
      </c>
      <c r="N45" s="3" t="str">
        <f>_xlfn.XLOOKUP(D45,Customers!A:A,Customers!B:B )</f>
        <v>Baker, Gonzalez and Wood</v>
      </c>
      <c r="O45" s="3" t="str">
        <f>_xlfn.XLOOKUP(C45,Books!A:A,Books!B:B)</f>
        <v>Present positive</v>
      </c>
      <c r="P45" s="3" t="str">
        <f>INDEX(Customers!B:B,MATCH(D45,Customers!A:A,0))</f>
        <v>Baker, Gonzalez and Wood</v>
      </c>
    </row>
    <row r="46" spans="1:16">
      <c r="A46" t="s">
        <v>693</v>
      </c>
      <c r="B46" s="5">
        <v>44985</v>
      </c>
      <c r="C46" t="s">
        <v>10</v>
      </c>
      <c r="D46" t="s">
        <v>344</v>
      </c>
      <c r="E46">
        <v>6</v>
      </c>
      <c r="F46" t="str">
        <f t="shared" si="0"/>
        <v>Bulk</v>
      </c>
      <c r="G46" s="3">
        <v>167</v>
      </c>
      <c r="H46">
        <v>5</v>
      </c>
      <c r="I46" t="str">
        <f t="shared" si="1"/>
        <v>discounted</v>
      </c>
      <c r="J46" s="3">
        <f>Table3[[#This Row],[Quantity_Sold]]*Table3[[#This Row],[Selling_Price]]</f>
        <v>1002</v>
      </c>
      <c r="K46" s="3">
        <f t="shared" si="2"/>
        <v>8.35</v>
      </c>
      <c r="L46" s="3">
        <f t="shared" si="3"/>
        <v>993.65</v>
      </c>
      <c r="M46" s="3" t="str">
        <f>TEXT(Table3[[#This Row],[Date]], "mmmm")</f>
        <v>February</v>
      </c>
      <c r="N46" s="3" t="str">
        <f>_xlfn.XLOOKUP(D46,Customers!A:A,Customers!B:B )</f>
        <v>Newman-Fitzgerald</v>
      </c>
      <c r="O46" s="3" t="str">
        <f>_xlfn.XLOOKUP(C46,Books!A:A,Books!B:B)</f>
        <v>Late</v>
      </c>
      <c r="P46" s="3" t="str">
        <f>INDEX(Customers!B:B,MATCH(D46,Customers!A:A,0))</f>
        <v>Newman-Fitzgerald</v>
      </c>
    </row>
    <row r="47" spans="1:16">
      <c r="A47" t="s">
        <v>694</v>
      </c>
      <c r="B47" s="5">
        <v>44963</v>
      </c>
      <c r="C47" t="s">
        <v>68</v>
      </c>
      <c r="D47" t="s">
        <v>324</v>
      </c>
      <c r="E47">
        <v>8</v>
      </c>
      <c r="F47" t="str">
        <f t="shared" si="0"/>
        <v>Bulk</v>
      </c>
      <c r="G47" s="3">
        <v>410</v>
      </c>
      <c r="H47">
        <v>10</v>
      </c>
      <c r="I47" t="str">
        <f t="shared" si="1"/>
        <v>discounted</v>
      </c>
      <c r="J47" s="3">
        <f>Table3[[#This Row],[Quantity_Sold]]*Table3[[#This Row],[Selling_Price]]</f>
        <v>3280</v>
      </c>
      <c r="K47" s="3">
        <f t="shared" si="2"/>
        <v>41</v>
      </c>
      <c r="L47" s="3">
        <f t="shared" si="3"/>
        <v>3239</v>
      </c>
      <c r="M47" s="3" t="str">
        <f>TEXT(Table3[[#This Row],[Date]], "mmmm")</f>
        <v>February</v>
      </c>
      <c r="N47" s="3" t="str">
        <f>_xlfn.XLOOKUP(D47,Customers!A:A,Customers!B:B )</f>
        <v>Solomon-Smith</v>
      </c>
      <c r="O47" s="3" t="str">
        <f>_xlfn.XLOOKUP(C47,Books!A:A,Books!B:B)</f>
        <v>Audience will series</v>
      </c>
      <c r="P47" s="3" t="str">
        <f>INDEX(Customers!B:B,MATCH(D47,Customers!A:A,0))</f>
        <v>Solomon-Smith</v>
      </c>
    </row>
    <row r="48" spans="1:16">
      <c r="A48" t="s">
        <v>695</v>
      </c>
      <c r="B48" s="5">
        <v>44980</v>
      </c>
      <c r="C48" t="s">
        <v>54</v>
      </c>
      <c r="D48" t="s">
        <v>230</v>
      </c>
      <c r="E48">
        <v>10</v>
      </c>
      <c r="F48" t="str">
        <f t="shared" si="0"/>
        <v>Bulk</v>
      </c>
      <c r="G48" s="3">
        <v>421</v>
      </c>
      <c r="H48">
        <v>10</v>
      </c>
      <c r="I48" t="str">
        <f t="shared" si="1"/>
        <v>discounted</v>
      </c>
      <c r="J48" s="3">
        <f>Table3[[#This Row],[Quantity_Sold]]*Table3[[#This Row],[Selling_Price]]</f>
        <v>4210</v>
      </c>
      <c r="K48" s="3">
        <f t="shared" si="2"/>
        <v>42.1</v>
      </c>
      <c r="L48" s="3">
        <f t="shared" si="3"/>
        <v>4167.8999999999996</v>
      </c>
      <c r="M48" s="3" t="str">
        <f>TEXT(Table3[[#This Row],[Date]], "mmmm")</f>
        <v>February</v>
      </c>
      <c r="N48" s="3" t="str">
        <f>_xlfn.XLOOKUP(D48,Customers!A:A,Customers!B:B )</f>
        <v>Alexander-Williams</v>
      </c>
      <c r="O48" s="3" t="str">
        <f>_xlfn.XLOOKUP(C48,Books!A:A,Books!B:B)</f>
        <v>Author director</v>
      </c>
      <c r="P48" s="3" t="str">
        <f>INDEX(Customers!B:B,MATCH(D48,Customers!A:A,0))</f>
        <v>Alexander-Williams</v>
      </c>
    </row>
    <row r="49" spans="1:16">
      <c r="A49" t="s">
        <v>696</v>
      </c>
      <c r="B49" s="5">
        <v>44982</v>
      </c>
      <c r="C49" t="s">
        <v>78</v>
      </c>
      <c r="D49" t="s">
        <v>246</v>
      </c>
      <c r="E49">
        <v>5</v>
      </c>
      <c r="F49" t="str">
        <f t="shared" si="0"/>
        <v>normal</v>
      </c>
      <c r="G49" s="3">
        <v>288</v>
      </c>
      <c r="H49">
        <v>5</v>
      </c>
      <c r="I49" t="str">
        <f t="shared" si="1"/>
        <v>discounted</v>
      </c>
      <c r="J49" s="3">
        <f>Table3[[#This Row],[Quantity_Sold]]*Table3[[#This Row],[Selling_Price]]</f>
        <v>1440</v>
      </c>
      <c r="K49" s="3">
        <f t="shared" si="2"/>
        <v>14.4</v>
      </c>
      <c r="L49" s="3">
        <f t="shared" si="3"/>
        <v>1425.6</v>
      </c>
      <c r="M49" s="3" t="str">
        <f>TEXT(Table3[[#This Row],[Date]], "mmmm")</f>
        <v>February</v>
      </c>
      <c r="N49" s="3" t="str">
        <f>_xlfn.XLOOKUP(D49,Customers!A:A,Customers!B:B )</f>
        <v>Murphy LLC</v>
      </c>
      <c r="O49" s="3" t="str">
        <f>_xlfn.XLOOKUP(C49,Books!A:A,Books!B:B)</f>
        <v>Visit although I</v>
      </c>
      <c r="P49" s="3" t="str">
        <f>INDEX(Customers!B:B,MATCH(D49,Customers!A:A,0))</f>
        <v>Murphy LLC</v>
      </c>
    </row>
    <row r="50" spans="1:16">
      <c r="A50" t="s">
        <v>697</v>
      </c>
      <c r="B50" s="5">
        <v>44963</v>
      </c>
      <c r="C50" t="s">
        <v>26</v>
      </c>
      <c r="D50" t="s">
        <v>584</v>
      </c>
      <c r="E50">
        <v>10</v>
      </c>
      <c r="F50" t="str">
        <f t="shared" si="0"/>
        <v>Bulk</v>
      </c>
      <c r="G50" s="3">
        <v>210</v>
      </c>
      <c r="H50">
        <v>10</v>
      </c>
      <c r="I50" t="str">
        <f t="shared" si="1"/>
        <v>discounted</v>
      </c>
      <c r="J50" s="3">
        <f>Table3[[#This Row],[Quantity_Sold]]*Table3[[#This Row],[Selling_Price]]</f>
        <v>2100</v>
      </c>
      <c r="K50" s="3">
        <f t="shared" si="2"/>
        <v>21</v>
      </c>
      <c r="L50" s="3">
        <f t="shared" si="3"/>
        <v>2079</v>
      </c>
      <c r="M50" s="3" t="str">
        <f>TEXT(Table3[[#This Row],[Date]], "mmmm")</f>
        <v>February</v>
      </c>
      <c r="N50" s="3" t="str">
        <f>_xlfn.XLOOKUP(D50,Customers!A:A,Customers!B:B )</f>
        <v>Bailey Inc</v>
      </c>
      <c r="O50" s="3" t="str">
        <f>_xlfn.XLOOKUP(C50,Books!A:A,Books!B:B)</f>
        <v>Nearly material</v>
      </c>
      <c r="P50" s="3" t="str">
        <f>INDEX(Customers!B:B,MATCH(D50,Customers!A:A,0))</f>
        <v>Bailey Inc</v>
      </c>
    </row>
    <row r="51" spans="1:16">
      <c r="A51" t="s">
        <v>698</v>
      </c>
      <c r="B51" s="5">
        <v>44976</v>
      </c>
      <c r="C51" t="s">
        <v>108</v>
      </c>
      <c r="D51" t="s">
        <v>578</v>
      </c>
      <c r="E51">
        <v>8</v>
      </c>
      <c r="F51" t="str">
        <f t="shared" si="0"/>
        <v>Bulk</v>
      </c>
      <c r="G51" s="3">
        <v>287</v>
      </c>
      <c r="H51">
        <v>5</v>
      </c>
      <c r="I51" t="str">
        <f t="shared" si="1"/>
        <v>discounted</v>
      </c>
      <c r="J51" s="3">
        <f>Table3[[#This Row],[Quantity_Sold]]*Table3[[#This Row],[Selling_Price]]</f>
        <v>2296</v>
      </c>
      <c r="K51" s="3">
        <f t="shared" si="2"/>
        <v>14.35</v>
      </c>
      <c r="L51" s="3">
        <f t="shared" si="3"/>
        <v>2281.65</v>
      </c>
      <c r="M51" s="3" t="str">
        <f>TEXT(Table3[[#This Row],[Date]], "mmmm")</f>
        <v>February</v>
      </c>
      <c r="N51" s="3" t="str">
        <f>_xlfn.XLOOKUP(D51,Customers!A:A,Customers!B:B )</f>
        <v>Moody-Dunn</v>
      </c>
      <c r="O51" s="3" t="str">
        <f>_xlfn.XLOOKUP(C51,Books!A:A,Books!B:B)</f>
        <v>Front</v>
      </c>
      <c r="P51" s="3" t="str">
        <f>INDEX(Customers!B:B,MATCH(D51,Customers!A:A,0))</f>
        <v>Moody-Dunn</v>
      </c>
    </row>
    <row r="52" spans="1:16">
      <c r="A52" t="s">
        <v>699</v>
      </c>
      <c r="B52" s="5">
        <v>44960</v>
      </c>
      <c r="C52" t="s">
        <v>124</v>
      </c>
      <c r="D52" t="s">
        <v>454</v>
      </c>
      <c r="E52">
        <v>2</v>
      </c>
      <c r="F52" t="str">
        <f t="shared" si="0"/>
        <v>normal</v>
      </c>
      <c r="G52" s="3">
        <v>362</v>
      </c>
      <c r="H52">
        <v>0</v>
      </c>
      <c r="I52" t="str">
        <f t="shared" si="1"/>
        <v>full price</v>
      </c>
      <c r="J52" s="3">
        <f>Table3[[#This Row],[Quantity_Sold]]*Table3[[#This Row],[Selling_Price]]</f>
        <v>724</v>
      </c>
      <c r="K52" s="3">
        <f t="shared" si="2"/>
        <v>0</v>
      </c>
      <c r="L52" s="3">
        <f t="shared" si="3"/>
        <v>724</v>
      </c>
      <c r="M52" s="3" t="str">
        <f>TEXT(Table3[[#This Row],[Date]], "mmmm")</f>
        <v>February</v>
      </c>
      <c r="N52" s="3" t="str">
        <f>_xlfn.XLOOKUP(D52,Customers!A:A,Customers!B:B )</f>
        <v>Martin Ltd</v>
      </c>
      <c r="O52" s="3" t="str">
        <f>_xlfn.XLOOKUP(C52,Books!A:A,Books!B:B)</f>
        <v>Financial</v>
      </c>
      <c r="P52" s="3" t="str">
        <f>INDEX(Customers!B:B,MATCH(D52,Customers!A:A,0))</f>
        <v>Martin Ltd</v>
      </c>
    </row>
    <row r="53" spans="1:16">
      <c r="A53" t="s">
        <v>700</v>
      </c>
      <c r="B53" s="5">
        <v>44967</v>
      </c>
      <c r="C53" t="s">
        <v>114</v>
      </c>
      <c r="D53" t="s">
        <v>256</v>
      </c>
      <c r="E53">
        <v>8</v>
      </c>
      <c r="F53" t="str">
        <f t="shared" si="0"/>
        <v>Bulk</v>
      </c>
      <c r="G53" s="3">
        <v>315</v>
      </c>
      <c r="H53">
        <v>0</v>
      </c>
      <c r="I53" t="str">
        <f t="shared" si="1"/>
        <v>full price</v>
      </c>
      <c r="J53" s="3">
        <f>Table3[[#This Row],[Quantity_Sold]]*Table3[[#This Row],[Selling_Price]]</f>
        <v>2520</v>
      </c>
      <c r="K53" s="3">
        <f t="shared" si="2"/>
        <v>0</v>
      </c>
      <c r="L53" s="3">
        <f t="shared" si="3"/>
        <v>2520</v>
      </c>
      <c r="M53" s="3" t="str">
        <f>TEXT(Table3[[#This Row],[Date]], "mmmm")</f>
        <v>February</v>
      </c>
      <c r="N53" s="3" t="str">
        <f>_xlfn.XLOOKUP(D53,Customers!A:A,Customers!B:B )</f>
        <v>Stevenson-Phillips</v>
      </c>
      <c r="O53" s="3" t="str">
        <f>_xlfn.XLOOKUP(C53,Books!A:A,Books!B:B)</f>
        <v>Detail difficult power</v>
      </c>
      <c r="P53" s="3" t="str">
        <f>INDEX(Customers!B:B,MATCH(D53,Customers!A:A,0))</f>
        <v>Stevenson-Phillips</v>
      </c>
    </row>
    <row r="54" spans="1:16">
      <c r="A54" t="s">
        <v>701</v>
      </c>
      <c r="B54" s="5">
        <v>44961</v>
      </c>
      <c r="C54" t="s">
        <v>68</v>
      </c>
      <c r="D54" t="s">
        <v>520</v>
      </c>
      <c r="E54">
        <v>9</v>
      </c>
      <c r="F54" t="str">
        <f t="shared" si="0"/>
        <v>Bulk</v>
      </c>
      <c r="G54" s="3">
        <v>410</v>
      </c>
      <c r="H54">
        <v>5</v>
      </c>
      <c r="I54" t="str">
        <f t="shared" si="1"/>
        <v>discounted</v>
      </c>
      <c r="J54" s="3">
        <f>Table3[[#This Row],[Quantity_Sold]]*Table3[[#This Row],[Selling_Price]]</f>
        <v>3690</v>
      </c>
      <c r="K54" s="3">
        <f t="shared" si="2"/>
        <v>20.5</v>
      </c>
      <c r="L54" s="3">
        <f t="shared" si="3"/>
        <v>3669.5</v>
      </c>
      <c r="M54" s="3" t="str">
        <f>TEXT(Table3[[#This Row],[Date]], "mmmm")</f>
        <v>February</v>
      </c>
      <c r="N54" s="3" t="str">
        <f>_xlfn.XLOOKUP(D54,Customers!A:A,Customers!B:B )</f>
        <v>Lucero and Sons</v>
      </c>
      <c r="O54" s="3" t="str">
        <f>_xlfn.XLOOKUP(C54,Books!A:A,Books!B:B)</f>
        <v>Audience will series</v>
      </c>
      <c r="P54" s="3" t="str">
        <f>INDEX(Customers!B:B,MATCH(D54,Customers!A:A,0))</f>
        <v>Lucero and Sons</v>
      </c>
    </row>
    <row r="55" spans="1:16">
      <c r="A55" t="s">
        <v>702</v>
      </c>
      <c r="B55" s="5">
        <v>44959</v>
      </c>
      <c r="C55" t="s">
        <v>13</v>
      </c>
      <c r="D55" t="s">
        <v>506</v>
      </c>
      <c r="E55">
        <v>1</v>
      </c>
      <c r="F55" t="str">
        <f t="shared" si="0"/>
        <v>normal</v>
      </c>
      <c r="G55" s="3">
        <v>354</v>
      </c>
      <c r="H55">
        <v>10</v>
      </c>
      <c r="I55" t="str">
        <f t="shared" si="1"/>
        <v>discounted</v>
      </c>
      <c r="J55" s="3">
        <f>Table3[[#This Row],[Quantity_Sold]]*Table3[[#This Row],[Selling_Price]]</f>
        <v>354</v>
      </c>
      <c r="K55" s="3">
        <f t="shared" si="2"/>
        <v>35.4</v>
      </c>
      <c r="L55" s="3">
        <f t="shared" si="3"/>
        <v>318.60000000000002</v>
      </c>
      <c r="M55" s="3" t="str">
        <f>TEXT(Table3[[#This Row],[Date]], "mmmm")</f>
        <v>February</v>
      </c>
      <c r="N55" s="3" t="str">
        <f>_xlfn.XLOOKUP(D55,Customers!A:A,Customers!B:B )</f>
        <v>Torres Ltd</v>
      </c>
      <c r="O55" s="3" t="str">
        <f>_xlfn.XLOOKUP(C55,Books!A:A,Books!B:B)</f>
        <v>Food ability</v>
      </c>
      <c r="P55" s="3" t="str">
        <f>INDEX(Customers!B:B,MATCH(D55,Customers!A:A,0))</f>
        <v>Torres Ltd</v>
      </c>
    </row>
    <row r="56" spans="1:16">
      <c r="A56" t="s">
        <v>703</v>
      </c>
      <c r="B56" s="5">
        <v>44976</v>
      </c>
      <c r="C56" t="s">
        <v>62</v>
      </c>
      <c r="D56" t="s">
        <v>226</v>
      </c>
      <c r="E56">
        <v>7</v>
      </c>
      <c r="F56" t="str">
        <f t="shared" si="0"/>
        <v>Bulk</v>
      </c>
      <c r="G56" s="3">
        <v>336</v>
      </c>
      <c r="H56">
        <v>15</v>
      </c>
      <c r="I56" t="str">
        <f t="shared" si="1"/>
        <v>discounted</v>
      </c>
      <c r="J56" s="3">
        <f>Table3[[#This Row],[Quantity_Sold]]*Table3[[#This Row],[Selling_Price]]</f>
        <v>2352</v>
      </c>
      <c r="K56" s="3">
        <f t="shared" si="2"/>
        <v>50.4</v>
      </c>
      <c r="L56" s="3">
        <f t="shared" si="3"/>
        <v>2301.6</v>
      </c>
      <c r="M56" s="3" t="str">
        <f>TEXT(Table3[[#This Row],[Date]], "mmmm")</f>
        <v>February</v>
      </c>
      <c r="N56" s="3" t="str">
        <f>_xlfn.XLOOKUP(D56,Customers!A:A,Customers!B:B )</f>
        <v>Blackburn, Castillo and Diaz</v>
      </c>
      <c r="O56" s="3" t="str">
        <f>_xlfn.XLOOKUP(C56,Books!A:A,Books!B:B)</f>
        <v>Wife get age</v>
      </c>
      <c r="P56" s="3" t="str">
        <f>INDEX(Customers!B:B,MATCH(D56,Customers!A:A,0))</f>
        <v>Blackburn, Castillo and Diaz</v>
      </c>
    </row>
    <row r="57" spans="1:16">
      <c r="A57" t="s">
        <v>704</v>
      </c>
      <c r="B57" s="5">
        <v>44969</v>
      </c>
      <c r="C57" t="s">
        <v>62</v>
      </c>
      <c r="D57" t="s">
        <v>260</v>
      </c>
      <c r="E57">
        <v>6</v>
      </c>
      <c r="F57" t="str">
        <f t="shared" si="0"/>
        <v>Bulk</v>
      </c>
      <c r="G57" s="3">
        <v>336</v>
      </c>
      <c r="H57">
        <v>0</v>
      </c>
      <c r="I57" t="str">
        <f t="shared" si="1"/>
        <v>full price</v>
      </c>
      <c r="J57" s="3">
        <f>Table3[[#This Row],[Quantity_Sold]]*Table3[[#This Row],[Selling_Price]]</f>
        <v>2016</v>
      </c>
      <c r="K57" s="3">
        <f t="shared" si="2"/>
        <v>0</v>
      </c>
      <c r="L57" s="3">
        <f t="shared" si="3"/>
        <v>2016</v>
      </c>
      <c r="M57" s="3" t="str">
        <f>TEXT(Table3[[#This Row],[Date]], "mmmm")</f>
        <v>February</v>
      </c>
      <c r="N57" s="3" t="str">
        <f>_xlfn.XLOOKUP(D57,Customers!A:A,Customers!B:B )</f>
        <v>Thomas-Melendez</v>
      </c>
      <c r="O57" s="3" t="str">
        <f>_xlfn.XLOOKUP(C57,Books!A:A,Books!B:B)</f>
        <v>Wife get age</v>
      </c>
      <c r="P57" s="3" t="str">
        <f>INDEX(Customers!B:B,MATCH(D57,Customers!A:A,0))</f>
        <v>Thomas-Melendez</v>
      </c>
    </row>
    <row r="58" spans="1:16">
      <c r="A58" t="s">
        <v>705</v>
      </c>
      <c r="B58" s="5">
        <v>44974</v>
      </c>
      <c r="C58" t="s">
        <v>68</v>
      </c>
      <c r="D58" t="s">
        <v>220</v>
      </c>
      <c r="E58">
        <v>9</v>
      </c>
      <c r="F58" t="str">
        <f t="shared" si="0"/>
        <v>Bulk</v>
      </c>
      <c r="G58" s="3">
        <v>410</v>
      </c>
      <c r="H58">
        <v>10</v>
      </c>
      <c r="I58" t="str">
        <f t="shared" si="1"/>
        <v>discounted</v>
      </c>
      <c r="J58" s="3">
        <f>Table3[[#This Row],[Quantity_Sold]]*Table3[[#This Row],[Selling_Price]]</f>
        <v>3690</v>
      </c>
      <c r="K58" s="3">
        <f t="shared" si="2"/>
        <v>41</v>
      </c>
      <c r="L58" s="3">
        <f t="shared" si="3"/>
        <v>3649</v>
      </c>
      <c r="M58" s="3" t="str">
        <f>TEXT(Table3[[#This Row],[Date]], "mmmm")</f>
        <v>February</v>
      </c>
      <c r="N58" s="3" t="str">
        <f>_xlfn.XLOOKUP(D58,Customers!A:A,Customers!B:B )</f>
        <v>Moore-Torres</v>
      </c>
      <c r="O58" s="3" t="str">
        <f>_xlfn.XLOOKUP(C58,Books!A:A,Books!B:B)</f>
        <v>Audience will series</v>
      </c>
      <c r="P58" s="3" t="str">
        <f>INDEX(Customers!B:B,MATCH(D58,Customers!A:A,0))</f>
        <v>Moore-Torres</v>
      </c>
    </row>
    <row r="59" spans="1:16">
      <c r="A59" t="s">
        <v>706</v>
      </c>
      <c r="B59" s="5">
        <v>44976</v>
      </c>
      <c r="C59" t="s">
        <v>92</v>
      </c>
      <c r="D59" t="s">
        <v>490</v>
      </c>
      <c r="E59">
        <v>4</v>
      </c>
      <c r="F59" t="str">
        <f t="shared" si="0"/>
        <v>normal</v>
      </c>
      <c r="G59" s="3">
        <v>381</v>
      </c>
      <c r="H59">
        <v>0</v>
      </c>
      <c r="I59" t="str">
        <f t="shared" si="1"/>
        <v>full price</v>
      </c>
      <c r="J59" s="3">
        <f>Table3[[#This Row],[Quantity_Sold]]*Table3[[#This Row],[Selling_Price]]</f>
        <v>1524</v>
      </c>
      <c r="K59" s="3">
        <f t="shared" si="2"/>
        <v>0</v>
      </c>
      <c r="L59" s="3">
        <f t="shared" si="3"/>
        <v>1524</v>
      </c>
      <c r="M59" s="3" t="str">
        <f>TEXT(Table3[[#This Row],[Date]], "mmmm")</f>
        <v>February</v>
      </c>
      <c r="N59" s="3" t="str">
        <f>_xlfn.XLOOKUP(D59,Customers!A:A,Customers!B:B )</f>
        <v>Edwards, Ayers and Lowe</v>
      </c>
      <c r="O59" s="3" t="str">
        <f>_xlfn.XLOOKUP(C59,Books!A:A,Books!B:B)</f>
        <v>Also general growth local</v>
      </c>
      <c r="P59" s="3" t="str">
        <f>INDEX(Customers!B:B,MATCH(D59,Customers!A:A,0))</f>
        <v>Edwards, Ayers and Lowe</v>
      </c>
    </row>
    <row r="60" spans="1:16">
      <c r="A60" t="s">
        <v>707</v>
      </c>
      <c r="B60" s="5">
        <v>44959</v>
      </c>
      <c r="C60" t="s">
        <v>34</v>
      </c>
      <c r="D60" t="s">
        <v>232</v>
      </c>
      <c r="E60">
        <v>8</v>
      </c>
      <c r="F60" t="str">
        <f t="shared" si="0"/>
        <v>Bulk</v>
      </c>
      <c r="G60" s="3">
        <v>284</v>
      </c>
      <c r="H60">
        <v>15</v>
      </c>
      <c r="I60" t="str">
        <f t="shared" si="1"/>
        <v>discounted</v>
      </c>
      <c r="J60" s="3">
        <f>Table3[[#This Row],[Quantity_Sold]]*Table3[[#This Row],[Selling_Price]]</f>
        <v>2272</v>
      </c>
      <c r="K60" s="3">
        <f t="shared" si="2"/>
        <v>42.6</v>
      </c>
      <c r="L60" s="3">
        <f t="shared" si="3"/>
        <v>2229.4</v>
      </c>
      <c r="M60" s="3" t="str">
        <f>TEXT(Table3[[#This Row],[Date]], "mmmm")</f>
        <v>February</v>
      </c>
      <c r="N60" s="3" t="str">
        <f>_xlfn.XLOOKUP(D60,Customers!A:A,Customers!B:B )</f>
        <v>Mcknight LLC</v>
      </c>
      <c r="O60" s="3" t="str">
        <f>_xlfn.XLOOKUP(C60,Books!A:A,Books!B:B)</f>
        <v>Against realize bill</v>
      </c>
      <c r="P60" s="3" t="str">
        <f>INDEX(Customers!B:B,MATCH(D60,Customers!A:A,0))</f>
        <v>Mcknight LLC</v>
      </c>
    </row>
    <row r="61" spans="1:16">
      <c r="A61" t="s">
        <v>708</v>
      </c>
      <c r="B61" s="5">
        <v>44970</v>
      </c>
      <c r="C61" t="s">
        <v>13</v>
      </c>
      <c r="D61" t="s">
        <v>304</v>
      </c>
      <c r="E61">
        <v>7</v>
      </c>
      <c r="F61" t="str">
        <f t="shared" si="0"/>
        <v>Bulk</v>
      </c>
      <c r="G61" s="3">
        <v>354</v>
      </c>
      <c r="H61">
        <v>10</v>
      </c>
      <c r="I61" t="str">
        <f t="shared" si="1"/>
        <v>discounted</v>
      </c>
      <c r="J61" s="3">
        <f>Table3[[#This Row],[Quantity_Sold]]*Table3[[#This Row],[Selling_Price]]</f>
        <v>2478</v>
      </c>
      <c r="K61" s="3">
        <f t="shared" si="2"/>
        <v>35.4</v>
      </c>
      <c r="L61" s="3">
        <f t="shared" si="3"/>
        <v>2442.6</v>
      </c>
      <c r="M61" s="3" t="str">
        <f>TEXT(Table3[[#This Row],[Date]], "mmmm")</f>
        <v>February</v>
      </c>
      <c r="N61" s="3" t="str">
        <f>_xlfn.XLOOKUP(D61,Customers!A:A,Customers!B:B )</f>
        <v>Roberts, Silva and Gray</v>
      </c>
      <c r="O61" s="3" t="str">
        <f>_xlfn.XLOOKUP(C61,Books!A:A,Books!B:B)</f>
        <v>Food ability</v>
      </c>
      <c r="P61" s="3" t="str">
        <f>INDEX(Customers!B:B,MATCH(D61,Customers!A:A,0))</f>
        <v>Roberts, Silva and Gray</v>
      </c>
    </row>
    <row r="62" spans="1:16">
      <c r="A62" t="s">
        <v>709</v>
      </c>
      <c r="B62" s="5">
        <v>44967</v>
      </c>
      <c r="C62" t="s">
        <v>126</v>
      </c>
      <c r="D62" t="s">
        <v>282</v>
      </c>
      <c r="E62">
        <v>3</v>
      </c>
      <c r="F62" t="str">
        <f t="shared" si="0"/>
        <v>normal</v>
      </c>
      <c r="G62" s="3">
        <v>399</v>
      </c>
      <c r="H62">
        <v>15</v>
      </c>
      <c r="I62" t="str">
        <f t="shared" si="1"/>
        <v>discounted</v>
      </c>
      <c r="J62" s="3">
        <f>Table3[[#This Row],[Quantity_Sold]]*Table3[[#This Row],[Selling_Price]]</f>
        <v>1197</v>
      </c>
      <c r="K62" s="3">
        <f t="shared" si="2"/>
        <v>59.85</v>
      </c>
      <c r="L62" s="3">
        <f t="shared" si="3"/>
        <v>1137.1500000000001</v>
      </c>
      <c r="M62" s="3" t="str">
        <f>TEXT(Table3[[#This Row],[Date]], "mmmm")</f>
        <v>February</v>
      </c>
      <c r="N62" s="3" t="str">
        <f>_xlfn.XLOOKUP(D62,Customers!A:A,Customers!B:B )</f>
        <v>Mckenzie-Russell</v>
      </c>
      <c r="O62" s="3" t="str">
        <f>_xlfn.XLOOKUP(C62,Books!A:A,Books!B:B)</f>
        <v>Ahead leg senior</v>
      </c>
      <c r="P62" s="3" t="str">
        <f>INDEX(Customers!B:B,MATCH(D62,Customers!A:A,0))</f>
        <v>Mckenzie-Russell</v>
      </c>
    </row>
    <row r="63" spans="1:16">
      <c r="A63" t="s">
        <v>710</v>
      </c>
      <c r="B63" s="5">
        <v>44958</v>
      </c>
      <c r="C63" t="s">
        <v>62</v>
      </c>
      <c r="D63" t="s">
        <v>616</v>
      </c>
      <c r="E63">
        <v>9</v>
      </c>
      <c r="F63" t="str">
        <f t="shared" si="0"/>
        <v>Bulk</v>
      </c>
      <c r="G63" s="3">
        <v>336</v>
      </c>
      <c r="H63">
        <v>10</v>
      </c>
      <c r="I63" t="str">
        <f t="shared" si="1"/>
        <v>discounted</v>
      </c>
      <c r="J63" s="3">
        <f>Table3[[#This Row],[Quantity_Sold]]*Table3[[#This Row],[Selling_Price]]</f>
        <v>3024</v>
      </c>
      <c r="K63" s="3">
        <f t="shared" si="2"/>
        <v>33.6</v>
      </c>
      <c r="L63" s="3">
        <f t="shared" si="3"/>
        <v>2990.4</v>
      </c>
      <c r="M63" s="3" t="str">
        <f>TEXT(Table3[[#This Row],[Date]], "mmmm")</f>
        <v>February</v>
      </c>
      <c r="N63" s="3" t="str">
        <f>_xlfn.XLOOKUP(D63,Customers!A:A,Customers!B:B )</f>
        <v>Parker-Turner</v>
      </c>
      <c r="O63" s="3" t="str">
        <f>_xlfn.XLOOKUP(C63,Books!A:A,Books!B:B)</f>
        <v>Wife get age</v>
      </c>
      <c r="P63" s="3" t="str">
        <f>INDEX(Customers!B:B,MATCH(D63,Customers!A:A,0))</f>
        <v>Parker-Turner</v>
      </c>
    </row>
    <row r="64" spans="1:16">
      <c r="A64" t="s">
        <v>711</v>
      </c>
      <c r="B64" s="5">
        <v>44969</v>
      </c>
      <c r="C64" t="s">
        <v>34</v>
      </c>
      <c r="D64" t="s">
        <v>396</v>
      </c>
      <c r="E64">
        <v>10</v>
      </c>
      <c r="F64" t="str">
        <f t="shared" si="0"/>
        <v>Bulk</v>
      </c>
      <c r="G64" s="3">
        <v>284</v>
      </c>
      <c r="H64">
        <v>0</v>
      </c>
      <c r="I64" t="str">
        <f t="shared" si="1"/>
        <v>full price</v>
      </c>
      <c r="J64" s="3">
        <f>Table3[[#This Row],[Quantity_Sold]]*Table3[[#This Row],[Selling_Price]]</f>
        <v>2840</v>
      </c>
      <c r="K64" s="3">
        <f t="shared" si="2"/>
        <v>0</v>
      </c>
      <c r="L64" s="3">
        <f t="shared" si="3"/>
        <v>2840</v>
      </c>
      <c r="M64" s="3" t="str">
        <f>TEXT(Table3[[#This Row],[Date]], "mmmm")</f>
        <v>February</v>
      </c>
      <c r="N64" s="3" t="str">
        <f>_xlfn.XLOOKUP(D64,Customers!A:A,Customers!B:B )</f>
        <v>Holt-Brown</v>
      </c>
      <c r="O64" s="3" t="str">
        <f>_xlfn.XLOOKUP(C64,Books!A:A,Books!B:B)</f>
        <v>Against realize bill</v>
      </c>
      <c r="P64" s="3" t="str">
        <f>INDEX(Customers!B:B,MATCH(D64,Customers!A:A,0))</f>
        <v>Holt-Brown</v>
      </c>
    </row>
    <row r="65" spans="1:16">
      <c r="A65" t="s">
        <v>712</v>
      </c>
      <c r="B65" s="5">
        <v>44958</v>
      </c>
      <c r="C65" t="s">
        <v>56</v>
      </c>
      <c r="D65" t="s">
        <v>380</v>
      </c>
      <c r="E65">
        <v>2</v>
      </c>
      <c r="F65" t="str">
        <f t="shared" si="0"/>
        <v>normal</v>
      </c>
      <c r="G65" s="3">
        <v>222</v>
      </c>
      <c r="H65">
        <v>15</v>
      </c>
      <c r="I65" t="str">
        <f t="shared" si="1"/>
        <v>discounted</v>
      </c>
      <c r="J65" s="3">
        <f>Table3[[#This Row],[Quantity_Sold]]*Table3[[#This Row],[Selling_Price]]</f>
        <v>444</v>
      </c>
      <c r="K65" s="3">
        <f t="shared" si="2"/>
        <v>33.299999999999997</v>
      </c>
      <c r="L65" s="3">
        <f t="shared" si="3"/>
        <v>410.7</v>
      </c>
      <c r="M65" s="3" t="str">
        <f>TEXT(Table3[[#This Row],[Date]], "mmmm")</f>
        <v>February</v>
      </c>
      <c r="N65" s="3" t="str">
        <f>_xlfn.XLOOKUP(D65,Customers!A:A,Customers!B:B )</f>
        <v>Barnes-Johnson</v>
      </c>
      <c r="O65" s="3" t="str">
        <f>_xlfn.XLOOKUP(C65,Books!A:A,Books!B:B)</f>
        <v>Unit coach</v>
      </c>
      <c r="P65" s="3" t="str">
        <f>INDEX(Customers!B:B,MATCH(D65,Customers!A:A,0))</f>
        <v>Barnes-Johnson</v>
      </c>
    </row>
    <row r="66" spans="1:16">
      <c r="A66" t="s">
        <v>713</v>
      </c>
      <c r="B66" s="5">
        <v>44976</v>
      </c>
      <c r="C66" t="s">
        <v>44</v>
      </c>
      <c r="D66" t="s">
        <v>610</v>
      </c>
      <c r="E66">
        <v>8</v>
      </c>
      <c r="F66" t="str">
        <f t="shared" ref="F66:F129" si="4">IF(E66&gt;5,"Bulk","normal")</f>
        <v>Bulk</v>
      </c>
      <c r="G66" s="3">
        <v>295</v>
      </c>
      <c r="H66">
        <v>0</v>
      </c>
      <c r="I66" t="str">
        <f t="shared" ref="I66:I129" si="5">IF(H66&gt;0,"discounted","full price")</f>
        <v>full price</v>
      </c>
      <c r="J66" s="3">
        <f>Table3[[#This Row],[Quantity_Sold]]*Table3[[#This Row],[Selling_Price]]</f>
        <v>2360</v>
      </c>
      <c r="K66" s="3">
        <f t="shared" ref="K66:K129" si="6">H66*G66/100</f>
        <v>0</v>
      </c>
      <c r="L66" s="3">
        <f t="shared" ref="L66:L129" si="7">J66-K66</f>
        <v>2360</v>
      </c>
      <c r="M66" s="3" t="str">
        <f>TEXT(Table3[[#This Row],[Date]], "mmmm")</f>
        <v>February</v>
      </c>
      <c r="N66" s="3" t="str">
        <f>_xlfn.XLOOKUP(D66,Customers!A:A,Customers!B:B )</f>
        <v>Ross Ltd</v>
      </c>
      <c r="O66" s="3" t="str">
        <f>_xlfn.XLOOKUP(C66,Books!A:A,Books!B:B)</f>
        <v>Once suddenly</v>
      </c>
      <c r="P66" s="3" t="str">
        <f>INDEX(Customers!B:B,MATCH(D66,Customers!A:A,0))</f>
        <v>Ross Ltd</v>
      </c>
    </row>
    <row r="67" spans="1:16">
      <c r="A67" t="s">
        <v>714</v>
      </c>
      <c r="B67" s="5">
        <v>44967</v>
      </c>
      <c r="C67" t="s">
        <v>116</v>
      </c>
      <c r="D67" t="s">
        <v>312</v>
      </c>
      <c r="E67">
        <v>1</v>
      </c>
      <c r="F67" t="str">
        <f t="shared" si="4"/>
        <v>normal</v>
      </c>
      <c r="G67" s="3">
        <v>209</v>
      </c>
      <c r="H67">
        <v>15</v>
      </c>
      <c r="I67" t="str">
        <f t="shared" si="5"/>
        <v>discounted</v>
      </c>
      <c r="J67" s="3">
        <f>Table3[[#This Row],[Quantity_Sold]]*Table3[[#This Row],[Selling_Price]]</f>
        <v>209</v>
      </c>
      <c r="K67" s="3">
        <f t="shared" si="6"/>
        <v>31.35</v>
      </c>
      <c r="L67" s="3">
        <f t="shared" si="7"/>
        <v>177.65</v>
      </c>
      <c r="M67" s="3" t="str">
        <f>TEXT(Table3[[#This Row],[Date]], "mmmm")</f>
        <v>February</v>
      </c>
      <c r="N67" s="3" t="str">
        <f>_xlfn.XLOOKUP(D67,Customers!A:A,Customers!B:B )</f>
        <v>White and Sons</v>
      </c>
      <c r="O67" s="3" t="str">
        <f>_xlfn.XLOOKUP(C67,Books!A:A,Books!B:B)</f>
        <v>Present positive</v>
      </c>
      <c r="P67" s="3" t="str">
        <f>INDEX(Customers!B:B,MATCH(D67,Customers!A:A,0))</f>
        <v>White and Sons</v>
      </c>
    </row>
    <row r="68" spans="1:16">
      <c r="A68" t="s">
        <v>715</v>
      </c>
      <c r="B68" s="5">
        <v>44959</v>
      </c>
      <c r="C68" t="s">
        <v>106</v>
      </c>
      <c r="D68" t="s">
        <v>182</v>
      </c>
      <c r="E68">
        <v>1</v>
      </c>
      <c r="F68" t="str">
        <f t="shared" si="4"/>
        <v>normal</v>
      </c>
      <c r="G68" s="3">
        <v>219</v>
      </c>
      <c r="H68">
        <v>0</v>
      </c>
      <c r="I68" t="str">
        <f t="shared" si="5"/>
        <v>full price</v>
      </c>
      <c r="J68" s="3">
        <f>Table3[[#This Row],[Quantity_Sold]]*Table3[[#This Row],[Selling_Price]]</f>
        <v>219</v>
      </c>
      <c r="K68" s="3">
        <f t="shared" si="6"/>
        <v>0</v>
      </c>
      <c r="L68" s="3">
        <f t="shared" si="7"/>
        <v>219</v>
      </c>
      <c r="M68" s="3" t="str">
        <f>TEXT(Table3[[#This Row],[Date]], "mmmm")</f>
        <v>February</v>
      </c>
      <c r="N68" s="3" t="str">
        <f>_xlfn.XLOOKUP(D68,Customers!A:A,Customers!B:B )</f>
        <v>Hernandez LLC</v>
      </c>
      <c r="O68" s="3" t="str">
        <f>_xlfn.XLOOKUP(C68,Books!A:A,Books!B:B)</f>
        <v>Some may</v>
      </c>
      <c r="P68" s="3" t="str">
        <f>INDEX(Customers!B:B,MATCH(D68,Customers!A:A,0))</f>
        <v>Hernandez LLC</v>
      </c>
    </row>
    <row r="69" spans="1:16">
      <c r="A69" t="s">
        <v>716</v>
      </c>
      <c r="B69" s="5">
        <v>44982</v>
      </c>
      <c r="C69" t="s">
        <v>78</v>
      </c>
      <c r="D69" t="s">
        <v>498</v>
      </c>
      <c r="E69">
        <v>7</v>
      </c>
      <c r="F69" t="str">
        <f t="shared" si="4"/>
        <v>Bulk</v>
      </c>
      <c r="G69" s="3">
        <v>288</v>
      </c>
      <c r="H69">
        <v>10</v>
      </c>
      <c r="I69" t="str">
        <f t="shared" si="5"/>
        <v>discounted</v>
      </c>
      <c r="J69" s="3">
        <f>Table3[[#This Row],[Quantity_Sold]]*Table3[[#This Row],[Selling_Price]]</f>
        <v>2016</v>
      </c>
      <c r="K69" s="3">
        <f t="shared" si="6"/>
        <v>28.8</v>
      </c>
      <c r="L69" s="3">
        <f t="shared" si="7"/>
        <v>1987.2</v>
      </c>
      <c r="M69" s="3" t="str">
        <f>TEXT(Table3[[#This Row],[Date]], "mmmm")</f>
        <v>February</v>
      </c>
      <c r="N69" s="3" t="str">
        <f>_xlfn.XLOOKUP(D69,Customers!A:A,Customers!B:B )</f>
        <v>Anderson-Hogan</v>
      </c>
      <c r="O69" s="3" t="str">
        <f>_xlfn.XLOOKUP(C69,Books!A:A,Books!B:B)</f>
        <v>Visit although I</v>
      </c>
      <c r="P69" s="3" t="str">
        <f>INDEX(Customers!B:B,MATCH(D69,Customers!A:A,0))</f>
        <v>Anderson-Hogan</v>
      </c>
    </row>
    <row r="70" spans="1:16">
      <c r="A70" t="s">
        <v>717</v>
      </c>
      <c r="B70" s="5">
        <v>44961</v>
      </c>
      <c r="C70" t="s">
        <v>56</v>
      </c>
      <c r="D70" t="s">
        <v>244</v>
      </c>
      <c r="E70">
        <v>10</v>
      </c>
      <c r="F70" t="str">
        <f t="shared" si="4"/>
        <v>Bulk</v>
      </c>
      <c r="G70" s="3">
        <v>222</v>
      </c>
      <c r="H70">
        <v>5</v>
      </c>
      <c r="I70" t="str">
        <f t="shared" si="5"/>
        <v>discounted</v>
      </c>
      <c r="J70" s="3">
        <f>Table3[[#This Row],[Quantity_Sold]]*Table3[[#This Row],[Selling_Price]]</f>
        <v>2220</v>
      </c>
      <c r="K70" s="3">
        <f t="shared" si="6"/>
        <v>11.1</v>
      </c>
      <c r="L70" s="3">
        <f t="shared" si="7"/>
        <v>2208.9</v>
      </c>
      <c r="M70" s="3" t="str">
        <f>TEXT(Table3[[#This Row],[Date]], "mmmm")</f>
        <v>February</v>
      </c>
      <c r="N70" s="3" t="str">
        <f>_xlfn.XLOOKUP(D70,Customers!A:A,Customers!B:B )</f>
        <v>Byrd, Dixon and Kennedy</v>
      </c>
      <c r="O70" s="3" t="str">
        <f>_xlfn.XLOOKUP(C70,Books!A:A,Books!B:B)</f>
        <v>Unit coach</v>
      </c>
      <c r="P70" s="3" t="str">
        <f>INDEX(Customers!B:B,MATCH(D70,Customers!A:A,0))</f>
        <v>Byrd, Dixon and Kennedy</v>
      </c>
    </row>
    <row r="71" spans="1:16">
      <c r="A71" t="s">
        <v>718</v>
      </c>
      <c r="B71" s="5">
        <v>44968</v>
      </c>
      <c r="C71" t="s">
        <v>40</v>
      </c>
      <c r="D71" t="s">
        <v>540</v>
      </c>
      <c r="E71">
        <v>3</v>
      </c>
      <c r="F71" t="str">
        <f t="shared" si="4"/>
        <v>normal</v>
      </c>
      <c r="G71" s="3">
        <v>427</v>
      </c>
      <c r="H71">
        <v>5</v>
      </c>
      <c r="I71" t="str">
        <f t="shared" si="5"/>
        <v>discounted</v>
      </c>
      <c r="J71" s="3">
        <f>Table3[[#This Row],[Quantity_Sold]]*Table3[[#This Row],[Selling_Price]]</f>
        <v>1281</v>
      </c>
      <c r="K71" s="3">
        <f t="shared" si="6"/>
        <v>21.35</v>
      </c>
      <c r="L71" s="3">
        <f t="shared" si="7"/>
        <v>1259.6500000000001</v>
      </c>
      <c r="M71" s="3" t="str">
        <f>TEXT(Table3[[#This Row],[Date]], "mmmm")</f>
        <v>February</v>
      </c>
      <c r="N71" s="3" t="str">
        <f>_xlfn.XLOOKUP(D71,Customers!A:A,Customers!B:B )</f>
        <v>Patel-Thomas</v>
      </c>
      <c r="O71" s="3" t="str">
        <f>_xlfn.XLOOKUP(C71,Books!A:A,Books!B:B)</f>
        <v>Big thought where</v>
      </c>
      <c r="P71" s="3" t="str">
        <f>INDEX(Customers!B:B,MATCH(D71,Customers!A:A,0))</f>
        <v>Patel-Thomas</v>
      </c>
    </row>
    <row r="72" spans="1:16">
      <c r="A72" t="s">
        <v>719</v>
      </c>
      <c r="B72" s="5">
        <v>44981</v>
      </c>
      <c r="C72" t="s">
        <v>118</v>
      </c>
      <c r="D72" t="s">
        <v>396</v>
      </c>
      <c r="E72">
        <v>5</v>
      </c>
      <c r="F72" t="str">
        <f t="shared" si="4"/>
        <v>normal</v>
      </c>
      <c r="G72" s="3">
        <v>192</v>
      </c>
      <c r="H72">
        <v>15</v>
      </c>
      <c r="I72" t="str">
        <f t="shared" si="5"/>
        <v>discounted</v>
      </c>
      <c r="J72" s="3">
        <f>Table3[[#This Row],[Quantity_Sold]]*Table3[[#This Row],[Selling_Price]]</f>
        <v>960</v>
      </c>
      <c r="K72" s="3">
        <f t="shared" si="6"/>
        <v>28.8</v>
      </c>
      <c r="L72" s="3">
        <f t="shared" si="7"/>
        <v>931.2</v>
      </c>
      <c r="M72" s="3" t="str">
        <f>TEXT(Table3[[#This Row],[Date]], "mmmm")</f>
        <v>February</v>
      </c>
      <c r="N72" s="3" t="str">
        <f>_xlfn.XLOOKUP(D72,Customers!A:A,Customers!B:B )</f>
        <v>Holt-Brown</v>
      </c>
      <c r="O72" s="3" t="str">
        <f>_xlfn.XLOOKUP(C72,Books!A:A,Books!B:B)</f>
        <v>Attorney</v>
      </c>
      <c r="P72" s="3" t="str">
        <f>INDEX(Customers!B:B,MATCH(D72,Customers!A:A,0))</f>
        <v>Holt-Brown</v>
      </c>
    </row>
    <row r="73" spans="1:16">
      <c r="A73" t="s">
        <v>720</v>
      </c>
      <c r="B73" s="5">
        <v>44981</v>
      </c>
      <c r="C73" t="s">
        <v>58</v>
      </c>
      <c r="D73" t="s">
        <v>402</v>
      </c>
      <c r="E73">
        <v>10</v>
      </c>
      <c r="F73" t="str">
        <f t="shared" si="4"/>
        <v>Bulk</v>
      </c>
      <c r="G73" s="3">
        <v>467</v>
      </c>
      <c r="H73">
        <v>5</v>
      </c>
      <c r="I73" t="str">
        <f t="shared" si="5"/>
        <v>discounted</v>
      </c>
      <c r="J73" s="3">
        <f>Table3[[#This Row],[Quantity_Sold]]*Table3[[#This Row],[Selling_Price]]</f>
        <v>4670</v>
      </c>
      <c r="K73" s="3">
        <f t="shared" si="6"/>
        <v>23.35</v>
      </c>
      <c r="L73" s="3">
        <f t="shared" si="7"/>
        <v>4646.6499999999996</v>
      </c>
      <c r="M73" s="3" t="str">
        <f>TEXT(Table3[[#This Row],[Date]], "mmmm")</f>
        <v>February</v>
      </c>
      <c r="N73" s="3" t="str">
        <f>_xlfn.XLOOKUP(D73,Customers!A:A,Customers!B:B )</f>
        <v>Caldwell PLC</v>
      </c>
      <c r="O73" s="3" t="str">
        <f>_xlfn.XLOOKUP(C73,Books!A:A,Books!B:B)</f>
        <v>World threat</v>
      </c>
      <c r="P73" s="3" t="str">
        <f>INDEX(Customers!B:B,MATCH(D73,Customers!A:A,0))</f>
        <v>Caldwell PLC</v>
      </c>
    </row>
    <row r="74" spans="1:16">
      <c r="A74" t="s">
        <v>721</v>
      </c>
      <c r="B74" s="5">
        <v>44980</v>
      </c>
      <c r="C74" t="s">
        <v>32</v>
      </c>
      <c r="D74" t="s">
        <v>298</v>
      </c>
      <c r="E74">
        <v>7</v>
      </c>
      <c r="F74" t="str">
        <f t="shared" si="4"/>
        <v>Bulk</v>
      </c>
      <c r="G74" s="3">
        <v>186</v>
      </c>
      <c r="H74">
        <v>5</v>
      </c>
      <c r="I74" t="str">
        <f t="shared" si="5"/>
        <v>discounted</v>
      </c>
      <c r="J74" s="3">
        <f>Table3[[#This Row],[Quantity_Sold]]*Table3[[#This Row],[Selling_Price]]</f>
        <v>1302</v>
      </c>
      <c r="K74" s="3">
        <f t="shared" si="6"/>
        <v>9.3000000000000007</v>
      </c>
      <c r="L74" s="3">
        <f t="shared" si="7"/>
        <v>1292.7</v>
      </c>
      <c r="M74" s="3" t="str">
        <f>TEXT(Table3[[#This Row],[Date]], "mmmm")</f>
        <v>February</v>
      </c>
      <c r="N74" s="3" t="str">
        <f>_xlfn.XLOOKUP(D74,Customers!A:A,Customers!B:B )</f>
        <v>Hayes, Hampton and Palmer</v>
      </c>
      <c r="O74" s="3" t="str">
        <f>_xlfn.XLOOKUP(C74,Books!A:A,Books!B:B)</f>
        <v>Charge along</v>
      </c>
      <c r="P74" s="3" t="str">
        <f>INDEX(Customers!B:B,MATCH(D74,Customers!A:A,0))</f>
        <v>Hayes, Hampton and Palmer</v>
      </c>
    </row>
    <row r="75" spans="1:16">
      <c r="A75" t="s">
        <v>722</v>
      </c>
      <c r="B75" s="5">
        <v>44980</v>
      </c>
      <c r="C75" t="s">
        <v>48</v>
      </c>
      <c r="D75" t="s">
        <v>286</v>
      </c>
      <c r="E75">
        <v>1</v>
      </c>
      <c r="F75" t="str">
        <f t="shared" si="4"/>
        <v>normal</v>
      </c>
      <c r="G75" s="3">
        <v>386</v>
      </c>
      <c r="H75">
        <v>15</v>
      </c>
      <c r="I75" t="str">
        <f t="shared" si="5"/>
        <v>discounted</v>
      </c>
      <c r="J75" s="3">
        <f>Table3[[#This Row],[Quantity_Sold]]*Table3[[#This Row],[Selling_Price]]</f>
        <v>386</v>
      </c>
      <c r="K75" s="3">
        <f t="shared" si="6"/>
        <v>57.9</v>
      </c>
      <c r="L75" s="3">
        <f t="shared" si="7"/>
        <v>328.1</v>
      </c>
      <c r="M75" s="3" t="str">
        <f>TEXT(Table3[[#This Row],[Date]], "mmmm")</f>
        <v>February</v>
      </c>
      <c r="N75" s="3" t="str">
        <f>_xlfn.XLOOKUP(D75,Customers!A:A,Customers!B:B )</f>
        <v>White-Cox</v>
      </c>
      <c r="O75" s="3" t="str">
        <f>_xlfn.XLOOKUP(C75,Books!A:A,Books!B:B)</f>
        <v>Choose level</v>
      </c>
      <c r="P75" s="3" t="str">
        <f>INDEX(Customers!B:B,MATCH(D75,Customers!A:A,0))</f>
        <v>White-Cox</v>
      </c>
    </row>
    <row r="76" spans="1:16">
      <c r="A76" t="s">
        <v>723</v>
      </c>
      <c r="B76" s="5">
        <v>44961</v>
      </c>
      <c r="C76" t="s">
        <v>46</v>
      </c>
      <c r="D76" t="s">
        <v>332</v>
      </c>
      <c r="E76">
        <v>2</v>
      </c>
      <c r="F76" t="str">
        <f t="shared" si="4"/>
        <v>normal</v>
      </c>
      <c r="G76" s="3">
        <v>167</v>
      </c>
      <c r="H76">
        <v>0</v>
      </c>
      <c r="I76" t="str">
        <f t="shared" si="5"/>
        <v>full price</v>
      </c>
      <c r="J76" s="3">
        <f>Table3[[#This Row],[Quantity_Sold]]*Table3[[#This Row],[Selling_Price]]</f>
        <v>334</v>
      </c>
      <c r="K76" s="3">
        <f t="shared" si="6"/>
        <v>0</v>
      </c>
      <c r="L76" s="3">
        <f t="shared" si="7"/>
        <v>334</v>
      </c>
      <c r="M76" s="3" t="str">
        <f>TEXT(Table3[[#This Row],[Date]], "mmmm")</f>
        <v>February</v>
      </c>
      <c r="N76" s="3" t="str">
        <f>_xlfn.XLOOKUP(D76,Customers!A:A,Customers!B:B )</f>
        <v>Powell-Cox</v>
      </c>
      <c r="O76" s="3" t="str">
        <f>_xlfn.XLOOKUP(C76,Books!A:A,Books!B:B)</f>
        <v>Result population age</v>
      </c>
      <c r="P76" s="3" t="str">
        <f>INDEX(Customers!B:B,MATCH(D76,Customers!A:A,0))</f>
        <v>Powell-Cox</v>
      </c>
    </row>
    <row r="77" spans="1:16">
      <c r="A77" t="s">
        <v>724</v>
      </c>
      <c r="B77" s="5">
        <v>44980</v>
      </c>
      <c r="C77" t="s">
        <v>38</v>
      </c>
      <c r="D77" t="s">
        <v>302</v>
      </c>
      <c r="E77">
        <v>9</v>
      </c>
      <c r="F77" t="str">
        <f t="shared" si="4"/>
        <v>Bulk</v>
      </c>
      <c r="G77" s="3">
        <v>417</v>
      </c>
      <c r="H77">
        <v>10</v>
      </c>
      <c r="I77" t="str">
        <f t="shared" si="5"/>
        <v>discounted</v>
      </c>
      <c r="J77" s="3">
        <f>Table3[[#This Row],[Quantity_Sold]]*Table3[[#This Row],[Selling_Price]]</f>
        <v>3753</v>
      </c>
      <c r="K77" s="3">
        <f t="shared" si="6"/>
        <v>41.7</v>
      </c>
      <c r="L77" s="3">
        <f t="shared" si="7"/>
        <v>3711.3</v>
      </c>
      <c r="M77" s="3" t="str">
        <f>TEXT(Table3[[#This Row],[Date]], "mmmm")</f>
        <v>February</v>
      </c>
      <c r="N77" s="3" t="str">
        <f>_xlfn.XLOOKUP(D77,Customers!A:A,Customers!B:B )</f>
        <v>Miles Ltd</v>
      </c>
      <c r="O77" s="3" t="str">
        <f>_xlfn.XLOOKUP(C77,Books!A:A,Books!B:B)</f>
        <v>Impact believe worker look</v>
      </c>
      <c r="P77" s="3" t="str">
        <f>INDEX(Customers!B:B,MATCH(D77,Customers!A:A,0))</f>
        <v>Miles Ltd</v>
      </c>
    </row>
    <row r="78" spans="1:16">
      <c r="A78" t="s">
        <v>725</v>
      </c>
      <c r="B78" s="5">
        <v>44961</v>
      </c>
      <c r="C78" t="s">
        <v>44</v>
      </c>
      <c r="D78" t="s">
        <v>550</v>
      </c>
      <c r="E78">
        <v>10</v>
      </c>
      <c r="F78" t="str">
        <f t="shared" si="4"/>
        <v>Bulk</v>
      </c>
      <c r="G78" s="3">
        <v>295</v>
      </c>
      <c r="H78">
        <v>5</v>
      </c>
      <c r="I78" t="str">
        <f t="shared" si="5"/>
        <v>discounted</v>
      </c>
      <c r="J78" s="3">
        <f>Table3[[#This Row],[Quantity_Sold]]*Table3[[#This Row],[Selling_Price]]</f>
        <v>2950</v>
      </c>
      <c r="K78" s="3">
        <f t="shared" si="6"/>
        <v>14.75</v>
      </c>
      <c r="L78" s="3">
        <f t="shared" si="7"/>
        <v>2935.25</v>
      </c>
      <c r="M78" s="3" t="str">
        <f>TEXT(Table3[[#This Row],[Date]], "mmmm")</f>
        <v>February</v>
      </c>
      <c r="N78" s="3" t="str">
        <f>_xlfn.XLOOKUP(D78,Customers!A:A,Customers!B:B )</f>
        <v>Hunter PLC</v>
      </c>
      <c r="O78" s="3" t="str">
        <f>_xlfn.XLOOKUP(C78,Books!A:A,Books!B:B)</f>
        <v>Once suddenly</v>
      </c>
      <c r="P78" s="3" t="str">
        <f>INDEX(Customers!B:B,MATCH(D78,Customers!A:A,0))</f>
        <v>Hunter PLC</v>
      </c>
    </row>
    <row r="79" spans="1:16">
      <c r="A79" t="s">
        <v>726</v>
      </c>
      <c r="B79" s="5">
        <v>44983</v>
      </c>
      <c r="C79" t="s">
        <v>44</v>
      </c>
      <c r="D79" t="s">
        <v>162</v>
      </c>
      <c r="E79">
        <v>2</v>
      </c>
      <c r="F79" t="str">
        <f t="shared" si="4"/>
        <v>normal</v>
      </c>
      <c r="G79" s="3">
        <v>295</v>
      </c>
      <c r="H79">
        <v>15</v>
      </c>
      <c r="I79" t="str">
        <f t="shared" si="5"/>
        <v>discounted</v>
      </c>
      <c r="J79" s="3">
        <f>Table3[[#This Row],[Quantity_Sold]]*Table3[[#This Row],[Selling_Price]]</f>
        <v>590</v>
      </c>
      <c r="K79" s="3">
        <f t="shared" si="6"/>
        <v>44.25</v>
      </c>
      <c r="L79" s="3">
        <f t="shared" si="7"/>
        <v>545.75</v>
      </c>
      <c r="M79" s="3" t="str">
        <f>TEXT(Table3[[#This Row],[Date]], "mmmm")</f>
        <v>February</v>
      </c>
      <c r="N79" s="3" t="str">
        <f>_xlfn.XLOOKUP(D79,Customers!A:A,Customers!B:B )</f>
        <v>Trevino PLC</v>
      </c>
      <c r="O79" s="3" t="str">
        <f>_xlfn.XLOOKUP(C79,Books!A:A,Books!B:B)</f>
        <v>Once suddenly</v>
      </c>
      <c r="P79" s="3" t="str">
        <f>INDEX(Customers!B:B,MATCH(D79,Customers!A:A,0))</f>
        <v>Trevino PLC</v>
      </c>
    </row>
    <row r="80" spans="1:16">
      <c r="A80" t="s">
        <v>727</v>
      </c>
      <c r="B80" s="5">
        <v>44964</v>
      </c>
      <c r="C80" t="s">
        <v>120</v>
      </c>
      <c r="D80" t="s">
        <v>528</v>
      </c>
      <c r="E80">
        <v>5</v>
      </c>
      <c r="F80" t="str">
        <f t="shared" si="4"/>
        <v>normal</v>
      </c>
      <c r="G80" s="3">
        <v>204</v>
      </c>
      <c r="H80">
        <v>5</v>
      </c>
      <c r="I80" t="str">
        <f t="shared" si="5"/>
        <v>discounted</v>
      </c>
      <c r="J80" s="3">
        <f>Table3[[#This Row],[Quantity_Sold]]*Table3[[#This Row],[Selling_Price]]</f>
        <v>1020</v>
      </c>
      <c r="K80" s="3">
        <f t="shared" si="6"/>
        <v>10.199999999999999</v>
      </c>
      <c r="L80" s="3">
        <f t="shared" si="7"/>
        <v>1009.8</v>
      </c>
      <c r="M80" s="3" t="str">
        <f>TEXT(Table3[[#This Row],[Date]], "mmmm")</f>
        <v>February</v>
      </c>
      <c r="N80" s="3" t="str">
        <f>_xlfn.XLOOKUP(D80,Customers!A:A,Customers!B:B )</f>
        <v>Solis, Snyder and Newton</v>
      </c>
      <c r="O80" s="3" t="str">
        <f>_xlfn.XLOOKUP(C80,Books!A:A,Books!B:B)</f>
        <v>Expect turn</v>
      </c>
      <c r="P80" s="3" t="str">
        <f>INDEX(Customers!B:B,MATCH(D80,Customers!A:A,0))</f>
        <v>Solis, Snyder and Newton</v>
      </c>
    </row>
    <row r="81" spans="1:16">
      <c r="A81" t="s">
        <v>728</v>
      </c>
      <c r="B81" s="5">
        <v>44983</v>
      </c>
      <c r="C81" t="s">
        <v>20</v>
      </c>
      <c r="D81" t="s">
        <v>474</v>
      </c>
      <c r="E81">
        <v>2</v>
      </c>
      <c r="F81" t="str">
        <f t="shared" si="4"/>
        <v>normal</v>
      </c>
      <c r="G81" s="3">
        <v>213</v>
      </c>
      <c r="H81">
        <v>10</v>
      </c>
      <c r="I81" t="str">
        <f t="shared" si="5"/>
        <v>discounted</v>
      </c>
      <c r="J81" s="3">
        <f>Table3[[#This Row],[Quantity_Sold]]*Table3[[#This Row],[Selling_Price]]</f>
        <v>426</v>
      </c>
      <c r="K81" s="3">
        <f t="shared" si="6"/>
        <v>21.3</v>
      </c>
      <c r="L81" s="3">
        <f t="shared" si="7"/>
        <v>404.7</v>
      </c>
      <c r="M81" s="3" t="str">
        <f>TEXT(Table3[[#This Row],[Date]], "mmmm")</f>
        <v>February</v>
      </c>
      <c r="N81" s="3" t="str">
        <f>_xlfn.XLOOKUP(D81,Customers!A:A,Customers!B:B )</f>
        <v>Murphy and Sons</v>
      </c>
      <c r="O81" s="3" t="str">
        <f>_xlfn.XLOOKUP(C81,Books!A:A,Books!B:B)</f>
        <v>System they</v>
      </c>
      <c r="P81" s="3" t="str">
        <f>INDEX(Customers!B:B,MATCH(D81,Customers!A:A,0))</f>
        <v>Murphy and Sons</v>
      </c>
    </row>
    <row r="82" spans="1:16">
      <c r="A82" t="s">
        <v>729</v>
      </c>
      <c r="B82" s="5">
        <v>44973</v>
      </c>
      <c r="C82" t="s">
        <v>56</v>
      </c>
      <c r="D82" t="s">
        <v>332</v>
      </c>
      <c r="E82">
        <v>7</v>
      </c>
      <c r="F82" t="str">
        <f t="shared" si="4"/>
        <v>Bulk</v>
      </c>
      <c r="G82" s="3">
        <v>222</v>
      </c>
      <c r="H82">
        <v>0</v>
      </c>
      <c r="I82" t="str">
        <f t="shared" si="5"/>
        <v>full price</v>
      </c>
      <c r="J82" s="3">
        <f>Table3[[#This Row],[Quantity_Sold]]*Table3[[#This Row],[Selling_Price]]</f>
        <v>1554</v>
      </c>
      <c r="K82" s="3">
        <f t="shared" si="6"/>
        <v>0</v>
      </c>
      <c r="L82" s="3">
        <f t="shared" si="7"/>
        <v>1554</v>
      </c>
      <c r="M82" s="3" t="str">
        <f>TEXT(Table3[[#This Row],[Date]], "mmmm")</f>
        <v>February</v>
      </c>
      <c r="N82" s="3" t="str">
        <f>_xlfn.XLOOKUP(D82,Customers!A:A,Customers!B:B )</f>
        <v>Powell-Cox</v>
      </c>
      <c r="O82" s="3" t="str">
        <f>_xlfn.XLOOKUP(C82,Books!A:A,Books!B:B)</f>
        <v>Unit coach</v>
      </c>
      <c r="P82" s="3" t="str">
        <f>INDEX(Customers!B:B,MATCH(D82,Customers!A:A,0))</f>
        <v>Powell-Cox</v>
      </c>
    </row>
    <row r="83" spans="1:16">
      <c r="A83" t="s">
        <v>730</v>
      </c>
      <c r="B83" s="5">
        <v>44973</v>
      </c>
      <c r="C83" t="s">
        <v>82</v>
      </c>
      <c r="D83" t="s">
        <v>368</v>
      </c>
      <c r="E83">
        <v>10</v>
      </c>
      <c r="F83" t="str">
        <f t="shared" si="4"/>
        <v>Bulk</v>
      </c>
      <c r="G83" s="3">
        <v>373</v>
      </c>
      <c r="H83">
        <v>0</v>
      </c>
      <c r="I83" t="str">
        <f t="shared" si="5"/>
        <v>full price</v>
      </c>
      <c r="J83" s="3">
        <f>Table3[[#This Row],[Quantity_Sold]]*Table3[[#This Row],[Selling_Price]]</f>
        <v>3730</v>
      </c>
      <c r="K83" s="3">
        <f t="shared" si="6"/>
        <v>0</v>
      </c>
      <c r="L83" s="3">
        <f t="shared" si="7"/>
        <v>3730</v>
      </c>
      <c r="M83" s="3" t="str">
        <f>TEXT(Table3[[#This Row],[Date]], "mmmm")</f>
        <v>February</v>
      </c>
      <c r="N83" s="3" t="str">
        <f>_xlfn.XLOOKUP(D83,Customers!A:A,Customers!B:B )</f>
        <v>Anderson-Martinez</v>
      </c>
      <c r="O83" s="3" t="str">
        <f>_xlfn.XLOOKUP(C83,Books!A:A,Books!B:B)</f>
        <v>Light leader expect</v>
      </c>
      <c r="P83" s="3" t="str">
        <f>INDEX(Customers!B:B,MATCH(D83,Customers!A:A,0))</f>
        <v>Anderson-Martinez</v>
      </c>
    </row>
    <row r="84" spans="1:16">
      <c r="A84" t="s">
        <v>731</v>
      </c>
      <c r="B84" s="5">
        <v>44963</v>
      </c>
      <c r="C84" t="s">
        <v>104</v>
      </c>
      <c r="D84" t="s">
        <v>212</v>
      </c>
      <c r="E84">
        <v>7</v>
      </c>
      <c r="F84" t="str">
        <f t="shared" si="4"/>
        <v>Bulk</v>
      </c>
      <c r="G84" s="3">
        <v>465</v>
      </c>
      <c r="H84">
        <v>15</v>
      </c>
      <c r="I84" t="str">
        <f t="shared" si="5"/>
        <v>discounted</v>
      </c>
      <c r="J84" s="3">
        <f>Table3[[#This Row],[Quantity_Sold]]*Table3[[#This Row],[Selling_Price]]</f>
        <v>3255</v>
      </c>
      <c r="K84" s="3">
        <f t="shared" si="6"/>
        <v>69.75</v>
      </c>
      <c r="L84" s="3">
        <f t="shared" si="7"/>
        <v>3185.25</v>
      </c>
      <c r="M84" s="3" t="str">
        <f>TEXT(Table3[[#This Row],[Date]], "mmmm")</f>
        <v>February</v>
      </c>
      <c r="N84" s="3" t="str">
        <f>_xlfn.XLOOKUP(D84,Customers!A:A,Customers!B:B )</f>
        <v>Barrett-Bryant</v>
      </c>
      <c r="O84" s="3" t="str">
        <f>_xlfn.XLOOKUP(C84,Books!A:A,Books!B:B)</f>
        <v>Process find daughter</v>
      </c>
      <c r="P84" s="3" t="str">
        <f>INDEX(Customers!B:B,MATCH(D84,Customers!A:A,0))</f>
        <v>Barrett-Bryant</v>
      </c>
    </row>
    <row r="85" spans="1:16">
      <c r="A85" t="s">
        <v>732</v>
      </c>
      <c r="B85" s="5">
        <v>44964</v>
      </c>
      <c r="C85" t="s">
        <v>84</v>
      </c>
      <c r="D85" t="s">
        <v>614</v>
      </c>
      <c r="E85">
        <v>3</v>
      </c>
      <c r="F85" t="str">
        <f t="shared" si="4"/>
        <v>normal</v>
      </c>
      <c r="G85" s="3">
        <v>481</v>
      </c>
      <c r="H85">
        <v>0</v>
      </c>
      <c r="I85" t="str">
        <f t="shared" si="5"/>
        <v>full price</v>
      </c>
      <c r="J85" s="3">
        <f>Table3[[#This Row],[Quantity_Sold]]*Table3[[#This Row],[Selling_Price]]</f>
        <v>1443</v>
      </c>
      <c r="K85" s="3">
        <f t="shared" si="6"/>
        <v>0</v>
      </c>
      <c r="L85" s="3">
        <f t="shared" si="7"/>
        <v>1443</v>
      </c>
      <c r="M85" s="3" t="str">
        <f>TEXT(Table3[[#This Row],[Date]], "mmmm")</f>
        <v>February</v>
      </c>
      <c r="N85" s="3" t="str">
        <f>_xlfn.XLOOKUP(D85,Customers!A:A,Customers!B:B )</f>
        <v>Morgan PLC</v>
      </c>
      <c r="O85" s="3" t="str">
        <f>_xlfn.XLOOKUP(C85,Books!A:A,Books!B:B)</f>
        <v>Statement back brother</v>
      </c>
      <c r="P85" s="3" t="str">
        <f>INDEX(Customers!B:B,MATCH(D85,Customers!A:A,0))</f>
        <v>Morgan PLC</v>
      </c>
    </row>
    <row r="86" spans="1:16">
      <c r="A86" t="s">
        <v>733</v>
      </c>
      <c r="B86" s="5">
        <v>44966</v>
      </c>
      <c r="C86" t="s">
        <v>116</v>
      </c>
      <c r="D86" t="s">
        <v>478</v>
      </c>
      <c r="E86">
        <v>9</v>
      </c>
      <c r="F86" t="str">
        <f t="shared" si="4"/>
        <v>Bulk</v>
      </c>
      <c r="G86" s="3">
        <v>209</v>
      </c>
      <c r="H86">
        <v>0</v>
      </c>
      <c r="I86" t="str">
        <f t="shared" si="5"/>
        <v>full price</v>
      </c>
      <c r="J86" s="3">
        <f>Table3[[#This Row],[Quantity_Sold]]*Table3[[#This Row],[Selling_Price]]</f>
        <v>1881</v>
      </c>
      <c r="K86" s="3">
        <f t="shared" si="6"/>
        <v>0</v>
      </c>
      <c r="L86" s="3">
        <f t="shared" si="7"/>
        <v>1881</v>
      </c>
      <c r="M86" s="3" t="str">
        <f>TEXT(Table3[[#This Row],[Date]], "mmmm")</f>
        <v>February</v>
      </c>
      <c r="N86" s="3" t="str">
        <f>_xlfn.XLOOKUP(D86,Customers!A:A,Customers!B:B )</f>
        <v>Moran LLC</v>
      </c>
      <c r="O86" s="3" t="str">
        <f>_xlfn.XLOOKUP(C86,Books!A:A,Books!B:B)</f>
        <v>Present positive</v>
      </c>
      <c r="P86" s="3" t="str">
        <f>INDEX(Customers!B:B,MATCH(D86,Customers!A:A,0))</f>
        <v>Moran LLC</v>
      </c>
    </row>
    <row r="87" spans="1:16">
      <c r="A87" t="s">
        <v>734</v>
      </c>
      <c r="B87" s="5">
        <v>44984</v>
      </c>
      <c r="C87" t="s">
        <v>13</v>
      </c>
      <c r="D87" t="s">
        <v>208</v>
      </c>
      <c r="E87">
        <v>8</v>
      </c>
      <c r="F87" t="str">
        <f t="shared" si="4"/>
        <v>Bulk</v>
      </c>
      <c r="G87" s="3">
        <v>354</v>
      </c>
      <c r="H87">
        <v>5</v>
      </c>
      <c r="I87" t="str">
        <f t="shared" si="5"/>
        <v>discounted</v>
      </c>
      <c r="J87" s="3">
        <f>Table3[[#This Row],[Quantity_Sold]]*Table3[[#This Row],[Selling_Price]]</f>
        <v>2832</v>
      </c>
      <c r="K87" s="3">
        <f t="shared" si="6"/>
        <v>17.7</v>
      </c>
      <c r="L87" s="3">
        <f t="shared" si="7"/>
        <v>2814.3</v>
      </c>
      <c r="M87" s="3" t="str">
        <f>TEXT(Table3[[#This Row],[Date]], "mmmm")</f>
        <v>February</v>
      </c>
      <c r="N87" s="3" t="str">
        <f>_xlfn.XLOOKUP(D87,Customers!A:A,Customers!B:B )</f>
        <v>Smith-Proctor</v>
      </c>
      <c r="O87" s="3" t="str">
        <f>_xlfn.XLOOKUP(C87,Books!A:A,Books!B:B)</f>
        <v>Food ability</v>
      </c>
      <c r="P87" s="3" t="str">
        <f>INDEX(Customers!B:B,MATCH(D87,Customers!A:A,0))</f>
        <v>Smith-Proctor</v>
      </c>
    </row>
    <row r="88" spans="1:16">
      <c r="A88" t="s">
        <v>735</v>
      </c>
      <c r="B88" s="5">
        <v>44984</v>
      </c>
      <c r="C88" t="s">
        <v>66</v>
      </c>
      <c r="D88" t="s">
        <v>276</v>
      </c>
      <c r="E88">
        <v>10</v>
      </c>
      <c r="F88" t="str">
        <f t="shared" si="4"/>
        <v>Bulk</v>
      </c>
      <c r="G88" s="3">
        <v>271</v>
      </c>
      <c r="H88">
        <v>10</v>
      </c>
      <c r="I88" t="str">
        <f t="shared" si="5"/>
        <v>discounted</v>
      </c>
      <c r="J88" s="3">
        <f>Table3[[#This Row],[Quantity_Sold]]*Table3[[#This Row],[Selling_Price]]</f>
        <v>2710</v>
      </c>
      <c r="K88" s="3">
        <f t="shared" si="6"/>
        <v>27.1</v>
      </c>
      <c r="L88" s="3">
        <f t="shared" si="7"/>
        <v>2682.9</v>
      </c>
      <c r="M88" s="3" t="str">
        <f>TEXT(Table3[[#This Row],[Date]], "mmmm")</f>
        <v>February</v>
      </c>
      <c r="N88" s="3" t="str">
        <f>_xlfn.XLOOKUP(D88,Customers!A:A,Customers!B:B )</f>
        <v>Johnston and Sons</v>
      </c>
      <c r="O88" s="3" t="str">
        <f>_xlfn.XLOOKUP(C88,Books!A:A,Books!B:B)</f>
        <v>Easy citizen time</v>
      </c>
      <c r="P88" s="3" t="str">
        <f>INDEX(Customers!B:B,MATCH(D88,Customers!A:A,0))</f>
        <v>Johnston and Sons</v>
      </c>
    </row>
    <row r="89" spans="1:16">
      <c r="A89" t="s">
        <v>736</v>
      </c>
      <c r="B89" s="5">
        <v>44973</v>
      </c>
      <c r="C89" t="s">
        <v>72</v>
      </c>
      <c r="D89" t="s">
        <v>434</v>
      </c>
      <c r="E89">
        <v>5</v>
      </c>
      <c r="F89" t="str">
        <f t="shared" si="4"/>
        <v>normal</v>
      </c>
      <c r="G89" s="3">
        <v>423</v>
      </c>
      <c r="H89">
        <v>5</v>
      </c>
      <c r="I89" t="str">
        <f t="shared" si="5"/>
        <v>discounted</v>
      </c>
      <c r="J89" s="3">
        <f>Table3[[#This Row],[Quantity_Sold]]*Table3[[#This Row],[Selling_Price]]</f>
        <v>2115</v>
      </c>
      <c r="K89" s="3">
        <f t="shared" si="6"/>
        <v>21.15</v>
      </c>
      <c r="L89" s="3">
        <f t="shared" si="7"/>
        <v>2093.85</v>
      </c>
      <c r="M89" s="3" t="str">
        <f>TEXT(Table3[[#This Row],[Date]], "mmmm")</f>
        <v>February</v>
      </c>
      <c r="N89" s="3" t="str">
        <f>_xlfn.XLOOKUP(D89,Customers!A:A,Customers!B:B )</f>
        <v>Gonzalez-Tran</v>
      </c>
      <c r="O89" s="3" t="str">
        <f>_xlfn.XLOOKUP(C89,Books!A:A,Books!B:B)</f>
        <v>Remain hard</v>
      </c>
      <c r="P89" s="3" t="str">
        <f>INDEX(Customers!B:B,MATCH(D89,Customers!A:A,0))</f>
        <v>Gonzalez-Tran</v>
      </c>
    </row>
    <row r="90" spans="1:16">
      <c r="A90" t="s">
        <v>737</v>
      </c>
      <c r="B90" s="5">
        <v>44964</v>
      </c>
      <c r="C90" t="s">
        <v>72</v>
      </c>
      <c r="D90" t="s">
        <v>151</v>
      </c>
      <c r="E90">
        <v>2</v>
      </c>
      <c r="F90" t="str">
        <f t="shared" si="4"/>
        <v>normal</v>
      </c>
      <c r="G90" s="3">
        <v>423</v>
      </c>
      <c r="H90">
        <v>0</v>
      </c>
      <c r="I90" t="str">
        <f t="shared" si="5"/>
        <v>full price</v>
      </c>
      <c r="J90" s="3">
        <f>Table3[[#This Row],[Quantity_Sold]]*Table3[[#This Row],[Selling_Price]]</f>
        <v>846</v>
      </c>
      <c r="K90" s="3">
        <f t="shared" si="6"/>
        <v>0</v>
      </c>
      <c r="L90" s="3">
        <f t="shared" si="7"/>
        <v>846</v>
      </c>
      <c r="M90" s="3" t="str">
        <f>TEXT(Table3[[#This Row],[Date]], "mmmm")</f>
        <v>February</v>
      </c>
      <c r="N90" s="3" t="str">
        <f>_xlfn.XLOOKUP(D90,Customers!A:A,Customers!B:B )</f>
        <v>Walter, Richard and Powell</v>
      </c>
      <c r="O90" s="3" t="str">
        <f>_xlfn.XLOOKUP(C90,Books!A:A,Books!B:B)</f>
        <v>Remain hard</v>
      </c>
      <c r="P90" s="3" t="str">
        <f>INDEX(Customers!B:B,MATCH(D90,Customers!A:A,0))</f>
        <v>Walter, Richard and Powell</v>
      </c>
    </row>
    <row r="91" spans="1:16">
      <c r="A91" t="s">
        <v>738</v>
      </c>
      <c r="B91" s="5">
        <v>44984</v>
      </c>
      <c r="C91" t="s">
        <v>70</v>
      </c>
      <c r="D91" t="s">
        <v>244</v>
      </c>
      <c r="E91">
        <v>7</v>
      </c>
      <c r="F91" t="str">
        <f t="shared" si="4"/>
        <v>Bulk</v>
      </c>
      <c r="G91" s="3">
        <v>370</v>
      </c>
      <c r="H91">
        <v>15</v>
      </c>
      <c r="I91" t="str">
        <f t="shared" si="5"/>
        <v>discounted</v>
      </c>
      <c r="J91" s="3">
        <f>Table3[[#This Row],[Quantity_Sold]]*Table3[[#This Row],[Selling_Price]]</f>
        <v>2590</v>
      </c>
      <c r="K91" s="3">
        <f t="shared" si="6"/>
        <v>55.5</v>
      </c>
      <c r="L91" s="3">
        <f t="shared" si="7"/>
        <v>2534.5</v>
      </c>
      <c r="M91" s="3" t="str">
        <f>TEXT(Table3[[#This Row],[Date]], "mmmm")</f>
        <v>February</v>
      </c>
      <c r="N91" s="3" t="str">
        <f>_xlfn.XLOOKUP(D91,Customers!A:A,Customers!B:B )</f>
        <v>Byrd, Dixon and Kennedy</v>
      </c>
      <c r="O91" s="3" t="str">
        <f>_xlfn.XLOOKUP(C91,Books!A:A,Books!B:B)</f>
        <v>Assume wrong</v>
      </c>
      <c r="P91" s="3" t="str">
        <f>INDEX(Customers!B:B,MATCH(D91,Customers!A:A,0))</f>
        <v>Byrd, Dixon and Kennedy</v>
      </c>
    </row>
    <row r="92" spans="1:16">
      <c r="A92" t="s">
        <v>739</v>
      </c>
      <c r="B92" s="5">
        <v>44974</v>
      </c>
      <c r="C92" t="s">
        <v>50</v>
      </c>
      <c r="D92" t="s">
        <v>522</v>
      </c>
      <c r="E92">
        <v>10</v>
      </c>
      <c r="F92" t="str">
        <f t="shared" si="4"/>
        <v>Bulk</v>
      </c>
      <c r="G92" s="3">
        <v>269</v>
      </c>
      <c r="H92">
        <v>10</v>
      </c>
      <c r="I92" t="str">
        <f t="shared" si="5"/>
        <v>discounted</v>
      </c>
      <c r="J92" s="3">
        <f>Table3[[#This Row],[Quantity_Sold]]*Table3[[#This Row],[Selling_Price]]</f>
        <v>2690</v>
      </c>
      <c r="K92" s="3">
        <f t="shared" si="6"/>
        <v>26.9</v>
      </c>
      <c r="L92" s="3">
        <f t="shared" si="7"/>
        <v>2663.1</v>
      </c>
      <c r="M92" s="3" t="str">
        <f>TEXT(Table3[[#This Row],[Date]], "mmmm")</f>
        <v>February</v>
      </c>
      <c r="N92" s="3" t="str">
        <f>_xlfn.XLOOKUP(D92,Customers!A:A,Customers!B:B )</f>
        <v>Williams-Ross</v>
      </c>
      <c r="O92" s="3" t="str">
        <f>_xlfn.XLOOKUP(C92,Books!A:A,Books!B:B)</f>
        <v>Course history</v>
      </c>
      <c r="P92" s="3" t="str">
        <f>INDEX(Customers!B:B,MATCH(D92,Customers!A:A,0))</f>
        <v>Williams-Ross</v>
      </c>
    </row>
    <row r="93" spans="1:16">
      <c r="A93" t="s">
        <v>740</v>
      </c>
      <c r="B93" s="5">
        <v>44985</v>
      </c>
      <c r="C93" t="s">
        <v>114</v>
      </c>
      <c r="D93" t="s">
        <v>384</v>
      </c>
      <c r="E93">
        <v>7</v>
      </c>
      <c r="F93" t="str">
        <f t="shared" si="4"/>
        <v>Bulk</v>
      </c>
      <c r="G93" s="3">
        <v>315</v>
      </c>
      <c r="H93">
        <v>5</v>
      </c>
      <c r="I93" t="str">
        <f t="shared" si="5"/>
        <v>discounted</v>
      </c>
      <c r="J93" s="3">
        <f>Table3[[#This Row],[Quantity_Sold]]*Table3[[#This Row],[Selling_Price]]</f>
        <v>2205</v>
      </c>
      <c r="K93" s="3">
        <f t="shared" si="6"/>
        <v>15.75</v>
      </c>
      <c r="L93" s="3">
        <f t="shared" si="7"/>
        <v>2189.25</v>
      </c>
      <c r="M93" s="3" t="str">
        <f>TEXT(Table3[[#This Row],[Date]], "mmmm")</f>
        <v>February</v>
      </c>
      <c r="N93" s="3" t="str">
        <f>_xlfn.XLOOKUP(D93,Customers!A:A,Customers!B:B )</f>
        <v>Mendoza-Burke</v>
      </c>
      <c r="O93" s="3" t="str">
        <f>_xlfn.XLOOKUP(C93,Books!A:A,Books!B:B)</f>
        <v>Detail difficult power</v>
      </c>
      <c r="P93" s="3" t="str">
        <f>INDEX(Customers!B:B,MATCH(D93,Customers!A:A,0))</f>
        <v>Mendoza-Burke</v>
      </c>
    </row>
    <row r="94" spans="1:16">
      <c r="A94" t="s">
        <v>741</v>
      </c>
      <c r="B94" s="5">
        <v>44985</v>
      </c>
      <c r="C94" t="s">
        <v>102</v>
      </c>
      <c r="D94" t="s">
        <v>346</v>
      </c>
      <c r="E94">
        <v>5</v>
      </c>
      <c r="F94" t="str">
        <f t="shared" si="4"/>
        <v>normal</v>
      </c>
      <c r="G94" s="3">
        <v>162</v>
      </c>
      <c r="H94">
        <v>15</v>
      </c>
      <c r="I94" t="str">
        <f t="shared" si="5"/>
        <v>discounted</v>
      </c>
      <c r="J94" s="3">
        <f>Table3[[#This Row],[Quantity_Sold]]*Table3[[#This Row],[Selling_Price]]</f>
        <v>810</v>
      </c>
      <c r="K94" s="3">
        <f t="shared" si="6"/>
        <v>24.3</v>
      </c>
      <c r="L94" s="3">
        <f t="shared" si="7"/>
        <v>785.7</v>
      </c>
      <c r="M94" s="3" t="str">
        <f>TEXT(Table3[[#This Row],[Date]], "mmmm")</f>
        <v>February</v>
      </c>
      <c r="N94" s="3" t="str">
        <f>_xlfn.XLOOKUP(D94,Customers!A:A,Customers!B:B )</f>
        <v>Palmer Inc</v>
      </c>
      <c r="O94" s="3" t="str">
        <f>_xlfn.XLOOKUP(C94,Books!A:A,Books!B:B)</f>
        <v>Effort same</v>
      </c>
      <c r="P94" s="3" t="str">
        <f>INDEX(Customers!B:B,MATCH(D94,Customers!A:A,0))</f>
        <v>Palmer Inc</v>
      </c>
    </row>
    <row r="95" spans="1:16">
      <c r="A95" t="s">
        <v>742</v>
      </c>
      <c r="B95" s="5">
        <v>44974</v>
      </c>
      <c r="C95" t="s">
        <v>30</v>
      </c>
      <c r="D95" t="s">
        <v>244</v>
      </c>
      <c r="E95">
        <v>9</v>
      </c>
      <c r="F95" t="str">
        <f t="shared" si="4"/>
        <v>Bulk</v>
      </c>
      <c r="G95" s="3">
        <v>281</v>
      </c>
      <c r="H95">
        <v>15</v>
      </c>
      <c r="I95" t="str">
        <f t="shared" si="5"/>
        <v>discounted</v>
      </c>
      <c r="J95" s="3">
        <f>Table3[[#This Row],[Quantity_Sold]]*Table3[[#This Row],[Selling_Price]]</f>
        <v>2529</v>
      </c>
      <c r="K95" s="3">
        <f t="shared" si="6"/>
        <v>42.15</v>
      </c>
      <c r="L95" s="3">
        <f t="shared" si="7"/>
        <v>2486.85</v>
      </c>
      <c r="M95" s="3" t="str">
        <f>TEXT(Table3[[#This Row],[Date]], "mmmm")</f>
        <v>February</v>
      </c>
      <c r="N95" s="3" t="str">
        <f>_xlfn.XLOOKUP(D95,Customers!A:A,Customers!B:B )</f>
        <v>Byrd, Dixon and Kennedy</v>
      </c>
      <c r="O95" s="3" t="str">
        <f>_xlfn.XLOOKUP(C95,Books!A:A,Books!B:B)</f>
        <v>Remember serve</v>
      </c>
      <c r="P95" s="3" t="str">
        <f>INDEX(Customers!B:B,MATCH(D95,Customers!A:A,0))</f>
        <v>Byrd, Dixon and Kennedy</v>
      </c>
    </row>
    <row r="96" spans="1:16">
      <c r="A96" t="s">
        <v>743</v>
      </c>
      <c r="B96" s="5">
        <v>44966</v>
      </c>
      <c r="C96" t="s">
        <v>62</v>
      </c>
      <c r="D96" t="s">
        <v>432</v>
      </c>
      <c r="E96">
        <v>9</v>
      </c>
      <c r="F96" t="str">
        <f t="shared" si="4"/>
        <v>Bulk</v>
      </c>
      <c r="G96" s="3">
        <v>336</v>
      </c>
      <c r="H96">
        <v>0</v>
      </c>
      <c r="I96" t="str">
        <f t="shared" si="5"/>
        <v>full price</v>
      </c>
      <c r="J96" s="3">
        <f>Table3[[#This Row],[Quantity_Sold]]*Table3[[#This Row],[Selling_Price]]</f>
        <v>3024</v>
      </c>
      <c r="K96" s="3">
        <f t="shared" si="6"/>
        <v>0</v>
      </c>
      <c r="L96" s="3">
        <f t="shared" si="7"/>
        <v>3024</v>
      </c>
      <c r="M96" s="3" t="str">
        <f>TEXT(Table3[[#This Row],[Date]], "mmmm")</f>
        <v>February</v>
      </c>
      <c r="N96" s="3" t="str">
        <f>_xlfn.XLOOKUP(D96,Customers!A:A,Customers!B:B )</f>
        <v>Rodgers and Sons</v>
      </c>
      <c r="O96" s="3" t="str">
        <f>_xlfn.XLOOKUP(C96,Books!A:A,Books!B:B)</f>
        <v>Wife get age</v>
      </c>
      <c r="P96" s="3" t="str">
        <f>INDEX(Customers!B:B,MATCH(D96,Customers!A:A,0))</f>
        <v>Rodgers and Sons</v>
      </c>
    </row>
    <row r="97" spans="1:16">
      <c r="A97" t="s">
        <v>744</v>
      </c>
      <c r="B97" s="5">
        <v>44975</v>
      </c>
      <c r="C97" t="s">
        <v>18</v>
      </c>
      <c r="D97" t="s">
        <v>596</v>
      </c>
      <c r="E97">
        <v>2</v>
      </c>
      <c r="F97" t="str">
        <f t="shared" si="4"/>
        <v>normal</v>
      </c>
      <c r="G97" s="3">
        <v>500</v>
      </c>
      <c r="H97">
        <v>5</v>
      </c>
      <c r="I97" t="str">
        <f t="shared" si="5"/>
        <v>discounted</v>
      </c>
      <c r="J97" s="3">
        <f>Table3[[#This Row],[Quantity_Sold]]*Table3[[#This Row],[Selling_Price]]</f>
        <v>1000</v>
      </c>
      <c r="K97" s="3">
        <f t="shared" si="6"/>
        <v>25</v>
      </c>
      <c r="L97" s="3">
        <f t="shared" si="7"/>
        <v>975</v>
      </c>
      <c r="M97" s="3" t="str">
        <f>TEXT(Table3[[#This Row],[Date]], "mmmm")</f>
        <v>February</v>
      </c>
      <c r="N97" s="3" t="str">
        <f>_xlfn.XLOOKUP(D97,Customers!A:A,Customers!B:B )</f>
        <v>Adams-Aguilar</v>
      </c>
      <c r="O97" s="3" t="str">
        <f>_xlfn.XLOOKUP(C97,Books!A:A,Books!B:B)</f>
        <v>Cell become</v>
      </c>
      <c r="P97" s="3" t="str">
        <f>INDEX(Customers!B:B,MATCH(D97,Customers!A:A,0))</f>
        <v>Adams-Aguilar</v>
      </c>
    </row>
    <row r="98" spans="1:16">
      <c r="A98" t="s">
        <v>745</v>
      </c>
      <c r="B98" s="5">
        <v>44963</v>
      </c>
      <c r="C98" t="s">
        <v>28</v>
      </c>
      <c r="D98" t="s">
        <v>262</v>
      </c>
      <c r="E98">
        <v>7</v>
      </c>
      <c r="F98" t="str">
        <f t="shared" si="4"/>
        <v>Bulk</v>
      </c>
      <c r="G98" s="3">
        <v>342</v>
      </c>
      <c r="H98">
        <v>0</v>
      </c>
      <c r="I98" t="str">
        <f t="shared" si="5"/>
        <v>full price</v>
      </c>
      <c r="J98" s="3">
        <f>Table3[[#This Row],[Quantity_Sold]]*Table3[[#This Row],[Selling_Price]]</f>
        <v>2394</v>
      </c>
      <c r="K98" s="3">
        <f t="shared" si="6"/>
        <v>0</v>
      </c>
      <c r="L98" s="3">
        <f t="shared" si="7"/>
        <v>2394</v>
      </c>
      <c r="M98" s="3" t="str">
        <f>TEXT(Table3[[#This Row],[Date]], "mmmm")</f>
        <v>February</v>
      </c>
      <c r="N98" s="3" t="str">
        <f>_xlfn.XLOOKUP(D98,Customers!A:A,Customers!B:B )</f>
        <v>Brown, Diaz and Freeman</v>
      </c>
      <c r="O98" s="3" t="str">
        <f>_xlfn.XLOOKUP(C98,Books!A:A,Books!B:B)</f>
        <v>Eat pattern view</v>
      </c>
      <c r="P98" s="3" t="str">
        <f>INDEX(Customers!B:B,MATCH(D98,Customers!A:A,0))</f>
        <v>Brown, Diaz and Freeman</v>
      </c>
    </row>
    <row r="99" spans="1:16">
      <c r="A99" t="s">
        <v>746</v>
      </c>
      <c r="B99" s="5">
        <v>44985</v>
      </c>
      <c r="C99" t="s">
        <v>98</v>
      </c>
      <c r="D99" t="s">
        <v>334</v>
      </c>
      <c r="E99">
        <v>10</v>
      </c>
      <c r="F99" t="str">
        <f t="shared" si="4"/>
        <v>Bulk</v>
      </c>
      <c r="G99" s="3">
        <v>206</v>
      </c>
      <c r="H99">
        <v>10</v>
      </c>
      <c r="I99" t="str">
        <f t="shared" si="5"/>
        <v>discounted</v>
      </c>
      <c r="J99" s="3">
        <f>Table3[[#This Row],[Quantity_Sold]]*Table3[[#This Row],[Selling_Price]]</f>
        <v>2060</v>
      </c>
      <c r="K99" s="3">
        <f t="shared" si="6"/>
        <v>20.6</v>
      </c>
      <c r="L99" s="3">
        <f t="shared" si="7"/>
        <v>2039.4</v>
      </c>
      <c r="M99" s="3" t="str">
        <f>TEXT(Table3[[#This Row],[Date]], "mmmm")</f>
        <v>February</v>
      </c>
      <c r="N99" s="3" t="str">
        <f>_xlfn.XLOOKUP(D99,Customers!A:A,Customers!B:B )</f>
        <v>Torres, Rodriguez and Edwards</v>
      </c>
      <c r="O99" s="3" t="str">
        <f>_xlfn.XLOOKUP(C99,Books!A:A,Books!B:B)</f>
        <v>Inside lot never discover</v>
      </c>
      <c r="P99" s="3" t="str">
        <f>INDEX(Customers!B:B,MATCH(D99,Customers!A:A,0))</f>
        <v>Torres, Rodriguez and Edwards</v>
      </c>
    </row>
    <row r="100" spans="1:16">
      <c r="A100" t="s">
        <v>747</v>
      </c>
      <c r="B100" s="5">
        <v>44966</v>
      </c>
      <c r="C100" t="s">
        <v>13</v>
      </c>
      <c r="D100" t="s">
        <v>260</v>
      </c>
      <c r="E100">
        <v>1</v>
      </c>
      <c r="F100" t="str">
        <f t="shared" si="4"/>
        <v>normal</v>
      </c>
      <c r="G100" s="3">
        <v>354</v>
      </c>
      <c r="H100">
        <v>5</v>
      </c>
      <c r="I100" t="str">
        <f t="shared" si="5"/>
        <v>discounted</v>
      </c>
      <c r="J100" s="3">
        <f>Table3[[#This Row],[Quantity_Sold]]*Table3[[#This Row],[Selling_Price]]</f>
        <v>354</v>
      </c>
      <c r="K100" s="3">
        <f t="shared" si="6"/>
        <v>17.7</v>
      </c>
      <c r="L100" s="3">
        <f t="shared" si="7"/>
        <v>336.3</v>
      </c>
      <c r="M100" s="3" t="str">
        <f>TEXT(Table3[[#This Row],[Date]], "mmmm")</f>
        <v>February</v>
      </c>
      <c r="N100" s="3" t="str">
        <f>_xlfn.XLOOKUP(D100,Customers!A:A,Customers!B:B )</f>
        <v>Thomas-Melendez</v>
      </c>
      <c r="O100" s="3" t="str">
        <f>_xlfn.XLOOKUP(C100,Books!A:A,Books!B:B)</f>
        <v>Food ability</v>
      </c>
      <c r="P100" s="3" t="str">
        <f>INDEX(Customers!B:B,MATCH(D100,Customers!A:A,0))</f>
        <v>Thomas-Melendez</v>
      </c>
    </row>
    <row r="101" spans="1:16">
      <c r="A101" t="s">
        <v>748</v>
      </c>
      <c r="B101" s="5">
        <v>44969</v>
      </c>
      <c r="C101" t="s">
        <v>86</v>
      </c>
      <c r="D101" t="s">
        <v>606</v>
      </c>
      <c r="E101">
        <v>5</v>
      </c>
      <c r="F101" t="str">
        <f t="shared" si="4"/>
        <v>normal</v>
      </c>
      <c r="G101" s="3">
        <v>356</v>
      </c>
      <c r="H101">
        <v>10</v>
      </c>
      <c r="I101" t="str">
        <f t="shared" si="5"/>
        <v>discounted</v>
      </c>
      <c r="J101" s="3">
        <f>Table3[[#This Row],[Quantity_Sold]]*Table3[[#This Row],[Selling_Price]]</f>
        <v>1780</v>
      </c>
      <c r="K101" s="3">
        <f t="shared" si="6"/>
        <v>35.6</v>
      </c>
      <c r="L101" s="3">
        <f t="shared" si="7"/>
        <v>1744.4</v>
      </c>
      <c r="M101" s="3" t="str">
        <f>TEXT(Table3[[#This Row],[Date]], "mmmm")</f>
        <v>February</v>
      </c>
      <c r="N101" s="3" t="str">
        <f>_xlfn.XLOOKUP(D101,Customers!A:A,Customers!B:B )</f>
        <v>Jackson Inc</v>
      </c>
      <c r="O101" s="3" t="str">
        <f>_xlfn.XLOOKUP(C101,Books!A:A,Books!B:B)</f>
        <v>While responsibility</v>
      </c>
      <c r="P101" s="3" t="str">
        <f>INDEX(Customers!B:B,MATCH(D101,Customers!A:A,0))</f>
        <v>Jackson Inc</v>
      </c>
    </row>
    <row r="102" spans="1:16">
      <c r="A102" t="s">
        <v>749</v>
      </c>
      <c r="B102" s="5">
        <v>44984</v>
      </c>
      <c r="C102" t="s">
        <v>70</v>
      </c>
      <c r="D102" t="s">
        <v>258</v>
      </c>
      <c r="E102">
        <v>6</v>
      </c>
      <c r="F102" t="str">
        <f t="shared" si="4"/>
        <v>Bulk</v>
      </c>
      <c r="G102" s="3">
        <v>370</v>
      </c>
      <c r="H102">
        <v>15</v>
      </c>
      <c r="I102" t="str">
        <f t="shared" si="5"/>
        <v>discounted</v>
      </c>
      <c r="J102" s="3">
        <f>Table3[[#This Row],[Quantity_Sold]]*Table3[[#This Row],[Selling_Price]]</f>
        <v>2220</v>
      </c>
      <c r="K102" s="3">
        <f t="shared" si="6"/>
        <v>55.5</v>
      </c>
      <c r="L102" s="3">
        <f t="shared" si="7"/>
        <v>2164.5</v>
      </c>
      <c r="M102" s="3" t="str">
        <f>TEXT(Table3[[#This Row],[Date]], "mmmm")</f>
        <v>February</v>
      </c>
      <c r="N102" s="3" t="str">
        <f>_xlfn.XLOOKUP(D102,Customers!A:A,Customers!B:B )</f>
        <v>Williams LLC</v>
      </c>
      <c r="O102" s="3" t="str">
        <f>_xlfn.XLOOKUP(C102,Books!A:A,Books!B:B)</f>
        <v>Assume wrong</v>
      </c>
      <c r="P102" s="3" t="str">
        <f>INDEX(Customers!B:B,MATCH(D102,Customers!A:A,0))</f>
        <v>Williams LLC</v>
      </c>
    </row>
    <row r="103" spans="1:16">
      <c r="A103" t="s">
        <v>750</v>
      </c>
      <c r="B103" s="5">
        <v>44966</v>
      </c>
      <c r="C103" t="s">
        <v>102</v>
      </c>
      <c r="D103" t="s">
        <v>406</v>
      </c>
      <c r="E103">
        <v>6</v>
      </c>
      <c r="F103" t="str">
        <f t="shared" si="4"/>
        <v>Bulk</v>
      </c>
      <c r="G103" s="3">
        <v>162</v>
      </c>
      <c r="H103">
        <v>0</v>
      </c>
      <c r="I103" t="str">
        <f t="shared" si="5"/>
        <v>full price</v>
      </c>
      <c r="J103" s="3">
        <f>Table3[[#This Row],[Quantity_Sold]]*Table3[[#This Row],[Selling_Price]]</f>
        <v>972</v>
      </c>
      <c r="K103" s="3">
        <f t="shared" si="6"/>
        <v>0</v>
      </c>
      <c r="L103" s="3">
        <f t="shared" si="7"/>
        <v>972</v>
      </c>
      <c r="M103" s="3" t="str">
        <f>TEXT(Table3[[#This Row],[Date]], "mmmm")</f>
        <v>February</v>
      </c>
      <c r="N103" s="3" t="str">
        <f>_xlfn.XLOOKUP(D103,Customers!A:A,Customers!B:B )</f>
        <v>Hernandez PLC</v>
      </c>
      <c r="O103" s="3" t="str">
        <f>_xlfn.XLOOKUP(C103,Books!A:A,Books!B:B)</f>
        <v>Effort same</v>
      </c>
      <c r="P103" s="3" t="str">
        <f>INDEX(Customers!B:B,MATCH(D103,Customers!A:A,0))</f>
        <v>Hernandez PLC</v>
      </c>
    </row>
    <row r="104" spans="1:16">
      <c r="A104" t="s">
        <v>751</v>
      </c>
      <c r="B104" s="5">
        <v>44973</v>
      </c>
      <c r="C104" t="s">
        <v>118</v>
      </c>
      <c r="D104" t="s">
        <v>494</v>
      </c>
      <c r="E104">
        <v>9</v>
      </c>
      <c r="F104" t="str">
        <f t="shared" si="4"/>
        <v>Bulk</v>
      </c>
      <c r="G104" s="3">
        <v>192</v>
      </c>
      <c r="H104">
        <v>5</v>
      </c>
      <c r="I104" t="str">
        <f t="shared" si="5"/>
        <v>discounted</v>
      </c>
      <c r="J104" s="3">
        <f>Table3[[#This Row],[Quantity_Sold]]*Table3[[#This Row],[Selling_Price]]</f>
        <v>1728</v>
      </c>
      <c r="K104" s="3">
        <f t="shared" si="6"/>
        <v>9.6</v>
      </c>
      <c r="L104" s="3">
        <f t="shared" si="7"/>
        <v>1718.4</v>
      </c>
      <c r="M104" s="3" t="str">
        <f>TEXT(Table3[[#This Row],[Date]], "mmmm")</f>
        <v>February</v>
      </c>
      <c r="N104" s="3" t="str">
        <f>_xlfn.XLOOKUP(D104,Customers!A:A,Customers!B:B )</f>
        <v>Garner Inc</v>
      </c>
      <c r="O104" s="3" t="str">
        <f>_xlfn.XLOOKUP(C104,Books!A:A,Books!B:B)</f>
        <v>Attorney</v>
      </c>
      <c r="P104" s="3" t="str">
        <f>INDEX(Customers!B:B,MATCH(D104,Customers!A:A,0))</f>
        <v>Garner Inc</v>
      </c>
    </row>
    <row r="105" spans="1:16">
      <c r="A105" t="s">
        <v>752</v>
      </c>
      <c r="B105" s="5">
        <v>44982</v>
      </c>
      <c r="C105" t="s">
        <v>13</v>
      </c>
      <c r="D105" t="s">
        <v>302</v>
      </c>
      <c r="E105">
        <v>9</v>
      </c>
      <c r="F105" t="str">
        <f t="shared" si="4"/>
        <v>Bulk</v>
      </c>
      <c r="G105" s="3">
        <v>354</v>
      </c>
      <c r="H105">
        <v>10</v>
      </c>
      <c r="I105" t="str">
        <f t="shared" si="5"/>
        <v>discounted</v>
      </c>
      <c r="J105" s="3">
        <f>Table3[[#This Row],[Quantity_Sold]]*Table3[[#This Row],[Selling_Price]]</f>
        <v>3186</v>
      </c>
      <c r="K105" s="3">
        <f t="shared" si="6"/>
        <v>35.4</v>
      </c>
      <c r="L105" s="3">
        <f t="shared" si="7"/>
        <v>3150.6</v>
      </c>
      <c r="M105" s="3" t="str">
        <f>TEXT(Table3[[#This Row],[Date]], "mmmm")</f>
        <v>February</v>
      </c>
      <c r="N105" s="3" t="str">
        <f>_xlfn.XLOOKUP(D105,Customers!A:A,Customers!B:B )</f>
        <v>Miles Ltd</v>
      </c>
      <c r="O105" s="3" t="str">
        <f>_xlfn.XLOOKUP(C105,Books!A:A,Books!B:B)</f>
        <v>Food ability</v>
      </c>
      <c r="P105" s="3" t="str">
        <f>INDEX(Customers!B:B,MATCH(D105,Customers!A:A,0))</f>
        <v>Miles Ltd</v>
      </c>
    </row>
    <row r="106" spans="1:16">
      <c r="A106" t="s">
        <v>753</v>
      </c>
      <c r="B106" s="5">
        <v>44958</v>
      </c>
      <c r="C106" t="s">
        <v>52</v>
      </c>
      <c r="D106" t="s">
        <v>316</v>
      </c>
      <c r="E106">
        <v>5</v>
      </c>
      <c r="F106" t="str">
        <f t="shared" si="4"/>
        <v>normal</v>
      </c>
      <c r="G106" s="3">
        <v>441</v>
      </c>
      <c r="H106">
        <v>0</v>
      </c>
      <c r="I106" t="str">
        <f t="shared" si="5"/>
        <v>full price</v>
      </c>
      <c r="J106" s="3">
        <f>Table3[[#This Row],[Quantity_Sold]]*Table3[[#This Row],[Selling_Price]]</f>
        <v>2205</v>
      </c>
      <c r="K106" s="3">
        <f t="shared" si="6"/>
        <v>0</v>
      </c>
      <c r="L106" s="3">
        <f t="shared" si="7"/>
        <v>2205</v>
      </c>
      <c r="M106" s="3" t="str">
        <f>TEXT(Table3[[#This Row],[Date]], "mmmm")</f>
        <v>February</v>
      </c>
      <c r="N106" s="3" t="str">
        <f>_xlfn.XLOOKUP(D106,Customers!A:A,Customers!B:B )</f>
        <v>King LLC</v>
      </c>
      <c r="O106" s="3" t="str">
        <f>_xlfn.XLOOKUP(C106,Books!A:A,Books!B:B)</f>
        <v>Hope meet thing</v>
      </c>
      <c r="P106" s="3" t="str">
        <f>INDEX(Customers!B:B,MATCH(D106,Customers!A:A,0))</f>
        <v>King LLC</v>
      </c>
    </row>
    <row r="107" spans="1:16">
      <c r="A107" t="s">
        <v>754</v>
      </c>
      <c r="B107" s="5">
        <v>44980</v>
      </c>
      <c r="C107" t="s">
        <v>34</v>
      </c>
      <c r="D107" t="s">
        <v>488</v>
      </c>
      <c r="E107">
        <v>3</v>
      </c>
      <c r="F107" t="str">
        <f t="shared" si="4"/>
        <v>normal</v>
      </c>
      <c r="G107" s="3">
        <v>284</v>
      </c>
      <c r="H107">
        <v>15</v>
      </c>
      <c r="I107" t="str">
        <f t="shared" si="5"/>
        <v>discounted</v>
      </c>
      <c r="J107" s="3">
        <f>Table3[[#This Row],[Quantity_Sold]]*Table3[[#This Row],[Selling_Price]]</f>
        <v>852</v>
      </c>
      <c r="K107" s="3">
        <f t="shared" si="6"/>
        <v>42.6</v>
      </c>
      <c r="L107" s="3">
        <f t="shared" si="7"/>
        <v>809.4</v>
      </c>
      <c r="M107" s="3" t="str">
        <f>TEXT(Table3[[#This Row],[Date]], "mmmm")</f>
        <v>February</v>
      </c>
      <c r="N107" s="3" t="str">
        <f>_xlfn.XLOOKUP(D107,Customers!A:A,Customers!B:B )</f>
        <v>Young, Reed and Goodwin</v>
      </c>
      <c r="O107" s="3" t="str">
        <f>_xlfn.XLOOKUP(C107,Books!A:A,Books!B:B)</f>
        <v>Against realize bill</v>
      </c>
      <c r="P107" s="3" t="str">
        <f>INDEX(Customers!B:B,MATCH(D107,Customers!A:A,0))</f>
        <v>Young, Reed and Goodwin</v>
      </c>
    </row>
    <row r="108" spans="1:16">
      <c r="A108" t="s">
        <v>755</v>
      </c>
      <c r="B108" s="5">
        <v>44977</v>
      </c>
      <c r="C108" t="s">
        <v>38</v>
      </c>
      <c r="D108" t="s">
        <v>462</v>
      </c>
      <c r="E108">
        <v>7</v>
      </c>
      <c r="F108" t="str">
        <f t="shared" si="4"/>
        <v>Bulk</v>
      </c>
      <c r="G108" s="3">
        <v>417</v>
      </c>
      <c r="H108">
        <v>15</v>
      </c>
      <c r="I108" t="str">
        <f t="shared" si="5"/>
        <v>discounted</v>
      </c>
      <c r="J108" s="3">
        <f>Table3[[#This Row],[Quantity_Sold]]*Table3[[#This Row],[Selling_Price]]</f>
        <v>2919</v>
      </c>
      <c r="K108" s="3">
        <f t="shared" si="6"/>
        <v>62.55</v>
      </c>
      <c r="L108" s="3">
        <f t="shared" si="7"/>
        <v>2856.45</v>
      </c>
      <c r="M108" s="3" t="str">
        <f>TEXT(Table3[[#This Row],[Date]], "mmmm")</f>
        <v>February</v>
      </c>
      <c r="N108" s="3" t="str">
        <f>_xlfn.XLOOKUP(D108,Customers!A:A,Customers!B:B )</f>
        <v>Harris Ltd</v>
      </c>
      <c r="O108" s="3" t="str">
        <f>_xlfn.XLOOKUP(C108,Books!A:A,Books!B:B)</f>
        <v>Impact believe worker look</v>
      </c>
      <c r="P108" s="3" t="str">
        <f>INDEX(Customers!B:B,MATCH(D108,Customers!A:A,0))</f>
        <v>Harris Ltd</v>
      </c>
    </row>
    <row r="109" spans="1:16">
      <c r="A109" t="s">
        <v>756</v>
      </c>
      <c r="B109" s="5">
        <v>44981</v>
      </c>
      <c r="C109" t="s">
        <v>10</v>
      </c>
      <c r="D109" t="s">
        <v>374</v>
      </c>
      <c r="E109">
        <v>10</v>
      </c>
      <c r="F109" t="str">
        <f t="shared" si="4"/>
        <v>Bulk</v>
      </c>
      <c r="G109" s="3">
        <v>167</v>
      </c>
      <c r="H109">
        <v>10</v>
      </c>
      <c r="I109" t="str">
        <f t="shared" si="5"/>
        <v>discounted</v>
      </c>
      <c r="J109" s="3">
        <f>Table3[[#This Row],[Quantity_Sold]]*Table3[[#This Row],[Selling_Price]]</f>
        <v>1670</v>
      </c>
      <c r="K109" s="3">
        <f t="shared" si="6"/>
        <v>16.7</v>
      </c>
      <c r="L109" s="3">
        <f t="shared" si="7"/>
        <v>1653.3</v>
      </c>
      <c r="M109" s="3" t="str">
        <f>TEXT(Table3[[#This Row],[Date]], "mmmm")</f>
        <v>February</v>
      </c>
      <c r="N109" s="3" t="str">
        <f>_xlfn.XLOOKUP(D109,Customers!A:A,Customers!B:B )</f>
        <v>Smith-Wolfe</v>
      </c>
      <c r="O109" s="3" t="str">
        <f>_xlfn.XLOOKUP(C109,Books!A:A,Books!B:B)</f>
        <v>Late</v>
      </c>
      <c r="P109" s="3" t="str">
        <f>INDEX(Customers!B:B,MATCH(D109,Customers!A:A,0))</f>
        <v>Smith-Wolfe</v>
      </c>
    </row>
    <row r="110" spans="1:16">
      <c r="A110" t="s">
        <v>757</v>
      </c>
      <c r="B110" s="5">
        <v>44983</v>
      </c>
      <c r="C110" t="s">
        <v>122</v>
      </c>
      <c r="D110" t="s">
        <v>446</v>
      </c>
      <c r="E110">
        <v>9</v>
      </c>
      <c r="F110" t="str">
        <f t="shared" si="4"/>
        <v>Bulk</v>
      </c>
      <c r="G110" s="3">
        <v>326</v>
      </c>
      <c r="H110">
        <v>0</v>
      </c>
      <c r="I110" t="str">
        <f t="shared" si="5"/>
        <v>full price</v>
      </c>
      <c r="J110" s="3">
        <f>Table3[[#This Row],[Quantity_Sold]]*Table3[[#This Row],[Selling_Price]]</f>
        <v>2934</v>
      </c>
      <c r="K110" s="3">
        <f t="shared" si="6"/>
        <v>0</v>
      </c>
      <c r="L110" s="3">
        <f t="shared" si="7"/>
        <v>2934</v>
      </c>
      <c r="M110" s="3" t="str">
        <f>TEXT(Table3[[#This Row],[Date]], "mmmm")</f>
        <v>February</v>
      </c>
      <c r="N110" s="3" t="str">
        <f>_xlfn.XLOOKUP(D110,Customers!A:A,Customers!B:B )</f>
        <v>Trevino LLC</v>
      </c>
      <c r="O110" s="3" t="str">
        <f>_xlfn.XLOOKUP(C110,Books!A:A,Books!B:B)</f>
        <v>Than every</v>
      </c>
      <c r="P110" s="3" t="str">
        <f>INDEX(Customers!B:B,MATCH(D110,Customers!A:A,0))</f>
        <v>Trevino LLC</v>
      </c>
    </row>
    <row r="111" spans="1:16">
      <c r="A111" t="s">
        <v>758</v>
      </c>
      <c r="B111" s="5">
        <v>44985</v>
      </c>
      <c r="C111" t="s">
        <v>74</v>
      </c>
      <c r="D111" t="s">
        <v>416</v>
      </c>
      <c r="E111">
        <v>2</v>
      </c>
      <c r="F111" t="str">
        <f t="shared" si="4"/>
        <v>normal</v>
      </c>
      <c r="G111" s="3">
        <v>347</v>
      </c>
      <c r="H111">
        <v>15</v>
      </c>
      <c r="I111" t="str">
        <f t="shared" si="5"/>
        <v>discounted</v>
      </c>
      <c r="J111" s="3">
        <f>Table3[[#This Row],[Quantity_Sold]]*Table3[[#This Row],[Selling_Price]]</f>
        <v>694</v>
      </c>
      <c r="K111" s="3">
        <f t="shared" si="6"/>
        <v>52.05</v>
      </c>
      <c r="L111" s="3">
        <f t="shared" si="7"/>
        <v>641.95000000000005</v>
      </c>
      <c r="M111" s="3" t="str">
        <f>TEXT(Table3[[#This Row],[Date]], "mmmm")</f>
        <v>February</v>
      </c>
      <c r="N111" s="3" t="str">
        <f>_xlfn.XLOOKUP(D111,Customers!A:A,Customers!B:B )</f>
        <v>Ashley, Delgado and Hernandez</v>
      </c>
      <c r="O111" s="3" t="str">
        <f>_xlfn.XLOOKUP(C111,Books!A:A,Books!B:B)</f>
        <v>Think either pressure</v>
      </c>
      <c r="P111" s="3" t="str">
        <f>INDEX(Customers!B:B,MATCH(D111,Customers!A:A,0))</f>
        <v>Ashley, Delgado and Hernandez</v>
      </c>
    </row>
    <row r="112" spans="1:16">
      <c r="A112" t="s">
        <v>759</v>
      </c>
      <c r="B112" s="5">
        <v>44963</v>
      </c>
      <c r="C112" t="s">
        <v>46</v>
      </c>
      <c r="D112" t="s">
        <v>288</v>
      </c>
      <c r="E112">
        <v>4</v>
      </c>
      <c r="F112" t="str">
        <f t="shared" si="4"/>
        <v>normal</v>
      </c>
      <c r="G112" s="3">
        <v>167</v>
      </c>
      <c r="H112">
        <v>5</v>
      </c>
      <c r="I112" t="str">
        <f t="shared" si="5"/>
        <v>discounted</v>
      </c>
      <c r="J112" s="3">
        <f>Table3[[#This Row],[Quantity_Sold]]*Table3[[#This Row],[Selling_Price]]</f>
        <v>668</v>
      </c>
      <c r="K112" s="3">
        <f t="shared" si="6"/>
        <v>8.35</v>
      </c>
      <c r="L112" s="3">
        <f t="shared" si="7"/>
        <v>659.65</v>
      </c>
      <c r="M112" s="3" t="str">
        <f>TEXT(Table3[[#This Row],[Date]], "mmmm")</f>
        <v>February</v>
      </c>
      <c r="N112" s="3" t="str">
        <f>_xlfn.XLOOKUP(D112,Customers!A:A,Customers!B:B )</f>
        <v>Martinez, Bruce and Brady</v>
      </c>
      <c r="O112" s="3" t="str">
        <f>_xlfn.XLOOKUP(C112,Books!A:A,Books!B:B)</f>
        <v>Result population age</v>
      </c>
      <c r="P112" s="3" t="str">
        <f>INDEX(Customers!B:B,MATCH(D112,Customers!A:A,0))</f>
        <v>Martinez, Bruce and Brady</v>
      </c>
    </row>
    <row r="113" spans="1:16">
      <c r="A113" t="s">
        <v>760</v>
      </c>
      <c r="B113" s="5">
        <v>44972</v>
      </c>
      <c r="C113" t="s">
        <v>7</v>
      </c>
      <c r="D113" t="s">
        <v>462</v>
      </c>
      <c r="E113">
        <v>9</v>
      </c>
      <c r="F113" t="str">
        <f t="shared" si="4"/>
        <v>Bulk</v>
      </c>
      <c r="G113" s="3">
        <v>341</v>
      </c>
      <c r="H113">
        <v>0</v>
      </c>
      <c r="I113" t="str">
        <f t="shared" si="5"/>
        <v>full price</v>
      </c>
      <c r="J113" s="3">
        <f>Table3[[#This Row],[Quantity_Sold]]*Table3[[#This Row],[Selling_Price]]</f>
        <v>3069</v>
      </c>
      <c r="K113" s="3">
        <f t="shared" si="6"/>
        <v>0</v>
      </c>
      <c r="L113" s="3">
        <f t="shared" si="7"/>
        <v>3069</v>
      </c>
      <c r="M113" s="3" t="str">
        <f>TEXT(Table3[[#This Row],[Date]], "mmmm")</f>
        <v>February</v>
      </c>
      <c r="N113" s="3" t="str">
        <f>_xlfn.XLOOKUP(D113,Customers!A:A,Customers!B:B )</f>
        <v>Harris Ltd</v>
      </c>
      <c r="O113" s="3" t="str">
        <f>_xlfn.XLOOKUP(C113,Books!A:A,Books!B:B)</f>
        <v>Key protect simple fall</v>
      </c>
      <c r="P113" s="3" t="str">
        <f>INDEX(Customers!B:B,MATCH(D113,Customers!A:A,0))</f>
        <v>Harris Ltd</v>
      </c>
    </row>
    <row r="114" spans="1:16">
      <c r="A114" t="s">
        <v>761</v>
      </c>
      <c r="B114" s="5">
        <v>44968</v>
      </c>
      <c r="C114" t="s">
        <v>68</v>
      </c>
      <c r="D114" t="s">
        <v>184</v>
      </c>
      <c r="E114">
        <v>1</v>
      </c>
      <c r="F114" t="str">
        <f t="shared" si="4"/>
        <v>normal</v>
      </c>
      <c r="G114" s="3">
        <v>410</v>
      </c>
      <c r="H114">
        <v>10</v>
      </c>
      <c r="I114" t="str">
        <f t="shared" si="5"/>
        <v>discounted</v>
      </c>
      <c r="J114" s="3">
        <f>Table3[[#This Row],[Quantity_Sold]]*Table3[[#This Row],[Selling_Price]]</f>
        <v>410</v>
      </c>
      <c r="K114" s="3">
        <f t="shared" si="6"/>
        <v>41</v>
      </c>
      <c r="L114" s="3">
        <f t="shared" si="7"/>
        <v>369</v>
      </c>
      <c r="M114" s="3" t="str">
        <f>TEXT(Table3[[#This Row],[Date]], "mmmm")</f>
        <v>February</v>
      </c>
      <c r="N114" s="3" t="str">
        <f>_xlfn.XLOOKUP(D114,Customers!A:A,Customers!B:B )</f>
        <v>Wells, Jones and Rogers</v>
      </c>
      <c r="O114" s="3" t="str">
        <f>_xlfn.XLOOKUP(C114,Books!A:A,Books!B:B)</f>
        <v>Audience will series</v>
      </c>
      <c r="P114" s="3" t="str">
        <f>INDEX(Customers!B:B,MATCH(D114,Customers!A:A,0))</f>
        <v>Wells, Jones and Rogers</v>
      </c>
    </row>
    <row r="115" spans="1:16">
      <c r="A115" t="s">
        <v>762</v>
      </c>
      <c r="B115" s="5">
        <v>44971</v>
      </c>
      <c r="C115" t="s">
        <v>122</v>
      </c>
      <c r="D115" t="s">
        <v>210</v>
      </c>
      <c r="E115">
        <v>4</v>
      </c>
      <c r="F115" t="str">
        <f t="shared" si="4"/>
        <v>normal</v>
      </c>
      <c r="G115" s="3">
        <v>326</v>
      </c>
      <c r="H115">
        <v>10</v>
      </c>
      <c r="I115" t="str">
        <f t="shared" si="5"/>
        <v>discounted</v>
      </c>
      <c r="J115" s="3">
        <f>Table3[[#This Row],[Quantity_Sold]]*Table3[[#This Row],[Selling_Price]]</f>
        <v>1304</v>
      </c>
      <c r="K115" s="3">
        <f t="shared" si="6"/>
        <v>32.6</v>
      </c>
      <c r="L115" s="3">
        <f t="shared" si="7"/>
        <v>1271.4000000000001</v>
      </c>
      <c r="M115" s="3" t="str">
        <f>TEXT(Table3[[#This Row],[Date]], "mmmm")</f>
        <v>February</v>
      </c>
      <c r="N115" s="3" t="str">
        <f>_xlfn.XLOOKUP(D115,Customers!A:A,Customers!B:B )</f>
        <v>Green-Everett</v>
      </c>
      <c r="O115" s="3" t="str">
        <f>_xlfn.XLOOKUP(C115,Books!A:A,Books!B:B)</f>
        <v>Than every</v>
      </c>
      <c r="P115" s="3" t="str">
        <f>INDEX(Customers!B:B,MATCH(D115,Customers!A:A,0))</f>
        <v>Green-Everett</v>
      </c>
    </row>
    <row r="116" spans="1:16">
      <c r="A116" t="s">
        <v>763</v>
      </c>
      <c r="B116" s="5">
        <v>44982</v>
      </c>
      <c r="C116" t="s">
        <v>92</v>
      </c>
      <c r="D116" t="s">
        <v>466</v>
      </c>
      <c r="E116">
        <v>1</v>
      </c>
      <c r="F116" t="str">
        <f t="shared" si="4"/>
        <v>normal</v>
      </c>
      <c r="G116" s="3">
        <v>381</v>
      </c>
      <c r="H116">
        <v>5</v>
      </c>
      <c r="I116" t="str">
        <f t="shared" si="5"/>
        <v>discounted</v>
      </c>
      <c r="J116" s="3">
        <f>Table3[[#This Row],[Quantity_Sold]]*Table3[[#This Row],[Selling_Price]]</f>
        <v>381</v>
      </c>
      <c r="K116" s="3">
        <f t="shared" si="6"/>
        <v>19.05</v>
      </c>
      <c r="L116" s="3">
        <f t="shared" si="7"/>
        <v>361.95</v>
      </c>
      <c r="M116" s="3" t="str">
        <f>TEXT(Table3[[#This Row],[Date]], "mmmm")</f>
        <v>February</v>
      </c>
      <c r="N116" s="3" t="str">
        <f>_xlfn.XLOOKUP(D116,Customers!A:A,Customers!B:B )</f>
        <v>Knight-Coleman</v>
      </c>
      <c r="O116" s="3" t="str">
        <f>_xlfn.XLOOKUP(C116,Books!A:A,Books!B:B)</f>
        <v>Also general growth local</v>
      </c>
      <c r="P116" s="3" t="str">
        <f>INDEX(Customers!B:B,MATCH(D116,Customers!A:A,0))</f>
        <v>Knight-Coleman</v>
      </c>
    </row>
    <row r="117" spans="1:16">
      <c r="A117" t="s">
        <v>764</v>
      </c>
      <c r="B117" s="5">
        <v>44972</v>
      </c>
      <c r="C117" t="s">
        <v>116</v>
      </c>
      <c r="D117" t="s">
        <v>510</v>
      </c>
      <c r="E117">
        <v>4</v>
      </c>
      <c r="F117" t="str">
        <f t="shared" si="4"/>
        <v>normal</v>
      </c>
      <c r="G117" s="3">
        <v>209</v>
      </c>
      <c r="H117">
        <v>0</v>
      </c>
      <c r="I117" t="str">
        <f t="shared" si="5"/>
        <v>full price</v>
      </c>
      <c r="J117" s="3">
        <f>Table3[[#This Row],[Quantity_Sold]]*Table3[[#This Row],[Selling_Price]]</f>
        <v>836</v>
      </c>
      <c r="K117" s="3">
        <f t="shared" si="6"/>
        <v>0</v>
      </c>
      <c r="L117" s="3">
        <f t="shared" si="7"/>
        <v>836</v>
      </c>
      <c r="M117" s="3" t="str">
        <f>TEXT(Table3[[#This Row],[Date]], "mmmm")</f>
        <v>February</v>
      </c>
      <c r="N117" s="3" t="str">
        <f>_xlfn.XLOOKUP(D117,Customers!A:A,Customers!B:B )</f>
        <v>Matthews, Flores and Bradley</v>
      </c>
      <c r="O117" s="3" t="str">
        <f>_xlfn.XLOOKUP(C117,Books!A:A,Books!B:B)</f>
        <v>Present positive</v>
      </c>
      <c r="P117" s="3" t="str">
        <f>INDEX(Customers!B:B,MATCH(D117,Customers!A:A,0))</f>
        <v>Matthews, Flores and Bradley</v>
      </c>
    </row>
    <row r="118" spans="1:16">
      <c r="A118" t="s">
        <v>765</v>
      </c>
      <c r="B118" s="5">
        <v>44972</v>
      </c>
      <c r="C118" t="s">
        <v>64</v>
      </c>
      <c r="D118" t="s">
        <v>454</v>
      </c>
      <c r="E118">
        <v>5</v>
      </c>
      <c r="F118" t="str">
        <f t="shared" si="4"/>
        <v>normal</v>
      </c>
      <c r="G118" s="3">
        <v>487</v>
      </c>
      <c r="H118">
        <v>15</v>
      </c>
      <c r="I118" t="str">
        <f t="shared" si="5"/>
        <v>discounted</v>
      </c>
      <c r="J118" s="3">
        <f>Table3[[#This Row],[Quantity_Sold]]*Table3[[#This Row],[Selling_Price]]</f>
        <v>2435</v>
      </c>
      <c r="K118" s="3">
        <f t="shared" si="6"/>
        <v>73.05</v>
      </c>
      <c r="L118" s="3">
        <f t="shared" si="7"/>
        <v>2361.9499999999998</v>
      </c>
      <c r="M118" s="3" t="str">
        <f>TEXT(Table3[[#This Row],[Date]], "mmmm")</f>
        <v>February</v>
      </c>
      <c r="N118" s="3" t="str">
        <f>_xlfn.XLOOKUP(D118,Customers!A:A,Customers!B:B )</f>
        <v>Martin Ltd</v>
      </c>
      <c r="O118" s="3" t="str">
        <f>_xlfn.XLOOKUP(C118,Books!A:A,Books!B:B)</f>
        <v>Health beyond back</v>
      </c>
      <c r="P118" s="3" t="str">
        <f>INDEX(Customers!B:B,MATCH(D118,Customers!A:A,0))</f>
        <v>Martin Ltd</v>
      </c>
    </row>
    <row r="119" spans="1:16">
      <c r="A119" t="s">
        <v>766</v>
      </c>
      <c r="B119" s="5">
        <v>44977</v>
      </c>
      <c r="C119" t="s">
        <v>124</v>
      </c>
      <c r="D119" t="s">
        <v>168</v>
      </c>
      <c r="E119">
        <v>4</v>
      </c>
      <c r="F119" t="str">
        <f t="shared" si="4"/>
        <v>normal</v>
      </c>
      <c r="G119" s="3">
        <v>362</v>
      </c>
      <c r="H119">
        <v>15</v>
      </c>
      <c r="I119" t="str">
        <f t="shared" si="5"/>
        <v>discounted</v>
      </c>
      <c r="J119" s="3">
        <f>Table3[[#This Row],[Quantity_Sold]]*Table3[[#This Row],[Selling_Price]]</f>
        <v>1448</v>
      </c>
      <c r="K119" s="3">
        <f t="shared" si="6"/>
        <v>54.3</v>
      </c>
      <c r="L119" s="3">
        <f t="shared" si="7"/>
        <v>1393.7</v>
      </c>
      <c r="M119" s="3" t="str">
        <f>TEXT(Table3[[#This Row],[Date]], "mmmm")</f>
        <v>February</v>
      </c>
      <c r="N119" s="3" t="str">
        <f>_xlfn.XLOOKUP(D119,Customers!A:A,Customers!B:B )</f>
        <v>Maldonado, Miller and Thomas</v>
      </c>
      <c r="O119" s="3" t="str">
        <f>_xlfn.XLOOKUP(C119,Books!A:A,Books!B:B)</f>
        <v>Financial</v>
      </c>
      <c r="P119" s="3" t="str">
        <f>INDEX(Customers!B:B,MATCH(D119,Customers!A:A,0))</f>
        <v>Maldonado, Miller and Thomas</v>
      </c>
    </row>
    <row r="120" spans="1:16">
      <c r="A120" t="s">
        <v>767</v>
      </c>
      <c r="B120" s="5">
        <v>44980</v>
      </c>
      <c r="C120" t="s">
        <v>28</v>
      </c>
      <c r="D120" t="s">
        <v>174</v>
      </c>
      <c r="E120">
        <v>9</v>
      </c>
      <c r="F120" t="str">
        <f t="shared" si="4"/>
        <v>Bulk</v>
      </c>
      <c r="G120" s="3">
        <v>342</v>
      </c>
      <c r="H120">
        <v>0</v>
      </c>
      <c r="I120" t="str">
        <f t="shared" si="5"/>
        <v>full price</v>
      </c>
      <c r="J120" s="3">
        <f>Table3[[#This Row],[Quantity_Sold]]*Table3[[#This Row],[Selling_Price]]</f>
        <v>3078</v>
      </c>
      <c r="K120" s="3">
        <f t="shared" si="6"/>
        <v>0</v>
      </c>
      <c r="L120" s="3">
        <f t="shared" si="7"/>
        <v>3078</v>
      </c>
      <c r="M120" s="3" t="str">
        <f>TEXT(Table3[[#This Row],[Date]], "mmmm")</f>
        <v>February</v>
      </c>
      <c r="N120" s="3" t="str">
        <f>_xlfn.XLOOKUP(D120,Customers!A:A,Customers!B:B )</f>
        <v>Martinez, Burch and Bates</v>
      </c>
      <c r="O120" s="3" t="str">
        <f>_xlfn.XLOOKUP(C120,Books!A:A,Books!B:B)</f>
        <v>Eat pattern view</v>
      </c>
      <c r="P120" s="3" t="str">
        <f>INDEX(Customers!B:B,MATCH(D120,Customers!A:A,0))</f>
        <v>Martinez, Burch and Bates</v>
      </c>
    </row>
    <row r="121" spans="1:16">
      <c r="A121" t="s">
        <v>768</v>
      </c>
      <c r="B121" s="5">
        <v>44959</v>
      </c>
      <c r="C121" t="s">
        <v>92</v>
      </c>
      <c r="D121" t="s">
        <v>626</v>
      </c>
      <c r="E121">
        <v>8</v>
      </c>
      <c r="F121" t="str">
        <f t="shared" si="4"/>
        <v>Bulk</v>
      </c>
      <c r="G121" s="3">
        <v>381</v>
      </c>
      <c r="H121">
        <v>0</v>
      </c>
      <c r="I121" t="str">
        <f t="shared" si="5"/>
        <v>full price</v>
      </c>
      <c r="J121" s="3">
        <f>Table3[[#This Row],[Quantity_Sold]]*Table3[[#This Row],[Selling_Price]]</f>
        <v>3048</v>
      </c>
      <c r="K121" s="3">
        <f t="shared" si="6"/>
        <v>0</v>
      </c>
      <c r="L121" s="3">
        <f t="shared" si="7"/>
        <v>3048</v>
      </c>
      <c r="M121" s="3" t="str">
        <f>TEXT(Table3[[#This Row],[Date]], "mmmm")</f>
        <v>February</v>
      </c>
      <c r="N121" s="3" t="str">
        <f>_xlfn.XLOOKUP(D121,Customers!A:A,Customers!B:B )</f>
        <v>Young Ltd</v>
      </c>
      <c r="O121" s="3" t="str">
        <f>_xlfn.XLOOKUP(C121,Books!A:A,Books!B:B)</f>
        <v>Also general growth local</v>
      </c>
      <c r="P121" s="3" t="str">
        <f>INDEX(Customers!B:B,MATCH(D121,Customers!A:A,0))</f>
        <v>Young Ltd</v>
      </c>
    </row>
    <row r="122" spans="1:16">
      <c r="A122" t="s">
        <v>769</v>
      </c>
      <c r="B122" s="5">
        <v>44975</v>
      </c>
      <c r="C122" t="s">
        <v>110</v>
      </c>
      <c r="D122" t="s">
        <v>326</v>
      </c>
      <c r="E122">
        <v>6</v>
      </c>
      <c r="F122" t="str">
        <f t="shared" si="4"/>
        <v>Bulk</v>
      </c>
      <c r="G122" s="3">
        <v>451</v>
      </c>
      <c r="H122">
        <v>10</v>
      </c>
      <c r="I122" t="str">
        <f t="shared" si="5"/>
        <v>discounted</v>
      </c>
      <c r="J122" s="3">
        <f>Table3[[#This Row],[Quantity_Sold]]*Table3[[#This Row],[Selling_Price]]</f>
        <v>2706</v>
      </c>
      <c r="K122" s="3">
        <f t="shared" si="6"/>
        <v>45.1</v>
      </c>
      <c r="L122" s="3">
        <f t="shared" si="7"/>
        <v>2660.9</v>
      </c>
      <c r="M122" s="3" t="str">
        <f>TEXT(Table3[[#This Row],[Date]], "mmmm")</f>
        <v>February</v>
      </c>
      <c r="N122" s="3" t="str">
        <f>_xlfn.XLOOKUP(D122,Customers!A:A,Customers!B:B )</f>
        <v>Scott-Johnston</v>
      </c>
      <c r="O122" s="3" t="str">
        <f>_xlfn.XLOOKUP(C122,Books!A:A,Books!B:B)</f>
        <v>Sense produce</v>
      </c>
      <c r="P122" s="3" t="str">
        <f>INDEX(Customers!B:B,MATCH(D122,Customers!A:A,0))</f>
        <v>Scott-Johnston</v>
      </c>
    </row>
    <row r="123" spans="1:16">
      <c r="A123" t="s">
        <v>770</v>
      </c>
      <c r="B123" s="5">
        <v>44969</v>
      </c>
      <c r="C123" t="s">
        <v>76</v>
      </c>
      <c r="D123" t="s">
        <v>536</v>
      </c>
      <c r="E123">
        <v>8</v>
      </c>
      <c r="F123" t="str">
        <f t="shared" si="4"/>
        <v>Bulk</v>
      </c>
      <c r="G123" s="3">
        <v>305</v>
      </c>
      <c r="H123">
        <v>0</v>
      </c>
      <c r="I123" t="str">
        <f t="shared" si="5"/>
        <v>full price</v>
      </c>
      <c r="J123" s="3">
        <f>Table3[[#This Row],[Quantity_Sold]]*Table3[[#This Row],[Selling_Price]]</f>
        <v>2440</v>
      </c>
      <c r="K123" s="3">
        <f t="shared" si="6"/>
        <v>0</v>
      </c>
      <c r="L123" s="3">
        <f t="shared" si="7"/>
        <v>2440</v>
      </c>
      <c r="M123" s="3" t="str">
        <f>TEXT(Table3[[#This Row],[Date]], "mmmm")</f>
        <v>February</v>
      </c>
      <c r="N123" s="3" t="str">
        <f>_xlfn.XLOOKUP(D123,Customers!A:A,Customers!B:B )</f>
        <v>Watts, Phillips and Vang</v>
      </c>
      <c r="O123" s="3" t="str">
        <f>_xlfn.XLOOKUP(C123,Books!A:A,Books!B:B)</f>
        <v>Above treatment</v>
      </c>
      <c r="P123" s="3" t="str">
        <f>INDEX(Customers!B:B,MATCH(D123,Customers!A:A,0))</f>
        <v>Watts, Phillips and Vang</v>
      </c>
    </row>
    <row r="124" spans="1:16">
      <c r="A124" t="s">
        <v>771</v>
      </c>
      <c r="B124" s="5">
        <v>44965</v>
      </c>
      <c r="C124" t="s">
        <v>44</v>
      </c>
      <c r="D124" t="s">
        <v>430</v>
      </c>
      <c r="E124">
        <v>1</v>
      </c>
      <c r="F124" t="str">
        <f t="shared" si="4"/>
        <v>normal</v>
      </c>
      <c r="G124" s="3">
        <v>295</v>
      </c>
      <c r="H124">
        <v>0</v>
      </c>
      <c r="I124" t="str">
        <f t="shared" si="5"/>
        <v>full price</v>
      </c>
      <c r="J124" s="3">
        <f>Table3[[#This Row],[Quantity_Sold]]*Table3[[#This Row],[Selling_Price]]</f>
        <v>295</v>
      </c>
      <c r="K124" s="3">
        <f t="shared" si="6"/>
        <v>0</v>
      </c>
      <c r="L124" s="3">
        <f t="shared" si="7"/>
        <v>295</v>
      </c>
      <c r="M124" s="3" t="str">
        <f>TEXT(Table3[[#This Row],[Date]], "mmmm")</f>
        <v>February</v>
      </c>
      <c r="N124" s="3" t="str">
        <f>_xlfn.XLOOKUP(D124,Customers!A:A,Customers!B:B )</f>
        <v>Ford PLC</v>
      </c>
      <c r="O124" s="3" t="str">
        <f>_xlfn.XLOOKUP(C124,Books!A:A,Books!B:B)</f>
        <v>Once suddenly</v>
      </c>
      <c r="P124" s="3" t="str">
        <f>INDEX(Customers!B:B,MATCH(D124,Customers!A:A,0))</f>
        <v>Ford PLC</v>
      </c>
    </row>
    <row r="125" spans="1:16">
      <c r="A125" t="s">
        <v>772</v>
      </c>
      <c r="B125" s="5">
        <v>44959</v>
      </c>
      <c r="C125" t="s">
        <v>15</v>
      </c>
      <c r="D125" t="s">
        <v>624</v>
      </c>
      <c r="E125">
        <v>9</v>
      </c>
      <c r="F125" t="str">
        <f t="shared" si="4"/>
        <v>Bulk</v>
      </c>
      <c r="G125" s="3">
        <v>248</v>
      </c>
      <c r="H125">
        <v>15</v>
      </c>
      <c r="I125" t="str">
        <f t="shared" si="5"/>
        <v>discounted</v>
      </c>
      <c r="J125" s="3">
        <f>Table3[[#This Row],[Quantity_Sold]]*Table3[[#This Row],[Selling_Price]]</f>
        <v>2232</v>
      </c>
      <c r="K125" s="3">
        <f t="shared" si="6"/>
        <v>37.200000000000003</v>
      </c>
      <c r="L125" s="3">
        <f t="shared" si="7"/>
        <v>2194.8000000000002</v>
      </c>
      <c r="M125" s="3" t="str">
        <f>TEXT(Table3[[#This Row],[Date]], "mmmm")</f>
        <v>February</v>
      </c>
      <c r="N125" s="3" t="str">
        <f>_xlfn.XLOOKUP(D125,Customers!A:A,Customers!B:B )</f>
        <v>Williams, Mills and Schwartz</v>
      </c>
      <c r="O125" s="3" t="str">
        <f>_xlfn.XLOOKUP(C125,Books!A:A,Books!B:B)</f>
        <v>Especially father down</v>
      </c>
      <c r="P125" s="3" t="str">
        <f>INDEX(Customers!B:B,MATCH(D125,Customers!A:A,0))</f>
        <v>Williams, Mills and Schwartz</v>
      </c>
    </row>
    <row r="126" spans="1:16">
      <c r="A126" t="s">
        <v>773</v>
      </c>
      <c r="B126" s="5">
        <v>44960</v>
      </c>
      <c r="C126" t="s">
        <v>48</v>
      </c>
      <c r="D126" t="s">
        <v>556</v>
      </c>
      <c r="E126">
        <v>9</v>
      </c>
      <c r="F126" t="str">
        <f t="shared" si="4"/>
        <v>Bulk</v>
      </c>
      <c r="G126" s="3">
        <v>386</v>
      </c>
      <c r="H126">
        <v>5</v>
      </c>
      <c r="I126" t="str">
        <f t="shared" si="5"/>
        <v>discounted</v>
      </c>
      <c r="J126" s="3">
        <f>Table3[[#This Row],[Quantity_Sold]]*Table3[[#This Row],[Selling_Price]]</f>
        <v>3474</v>
      </c>
      <c r="K126" s="3">
        <f t="shared" si="6"/>
        <v>19.3</v>
      </c>
      <c r="L126" s="3">
        <f t="shared" si="7"/>
        <v>3454.7</v>
      </c>
      <c r="M126" s="3" t="str">
        <f>TEXT(Table3[[#This Row],[Date]], "mmmm")</f>
        <v>February</v>
      </c>
      <c r="N126" s="3" t="str">
        <f>_xlfn.XLOOKUP(D126,Customers!A:A,Customers!B:B )</f>
        <v>Richards Ltd</v>
      </c>
      <c r="O126" s="3" t="str">
        <f>_xlfn.XLOOKUP(C126,Books!A:A,Books!B:B)</f>
        <v>Choose level</v>
      </c>
      <c r="P126" s="3" t="str">
        <f>INDEX(Customers!B:B,MATCH(D126,Customers!A:A,0))</f>
        <v>Richards Ltd</v>
      </c>
    </row>
    <row r="127" spans="1:16">
      <c r="A127" t="s">
        <v>774</v>
      </c>
      <c r="B127" s="5">
        <v>44985</v>
      </c>
      <c r="C127" t="s">
        <v>48</v>
      </c>
      <c r="D127" t="s">
        <v>632</v>
      </c>
      <c r="E127">
        <v>8</v>
      </c>
      <c r="F127" t="str">
        <f t="shared" si="4"/>
        <v>Bulk</v>
      </c>
      <c r="G127" s="3">
        <v>386</v>
      </c>
      <c r="H127">
        <v>10</v>
      </c>
      <c r="I127" t="str">
        <f t="shared" si="5"/>
        <v>discounted</v>
      </c>
      <c r="J127" s="3">
        <f>Table3[[#This Row],[Quantity_Sold]]*Table3[[#This Row],[Selling_Price]]</f>
        <v>3088</v>
      </c>
      <c r="K127" s="3">
        <f t="shared" si="6"/>
        <v>38.6</v>
      </c>
      <c r="L127" s="3">
        <f t="shared" si="7"/>
        <v>3049.4</v>
      </c>
      <c r="M127" s="3" t="str">
        <f>TEXT(Table3[[#This Row],[Date]], "mmmm")</f>
        <v>February</v>
      </c>
      <c r="N127" s="3" t="str">
        <f>_xlfn.XLOOKUP(D127,Customers!A:A,Customers!B:B )</f>
        <v>Jones-Hunter</v>
      </c>
      <c r="O127" s="3" t="str">
        <f>_xlfn.XLOOKUP(C127,Books!A:A,Books!B:B)</f>
        <v>Choose level</v>
      </c>
      <c r="P127" s="3" t="str">
        <f>INDEX(Customers!B:B,MATCH(D127,Customers!A:A,0))</f>
        <v>Jones-Hunter</v>
      </c>
    </row>
    <row r="128" spans="1:16">
      <c r="A128" t="s">
        <v>775</v>
      </c>
      <c r="B128" s="5">
        <v>44981</v>
      </c>
      <c r="C128" t="s">
        <v>70</v>
      </c>
      <c r="D128" t="s">
        <v>378</v>
      </c>
      <c r="E128">
        <v>5</v>
      </c>
      <c r="F128" t="str">
        <f t="shared" si="4"/>
        <v>normal</v>
      </c>
      <c r="G128" s="3">
        <v>370</v>
      </c>
      <c r="H128">
        <v>5</v>
      </c>
      <c r="I128" t="str">
        <f t="shared" si="5"/>
        <v>discounted</v>
      </c>
      <c r="J128" s="3">
        <f>Table3[[#This Row],[Quantity_Sold]]*Table3[[#This Row],[Selling_Price]]</f>
        <v>1850</v>
      </c>
      <c r="K128" s="3">
        <f t="shared" si="6"/>
        <v>18.5</v>
      </c>
      <c r="L128" s="3">
        <f t="shared" si="7"/>
        <v>1831.5</v>
      </c>
      <c r="M128" s="3" t="str">
        <f>TEXT(Table3[[#This Row],[Date]], "mmmm")</f>
        <v>February</v>
      </c>
      <c r="N128" s="3" t="str">
        <f>_xlfn.XLOOKUP(D128,Customers!A:A,Customers!B:B )</f>
        <v>Aguirre Group</v>
      </c>
      <c r="O128" s="3" t="str">
        <f>_xlfn.XLOOKUP(C128,Books!A:A,Books!B:B)</f>
        <v>Assume wrong</v>
      </c>
      <c r="P128" s="3" t="str">
        <f>INDEX(Customers!B:B,MATCH(D128,Customers!A:A,0))</f>
        <v>Aguirre Group</v>
      </c>
    </row>
    <row r="129" spans="1:16">
      <c r="A129" t="s">
        <v>776</v>
      </c>
      <c r="B129" s="5">
        <v>44967</v>
      </c>
      <c r="C129" t="s">
        <v>26</v>
      </c>
      <c r="D129" t="s">
        <v>514</v>
      </c>
      <c r="E129">
        <v>7</v>
      </c>
      <c r="F129" t="str">
        <f t="shared" si="4"/>
        <v>Bulk</v>
      </c>
      <c r="G129" s="3">
        <v>210</v>
      </c>
      <c r="H129">
        <v>10</v>
      </c>
      <c r="I129" t="str">
        <f t="shared" si="5"/>
        <v>discounted</v>
      </c>
      <c r="J129" s="3">
        <f>Table3[[#This Row],[Quantity_Sold]]*Table3[[#This Row],[Selling_Price]]</f>
        <v>1470</v>
      </c>
      <c r="K129" s="3">
        <f t="shared" si="6"/>
        <v>21</v>
      </c>
      <c r="L129" s="3">
        <f t="shared" si="7"/>
        <v>1449</v>
      </c>
      <c r="M129" s="3" t="str">
        <f>TEXT(Table3[[#This Row],[Date]], "mmmm")</f>
        <v>February</v>
      </c>
      <c r="N129" s="3" t="str">
        <f>_xlfn.XLOOKUP(D129,Customers!A:A,Customers!B:B )</f>
        <v>Contreras Inc</v>
      </c>
      <c r="O129" s="3" t="str">
        <f>_xlfn.XLOOKUP(C129,Books!A:A,Books!B:B)</f>
        <v>Nearly material</v>
      </c>
      <c r="P129" s="3" t="str">
        <f>INDEX(Customers!B:B,MATCH(D129,Customers!A:A,0))</f>
        <v>Contreras Inc</v>
      </c>
    </row>
    <row r="130" spans="1:16">
      <c r="A130" t="s">
        <v>777</v>
      </c>
      <c r="B130" s="5">
        <v>44981</v>
      </c>
      <c r="C130" t="s">
        <v>88</v>
      </c>
      <c r="D130" t="s">
        <v>452</v>
      </c>
      <c r="E130">
        <v>1</v>
      </c>
      <c r="F130" t="str">
        <f t="shared" ref="F130:F193" si="8">IF(E130&gt;5,"Bulk","normal")</f>
        <v>normal</v>
      </c>
      <c r="G130" s="3">
        <v>456</v>
      </c>
      <c r="H130">
        <v>10</v>
      </c>
      <c r="I130" t="str">
        <f t="shared" ref="I130:I193" si="9">IF(H130&gt;0,"discounted","full price")</f>
        <v>discounted</v>
      </c>
      <c r="J130" s="3">
        <f>Table3[[#This Row],[Quantity_Sold]]*Table3[[#This Row],[Selling_Price]]</f>
        <v>456</v>
      </c>
      <c r="K130" s="3">
        <f t="shared" ref="K130:K193" si="10">H130*G130/100</f>
        <v>45.6</v>
      </c>
      <c r="L130" s="3">
        <f t="shared" ref="L130:L193" si="11">J130-K130</f>
        <v>410.4</v>
      </c>
      <c r="M130" s="3" t="str">
        <f>TEXT(Table3[[#This Row],[Date]], "mmmm")</f>
        <v>February</v>
      </c>
      <c r="N130" s="3" t="str">
        <f>_xlfn.XLOOKUP(D130,Customers!A:A,Customers!B:B )</f>
        <v>Jordan-Edwards</v>
      </c>
      <c r="O130" s="3" t="str">
        <f>_xlfn.XLOOKUP(C130,Books!A:A,Books!B:B)</f>
        <v>Lay chance</v>
      </c>
      <c r="P130" s="3" t="str">
        <f>INDEX(Customers!B:B,MATCH(D130,Customers!A:A,0))</f>
        <v>Jordan-Edwards</v>
      </c>
    </row>
    <row r="131" spans="1:16">
      <c r="A131" t="s">
        <v>778</v>
      </c>
      <c r="B131" s="5">
        <v>44959</v>
      </c>
      <c r="C131" t="s">
        <v>54</v>
      </c>
      <c r="D131" t="s">
        <v>356</v>
      </c>
      <c r="E131">
        <v>8</v>
      </c>
      <c r="F131" t="str">
        <f t="shared" si="8"/>
        <v>Bulk</v>
      </c>
      <c r="G131" s="3">
        <v>421</v>
      </c>
      <c r="H131">
        <v>15</v>
      </c>
      <c r="I131" t="str">
        <f t="shared" si="9"/>
        <v>discounted</v>
      </c>
      <c r="J131" s="3">
        <f>Table3[[#This Row],[Quantity_Sold]]*Table3[[#This Row],[Selling_Price]]</f>
        <v>3368</v>
      </c>
      <c r="K131" s="3">
        <f t="shared" si="10"/>
        <v>63.15</v>
      </c>
      <c r="L131" s="3">
        <f t="shared" si="11"/>
        <v>3304.85</v>
      </c>
      <c r="M131" s="3" t="str">
        <f>TEXT(Table3[[#This Row],[Date]], "mmmm")</f>
        <v>February</v>
      </c>
      <c r="N131" s="3" t="str">
        <f>_xlfn.XLOOKUP(D131,Customers!A:A,Customers!B:B )</f>
        <v>Nash, Rich and Hill</v>
      </c>
      <c r="O131" s="3" t="str">
        <f>_xlfn.XLOOKUP(C131,Books!A:A,Books!B:B)</f>
        <v>Author director</v>
      </c>
      <c r="P131" s="3" t="str">
        <f>INDEX(Customers!B:B,MATCH(D131,Customers!A:A,0))</f>
        <v>Nash, Rich and Hill</v>
      </c>
    </row>
    <row r="132" spans="1:16">
      <c r="A132" t="s">
        <v>779</v>
      </c>
      <c r="B132" s="5">
        <v>44967</v>
      </c>
      <c r="C132" t="s">
        <v>88</v>
      </c>
      <c r="D132" t="s">
        <v>468</v>
      </c>
      <c r="E132">
        <v>6</v>
      </c>
      <c r="F132" t="str">
        <f t="shared" si="8"/>
        <v>Bulk</v>
      </c>
      <c r="G132" s="3">
        <v>456</v>
      </c>
      <c r="H132">
        <v>0</v>
      </c>
      <c r="I132" t="str">
        <f t="shared" si="9"/>
        <v>full price</v>
      </c>
      <c r="J132" s="3">
        <f>Table3[[#This Row],[Quantity_Sold]]*Table3[[#This Row],[Selling_Price]]</f>
        <v>2736</v>
      </c>
      <c r="K132" s="3">
        <f t="shared" si="10"/>
        <v>0</v>
      </c>
      <c r="L132" s="3">
        <f t="shared" si="11"/>
        <v>2736</v>
      </c>
      <c r="M132" s="3" t="str">
        <f>TEXT(Table3[[#This Row],[Date]], "mmmm")</f>
        <v>February</v>
      </c>
      <c r="N132" s="3" t="str">
        <f>_xlfn.XLOOKUP(D132,Customers!A:A,Customers!B:B )</f>
        <v>Barnes PLC</v>
      </c>
      <c r="O132" s="3" t="str">
        <f>_xlfn.XLOOKUP(C132,Books!A:A,Books!B:B)</f>
        <v>Lay chance</v>
      </c>
      <c r="P132" s="3" t="str">
        <f>INDEX(Customers!B:B,MATCH(D132,Customers!A:A,0))</f>
        <v>Barnes PLC</v>
      </c>
    </row>
    <row r="133" spans="1:16">
      <c r="A133" t="s">
        <v>780</v>
      </c>
      <c r="B133" s="5">
        <v>44958</v>
      </c>
      <c r="C133" t="s">
        <v>24</v>
      </c>
      <c r="D133" t="s">
        <v>264</v>
      </c>
      <c r="E133">
        <v>8</v>
      </c>
      <c r="F133" t="str">
        <f t="shared" si="8"/>
        <v>Bulk</v>
      </c>
      <c r="G133" s="3">
        <v>492</v>
      </c>
      <c r="H133">
        <v>10</v>
      </c>
      <c r="I133" t="str">
        <f t="shared" si="9"/>
        <v>discounted</v>
      </c>
      <c r="J133" s="3">
        <f>Table3[[#This Row],[Quantity_Sold]]*Table3[[#This Row],[Selling_Price]]</f>
        <v>3936</v>
      </c>
      <c r="K133" s="3">
        <f t="shared" si="10"/>
        <v>49.2</v>
      </c>
      <c r="L133" s="3">
        <f t="shared" si="11"/>
        <v>3886.8</v>
      </c>
      <c r="M133" s="3" t="str">
        <f>TEXT(Table3[[#This Row],[Date]], "mmmm")</f>
        <v>February</v>
      </c>
      <c r="N133" s="3" t="str">
        <f>_xlfn.XLOOKUP(D133,Customers!A:A,Customers!B:B )</f>
        <v>Price Ltd</v>
      </c>
      <c r="O133" s="3" t="str">
        <f>_xlfn.XLOOKUP(C133,Books!A:A,Books!B:B)</f>
        <v>Audience stop sport</v>
      </c>
      <c r="P133" s="3" t="str">
        <f>INDEX(Customers!B:B,MATCH(D133,Customers!A:A,0))</f>
        <v>Price Ltd</v>
      </c>
    </row>
    <row r="134" spans="1:16">
      <c r="A134" t="s">
        <v>781</v>
      </c>
      <c r="B134" s="5">
        <v>44981</v>
      </c>
      <c r="C134" t="s">
        <v>30</v>
      </c>
      <c r="D134" t="s">
        <v>540</v>
      </c>
      <c r="E134">
        <v>2</v>
      </c>
      <c r="F134" t="str">
        <f t="shared" si="8"/>
        <v>normal</v>
      </c>
      <c r="G134" s="3">
        <v>281</v>
      </c>
      <c r="H134">
        <v>15</v>
      </c>
      <c r="I134" t="str">
        <f t="shared" si="9"/>
        <v>discounted</v>
      </c>
      <c r="J134" s="3">
        <f>Table3[[#This Row],[Quantity_Sold]]*Table3[[#This Row],[Selling_Price]]</f>
        <v>562</v>
      </c>
      <c r="K134" s="3">
        <f t="shared" si="10"/>
        <v>42.15</v>
      </c>
      <c r="L134" s="3">
        <f t="shared" si="11"/>
        <v>519.85</v>
      </c>
      <c r="M134" s="3" t="str">
        <f>TEXT(Table3[[#This Row],[Date]], "mmmm")</f>
        <v>February</v>
      </c>
      <c r="N134" s="3" t="str">
        <f>_xlfn.XLOOKUP(D134,Customers!A:A,Customers!B:B )</f>
        <v>Patel-Thomas</v>
      </c>
      <c r="O134" s="3" t="str">
        <f>_xlfn.XLOOKUP(C134,Books!A:A,Books!B:B)</f>
        <v>Remember serve</v>
      </c>
      <c r="P134" s="3" t="str">
        <f>INDEX(Customers!B:B,MATCH(D134,Customers!A:A,0))</f>
        <v>Patel-Thomas</v>
      </c>
    </row>
    <row r="135" spans="1:16">
      <c r="A135" t="s">
        <v>782</v>
      </c>
      <c r="B135" s="5">
        <v>44971</v>
      </c>
      <c r="C135" t="s">
        <v>118</v>
      </c>
      <c r="D135" t="s">
        <v>266</v>
      </c>
      <c r="E135">
        <v>9</v>
      </c>
      <c r="F135" t="str">
        <f t="shared" si="8"/>
        <v>Bulk</v>
      </c>
      <c r="G135" s="3">
        <v>192</v>
      </c>
      <c r="H135">
        <v>15</v>
      </c>
      <c r="I135" t="str">
        <f t="shared" si="9"/>
        <v>discounted</v>
      </c>
      <c r="J135" s="3">
        <f>Table3[[#This Row],[Quantity_Sold]]*Table3[[#This Row],[Selling_Price]]</f>
        <v>1728</v>
      </c>
      <c r="K135" s="3">
        <f t="shared" si="10"/>
        <v>28.8</v>
      </c>
      <c r="L135" s="3">
        <f t="shared" si="11"/>
        <v>1699.2</v>
      </c>
      <c r="M135" s="3" t="str">
        <f>TEXT(Table3[[#This Row],[Date]], "mmmm")</f>
        <v>February</v>
      </c>
      <c r="N135" s="3" t="str">
        <f>_xlfn.XLOOKUP(D135,Customers!A:A,Customers!B:B )</f>
        <v>Pennington-Knox</v>
      </c>
      <c r="O135" s="3" t="str">
        <f>_xlfn.XLOOKUP(C135,Books!A:A,Books!B:B)</f>
        <v>Attorney</v>
      </c>
      <c r="P135" s="3" t="str">
        <f>INDEX(Customers!B:B,MATCH(D135,Customers!A:A,0))</f>
        <v>Pennington-Knox</v>
      </c>
    </row>
    <row r="136" spans="1:16">
      <c r="A136" t="s">
        <v>783</v>
      </c>
      <c r="B136" s="5">
        <v>44962</v>
      </c>
      <c r="C136" t="s">
        <v>42</v>
      </c>
      <c r="D136" t="s">
        <v>430</v>
      </c>
      <c r="E136">
        <v>5</v>
      </c>
      <c r="F136" t="str">
        <f t="shared" si="8"/>
        <v>normal</v>
      </c>
      <c r="G136" s="3">
        <v>303</v>
      </c>
      <c r="H136">
        <v>15</v>
      </c>
      <c r="I136" t="str">
        <f t="shared" si="9"/>
        <v>discounted</v>
      </c>
      <c r="J136" s="3">
        <f>Table3[[#This Row],[Quantity_Sold]]*Table3[[#This Row],[Selling_Price]]</f>
        <v>1515</v>
      </c>
      <c r="K136" s="3">
        <f t="shared" si="10"/>
        <v>45.45</v>
      </c>
      <c r="L136" s="3">
        <f t="shared" si="11"/>
        <v>1469.55</v>
      </c>
      <c r="M136" s="3" t="str">
        <f>TEXT(Table3[[#This Row],[Date]], "mmmm")</f>
        <v>February</v>
      </c>
      <c r="N136" s="3" t="str">
        <f>_xlfn.XLOOKUP(D136,Customers!A:A,Customers!B:B )</f>
        <v>Ford PLC</v>
      </c>
      <c r="O136" s="3" t="str">
        <f>_xlfn.XLOOKUP(C136,Books!A:A,Books!B:B)</f>
        <v>Industry sport interesting</v>
      </c>
      <c r="P136" s="3" t="str">
        <f>INDEX(Customers!B:B,MATCH(D136,Customers!A:A,0))</f>
        <v>Ford PLC</v>
      </c>
    </row>
    <row r="137" spans="1:16">
      <c r="A137" t="s">
        <v>784</v>
      </c>
      <c r="B137" s="5">
        <v>44973</v>
      </c>
      <c r="C137" t="s">
        <v>110</v>
      </c>
      <c r="D137" t="s">
        <v>340</v>
      </c>
      <c r="E137">
        <v>6</v>
      </c>
      <c r="F137" t="str">
        <f t="shared" si="8"/>
        <v>Bulk</v>
      </c>
      <c r="G137" s="3">
        <v>451</v>
      </c>
      <c r="H137">
        <v>0</v>
      </c>
      <c r="I137" t="str">
        <f t="shared" si="9"/>
        <v>full price</v>
      </c>
      <c r="J137" s="3">
        <f>Table3[[#This Row],[Quantity_Sold]]*Table3[[#This Row],[Selling_Price]]</f>
        <v>2706</v>
      </c>
      <c r="K137" s="3">
        <f t="shared" si="10"/>
        <v>0</v>
      </c>
      <c r="L137" s="3">
        <f t="shared" si="11"/>
        <v>2706</v>
      </c>
      <c r="M137" s="3" t="str">
        <f>TEXT(Table3[[#This Row],[Date]], "mmmm")</f>
        <v>February</v>
      </c>
      <c r="N137" s="3" t="str">
        <f>_xlfn.XLOOKUP(D137,Customers!A:A,Customers!B:B )</f>
        <v>Miller-Miller</v>
      </c>
      <c r="O137" s="3" t="str">
        <f>_xlfn.XLOOKUP(C137,Books!A:A,Books!B:B)</f>
        <v>Sense produce</v>
      </c>
      <c r="P137" s="3" t="str">
        <f>INDEX(Customers!B:B,MATCH(D137,Customers!A:A,0))</f>
        <v>Miller-Miller</v>
      </c>
    </row>
    <row r="138" spans="1:16">
      <c r="A138" t="s">
        <v>785</v>
      </c>
      <c r="B138" s="5">
        <v>44985</v>
      </c>
      <c r="C138" t="s">
        <v>70</v>
      </c>
      <c r="D138" t="s">
        <v>630</v>
      </c>
      <c r="E138">
        <v>2</v>
      </c>
      <c r="F138" t="str">
        <f t="shared" si="8"/>
        <v>normal</v>
      </c>
      <c r="G138" s="3">
        <v>370</v>
      </c>
      <c r="H138">
        <v>0</v>
      </c>
      <c r="I138" t="str">
        <f t="shared" si="9"/>
        <v>full price</v>
      </c>
      <c r="J138" s="3">
        <f>Table3[[#This Row],[Quantity_Sold]]*Table3[[#This Row],[Selling_Price]]</f>
        <v>740</v>
      </c>
      <c r="K138" s="3">
        <f t="shared" si="10"/>
        <v>0</v>
      </c>
      <c r="L138" s="3">
        <f t="shared" si="11"/>
        <v>740</v>
      </c>
      <c r="M138" s="3" t="str">
        <f>TEXT(Table3[[#This Row],[Date]], "mmmm")</f>
        <v>February</v>
      </c>
      <c r="N138" s="3" t="str">
        <f>_xlfn.XLOOKUP(D138,Customers!A:A,Customers!B:B )</f>
        <v>Harding-Johns</v>
      </c>
      <c r="O138" s="3" t="str">
        <f>_xlfn.XLOOKUP(C138,Books!A:A,Books!B:B)</f>
        <v>Assume wrong</v>
      </c>
      <c r="P138" s="3" t="str">
        <f>INDEX(Customers!B:B,MATCH(D138,Customers!A:A,0))</f>
        <v>Harding-Johns</v>
      </c>
    </row>
    <row r="139" spans="1:16">
      <c r="A139" t="s">
        <v>786</v>
      </c>
      <c r="B139" s="5">
        <v>44974</v>
      </c>
      <c r="C139" t="s">
        <v>54</v>
      </c>
      <c r="D139" t="s">
        <v>410</v>
      </c>
      <c r="E139">
        <v>10</v>
      </c>
      <c r="F139" t="str">
        <f t="shared" si="8"/>
        <v>Bulk</v>
      </c>
      <c r="G139" s="3">
        <v>421</v>
      </c>
      <c r="H139">
        <v>0</v>
      </c>
      <c r="I139" t="str">
        <f t="shared" si="9"/>
        <v>full price</v>
      </c>
      <c r="J139" s="3">
        <f>Table3[[#This Row],[Quantity_Sold]]*Table3[[#This Row],[Selling_Price]]</f>
        <v>4210</v>
      </c>
      <c r="K139" s="3">
        <f t="shared" si="10"/>
        <v>0</v>
      </c>
      <c r="L139" s="3">
        <f t="shared" si="11"/>
        <v>4210</v>
      </c>
      <c r="M139" s="3" t="str">
        <f>TEXT(Table3[[#This Row],[Date]], "mmmm")</f>
        <v>February</v>
      </c>
      <c r="N139" s="3" t="str">
        <f>_xlfn.XLOOKUP(D139,Customers!A:A,Customers!B:B )</f>
        <v>Norris Group</v>
      </c>
      <c r="O139" s="3" t="str">
        <f>_xlfn.XLOOKUP(C139,Books!A:A,Books!B:B)</f>
        <v>Author director</v>
      </c>
      <c r="P139" s="3" t="str">
        <f>INDEX(Customers!B:B,MATCH(D139,Customers!A:A,0))</f>
        <v>Norris Group</v>
      </c>
    </row>
    <row r="140" spans="1:16">
      <c r="A140" t="s">
        <v>787</v>
      </c>
      <c r="B140" s="5">
        <v>44981</v>
      </c>
      <c r="C140" t="s">
        <v>88</v>
      </c>
      <c r="D140" t="s">
        <v>560</v>
      </c>
      <c r="E140">
        <v>1</v>
      </c>
      <c r="F140" t="str">
        <f t="shared" si="8"/>
        <v>normal</v>
      </c>
      <c r="G140" s="3">
        <v>456</v>
      </c>
      <c r="H140">
        <v>0</v>
      </c>
      <c r="I140" t="str">
        <f t="shared" si="9"/>
        <v>full price</v>
      </c>
      <c r="J140" s="3">
        <f>Table3[[#This Row],[Quantity_Sold]]*Table3[[#This Row],[Selling_Price]]</f>
        <v>456</v>
      </c>
      <c r="K140" s="3">
        <f t="shared" si="10"/>
        <v>0</v>
      </c>
      <c r="L140" s="3">
        <f t="shared" si="11"/>
        <v>456</v>
      </c>
      <c r="M140" s="3" t="str">
        <f>TEXT(Table3[[#This Row],[Date]], "mmmm")</f>
        <v>February</v>
      </c>
      <c r="N140" s="3" t="str">
        <f>_xlfn.XLOOKUP(D140,Customers!A:A,Customers!B:B )</f>
        <v>Ryan-Flynn</v>
      </c>
      <c r="O140" s="3" t="str">
        <f>_xlfn.XLOOKUP(C140,Books!A:A,Books!B:B)</f>
        <v>Lay chance</v>
      </c>
      <c r="P140" s="3" t="str">
        <f>INDEX(Customers!B:B,MATCH(D140,Customers!A:A,0))</f>
        <v>Ryan-Flynn</v>
      </c>
    </row>
    <row r="141" spans="1:16">
      <c r="A141" t="s">
        <v>788</v>
      </c>
      <c r="B141" s="5">
        <v>44966</v>
      </c>
      <c r="C141" t="s">
        <v>98</v>
      </c>
      <c r="D141" t="s">
        <v>404</v>
      </c>
      <c r="E141">
        <v>4</v>
      </c>
      <c r="F141" t="str">
        <f t="shared" si="8"/>
        <v>normal</v>
      </c>
      <c r="G141" s="3">
        <v>206</v>
      </c>
      <c r="H141">
        <v>10</v>
      </c>
      <c r="I141" t="str">
        <f t="shared" si="9"/>
        <v>discounted</v>
      </c>
      <c r="J141" s="3">
        <f>Table3[[#This Row],[Quantity_Sold]]*Table3[[#This Row],[Selling_Price]]</f>
        <v>824</v>
      </c>
      <c r="K141" s="3">
        <f t="shared" si="10"/>
        <v>20.6</v>
      </c>
      <c r="L141" s="3">
        <f t="shared" si="11"/>
        <v>803.4</v>
      </c>
      <c r="M141" s="3" t="str">
        <f>TEXT(Table3[[#This Row],[Date]], "mmmm")</f>
        <v>February</v>
      </c>
      <c r="N141" s="3" t="str">
        <f>_xlfn.XLOOKUP(D141,Customers!A:A,Customers!B:B )</f>
        <v>Morales-Morris</v>
      </c>
      <c r="O141" s="3" t="str">
        <f>_xlfn.XLOOKUP(C141,Books!A:A,Books!B:B)</f>
        <v>Inside lot never discover</v>
      </c>
      <c r="P141" s="3" t="str">
        <f>INDEX(Customers!B:B,MATCH(D141,Customers!A:A,0))</f>
        <v>Morales-Morris</v>
      </c>
    </row>
    <row r="142" spans="1:16">
      <c r="A142" t="s">
        <v>789</v>
      </c>
      <c r="B142" s="5">
        <v>44961</v>
      </c>
      <c r="C142" t="s">
        <v>20</v>
      </c>
      <c r="D142" t="s">
        <v>540</v>
      </c>
      <c r="E142">
        <v>6</v>
      </c>
      <c r="F142" t="str">
        <f t="shared" si="8"/>
        <v>Bulk</v>
      </c>
      <c r="G142" s="3">
        <v>213</v>
      </c>
      <c r="H142">
        <v>0</v>
      </c>
      <c r="I142" t="str">
        <f t="shared" si="9"/>
        <v>full price</v>
      </c>
      <c r="J142" s="3">
        <f>Table3[[#This Row],[Quantity_Sold]]*Table3[[#This Row],[Selling_Price]]</f>
        <v>1278</v>
      </c>
      <c r="K142" s="3">
        <f t="shared" si="10"/>
        <v>0</v>
      </c>
      <c r="L142" s="3">
        <f t="shared" si="11"/>
        <v>1278</v>
      </c>
      <c r="M142" s="3" t="str">
        <f>TEXT(Table3[[#This Row],[Date]], "mmmm")</f>
        <v>February</v>
      </c>
      <c r="N142" s="3" t="str">
        <f>_xlfn.XLOOKUP(D142,Customers!A:A,Customers!B:B )</f>
        <v>Patel-Thomas</v>
      </c>
      <c r="O142" s="3" t="str">
        <f>_xlfn.XLOOKUP(C142,Books!A:A,Books!B:B)</f>
        <v>System they</v>
      </c>
      <c r="P142" s="3" t="str">
        <f>INDEX(Customers!B:B,MATCH(D142,Customers!A:A,0))</f>
        <v>Patel-Thomas</v>
      </c>
    </row>
    <row r="143" spans="1:16">
      <c r="A143" t="s">
        <v>790</v>
      </c>
      <c r="B143" s="5">
        <v>44967</v>
      </c>
      <c r="C143" t="s">
        <v>78</v>
      </c>
      <c r="D143" t="s">
        <v>592</v>
      </c>
      <c r="E143">
        <v>3</v>
      </c>
      <c r="F143" t="str">
        <f t="shared" si="8"/>
        <v>normal</v>
      </c>
      <c r="G143" s="3">
        <v>288</v>
      </c>
      <c r="H143">
        <v>5</v>
      </c>
      <c r="I143" t="str">
        <f t="shared" si="9"/>
        <v>discounted</v>
      </c>
      <c r="J143" s="3">
        <f>Table3[[#This Row],[Quantity_Sold]]*Table3[[#This Row],[Selling_Price]]</f>
        <v>864</v>
      </c>
      <c r="K143" s="3">
        <f t="shared" si="10"/>
        <v>14.4</v>
      </c>
      <c r="L143" s="3">
        <f t="shared" si="11"/>
        <v>849.6</v>
      </c>
      <c r="M143" s="3" t="str">
        <f>TEXT(Table3[[#This Row],[Date]], "mmmm")</f>
        <v>February</v>
      </c>
      <c r="N143" s="3" t="str">
        <f>_xlfn.XLOOKUP(D143,Customers!A:A,Customers!B:B )</f>
        <v>Martin, Davis and Arias</v>
      </c>
      <c r="O143" s="3" t="str">
        <f>_xlfn.XLOOKUP(C143,Books!A:A,Books!B:B)</f>
        <v>Visit although I</v>
      </c>
      <c r="P143" s="3" t="str">
        <f>INDEX(Customers!B:B,MATCH(D143,Customers!A:A,0))</f>
        <v>Martin, Davis and Arias</v>
      </c>
    </row>
    <row r="144" spans="1:16">
      <c r="A144" t="s">
        <v>791</v>
      </c>
      <c r="B144" s="5">
        <v>44978</v>
      </c>
      <c r="C144" t="s">
        <v>120</v>
      </c>
      <c r="D144" t="s">
        <v>416</v>
      </c>
      <c r="E144">
        <v>4</v>
      </c>
      <c r="F144" t="str">
        <f t="shared" si="8"/>
        <v>normal</v>
      </c>
      <c r="G144" s="3">
        <v>204</v>
      </c>
      <c r="H144">
        <v>0</v>
      </c>
      <c r="I144" t="str">
        <f t="shared" si="9"/>
        <v>full price</v>
      </c>
      <c r="J144" s="3">
        <f>Table3[[#This Row],[Quantity_Sold]]*Table3[[#This Row],[Selling_Price]]</f>
        <v>816</v>
      </c>
      <c r="K144" s="3">
        <f t="shared" si="10"/>
        <v>0</v>
      </c>
      <c r="L144" s="3">
        <f t="shared" si="11"/>
        <v>816</v>
      </c>
      <c r="M144" s="3" t="str">
        <f>TEXT(Table3[[#This Row],[Date]], "mmmm")</f>
        <v>February</v>
      </c>
      <c r="N144" s="3" t="str">
        <f>_xlfn.XLOOKUP(D144,Customers!A:A,Customers!B:B )</f>
        <v>Ashley, Delgado and Hernandez</v>
      </c>
      <c r="O144" s="3" t="str">
        <f>_xlfn.XLOOKUP(C144,Books!A:A,Books!B:B)</f>
        <v>Expect turn</v>
      </c>
      <c r="P144" s="3" t="str">
        <f>INDEX(Customers!B:B,MATCH(D144,Customers!A:A,0))</f>
        <v>Ashley, Delgado and Hernandez</v>
      </c>
    </row>
    <row r="145" spans="1:16">
      <c r="A145" t="s">
        <v>792</v>
      </c>
      <c r="B145" s="5">
        <v>44977</v>
      </c>
      <c r="C145" t="s">
        <v>100</v>
      </c>
      <c r="D145" t="s">
        <v>382</v>
      </c>
      <c r="E145">
        <v>6</v>
      </c>
      <c r="F145" t="str">
        <f t="shared" si="8"/>
        <v>Bulk</v>
      </c>
      <c r="G145" s="3">
        <v>334</v>
      </c>
      <c r="H145">
        <v>5</v>
      </c>
      <c r="I145" t="str">
        <f t="shared" si="9"/>
        <v>discounted</v>
      </c>
      <c r="J145" s="3">
        <f>Table3[[#This Row],[Quantity_Sold]]*Table3[[#This Row],[Selling_Price]]</f>
        <v>2004</v>
      </c>
      <c r="K145" s="3">
        <f t="shared" si="10"/>
        <v>16.7</v>
      </c>
      <c r="L145" s="3">
        <f t="shared" si="11"/>
        <v>1987.3</v>
      </c>
      <c r="M145" s="3" t="str">
        <f>TEXT(Table3[[#This Row],[Date]], "mmmm")</f>
        <v>February</v>
      </c>
      <c r="N145" s="3" t="str">
        <f>_xlfn.XLOOKUP(D145,Customers!A:A,Customers!B:B )</f>
        <v>Williams and Sons</v>
      </c>
      <c r="O145" s="3" t="str">
        <f>_xlfn.XLOOKUP(C145,Books!A:A,Books!B:B)</f>
        <v>Prevent particularly wrong</v>
      </c>
      <c r="P145" s="3" t="str">
        <f>INDEX(Customers!B:B,MATCH(D145,Customers!A:A,0))</f>
        <v>Williams and Sons</v>
      </c>
    </row>
    <row r="146" spans="1:16">
      <c r="A146" t="s">
        <v>793</v>
      </c>
      <c r="B146" s="5">
        <v>44961</v>
      </c>
      <c r="C146" t="s">
        <v>74</v>
      </c>
      <c r="D146" t="s">
        <v>444</v>
      </c>
      <c r="E146">
        <v>4</v>
      </c>
      <c r="F146" t="str">
        <f t="shared" si="8"/>
        <v>normal</v>
      </c>
      <c r="G146" s="3">
        <v>347</v>
      </c>
      <c r="H146">
        <v>10</v>
      </c>
      <c r="I146" t="str">
        <f t="shared" si="9"/>
        <v>discounted</v>
      </c>
      <c r="J146" s="3">
        <f>Table3[[#This Row],[Quantity_Sold]]*Table3[[#This Row],[Selling_Price]]</f>
        <v>1388</v>
      </c>
      <c r="K146" s="3">
        <f t="shared" si="10"/>
        <v>34.700000000000003</v>
      </c>
      <c r="L146" s="3">
        <f t="shared" si="11"/>
        <v>1353.3</v>
      </c>
      <c r="M146" s="3" t="str">
        <f>TEXT(Table3[[#This Row],[Date]], "mmmm")</f>
        <v>February</v>
      </c>
      <c r="N146" s="3" t="str">
        <f>_xlfn.XLOOKUP(D146,Customers!A:A,Customers!B:B )</f>
        <v>Larson and Sons</v>
      </c>
      <c r="O146" s="3" t="str">
        <f>_xlfn.XLOOKUP(C146,Books!A:A,Books!B:B)</f>
        <v>Think either pressure</v>
      </c>
      <c r="P146" s="3" t="str">
        <f>INDEX(Customers!B:B,MATCH(D146,Customers!A:A,0))</f>
        <v>Larson and Sons</v>
      </c>
    </row>
    <row r="147" spans="1:16">
      <c r="A147" t="s">
        <v>794</v>
      </c>
      <c r="B147" s="5">
        <v>44959</v>
      </c>
      <c r="C147" t="s">
        <v>44</v>
      </c>
      <c r="D147" t="s">
        <v>574</v>
      </c>
      <c r="E147">
        <v>2</v>
      </c>
      <c r="F147" t="str">
        <f t="shared" si="8"/>
        <v>normal</v>
      </c>
      <c r="G147" s="3">
        <v>295</v>
      </c>
      <c r="H147">
        <v>5</v>
      </c>
      <c r="I147" t="str">
        <f t="shared" si="9"/>
        <v>discounted</v>
      </c>
      <c r="J147" s="3">
        <f>Table3[[#This Row],[Quantity_Sold]]*Table3[[#This Row],[Selling_Price]]</f>
        <v>590</v>
      </c>
      <c r="K147" s="3">
        <f t="shared" si="10"/>
        <v>14.75</v>
      </c>
      <c r="L147" s="3">
        <f t="shared" si="11"/>
        <v>575.25</v>
      </c>
      <c r="M147" s="3" t="str">
        <f>TEXT(Table3[[#This Row],[Date]], "mmmm")</f>
        <v>February</v>
      </c>
      <c r="N147" s="3" t="str">
        <f>_xlfn.XLOOKUP(D147,Customers!A:A,Customers!B:B )</f>
        <v>Williams Group</v>
      </c>
      <c r="O147" s="3" t="str">
        <f>_xlfn.XLOOKUP(C147,Books!A:A,Books!B:B)</f>
        <v>Once suddenly</v>
      </c>
      <c r="P147" s="3" t="str">
        <f>INDEX(Customers!B:B,MATCH(D147,Customers!A:A,0))</f>
        <v>Williams Group</v>
      </c>
    </row>
    <row r="148" spans="1:16">
      <c r="A148" t="s">
        <v>795</v>
      </c>
      <c r="B148" s="5">
        <v>44978</v>
      </c>
      <c r="C148" t="s">
        <v>102</v>
      </c>
      <c r="D148" t="s">
        <v>588</v>
      </c>
      <c r="E148">
        <v>2</v>
      </c>
      <c r="F148" t="str">
        <f t="shared" si="8"/>
        <v>normal</v>
      </c>
      <c r="G148" s="3">
        <v>162</v>
      </c>
      <c r="H148">
        <v>0</v>
      </c>
      <c r="I148" t="str">
        <f t="shared" si="9"/>
        <v>full price</v>
      </c>
      <c r="J148" s="3">
        <f>Table3[[#This Row],[Quantity_Sold]]*Table3[[#This Row],[Selling_Price]]</f>
        <v>324</v>
      </c>
      <c r="K148" s="3">
        <f t="shared" si="10"/>
        <v>0</v>
      </c>
      <c r="L148" s="3">
        <f t="shared" si="11"/>
        <v>324</v>
      </c>
      <c r="M148" s="3" t="str">
        <f>TEXT(Table3[[#This Row],[Date]], "mmmm")</f>
        <v>February</v>
      </c>
      <c r="N148" s="3" t="str">
        <f>_xlfn.XLOOKUP(D148,Customers!A:A,Customers!B:B )</f>
        <v>Wilkinson, Bell and Stevens</v>
      </c>
      <c r="O148" s="3" t="str">
        <f>_xlfn.XLOOKUP(C148,Books!A:A,Books!B:B)</f>
        <v>Effort same</v>
      </c>
      <c r="P148" s="3" t="str">
        <f>INDEX(Customers!B:B,MATCH(D148,Customers!A:A,0))</f>
        <v>Wilkinson, Bell and Stevens</v>
      </c>
    </row>
    <row r="149" spans="1:16">
      <c r="A149" t="s">
        <v>796</v>
      </c>
      <c r="B149" s="5">
        <v>44977</v>
      </c>
      <c r="C149" t="s">
        <v>68</v>
      </c>
      <c r="D149" t="s">
        <v>546</v>
      </c>
      <c r="E149">
        <v>10</v>
      </c>
      <c r="F149" t="str">
        <f t="shared" si="8"/>
        <v>Bulk</v>
      </c>
      <c r="G149" s="3">
        <v>410</v>
      </c>
      <c r="H149">
        <v>0</v>
      </c>
      <c r="I149" t="str">
        <f t="shared" si="9"/>
        <v>full price</v>
      </c>
      <c r="J149" s="3">
        <f>Table3[[#This Row],[Quantity_Sold]]*Table3[[#This Row],[Selling_Price]]</f>
        <v>4100</v>
      </c>
      <c r="K149" s="3">
        <f t="shared" si="10"/>
        <v>0</v>
      </c>
      <c r="L149" s="3">
        <f t="shared" si="11"/>
        <v>4100</v>
      </c>
      <c r="M149" s="3" t="str">
        <f>TEXT(Table3[[#This Row],[Date]], "mmmm")</f>
        <v>February</v>
      </c>
      <c r="N149" s="3" t="str">
        <f>_xlfn.XLOOKUP(D149,Customers!A:A,Customers!B:B )</f>
        <v>Sanford Group</v>
      </c>
      <c r="O149" s="3" t="str">
        <f>_xlfn.XLOOKUP(C149,Books!A:A,Books!B:B)</f>
        <v>Audience will series</v>
      </c>
      <c r="P149" s="3" t="str">
        <f>INDEX(Customers!B:B,MATCH(D149,Customers!A:A,0))</f>
        <v>Sanford Group</v>
      </c>
    </row>
    <row r="150" spans="1:16">
      <c r="A150" t="s">
        <v>797</v>
      </c>
      <c r="B150" s="5">
        <v>44981</v>
      </c>
      <c r="C150" t="s">
        <v>42</v>
      </c>
      <c r="D150" t="s">
        <v>436</v>
      </c>
      <c r="E150">
        <v>9</v>
      </c>
      <c r="F150" t="str">
        <f t="shared" si="8"/>
        <v>Bulk</v>
      </c>
      <c r="G150" s="3">
        <v>303</v>
      </c>
      <c r="H150">
        <v>15</v>
      </c>
      <c r="I150" t="str">
        <f t="shared" si="9"/>
        <v>discounted</v>
      </c>
      <c r="J150" s="3">
        <f>Table3[[#This Row],[Quantity_Sold]]*Table3[[#This Row],[Selling_Price]]</f>
        <v>2727</v>
      </c>
      <c r="K150" s="3">
        <f t="shared" si="10"/>
        <v>45.45</v>
      </c>
      <c r="L150" s="3">
        <f t="shared" si="11"/>
        <v>2681.55</v>
      </c>
      <c r="M150" s="3" t="str">
        <f>TEXT(Table3[[#This Row],[Date]], "mmmm")</f>
        <v>February</v>
      </c>
      <c r="N150" s="3" t="str">
        <f>_xlfn.XLOOKUP(D150,Customers!A:A,Customers!B:B )</f>
        <v>Brown-Rivers</v>
      </c>
      <c r="O150" s="3" t="str">
        <f>_xlfn.XLOOKUP(C150,Books!A:A,Books!B:B)</f>
        <v>Industry sport interesting</v>
      </c>
      <c r="P150" s="3" t="str">
        <f>INDEX(Customers!B:B,MATCH(D150,Customers!A:A,0))</f>
        <v>Brown-Rivers</v>
      </c>
    </row>
    <row r="151" spans="1:16">
      <c r="A151" t="s">
        <v>798</v>
      </c>
      <c r="B151" s="5">
        <v>44982</v>
      </c>
      <c r="C151" t="s">
        <v>96</v>
      </c>
      <c r="D151" t="s">
        <v>422</v>
      </c>
      <c r="E151">
        <v>2</v>
      </c>
      <c r="F151" t="str">
        <f t="shared" si="8"/>
        <v>normal</v>
      </c>
      <c r="G151" s="3">
        <v>396</v>
      </c>
      <c r="H151">
        <v>5</v>
      </c>
      <c r="I151" t="str">
        <f t="shared" si="9"/>
        <v>discounted</v>
      </c>
      <c r="J151" s="3">
        <f>Table3[[#This Row],[Quantity_Sold]]*Table3[[#This Row],[Selling_Price]]</f>
        <v>792</v>
      </c>
      <c r="K151" s="3">
        <f t="shared" si="10"/>
        <v>19.8</v>
      </c>
      <c r="L151" s="3">
        <f t="shared" si="11"/>
        <v>772.2</v>
      </c>
      <c r="M151" s="3" t="str">
        <f>TEXT(Table3[[#This Row],[Date]], "mmmm")</f>
        <v>February</v>
      </c>
      <c r="N151" s="3" t="str">
        <f>_xlfn.XLOOKUP(D151,Customers!A:A,Customers!B:B )</f>
        <v>Butler-Carter</v>
      </c>
      <c r="O151" s="3" t="str">
        <f>_xlfn.XLOOKUP(C151,Books!A:A,Books!B:B)</f>
        <v>Green city audience</v>
      </c>
      <c r="P151" s="3" t="str">
        <f>INDEX(Customers!B:B,MATCH(D151,Customers!A:A,0))</f>
        <v>Butler-Carter</v>
      </c>
    </row>
    <row r="152" spans="1:16">
      <c r="A152" t="s">
        <v>799</v>
      </c>
      <c r="B152" s="5">
        <v>44969</v>
      </c>
      <c r="C152" t="s">
        <v>78</v>
      </c>
      <c r="D152" t="s">
        <v>186</v>
      </c>
      <c r="E152">
        <v>8</v>
      </c>
      <c r="F152" t="str">
        <f t="shared" si="8"/>
        <v>Bulk</v>
      </c>
      <c r="G152" s="3">
        <v>288</v>
      </c>
      <c r="H152">
        <v>15</v>
      </c>
      <c r="I152" t="str">
        <f t="shared" si="9"/>
        <v>discounted</v>
      </c>
      <c r="J152" s="3">
        <f>Table3[[#This Row],[Quantity_Sold]]*Table3[[#This Row],[Selling_Price]]</f>
        <v>2304</v>
      </c>
      <c r="K152" s="3">
        <f t="shared" si="10"/>
        <v>43.2</v>
      </c>
      <c r="L152" s="3">
        <f t="shared" si="11"/>
        <v>2260.8000000000002</v>
      </c>
      <c r="M152" s="3" t="str">
        <f>TEXT(Table3[[#This Row],[Date]], "mmmm")</f>
        <v>February</v>
      </c>
      <c r="N152" s="3" t="str">
        <f>_xlfn.XLOOKUP(D152,Customers!A:A,Customers!B:B )</f>
        <v>Williams-Edwards</v>
      </c>
      <c r="O152" s="3" t="str">
        <f>_xlfn.XLOOKUP(C152,Books!A:A,Books!B:B)</f>
        <v>Visit although I</v>
      </c>
      <c r="P152" s="3" t="str">
        <f>INDEX(Customers!B:B,MATCH(D152,Customers!A:A,0))</f>
        <v>Williams-Edwards</v>
      </c>
    </row>
    <row r="153" spans="1:16">
      <c r="A153" t="s">
        <v>800</v>
      </c>
      <c r="B153" s="5">
        <v>44975</v>
      </c>
      <c r="C153" t="s">
        <v>64</v>
      </c>
      <c r="D153" t="s">
        <v>360</v>
      </c>
      <c r="E153">
        <v>8</v>
      </c>
      <c r="F153" t="str">
        <f t="shared" si="8"/>
        <v>Bulk</v>
      </c>
      <c r="G153" s="3">
        <v>487</v>
      </c>
      <c r="H153">
        <v>15</v>
      </c>
      <c r="I153" t="str">
        <f t="shared" si="9"/>
        <v>discounted</v>
      </c>
      <c r="J153" s="3">
        <f>Table3[[#This Row],[Quantity_Sold]]*Table3[[#This Row],[Selling_Price]]</f>
        <v>3896</v>
      </c>
      <c r="K153" s="3">
        <f t="shared" si="10"/>
        <v>73.05</v>
      </c>
      <c r="L153" s="3">
        <f t="shared" si="11"/>
        <v>3822.95</v>
      </c>
      <c r="M153" s="3" t="str">
        <f>TEXT(Table3[[#This Row],[Date]], "mmmm")</f>
        <v>February</v>
      </c>
      <c r="N153" s="3" t="str">
        <f>_xlfn.XLOOKUP(D153,Customers!A:A,Customers!B:B )</f>
        <v>Guzman Ltd</v>
      </c>
      <c r="O153" s="3" t="str">
        <f>_xlfn.XLOOKUP(C153,Books!A:A,Books!B:B)</f>
        <v>Health beyond back</v>
      </c>
      <c r="P153" s="3" t="str">
        <f>INDEX(Customers!B:B,MATCH(D153,Customers!A:A,0))</f>
        <v>Guzman Ltd</v>
      </c>
    </row>
    <row r="154" spans="1:16">
      <c r="A154" t="s">
        <v>801</v>
      </c>
      <c r="B154" s="5">
        <v>44965</v>
      </c>
      <c r="C154" t="s">
        <v>126</v>
      </c>
      <c r="D154" t="s">
        <v>344</v>
      </c>
      <c r="E154">
        <v>9</v>
      </c>
      <c r="F154" t="str">
        <f t="shared" si="8"/>
        <v>Bulk</v>
      </c>
      <c r="G154" s="3">
        <v>399</v>
      </c>
      <c r="H154">
        <v>10</v>
      </c>
      <c r="I154" t="str">
        <f t="shared" si="9"/>
        <v>discounted</v>
      </c>
      <c r="J154" s="3">
        <f>Table3[[#This Row],[Quantity_Sold]]*Table3[[#This Row],[Selling_Price]]</f>
        <v>3591</v>
      </c>
      <c r="K154" s="3">
        <f t="shared" si="10"/>
        <v>39.9</v>
      </c>
      <c r="L154" s="3">
        <f t="shared" si="11"/>
        <v>3551.1</v>
      </c>
      <c r="M154" s="3" t="str">
        <f>TEXT(Table3[[#This Row],[Date]], "mmmm")</f>
        <v>February</v>
      </c>
      <c r="N154" s="3" t="str">
        <f>_xlfn.XLOOKUP(D154,Customers!A:A,Customers!B:B )</f>
        <v>Newman-Fitzgerald</v>
      </c>
      <c r="O154" s="3" t="str">
        <f>_xlfn.XLOOKUP(C154,Books!A:A,Books!B:B)</f>
        <v>Ahead leg senior</v>
      </c>
      <c r="P154" s="3" t="str">
        <f>INDEX(Customers!B:B,MATCH(D154,Customers!A:A,0))</f>
        <v>Newman-Fitzgerald</v>
      </c>
    </row>
    <row r="155" spans="1:16">
      <c r="A155" t="s">
        <v>802</v>
      </c>
      <c r="B155" s="5">
        <v>44964</v>
      </c>
      <c r="C155" t="s">
        <v>94</v>
      </c>
      <c r="D155" t="s">
        <v>594</v>
      </c>
      <c r="E155">
        <v>4</v>
      </c>
      <c r="F155" t="str">
        <f t="shared" si="8"/>
        <v>normal</v>
      </c>
      <c r="G155" s="3">
        <v>262</v>
      </c>
      <c r="H155">
        <v>15</v>
      </c>
      <c r="I155" t="str">
        <f t="shared" si="9"/>
        <v>discounted</v>
      </c>
      <c r="J155" s="3">
        <f>Table3[[#This Row],[Quantity_Sold]]*Table3[[#This Row],[Selling_Price]]</f>
        <v>1048</v>
      </c>
      <c r="K155" s="3">
        <f t="shared" si="10"/>
        <v>39.299999999999997</v>
      </c>
      <c r="L155" s="3">
        <f t="shared" si="11"/>
        <v>1008.7</v>
      </c>
      <c r="M155" s="3" t="str">
        <f>TEXT(Table3[[#This Row],[Date]], "mmmm")</f>
        <v>February</v>
      </c>
      <c r="N155" s="3" t="str">
        <f>_xlfn.XLOOKUP(D155,Customers!A:A,Customers!B:B )</f>
        <v>Bauer, Page and Archer</v>
      </c>
      <c r="O155" s="3" t="str">
        <f>_xlfn.XLOOKUP(C155,Books!A:A,Books!B:B)</f>
        <v>Number owner</v>
      </c>
      <c r="P155" s="3" t="str">
        <f>INDEX(Customers!B:B,MATCH(D155,Customers!A:A,0))</f>
        <v>Bauer, Page and Archer</v>
      </c>
    </row>
    <row r="156" spans="1:16">
      <c r="A156" t="s">
        <v>803</v>
      </c>
      <c r="B156" s="5">
        <v>44965</v>
      </c>
      <c r="C156" t="s">
        <v>76</v>
      </c>
      <c r="D156" t="s">
        <v>364</v>
      </c>
      <c r="E156">
        <v>4</v>
      </c>
      <c r="F156" t="str">
        <f t="shared" si="8"/>
        <v>normal</v>
      </c>
      <c r="G156" s="3">
        <v>305</v>
      </c>
      <c r="H156">
        <v>10</v>
      </c>
      <c r="I156" t="str">
        <f t="shared" si="9"/>
        <v>discounted</v>
      </c>
      <c r="J156" s="3">
        <f>Table3[[#This Row],[Quantity_Sold]]*Table3[[#This Row],[Selling_Price]]</f>
        <v>1220</v>
      </c>
      <c r="K156" s="3">
        <f t="shared" si="10"/>
        <v>30.5</v>
      </c>
      <c r="L156" s="3">
        <f t="shared" si="11"/>
        <v>1189.5</v>
      </c>
      <c r="M156" s="3" t="str">
        <f>TEXT(Table3[[#This Row],[Date]], "mmmm")</f>
        <v>February</v>
      </c>
      <c r="N156" s="3" t="str">
        <f>_xlfn.XLOOKUP(D156,Customers!A:A,Customers!B:B )</f>
        <v>Mann PLC</v>
      </c>
      <c r="O156" s="3" t="str">
        <f>_xlfn.XLOOKUP(C156,Books!A:A,Books!B:B)</f>
        <v>Above treatment</v>
      </c>
      <c r="P156" s="3" t="str">
        <f>INDEX(Customers!B:B,MATCH(D156,Customers!A:A,0))</f>
        <v>Mann PLC</v>
      </c>
    </row>
    <row r="157" spans="1:16">
      <c r="A157" t="s">
        <v>804</v>
      </c>
      <c r="B157" s="5">
        <v>44960</v>
      </c>
      <c r="C157" t="s">
        <v>90</v>
      </c>
      <c r="D157" t="s">
        <v>170</v>
      </c>
      <c r="E157">
        <v>6</v>
      </c>
      <c r="F157" t="str">
        <f t="shared" si="8"/>
        <v>Bulk</v>
      </c>
      <c r="G157" s="3">
        <v>222</v>
      </c>
      <c r="H157">
        <v>10</v>
      </c>
      <c r="I157" t="str">
        <f t="shared" si="9"/>
        <v>discounted</v>
      </c>
      <c r="J157" s="3">
        <f>Table3[[#This Row],[Quantity_Sold]]*Table3[[#This Row],[Selling_Price]]</f>
        <v>1332</v>
      </c>
      <c r="K157" s="3">
        <f t="shared" si="10"/>
        <v>22.2</v>
      </c>
      <c r="L157" s="3">
        <f t="shared" si="11"/>
        <v>1309.8</v>
      </c>
      <c r="M157" s="3" t="str">
        <f>TEXT(Table3[[#This Row],[Date]], "mmmm")</f>
        <v>February</v>
      </c>
      <c r="N157" s="3" t="str">
        <f>_xlfn.XLOOKUP(D157,Customers!A:A,Customers!B:B )</f>
        <v>Taylor-Kane</v>
      </c>
      <c r="O157" s="3" t="str">
        <f>_xlfn.XLOOKUP(C157,Books!A:A,Books!B:B)</f>
        <v>Remember approach buy</v>
      </c>
      <c r="P157" s="3" t="str">
        <f>INDEX(Customers!B:B,MATCH(D157,Customers!A:A,0))</f>
        <v>Taylor-Kane</v>
      </c>
    </row>
    <row r="158" spans="1:16">
      <c r="A158" t="s">
        <v>805</v>
      </c>
      <c r="B158" s="5">
        <v>44984</v>
      </c>
      <c r="C158" t="s">
        <v>96</v>
      </c>
      <c r="D158" t="s">
        <v>178</v>
      </c>
      <c r="E158">
        <v>5</v>
      </c>
      <c r="F158" t="str">
        <f t="shared" si="8"/>
        <v>normal</v>
      </c>
      <c r="G158" s="3">
        <v>396</v>
      </c>
      <c r="H158">
        <v>0</v>
      </c>
      <c r="I158" t="str">
        <f t="shared" si="9"/>
        <v>full price</v>
      </c>
      <c r="J158" s="3">
        <f>Table3[[#This Row],[Quantity_Sold]]*Table3[[#This Row],[Selling_Price]]</f>
        <v>1980</v>
      </c>
      <c r="K158" s="3">
        <f t="shared" si="10"/>
        <v>0</v>
      </c>
      <c r="L158" s="3">
        <f t="shared" si="11"/>
        <v>1980</v>
      </c>
      <c r="M158" s="3" t="str">
        <f>TEXT(Table3[[#This Row],[Date]], "mmmm")</f>
        <v>February</v>
      </c>
      <c r="N158" s="3" t="str">
        <f>_xlfn.XLOOKUP(D158,Customers!A:A,Customers!B:B )</f>
        <v>Ross, Ballard and Clark</v>
      </c>
      <c r="O158" s="3" t="str">
        <f>_xlfn.XLOOKUP(C158,Books!A:A,Books!B:B)</f>
        <v>Green city audience</v>
      </c>
      <c r="P158" s="3" t="str">
        <f>INDEX(Customers!B:B,MATCH(D158,Customers!A:A,0))</f>
        <v>Ross, Ballard and Clark</v>
      </c>
    </row>
    <row r="159" spans="1:16">
      <c r="A159" t="s">
        <v>806</v>
      </c>
      <c r="B159" s="5">
        <v>44975</v>
      </c>
      <c r="C159" t="s">
        <v>48</v>
      </c>
      <c r="D159" t="s">
        <v>159</v>
      </c>
      <c r="E159">
        <v>10</v>
      </c>
      <c r="F159" t="str">
        <f t="shared" si="8"/>
        <v>Bulk</v>
      </c>
      <c r="G159" s="3">
        <v>386</v>
      </c>
      <c r="H159">
        <v>0</v>
      </c>
      <c r="I159" t="str">
        <f t="shared" si="9"/>
        <v>full price</v>
      </c>
      <c r="J159" s="3">
        <f>Table3[[#This Row],[Quantity_Sold]]*Table3[[#This Row],[Selling_Price]]</f>
        <v>3860</v>
      </c>
      <c r="K159" s="3">
        <f t="shared" si="10"/>
        <v>0</v>
      </c>
      <c r="L159" s="3">
        <f t="shared" si="11"/>
        <v>3860</v>
      </c>
      <c r="M159" s="3" t="str">
        <f>TEXT(Table3[[#This Row],[Date]], "mmmm")</f>
        <v>February</v>
      </c>
      <c r="N159" s="3" t="str">
        <f>_xlfn.XLOOKUP(D159,Customers!A:A,Customers!B:B )</f>
        <v>Brown and Sons</v>
      </c>
      <c r="O159" s="3" t="str">
        <f>_xlfn.XLOOKUP(C159,Books!A:A,Books!B:B)</f>
        <v>Choose level</v>
      </c>
      <c r="P159" s="3" t="str">
        <f>INDEX(Customers!B:B,MATCH(D159,Customers!A:A,0))</f>
        <v>Brown and Sons</v>
      </c>
    </row>
    <row r="160" spans="1:16">
      <c r="A160" t="s">
        <v>807</v>
      </c>
      <c r="B160" s="5">
        <v>44975</v>
      </c>
      <c r="C160" t="s">
        <v>116</v>
      </c>
      <c r="D160" t="s">
        <v>434</v>
      </c>
      <c r="E160">
        <v>10</v>
      </c>
      <c r="F160" t="str">
        <f t="shared" si="8"/>
        <v>Bulk</v>
      </c>
      <c r="G160" s="3">
        <v>209</v>
      </c>
      <c r="H160">
        <v>10</v>
      </c>
      <c r="I160" t="str">
        <f t="shared" si="9"/>
        <v>discounted</v>
      </c>
      <c r="J160" s="3">
        <f>Table3[[#This Row],[Quantity_Sold]]*Table3[[#This Row],[Selling_Price]]</f>
        <v>2090</v>
      </c>
      <c r="K160" s="3">
        <f t="shared" si="10"/>
        <v>20.9</v>
      </c>
      <c r="L160" s="3">
        <f t="shared" si="11"/>
        <v>2069.1</v>
      </c>
      <c r="M160" s="3" t="str">
        <f>TEXT(Table3[[#This Row],[Date]], "mmmm")</f>
        <v>February</v>
      </c>
      <c r="N160" s="3" t="str">
        <f>_xlfn.XLOOKUP(D160,Customers!A:A,Customers!B:B )</f>
        <v>Gonzalez-Tran</v>
      </c>
      <c r="O160" s="3" t="str">
        <f>_xlfn.XLOOKUP(C160,Books!A:A,Books!B:B)</f>
        <v>Present positive</v>
      </c>
      <c r="P160" s="3" t="str">
        <f>INDEX(Customers!B:B,MATCH(D160,Customers!A:A,0))</f>
        <v>Gonzalez-Tran</v>
      </c>
    </row>
    <row r="161" spans="1:16">
      <c r="A161" t="s">
        <v>808</v>
      </c>
      <c r="B161" s="5">
        <v>44964</v>
      </c>
      <c r="C161" t="s">
        <v>50</v>
      </c>
      <c r="D161" t="s">
        <v>492</v>
      </c>
      <c r="E161">
        <v>10</v>
      </c>
      <c r="F161" t="str">
        <f t="shared" si="8"/>
        <v>Bulk</v>
      </c>
      <c r="G161" s="3">
        <v>269</v>
      </c>
      <c r="H161">
        <v>0</v>
      </c>
      <c r="I161" t="str">
        <f t="shared" si="9"/>
        <v>full price</v>
      </c>
      <c r="J161" s="3">
        <f>Table3[[#This Row],[Quantity_Sold]]*Table3[[#This Row],[Selling_Price]]</f>
        <v>2690</v>
      </c>
      <c r="K161" s="3">
        <f t="shared" si="10"/>
        <v>0</v>
      </c>
      <c r="L161" s="3">
        <f t="shared" si="11"/>
        <v>2690</v>
      </c>
      <c r="M161" s="3" t="str">
        <f>TEXT(Table3[[#This Row],[Date]], "mmmm")</f>
        <v>February</v>
      </c>
      <c r="N161" s="3" t="str">
        <f>_xlfn.XLOOKUP(D161,Customers!A:A,Customers!B:B )</f>
        <v>Murray, Mason and Taylor</v>
      </c>
      <c r="O161" s="3" t="str">
        <f>_xlfn.XLOOKUP(C161,Books!A:A,Books!B:B)</f>
        <v>Course history</v>
      </c>
      <c r="P161" s="3" t="str">
        <f>INDEX(Customers!B:B,MATCH(D161,Customers!A:A,0))</f>
        <v>Murray, Mason and Taylor</v>
      </c>
    </row>
    <row r="162" spans="1:16">
      <c r="A162" t="s">
        <v>809</v>
      </c>
      <c r="B162" s="5">
        <v>44967</v>
      </c>
      <c r="C162" t="s">
        <v>88</v>
      </c>
      <c r="D162" t="s">
        <v>162</v>
      </c>
      <c r="E162">
        <v>10</v>
      </c>
      <c r="F162" t="str">
        <f t="shared" si="8"/>
        <v>Bulk</v>
      </c>
      <c r="G162" s="3">
        <v>456</v>
      </c>
      <c r="H162">
        <v>10</v>
      </c>
      <c r="I162" t="str">
        <f t="shared" si="9"/>
        <v>discounted</v>
      </c>
      <c r="J162" s="3">
        <f>Table3[[#This Row],[Quantity_Sold]]*Table3[[#This Row],[Selling_Price]]</f>
        <v>4560</v>
      </c>
      <c r="K162" s="3">
        <f t="shared" si="10"/>
        <v>45.6</v>
      </c>
      <c r="L162" s="3">
        <f t="shared" si="11"/>
        <v>4514.3999999999996</v>
      </c>
      <c r="M162" s="3" t="str">
        <f>TEXT(Table3[[#This Row],[Date]], "mmmm")</f>
        <v>February</v>
      </c>
      <c r="N162" s="3" t="str">
        <f>_xlfn.XLOOKUP(D162,Customers!A:A,Customers!B:B )</f>
        <v>Trevino PLC</v>
      </c>
      <c r="O162" s="3" t="str">
        <f>_xlfn.XLOOKUP(C162,Books!A:A,Books!B:B)</f>
        <v>Lay chance</v>
      </c>
      <c r="P162" s="3" t="str">
        <f>INDEX(Customers!B:B,MATCH(D162,Customers!A:A,0))</f>
        <v>Trevino PLC</v>
      </c>
    </row>
    <row r="163" spans="1:16">
      <c r="A163" t="s">
        <v>810</v>
      </c>
      <c r="B163" s="5">
        <v>44963</v>
      </c>
      <c r="C163" t="s">
        <v>118</v>
      </c>
      <c r="D163" t="s">
        <v>610</v>
      </c>
      <c r="E163">
        <v>6</v>
      </c>
      <c r="F163" t="str">
        <f t="shared" si="8"/>
        <v>Bulk</v>
      </c>
      <c r="G163" s="3">
        <v>192</v>
      </c>
      <c r="H163">
        <v>10</v>
      </c>
      <c r="I163" t="str">
        <f t="shared" si="9"/>
        <v>discounted</v>
      </c>
      <c r="J163" s="3">
        <f>Table3[[#This Row],[Quantity_Sold]]*Table3[[#This Row],[Selling_Price]]</f>
        <v>1152</v>
      </c>
      <c r="K163" s="3">
        <f t="shared" si="10"/>
        <v>19.2</v>
      </c>
      <c r="L163" s="3">
        <f t="shared" si="11"/>
        <v>1132.8</v>
      </c>
      <c r="M163" s="3" t="str">
        <f>TEXT(Table3[[#This Row],[Date]], "mmmm")</f>
        <v>February</v>
      </c>
      <c r="N163" s="3" t="str">
        <f>_xlfn.XLOOKUP(D163,Customers!A:A,Customers!B:B )</f>
        <v>Ross Ltd</v>
      </c>
      <c r="O163" s="3" t="str">
        <f>_xlfn.XLOOKUP(C163,Books!A:A,Books!B:B)</f>
        <v>Attorney</v>
      </c>
      <c r="P163" s="3" t="str">
        <f>INDEX(Customers!B:B,MATCH(D163,Customers!A:A,0))</f>
        <v>Ross Ltd</v>
      </c>
    </row>
    <row r="164" spans="1:16">
      <c r="A164" t="s">
        <v>811</v>
      </c>
      <c r="B164" s="5">
        <v>44972</v>
      </c>
      <c r="C164" t="s">
        <v>72</v>
      </c>
      <c r="D164" t="s">
        <v>490</v>
      </c>
      <c r="E164">
        <v>8</v>
      </c>
      <c r="F164" t="str">
        <f t="shared" si="8"/>
        <v>Bulk</v>
      </c>
      <c r="G164" s="3">
        <v>423</v>
      </c>
      <c r="H164">
        <v>5</v>
      </c>
      <c r="I164" t="str">
        <f t="shared" si="9"/>
        <v>discounted</v>
      </c>
      <c r="J164" s="3">
        <f>Table3[[#This Row],[Quantity_Sold]]*Table3[[#This Row],[Selling_Price]]</f>
        <v>3384</v>
      </c>
      <c r="K164" s="3">
        <f t="shared" si="10"/>
        <v>21.15</v>
      </c>
      <c r="L164" s="3">
        <f t="shared" si="11"/>
        <v>3362.85</v>
      </c>
      <c r="M164" s="3" t="str">
        <f>TEXT(Table3[[#This Row],[Date]], "mmmm")</f>
        <v>February</v>
      </c>
      <c r="N164" s="3" t="str">
        <f>_xlfn.XLOOKUP(D164,Customers!A:A,Customers!B:B )</f>
        <v>Edwards, Ayers and Lowe</v>
      </c>
      <c r="O164" s="3" t="str">
        <f>_xlfn.XLOOKUP(C164,Books!A:A,Books!B:B)</f>
        <v>Remain hard</v>
      </c>
      <c r="P164" s="3" t="str">
        <f>INDEX(Customers!B:B,MATCH(D164,Customers!A:A,0))</f>
        <v>Edwards, Ayers and Lowe</v>
      </c>
    </row>
    <row r="165" spans="1:16">
      <c r="A165" t="s">
        <v>812</v>
      </c>
      <c r="B165" s="5">
        <v>44982</v>
      </c>
      <c r="C165" t="s">
        <v>80</v>
      </c>
      <c r="D165" t="s">
        <v>380</v>
      </c>
      <c r="E165">
        <v>8</v>
      </c>
      <c r="F165" t="str">
        <f t="shared" si="8"/>
        <v>Bulk</v>
      </c>
      <c r="G165" s="3">
        <v>164</v>
      </c>
      <c r="H165">
        <v>5</v>
      </c>
      <c r="I165" t="str">
        <f t="shared" si="9"/>
        <v>discounted</v>
      </c>
      <c r="J165" s="3">
        <f>Table3[[#This Row],[Quantity_Sold]]*Table3[[#This Row],[Selling_Price]]</f>
        <v>1312</v>
      </c>
      <c r="K165" s="3">
        <f t="shared" si="10"/>
        <v>8.1999999999999993</v>
      </c>
      <c r="L165" s="3">
        <f t="shared" si="11"/>
        <v>1303.8</v>
      </c>
      <c r="M165" s="3" t="str">
        <f>TEXT(Table3[[#This Row],[Date]], "mmmm")</f>
        <v>February</v>
      </c>
      <c r="N165" s="3" t="str">
        <f>_xlfn.XLOOKUP(D165,Customers!A:A,Customers!B:B )</f>
        <v>Barnes-Johnson</v>
      </c>
      <c r="O165" s="3" t="str">
        <f>_xlfn.XLOOKUP(C165,Books!A:A,Books!B:B)</f>
        <v>Can apply</v>
      </c>
      <c r="P165" s="3" t="str">
        <f>INDEX(Customers!B:B,MATCH(D165,Customers!A:A,0))</f>
        <v>Barnes-Johnson</v>
      </c>
    </row>
    <row r="166" spans="1:16">
      <c r="A166" t="s">
        <v>813</v>
      </c>
      <c r="B166" s="5">
        <v>44968</v>
      </c>
      <c r="C166" t="s">
        <v>4</v>
      </c>
      <c r="D166" t="s">
        <v>606</v>
      </c>
      <c r="E166">
        <v>6</v>
      </c>
      <c r="F166" t="str">
        <f t="shared" si="8"/>
        <v>Bulk</v>
      </c>
      <c r="G166" s="3">
        <v>418</v>
      </c>
      <c r="H166">
        <v>10</v>
      </c>
      <c r="I166" t="str">
        <f t="shared" si="9"/>
        <v>discounted</v>
      </c>
      <c r="J166" s="3">
        <f>Table3[[#This Row],[Quantity_Sold]]*Table3[[#This Row],[Selling_Price]]</f>
        <v>2508</v>
      </c>
      <c r="K166" s="3">
        <f t="shared" si="10"/>
        <v>41.8</v>
      </c>
      <c r="L166" s="3">
        <f t="shared" si="11"/>
        <v>2466.1999999999998</v>
      </c>
      <c r="M166" s="3" t="str">
        <f>TEXT(Table3[[#This Row],[Date]], "mmmm")</f>
        <v>February</v>
      </c>
      <c r="N166" s="3" t="str">
        <f>_xlfn.XLOOKUP(D166,Customers!A:A,Customers!B:B )</f>
        <v>Jackson Inc</v>
      </c>
      <c r="O166" s="3" t="str">
        <f>_xlfn.XLOOKUP(C166,Books!A:A,Books!B:B)</f>
        <v>Arrive ok</v>
      </c>
      <c r="P166" s="3" t="str">
        <f>INDEX(Customers!B:B,MATCH(D166,Customers!A:A,0))</f>
        <v>Jackson Inc</v>
      </c>
    </row>
    <row r="167" spans="1:16">
      <c r="A167" t="s">
        <v>814</v>
      </c>
      <c r="B167" s="5">
        <v>44971</v>
      </c>
      <c r="C167" t="s">
        <v>72</v>
      </c>
      <c r="D167" t="s">
        <v>364</v>
      </c>
      <c r="E167">
        <v>8</v>
      </c>
      <c r="F167" t="str">
        <f t="shared" si="8"/>
        <v>Bulk</v>
      </c>
      <c r="G167" s="3">
        <v>423</v>
      </c>
      <c r="H167">
        <v>5</v>
      </c>
      <c r="I167" t="str">
        <f t="shared" si="9"/>
        <v>discounted</v>
      </c>
      <c r="J167" s="3">
        <f>Table3[[#This Row],[Quantity_Sold]]*Table3[[#This Row],[Selling_Price]]</f>
        <v>3384</v>
      </c>
      <c r="K167" s="3">
        <f t="shared" si="10"/>
        <v>21.15</v>
      </c>
      <c r="L167" s="3">
        <f t="shared" si="11"/>
        <v>3362.85</v>
      </c>
      <c r="M167" s="3" t="str">
        <f>TEXT(Table3[[#This Row],[Date]], "mmmm")</f>
        <v>February</v>
      </c>
      <c r="N167" s="3" t="str">
        <f>_xlfn.XLOOKUP(D167,Customers!A:A,Customers!B:B )</f>
        <v>Mann PLC</v>
      </c>
      <c r="O167" s="3" t="str">
        <f>_xlfn.XLOOKUP(C167,Books!A:A,Books!B:B)</f>
        <v>Remain hard</v>
      </c>
      <c r="P167" s="3" t="str">
        <f>INDEX(Customers!B:B,MATCH(D167,Customers!A:A,0))</f>
        <v>Mann PLC</v>
      </c>
    </row>
    <row r="168" spans="1:16">
      <c r="A168" t="s">
        <v>815</v>
      </c>
      <c r="B168" s="5">
        <v>44985</v>
      </c>
      <c r="C168" t="s">
        <v>46</v>
      </c>
      <c r="D168" t="s">
        <v>352</v>
      </c>
      <c r="E168">
        <v>9</v>
      </c>
      <c r="F168" t="str">
        <f t="shared" si="8"/>
        <v>Bulk</v>
      </c>
      <c r="G168" s="3">
        <v>167</v>
      </c>
      <c r="H168">
        <v>5</v>
      </c>
      <c r="I168" t="str">
        <f t="shared" si="9"/>
        <v>discounted</v>
      </c>
      <c r="J168" s="3">
        <f>Table3[[#This Row],[Quantity_Sold]]*Table3[[#This Row],[Selling_Price]]</f>
        <v>1503</v>
      </c>
      <c r="K168" s="3">
        <f t="shared" si="10"/>
        <v>8.35</v>
      </c>
      <c r="L168" s="3">
        <f t="shared" si="11"/>
        <v>1494.65</v>
      </c>
      <c r="M168" s="3" t="str">
        <f>TEXT(Table3[[#This Row],[Date]], "mmmm")</f>
        <v>February</v>
      </c>
      <c r="N168" s="3" t="str">
        <f>_xlfn.XLOOKUP(D168,Customers!A:A,Customers!B:B )</f>
        <v>Gardner PLC</v>
      </c>
      <c r="O168" s="3" t="str">
        <f>_xlfn.XLOOKUP(C168,Books!A:A,Books!B:B)</f>
        <v>Result population age</v>
      </c>
      <c r="P168" s="3" t="str">
        <f>INDEX(Customers!B:B,MATCH(D168,Customers!A:A,0))</f>
        <v>Gardner PLC</v>
      </c>
    </row>
    <row r="169" spans="1:16">
      <c r="A169" t="s">
        <v>816</v>
      </c>
      <c r="B169" s="5">
        <v>44973</v>
      </c>
      <c r="C169" t="s">
        <v>52</v>
      </c>
      <c r="D169" t="s">
        <v>526</v>
      </c>
      <c r="E169">
        <v>1</v>
      </c>
      <c r="F169" t="str">
        <f t="shared" si="8"/>
        <v>normal</v>
      </c>
      <c r="G169" s="3">
        <v>441</v>
      </c>
      <c r="H169">
        <v>0</v>
      </c>
      <c r="I169" t="str">
        <f t="shared" si="9"/>
        <v>full price</v>
      </c>
      <c r="J169" s="3">
        <f>Table3[[#This Row],[Quantity_Sold]]*Table3[[#This Row],[Selling_Price]]</f>
        <v>441</v>
      </c>
      <c r="K169" s="3">
        <f t="shared" si="10"/>
        <v>0</v>
      </c>
      <c r="L169" s="3">
        <f t="shared" si="11"/>
        <v>441</v>
      </c>
      <c r="M169" s="3" t="str">
        <f>TEXT(Table3[[#This Row],[Date]], "mmmm")</f>
        <v>February</v>
      </c>
      <c r="N169" s="3" t="str">
        <f>_xlfn.XLOOKUP(D169,Customers!A:A,Customers!B:B )</f>
        <v>Holden, Austin and Robinson</v>
      </c>
      <c r="O169" s="3" t="str">
        <f>_xlfn.XLOOKUP(C169,Books!A:A,Books!B:B)</f>
        <v>Hope meet thing</v>
      </c>
      <c r="P169" s="3" t="str">
        <f>INDEX(Customers!B:B,MATCH(D169,Customers!A:A,0))</f>
        <v>Holden, Austin and Robinson</v>
      </c>
    </row>
    <row r="170" spans="1:16">
      <c r="A170" t="s">
        <v>817</v>
      </c>
      <c r="B170" s="5">
        <v>44980</v>
      </c>
      <c r="C170" t="s">
        <v>106</v>
      </c>
      <c r="D170" t="s">
        <v>206</v>
      </c>
      <c r="E170">
        <v>10</v>
      </c>
      <c r="F170" t="str">
        <f t="shared" si="8"/>
        <v>Bulk</v>
      </c>
      <c r="G170" s="3">
        <v>219</v>
      </c>
      <c r="H170">
        <v>10</v>
      </c>
      <c r="I170" t="str">
        <f t="shared" si="9"/>
        <v>discounted</v>
      </c>
      <c r="J170" s="3">
        <f>Table3[[#This Row],[Quantity_Sold]]*Table3[[#This Row],[Selling_Price]]</f>
        <v>2190</v>
      </c>
      <c r="K170" s="3">
        <f t="shared" si="10"/>
        <v>21.9</v>
      </c>
      <c r="L170" s="3">
        <f t="shared" si="11"/>
        <v>2168.1</v>
      </c>
      <c r="M170" s="3" t="str">
        <f>TEXT(Table3[[#This Row],[Date]], "mmmm")</f>
        <v>February</v>
      </c>
      <c r="N170" s="3" t="str">
        <f>_xlfn.XLOOKUP(D170,Customers!A:A,Customers!B:B )</f>
        <v>Sanchez-Jenkins</v>
      </c>
      <c r="O170" s="3" t="str">
        <f>_xlfn.XLOOKUP(C170,Books!A:A,Books!B:B)</f>
        <v>Some may</v>
      </c>
      <c r="P170" s="3" t="str">
        <f>INDEX(Customers!B:B,MATCH(D170,Customers!A:A,0))</f>
        <v>Sanchez-Jenkins</v>
      </c>
    </row>
    <row r="171" spans="1:16">
      <c r="A171" t="s">
        <v>818</v>
      </c>
      <c r="B171" s="5">
        <v>44971</v>
      </c>
      <c r="C171" t="s">
        <v>110</v>
      </c>
      <c r="D171" t="s">
        <v>590</v>
      </c>
      <c r="E171">
        <v>5</v>
      </c>
      <c r="F171" t="str">
        <f t="shared" si="8"/>
        <v>normal</v>
      </c>
      <c r="G171" s="3">
        <v>451</v>
      </c>
      <c r="H171">
        <v>10</v>
      </c>
      <c r="I171" t="str">
        <f t="shared" si="9"/>
        <v>discounted</v>
      </c>
      <c r="J171" s="3">
        <f>Table3[[#This Row],[Quantity_Sold]]*Table3[[#This Row],[Selling_Price]]</f>
        <v>2255</v>
      </c>
      <c r="K171" s="3">
        <f t="shared" si="10"/>
        <v>45.1</v>
      </c>
      <c r="L171" s="3">
        <f t="shared" si="11"/>
        <v>2209.9</v>
      </c>
      <c r="M171" s="3" t="str">
        <f>TEXT(Table3[[#This Row],[Date]], "mmmm")</f>
        <v>February</v>
      </c>
      <c r="N171" s="3" t="str">
        <f>_xlfn.XLOOKUP(D171,Customers!A:A,Customers!B:B )</f>
        <v>Mills, Robles and Smith</v>
      </c>
      <c r="O171" s="3" t="str">
        <f>_xlfn.XLOOKUP(C171,Books!A:A,Books!B:B)</f>
        <v>Sense produce</v>
      </c>
      <c r="P171" s="3" t="str">
        <f>INDEX(Customers!B:B,MATCH(D171,Customers!A:A,0))</f>
        <v>Mills, Robles and Smith</v>
      </c>
    </row>
    <row r="172" spans="1:16">
      <c r="A172" t="s">
        <v>819</v>
      </c>
      <c r="B172" s="5">
        <v>44961</v>
      </c>
      <c r="C172" t="s">
        <v>20</v>
      </c>
      <c r="D172" t="s">
        <v>278</v>
      </c>
      <c r="E172">
        <v>1</v>
      </c>
      <c r="F172" t="str">
        <f t="shared" si="8"/>
        <v>normal</v>
      </c>
      <c r="G172" s="3">
        <v>213</v>
      </c>
      <c r="H172">
        <v>10</v>
      </c>
      <c r="I172" t="str">
        <f t="shared" si="9"/>
        <v>discounted</v>
      </c>
      <c r="J172" s="3">
        <f>Table3[[#This Row],[Quantity_Sold]]*Table3[[#This Row],[Selling_Price]]</f>
        <v>213</v>
      </c>
      <c r="K172" s="3">
        <f t="shared" si="10"/>
        <v>21.3</v>
      </c>
      <c r="L172" s="3">
        <f t="shared" si="11"/>
        <v>191.7</v>
      </c>
      <c r="M172" s="3" t="str">
        <f>TEXT(Table3[[#This Row],[Date]], "mmmm")</f>
        <v>February</v>
      </c>
      <c r="N172" s="3" t="str">
        <f>_xlfn.XLOOKUP(D172,Customers!A:A,Customers!B:B )</f>
        <v>Reid, Chavez and Flowers</v>
      </c>
      <c r="O172" s="3" t="str">
        <f>_xlfn.XLOOKUP(C172,Books!A:A,Books!B:B)</f>
        <v>System they</v>
      </c>
      <c r="P172" s="3" t="str">
        <f>INDEX(Customers!B:B,MATCH(D172,Customers!A:A,0))</f>
        <v>Reid, Chavez and Flowers</v>
      </c>
    </row>
    <row r="173" spans="1:16">
      <c r="A173" t="s">
        <v>820</v>
      </c>
      <c r="B173" s="5">
        <v>44961</v>
      </c>
      <c r="C173" t="s">
        <v>7</v>
      </c>
      <c r="D173" t="s">
        <v>268</v>
      </c>
      <c r="E173">
        <v>1</v>
      </c>
      <c r="F173" t="str">
        <f t="shared" si="8"/>
        <v>normal</v>
      </c>
      <c r="G173" s="3">
        <v>341</v>
      </c>
      <c r="H173">
        <v>15</v>
      </c>
      <c r="I173" t="str">
        <f t="shared" si="9"/>
        <v>discounted</v>
      </c>
      <c r="J173" s="3">
        <f>Table3[[#This Row],[Quantity_Sold]]*Table3[[#This Row],[Selling_Price]]</f>
        <v>341</v>
      </c>
      <c r="K173" s="3">
        <f t="shared" si="10"/>
        <v>51.15</v>
      </c>
      <c r="L173" s="3">
        <f t="shared" si="11"/>
        <v>289.85000000000002</v>
      </c>
      <c r="M173" s="3" t="str">
        <f>TEXT(Table3[[#This Row],[Date]], "mmmm")</f>
        <v>February</v>
      </c>
      <c r="N173" s="3" t="str">
        <f>_xlfn.XLOOKUP(D173,Customers!A:A,Customers!B:B )</f>
        <v>Williams-Hart</v>
      </c>
      <c r="O173" s="3" t="str">
        <f>_xlfn.XLOOKUP(C173,Books!A:A,Books!B:B)</f>
        <v>Key protect simple fall</v>
      </c>
      <c r="P173" s="3" t="str">
        <f>INDEX(Customers!B:B,MATCH(D173,Customers!A:A,0))</f>
        <v>Williams-Hart</v>
      </c>
    </row>
    <row r="174" spans="1:16">
      <c r="A174" t="s">
        <v>821</v>
      </c>
      <c r="B174" s="5">
        <v>44964</v>
      </c>
      <c r="C174" t="s">
        <v>84</v>
      </c>
      <c r="D174" t="s">
        <v>566</v>
      </c>
      <c r="E174">
        <v>9</v>
      </c>
      <c r="F174" t="str">
        <f t="shared" si="8"/>
        <v>Bulk</v>
      </c>
      <c r="G174" s="3">
        <v>481</v>
      </c>
      <c r="H174">
        <v>5</v>
      </c>
      <c r="I174" t="str">
        <f t="shared" si="9"/>
        <v>discounted</v>
      </c>
      <c r="J174" s="3">
        <f>Table3[[#This Row],[Quantity_Sold]]*Table3[[#This Row],[Selling_Price]]</f>
        <v>4329</v>
      </c>
      <c r="K174" s="3">
        <f t="shared" si="10"/>
        <v>24.05</v>
      </c>
      <c r="L174" s="3">
        <f t="shared" si="11"/>
        <v>4304.95</v>
      </c>
      <c r="M174" s="3" t="str">
        <f>TEXT(Table3[[#This Row],[Date]], "mmmm")</f>
        <v>February</v>
      </c>
      <c r="N174" s="3" t="str">
        <f>_xlfn.XLOOKUP(D174,Customers!A:A,Customers!B:B )</f>
        <v>Benson, Cervantes and Johnson</v>
      </c>
      <c r="O174" s="3" t="str">
        <f>_xlfn.XLOOKUP(C174,Books!A:A,Books!B:B)</f>
        <v>Statement back brother</v>
      </c>
      <c r="P174" s="3" t="str">
        <f>INDEX(Customers!B:B,MATCH(D174,Customers!A:A,0))</f>
        <v>Benson, Cervantes and Johnson</v>
      </c>
    </row>
    <row r="175" spans="1:16">
      <c r="A175" t="s">
        <v>822</v>
      </c>
      <c r="B175" s="5">
        <v>44964</v>
      </c>
      <c r="C175" t="s">
        <v>76</v>
      </c>
      <c r="D175" t="s">
        <v>228</v>
      </c>
      <c r="E175">
        <v>8</v>
      </c>
      <c r="F175" t="str">
        <f t="shared" si="8"/>
        <v>Bulk</v>
      </c>
      <c r="G175" s="3">
        <v>305</v>
      </c>
      <c r="H175">
        <v>5</v>
      </c>
      <c r="I175" t="str">
        <f t="shared" si="9"/>
        <v>discounted</v>
      </c>
      <c r="J175" s="3">
        <f>Table3[[#This Row],[Quantity_Sold]]*Table3[[#This Row],[Selling_Price]]</f>
        <v>2440</v>
      </c>
      <c r="K175" s="3">
        <f t="shared" si="10"/>
        <v>15.25</v>
      </c>
      <c r="L175" s="3">
        <f t="shared" si="11"/>
        <v>2424.75</v>
      </c>
      <c r="M175" s="3" t="str">
        <f>TEXT(Table3[[#This Row],[Date]], "mmmm")</f>
        <v>February</v>
      </c>
      <c r="N175" s="3" t="str">
        <f>_xlfn.XLOOKUP(D175,Customers!A:A,Customers!B:B )</f>
        <v>Gonzalez, Perry and Gonzalez</v>
      </c>
      <c r="O175" s="3" t="str">
        <f>_xlfn.XLOOKUP(C175,Books!A:A,Books!B:B)</f>
        <v>Above treatment</v>
      </c>
      <c r="P175" s="3" t="str">
        <f>INDEX(Customers!B:B,MATCH(D175,Customers!A:A,0))</f>
        <v>Gonzalez, Perry and Gonzalez</v>
      </c>
    </row>
    <row r="176" spans="1:16">
      <c r="A176" t="s">
        <v>823</v>
      </c>
      <c r="B176" s="5">
        <v>44972</v>
      </c>
      <c r="C176" t="s">
        <v>46</v>
      </c>
      <c r="D176" t="s">
        <v>576</v>
      </c>
      <c r="E176">
        <v>9</v>
      </c>
      <c r="F176" t="str">
        <f t="shared" si="8"/>
        <v>Bulk</v>
      </c>
      <c r="G176" s="3">
        <v>167</v>
      </c>
      <c r="H176">
        <v>15</v>
      </c>
      <c r="I176" t="str">
        <f t="shared" si="9"/>
        <v>discounted</v>
      </c>
      <c r="J176" s="3">
        <f>Table3[[#This Row],[Quantity_Sold]]*Table3[[#This Row],[Selling_Price]]</f>
        <v>1503</v>
      </c>
      <c r="K176" s="3">
        <f t="shared" si="10"/>
        <v>25.05</v>
      </c>
      <c r="L176" s="3">
        <f t="shared" si="11"/>
        <v>1477.95</v>
      </c>
      <c r="M176" s="3" t="str">
        <f>TEXT(Table3[[#This Row],[Date]], "mmmm")</f>
        <v>February</v>
      </c>
      <c r="N176" s="3" t="str">
        <f>_xlfn.XLOOKUP(D176,Customers!A:A,Customers!B:B )</f>
        <v>Griffin Group</v>
      </c>
      <c r="O176" s="3" t="str">
        <f>_xlfn.XLOOKUP(C176,Books!A:A,Books!B:B)</f>
        <v>Result population age</v>
      </c>
      <c r="P176" s="3" t="str">
        <f>INDEX(Customers!B:B,MATCH(D176,Customers!A:A,0))</f>
        <v>Griffin Group</v>
      </c>
    </row>
    <row r="177" spans="1:16">
      <c r="A177" t="s">
        <v>824</v>
      </c>
      <c r="B177" s="5">
        <v>44972</v>
      </c>
      <c r="C177" t="s">
        <v>54</v>
      </c>
      <c r="D177" t="s">
        <v>342</v>
      </c>
      <c r="E177">
        <v>7</v>
      </c>
      <c r="F177" t="str">
        <f t="shared" si="8"/>
        <v>Bulk</v>
      </c>
      <c r="G177" s="3">
        <v>421</v>
      </c>
      <c r="H177">
        <v>5</v>
      </c>
      <c r="I177" t="str">
        <f t="shared" si="9"/>
        <v>discounted</v>
      </c>
      <c r="J177" s="3">
        <f>Table3[[#This Row],[Quantity_Sold]]*Table3[[#This Row],[Selling_Price]]</f>
        <v>2947</v>
      </c>
      <c r="K177" s="3">
        <f t="shared" si="10"/>
        <v>21.05</v>
      </c>
      <c r="L177" s="3">
        <f t="shared" si="11"/>
        <v>2925.95</v>
      </c>
      <c r="M177" s="3" t="str">
        <f>TEXT(Table3[[#This Row],[Date]], "mmmm")</f>
        <v>February</v>
      </c>
      <c r="N177" s="3" t="str">
        <f>_xlfn.XLOOKUP(D177,Customers!A:A,Customers!B:B )</f>
        <v>Cooper-Bennett</v>
      </c>
      <c r="O177" s="3" t="str">
        <f>_xlfn.XLOOKUP(C177,Books!A:A,Books!B:B)</f>
        <v>Author director</v>
      </c>
      <c r="P177" s="3" t="str">
        <f>INDEX(Customers!B:B,MATCH(D177,Customers!A:A,0))</f>
        <v>Cooper-Bennett</v>
      </c>
    </row>
    <row r="178" spans="1:16">
      <c r="A178" t="s">
        <v>825</v>
      </c>
      <c r="B178" s="5">
        <v>44959</v>
      </c>
      <c r="C178" t="s">
        <v>100</v>
      </c>
      <c r="D178" t="s">
        <v>262</v>
      </c>
      <c r="E178">
        <v>6</v>
      </c>
      <c r="F178" t="str">
        <f t="shared" si="8"/>
        <v>Bulk</v>
      </c>
      <c r="G178" s="3">
        <v>334</v>
      </c>
      <c r="H178">
        <v>15</v>
      </c>
      <c r="I178" t="str">
        <f t="shared" si="9"/>
        <v>discounted</v>
      </c>
      <c r="J178" s="3">
        <f>Table3[[#This Row],[Quantity_Sold]]*Table3[[#This Row],[Selling_Price]]</f>
        <v>2004</v>
      </c>
      <c r="K178" s="3">
        <f t="shared" si="10"/>
        <v>50.1</v>
      </c>
      <c r="L178" s="3">
        <f t="shared" si="11"/>
        <v>1953.9</v>
      </c>
      <c r="M178" s="3" t="str">
        <f>TEXT(Table3[[#This Row],[Date]], "mmmm")</f>
        <v>February</v>
      </c>
      <c r="N178" s="3" t="str">
        <f>_xlfn.XLOOKUP(D178,Customers!A:A,Customers!B:B )</f>
        <v>Brown, Diaz and Freeman</v>
      </c>
      <c r="O178" s="3" t="str">
        <f>_xlfn.XLOOKUP(C178,Books!A:A,Books!B:B)</f>
        <v>Prevent particularly wrong</v>
      </c>
      <c r="P178" s="3" t="str">
        <f>INDEX(Customers!B:B,MATCH(D178,Customers!A:A,0))</f>
        <v>Brown, Diaz and Freeman</v>
      </c>
    </row>
    <row r="179" spans="1:16">
      <c r="A179" t="s">
        <v>826</v>
      </c>
      <c r="B179" s="5">
        <v>44984</v>
      </c>
      <c r="C179" t="s">
        <v>32</v>
      </c>
      <c r="D179" t="s">
        <v>510</v>
      </c>
      <c r="E179">
        <v>3</v>
      </c>
      <c r="F179" t="str">
        <f t="shared" si="8"/>
        <v>normal</v>
      </c>
      <c r="G179" s="3">
        <v>186</v>
      </c>
      <c r="H179">
        <v>5</v>
      </c>
      <c r="I179" t="str">
        <f t="shared" si="9"/>
        <v>discounted</v>
      </c>
      <c r="J179" s="3">
        <f>Table3[[#This Row],[Quantity_Sold]]*Table3[[#This Row],[Selling_Price]]</f>
        <v>558</v>
      </c>
      <c r="K179" s="3">
        <f t="shared" si="10"/>
        <v>9.3000000000000007</v>
      </c>
      <c r="L179" s="3">
        <f t="shared" si="11"/>
        <v>548.70000000000005</v>
      </c>
      <c r="M179" s="3" t="str">
        <f>TEXT(Table3[[#This Row],[Date]], "mmmm")</f>
        <v>February</v>
      </c>
      <c r="N179" s="3" t="str">
        <f>_xlfn.XLOOKUP(D179,Customers!A:A,Customers!B:B )</f>
        <v>Matthews, Flores and Bradley</v>
      </c>
      <c r="O179" s="3" t="str">
        <f>_xlfn.XLOOKUP(C179,Books!A:A,Books!B:B)</f>
        <v>Charge along</v>
      </c>
      <c r="P179" s="3" t="str">
        <f>INDEX(Customers!B:B,MATCH(D179,Customers!A:A,0))</f>
        <v>Matthews, Flores and Bradley</v>
      </c>
    </row>
    <row r="180" spans="1:16">
      <c r="A180" t="s">
        <v>827</v>
      </c>
      <c r="B180" s="5">
        <v>44971</v>
      </c>
      <c r="C180" t="s">
        <v>13</v>
      </c>
      <c r="D180" t="s">
        <v>504</v>
      </c>
      <c r="E180">
        <v>8</v>
      </c>
      <c r="F180" t="str">
        <f t="shared" si="8"/>
        <v>Bulk</v>
      </c>
      <c r="G180" s="3">
        <v>354</v>
      </c>
      <c r="H180">
        <v>0</v>
      </c>
      <c r="I180" t="str">
        <f t="shared" si="9"/>
        <v>full price</v>
      </c>
      <c r="J180" s="3">
        <f>Table3[[#This Row],[Quantity_Sold]]*Table3[[#This Row],[Selling_Price]]</f>
        <v>2832</v>
      </c>
      <c r="K180" s="3">
        <f t="shared" si="10"/>
        <v>0</v>
      </c>
      <c r="L180" s="3">
        <f t="shared" si="11"/>
        <v>2832</v>
      </c>
      <c r="M180" s="3" t="str">
        <f>TEXT(Table3[[#This Row],[Date]], "mmmm")</f>
        <v>February</v>
      </c>
      <c r="N180" s="3" t="str">
        <f>_xlfn.XLOOKUP(D180,Customers!A:A,Customers!B:B )</f>
        <v>Jones, Rodriguez and Alexander</v>
      </c>
      <c r="O180" s="3" t="str">
        <f>_xlfn.XLOOKUP(C180,Books!A:A,Books!B:B)</f>
        <v>Food ability</v>
      </c>
      <c r="P180" s="3" t="str">
        <f>INDEX(Customers!B:B,MATCH(D180,Customers!A:A,0))</f>
        <v>Jones, Rodriguez and Alexander</v>
      </c>
    </row>
    <row r="181" spans="1:16">
      <c r="A181" t="s">
        <v>828</v>
      </c>
      <c r="B181" s="5">
        <v>44978</v>
      </c>
      <c r="C181" t="s">
        <v>64</v>
      </c>
      <c r="D181" t="s">
        <v>404</v>
      </c>
      <c r="E181">
        <v>7</v>
      </c>
      <c r="F181" t="str">
        <f t="shared" si="8"/>
        <v>Bulk</v>
      </c>
      <c r="G181" s="3">
        <v>487</v>
      </c>
      <c r="H181">
        <v>10</v>
      </c>
      <c r="I181" t="str">
        <f t="shared" si="9"/>
        <v>discounted</v>
      </c>
      <c r="J181" s="3">
        <f>Table3[[#This Row],[Quantity_Sold]]*Table3[[#This Row],[Selling_Price]]</f>
        <v>3409</v>
      </c>
      <c r="K181" s="3">
        <f t="shared" si="10"/>
        <v>48.7</v>
      </c>
      <c r="L181" s="3">
        <f t="shared" si="11"/>
        <v>3360.3</v>
      </c>
      <c r="M181" s="3" t="str">
        <f>TEXT(Table3[[#This Row],[Date]], "mmmm")</f>
        <v>February</v>
      </c>
      <c r="N181" s="3" t="str">
        <f>_xlfn.XLOOKUP(D181,Customers!A:A,Customers!B:B )</f>
        <v>Morales-Morris</v>
      </c>
      <c r="O181" s="3" t="str">
        <f>_xlfn.XLOOKUP(C181,Books!A:A,Books!B:B)</f>
        <v>Health beyond back</v>
      </c>
      <c r="P181" s="3" t="str">
        <f>INDEX(Customers!B:B,MATCH(D181,Customers!A:A,0))</f>
        <v>Morales-Morris</v>
      </c>
    </row>
    <row r="182" spans="1:16">
      <c r="A182" t="s">
        <v>829</v>
      </c>
      <c r="B182" s="5">
        <v>44977</v>
      </c>
      <c r="C182" t="s">
        <v>104</v>
      </c>
      <c r="D182" t="s">
        <v>410</v>
      </c>
      <c r="E182">
        <v>8</v>
      </c>
      <c r="F182" t="str">
        <f t="shared" si="8"/>
        <v>Bulk</v>
      </c>
      <c r="G182" s="3">
        <v>465</v>
      </c>
      <c r="H182">
        <v>10</v>
      </c>
      <c r="I182" t="str">
        <f t="shared" si="9"/>
        <v>discounted</v>
      </c>
      <c r="J182" s="3">
        <f>Table3[[#This Row],[Quantity_Sold]]*Table3[[#This Row],[Selling_Price]]</f>
        <v>3720</v>
      </c>
      <c r="K182" s="3">
        <f t="shared" si="10"/>
        <v>46.5</v>
      </c>
      <c r="L182" s="3">
        <f t="shared" si="11"/>
        <v>3673.5</v>
      </c>
      <c r="M182" s="3" t="str">
        <f>TEXT(Table3[[#This Row],[Date]], "mmmm")</f>
        <v>February</v>
      </c>
      <c r="N182" s="3" t="str">
        <f>_xlfn.XLOOKUP(D182,Customers!A:A,Customers!B:B )</f>
        <v>Norris Group</v>
      </c>
      <c r="O182" s="3" t="str">
        <f>_xlfn.XLOOKUP(C182,Books!A:A,Books!B:B)</f>
        <v>Process find daughter</v>
      </c>
      <c r="P182" s="3" t="str">
        <f>INDEX(Customers!B:B,MATCH(D182,Customers!A:A,0))</f>
        <v>Norris Group</v>
      </c>
    </row>
    <row r="183" spans="1:16">
      <c r="A183" t="s">
        <v>830</v>
      </c>
      <c r="B183" s="5">
        <v>44972</v>
      </c>
      <c r="C183" t="s">
        <v>40</v>
      </c>
      <c r="D183" t="s">
        <v>480</v>
      </c>
      <c r="E183">
        <v>1</v>
      </c>
      <c r="F183" t="str">
        <f t="shared" si="8"/>
        <v>normal</v>
      </c>
      <c r="G183" s="3">
        <v>427</v>
      </c>
      <c r="H183">
        <v>15</v>
      </c>
      <c r="I183" t="str">
        <f t="shared" si="9"/>
        <v>discounted</v>
      </c>
      <c r="J183" s="3">
        <f>Table3[[#This Row],[Quantity_Sold]]*Table3[[#This Row],[Selling_Price]]</f>
        <v>427</v>
      </c>
      <c r="K183" s="3">
        <f t="shared" si="10"/>
        <v>64.05</v>
      </c>
      <c r="L183" s="3">
        <f t="shared" si="11"/>
        <v>362.95</v>
      </c>
      <c r="M183" s="3" t="str">
        <f>TEXT(Table3[[#This Row],[Date]], "mmmm")</f>
        <v>February</v>
      </c>
      <c r="N183" s="3" t="str">
        <f>_xlfn.XLOOKUP(D183,Customers!A:A,Customers!B:B )</f>
        <v>Jordan, Parker and Adams</v>
      </c>
      <c r="O183" s="3" t="str">
        <f>_xlfn.XLOOKUP(C183,Books!A:A,Books!B:B)</f>
        <v>Big thought where</v>
      </c>
      <c r="P183" s="3" t="str">
        <f>INDEX(Customers!B:B,MATCH(D183,Customers!A:A,0))</f>
        <v>Jordan, Parker and Adams</v>
      </c>
    </row>
    <row r="184" spans="1:16">
      <c r="A184" t="s">
        <v>831</v>
      </c>
      <c r="B184" s="5">
        <v>44965</v>
      </c>
      <c r="C184" t="s">
        <v>116</v>
      </c>
      <c r="D184" t="s">
        <v>538</v>
      </c>
      <c r="E184">
        <v>1</v>
      </c>
      <c r="F184" t="str">
        <f t="shared" si="8"/>
        <v>normal</v>
      </c>
      <c r="G184" s="3">
        <v>209</v>
      </c>
      <c r="H184">
        <v>0</v>
      </c>
      <c r="I184" t="str">
        <f t="shared" si="9"/>
        <v>full price</v>
      </c>
      <c r="J184" s="3">
        <f>Table3[[#This Row],[Quantity_Sold]]*Table3[[#This Row],[Selling_Price]]</f>
        <v>209</v>
      </c>
      <c r="K184" s="3">
        <f t="shared" si="10"/>
        <v>0</v>
      </c>
      <c r="L184" s="3">
        <f t="shared" si="11"/>
        <v>209</v>
      </c>
      <c r="M184" s="3" t="str">
        <f>TEXT(Table3[[#This Row],[Date]], "mmmm")</f>
        <v>February</v>
      </c>
      <c r="N184" s="3" t="str">
        <f>_xlfn.XLOOKUP(D184,Customers!A:A,Customers!B:B )</f>
        <v>Savage, Boyle and Kennedy</v>
      </c>
      <c r="O184" s="3" t="str">
        <f>_xlfn.XLOOKUP(C184,Books!A:A,Books!B:B)</f>
        <v>Present positive</v>
      </c>
      <c r="P184" s="3" t="str">
        <f>INDEX(Customers!B:B,MATCH(D184,Customers!A:A,0))</f>
        <v>Savage, Boyle and Kennedy</v>
      </c>
    </row>
    <row r="185" spans="1:16">
      <c r="A185" t="s">
        <v>832</v>
      </c>
      <c r="B185" s="5">
        <v>44963</v>
      </c>
      <c r="C185" t="s">
        <v>58</v>
      </c>
      <c r="D185" t="s">
        <v>412</v>
      </c>
      <c r="E185">
        <v>3</v>
      </c>
      <c r="F185" t="str">
        <f t="shared" si="8"/>
        <v>normal</v>
      </c>
      <c r="G185" s="3">
        <v>467</v>
      </c>
      <c r="H185">
        <v>15</v>
      </c>
      <c r="I185" t="str">
        <f t="shared" si="9"/>
        <v>discounted</v>
      </c>
      <c r="J185" s="3">
        <f>Table3[[#This Row],[Quantity_Sold]]*Table3[[#This Row],[Selling_Price]]</f>
        <v>1401</v>
      </c>
      <c r="K185" s="3">
        <f t="shared" si="10"/>
        <v>70.05</v>
      </c>
      <c r="L185" s="3">
        <f t="shared" si="11"/>
        <v>1330.95</v>
      </c>
      <c r="M185" s="3" t="str">
        <f>TEXT(Table3[[#This Row],[Date]], "mmmm")</f>
        <v>February</v>
      </c>
      <c r="N185" s="3" t="str">
        <f>_xlfn.XLOOKUP(D185,Customers!A:A,Customers!B:B )</f>
        <v>Mitchell, Mason and Cross</v>
      </c>
      <c r="O185" s="3" t="str">
        <f>_xlfn.XLOOKUP(C185,Books!A:A,Books!B:B)</f>
        <v>World threat</v>
      </c>
      <c r="P185" s="3" t="str">
        <f>INDEX(Customers!B:B,MATCH(D185,Customers!A:A,0))</f>
        <v>Mitchell, Mason and Cross</v>
      </c>
    </row>
    <row r="186" spans="1:16">
      <c r="A186" t="s">
        <v>833</v>
      </c>
      <c r="B186" s="5">
        <v>44979</v>
      </c>
      <c r="C186" t="s">
        <v>38</v>
      </c>
      <c r="D186" t="s">
        <v>460</v>
      </c>
      <c r="E186">
        <v>8</v>
      </c>
      <c r="F186" t="str">
        <f t="shared" si="8"/>
        <v>Bulk</v>
      </c>
      <c r="G186" s="3">
        <v>417</v>
      </c>
      <c r="H186">
        <v>0</v>
      </c>
      <c r="I186" t="str">
        <f t="shared" si="9"/>
        <v>full price</v>
      </c>
      <c r="J186" s="3">
        <f>Table3[[#This Row],[Quantity_Sold]]*Table3[[#This Row],[Selling_Price]]</f>
        <v>3336</v>
      </c>
      <c r="K186" s="3">
        <f t="shared" si="10"/>
        <v>0</v>
      </c>
      <c r="L186" s="3">
        <f t="shared" si="11"/>
        <v>3336</v>
      </c>
      <c r="M186" s="3" t="str">
        <f>TEXT(Table3[[#This Row],[Date]], "mmmm")</f>
        <v>February</v>
      </c>
      <c r="N186" s="3" t="str">
        <f>_xlfn.XLOOKUP(D186,Customers!A:A,Customers!B:B )</f>
        <v>Alvarez, Knight and Lopez</v>
      </c>
      <c r="O186" s="3" t="str">
        <f>_xlfn.XLOOKUP(C186,Books!A:A,Books!B:B)</f>
        <v>Impact believe worker look</v>
      </c>
      <c r="P186" s="3" t="str">
        <f>INDEX(Customers!B:B,MATCH(D186,Customers!A:A,0))</f>
        <v>Alvarez, Knight and Lopez</v>
      </c>
    </row>
    <row r="187" spans="1:16">
      <c r="A187" t="s">
        <v>834</v>
      </c>
      <c r="B187" s="5">
        <v>44964</v>
      </c>
      <c r="C187" t="s">
        <v>112</v>
      </c>
      <c r="D187" t="s">
        <v>556</v>
      </c>
      <c r="E187">
        <v>3</v>
      </c>
      <c r="F187" t="str">
        <f t="shared" si="8"/>
        <v>normal</v>
      </c>
      <c r="G187" s="3">
        <v>462</v>
      </c>
      <c r="H187">
        <v>10</v>
      </c>
      <c r="I187" t="str">
        <f t="shared" si="9"/>
        <v>discounted</v>
      </c>
      <c r="J187" s="3">
        <f>Table3[[#This Row],[Quantity_Sold]]*Table3[[#This Row],[Selling_Price]]</f>
        <v>1386</v>
      </c>
      <c r="K187" s="3">
        <f t="shared" si="10"/>
        <v>46.2</v>
      </c>
      <c r="L187" s="3">
        <f t="shared" si="11"/>
        <v>1339.8</v>
      </c>
      <c r="M187" s="3" t="str">
        <f>TEXT(Table3[[#This Row],[Date]], "mmmm")</f>
        <v>February</v>
      </c>
      <c r="N187" s="3" t="str">
        <f>_xlfn.XLOOKUP(D187,Customers!A:A,Customers!B:B )</f>
        <v>Richards Ltd</v>
      </c>
      <c r="O187" s="3" t="str">
        <f>_xlfn.XLOOKUP(C187,Books!A:A,Books!B:B)</f>
        <v>Now stage</v>
      </c>
      <c r="P187" s="3" t="str">
        <f>INDEX(Customers!B:B,MATCH(D187,Customers!A:A,0))</f>
        <v>Richards Ltd</v>
      </c>
    </row>
    <row r="188" spans="1:16">
      <c r="A188" t="s">
        <v>835</v>
      </c>
      <c r="B188" s="5">
        <v>44974</v>
      </c>
      <c r="C188" t="s">
        <v>42</v>
      </c>
      <c r="D188" t="s">
        <v>524</v>
      </c>
      <c r="E188">
        <v>7</v>
      </c>
      <c r="F188" t="str">
        <f t="shared" si="8"/>
        <v>Bulk</v>
      </c>
      <c r="G188" s="3">
        <v>303</v>
      </c>
      <c r="H188">
        <v>5</v>
      </c>
      <c r="I188" t="str">
        <f t="shared" si="9"/>
        <v>discounted</v>
      </c>
      <c r="J188" s="3">
        <f>Table3[[#This Row],[Quantity_Sold]]*Table3[[#This Row],[Selling_Price]]</f>
        <v>2121</v>
      </c>
      <c r="K188" s="3">
        <f t="shared" si="10"/>
        <v>15.15</v>
      </c>
      <c r="L188" s="3">
        <f t="shared" si="11"/>
        <v>2105.85</v>
      </c>
      <c r="M188" s="3" t="str">
        <f>TEXT(Table3[[#This Row],[Date]], "mmmm")</f>
        <v>February</v>
      </c>
      <c r="N188" s="3" t="str">
        <f>_xlfn.XLOOKUP(D188,Customers!A:A,Customers!B:B )</f>
        <v>Golden Inc</v>
      </c>
      <c r="O188" s="3" t="str">
        <f>_xlfn.XLOOKUP(C188,Books!A:A,Books!B:B)</f>
        <v>Industry sport interesting</v>
      </c>
      <c r="P188" s="3" t="str">
        <f>INDEX(Customers!B:B,MATCH(D188,Customers!A:A,0))</f>
        <v>Golden Inc</v>
      </c>
    </row>
    <row r="189" spans="1:16">
      <c r="A189" t="s">
        <v>836</v>
      </c>
      <c r="B189" s="5">
        <v>44965</v>
      </c>
      <c r="C189" t="s">
        <v>76</v>
      </c>
      <c r="D189" t="s">
        <v>294</v>
      </c>
      <c r="E189">
        <v>3</v>
      </c>
      <c r="F189" t="str">
        <f t="shared" si="8"/>
        <v>normal</v>
      </c>
      <c r="G189" s="3">
        <v>305</v>
      </c>
      <c r="H189">
        <v>0</v>
      </c>
      <c r="I189" t="str">
        <f t="shared" si="9"/>
        <v>full price</v>
      </c>
      <c r="J189" s="3">
        <f>Table3[[#This Row],[Quantity_Sold]]*Table3[[#This Row],[Selling_Price]]</f>
        <v>915</v>
      </c>
      <c r="K189" s="3">
        <f t="shared" si="10"/>
        <v>0</v>
      </c>
      <c r="L189" s="3">
        <f t="shared" si="11"/>
        <v>915</v>
      </c>
      <c r="M189" s="3" t="str">
        <f>TEXT(Table3[[#This Row],[Date]], "mmmm")</f>
        <v>February</v>
      </c>
      <c r="N189" s="3" t="str">
        <f>_xlfn.XLOOKUP(D189,Customers!A:A,Customers!B:B )</f>
        <v>Davis-Buckley</v>
      </c>
      <c r="O189" s="3" t="str">
        <f>_xlfn.XLOOKUP(C189,Books!A:A,Books!B:B)</f>
        <v>Above treatment</v>
      </c>
      <c r="P189" s="3" t="str">
        <f>INDEX(Customers!B:B,MATCH(D189,Customers!A:A,0))</f>
        <v>Davis-Buckley</v>
      </c>
    </row>
    <row r="190" spans="1:16">
      <c r="A190" t="s">
        <v>837</v>
      </c>
      <c r="B190" s="5">
        <v>44985</v>
      </c>
      <c r="C190" t="s">
        <v>80</v>
      </c>
      <c r="D190" t="s">
        <v>168</v>
      </c>
      <c r="E190">
        <v>2</v>
      </c>
      <c r="F190" t="str">
        <f t="shared" si="8"/>
        <v>normal</v>
      </c>
      <c r="G190" s="3">
        <v>164</v>
      </c>
      <c r="H190">
        <v>15</v>
      </c>
      <c r="I190" t="str">
        <f t="shared" si="9"/>
        <v>discounted</v>
      </c>
      <c r="J190" s="3">
        <f>Table3[[#This Row],[Quantity_Sold]]*Table3[[#This Row],[Selling_Price]]</f>
        <v>328</v>
      </c>
      <c r="K190" s="3">
        <f t="shared" si="10"/>
        <v>24.6</v>
      </c>
      <c r="L190" s="3">
        <f t="shared" si="11"/>
        <v>303.39999999999998</v>
      </c>
      <c r="M190" s="3" t="str">
        <f>TEXT(Table3[[#This Row],[Date]], "mmmm")</f>
        <v>February</v>
      </c>
      <c r="N190" s="3" t="str">
        <f>_xlfn.XLOOKUP(D190,Customers!A:A,Customers!B:B )</f>
        <v>Maldonado, Miller and Thomas</v>
      </c>
      <c r="O190" s="3" t="str">
        <f>_xlfn.XLOOKUP(C190,Books!A:A,Books!B:B)</f>
        <v>Can apply</v>
      </c>
      <c r="P190" s="3" t="str">
        <f>INDEX(Customers!B:B,MATCH(D190,Customers!A:A,0))</f>
        <v>Maldonado, Miller and Thomas</v>
      </c>
    </row>
    <row r="191" spans="1:16">
      <c r="A191" t="s">
        <v>838</v>
      </c>
      <c r="B191" s="5">
        <v>44963</v>
      </c>
      <c r="C191" t="s">
        <v>88</v>
      </c>
      <c r="D191" t="s">
        <v>594</v>
      </c>
      <c r="E191">
        <v>7</v>
      </c>
      <c r="F191" t="str">
        <f t="shared" si="8"/>
        <v>Bulk</v>
      </c>
      <c r="G191" s="3">
        <v>456</v>
      </c>
      <c r="H191">
        <v>0</v>
      </c>
      <c r="I191" t="str">
        <f t="shared" si="9"/>
        <v>full price</v>
      </c>
      <c r="J191" s="3">
        <f>Table3[[#This Row],[Quantity_Sold]]*Table3[[#This Row],[Selling_Price]]</f>
        <v>3192</v>
      </c>
      <c r="K191" s="3">
        <f t="shared" si="10"/>
        <v>0</v>
      </c>
      <c r="L191" s="3">
        <f t="shared" si="11"/>
        <v>3192</v>
      </c>
      <c r="M191" s="3" t="str">
        <f>TEXT(Table3[[#This Row],[Date]], "mmmm")</f>
        <v>February</v>
      </c>
      <c r="N191" s="3" t="str">
        <f>_xlfn.XLOOKUP(D191,Customers!A:A,Customers!B:B )</f>
        <v>Bauer, Page and Archer</v>
      </c>
      <c r="O191" s="3" t="str">
        <f>_xlfn.XLOOKUP(C191,Books!A:A,Books!B:B)</f>
        <v>Lay chance</v>
      </c>
      <c r="P191" s="3" t="str">
        <f>INDEX(Customers!B:B,MATCH(D191,Customers!A:A,0))</f>
        <v>Bauer, Page and Archer</v>
      </c>
    </row>
    <row r="192" spans="1:16">
      <c r="A192" t="s">
        <v>839</v>
      </c>
      <c r="B192" s="5">
        <v>44977</v>
      </c>
      <c r="C192" t="s">
        <v>24</v>
      </c>
      <c r="D192" t="s">
        <v>532</v>
      </c>
      <c r="E192">
        <v>7</v>
      </c>
      <c r="F192" t="str">
        <f t="shared" si="8"/>
        <v>Bulk</v>
      </c>
      <c r="G192" s="3">
        <v>492</v>
      </c>
      <c r="H192">
        <v>10</v>
      </c>
      <c r="I192" t="str">
        <f t="shared" si="9"/>
        <v>discounted</v>
      </c>
      <c r="J192" s="3">
        <f>Table3[[#This Row],[Quantity_Sold]]*Table3[[#This Row],[Selling_Price]]</f>
        <v>3444</v>
      </c>
      <c r="K192" s="3">
        <f t="shared" si="10"/>
        <v>49.2</v>
      </c>
      <c r="L192" s="3">
        <f t="shared" si="11"/>
        <v>3394.8</v>
      </c>
      <c r="M192" s="3" t="str">
        <f>TEXT(Table3[[#This Row],[Date]], "mmmm")</f>
        <v>February</v>
      </c>
      <c r="N192" s="3" t="str">
        <f>_xlfn.XLOOKUP(D192,Customers!A:A,Customers!B:B )</f>
        <v>Bender Group</v>
      </c>
      <c r="O192" s="3" t="str">
        <f>_xlfn.XLOOKUP(C192,Books!A:A,Books!B:B)</f>
        <v>Audience stop sport</v>
      </c>
      <c r="P192" s="3" t="str">
        <f>INDEX(Customers!B:B,MATCH(D192,Customers!A:A,0))</f>
        <v>Bender Group</v>
      </c>
    </row>
    <row r="193" spans="1:16">
      <c r="A193" t="s">
        <v>840</v>
      </c>
      <c r="B193" s="5">
        <v>44960</v>
      </c>
      <c r="C193" t="s">
        <v>26</v>
      </c>
      <c r="D193" t="s">
        <v>346</v>
      </c>
      <c r="E193">
        <v>5</v>
      </c>
      <c r="F193" t="str">
        <f t="shared" si="8"/>
        <v>normal</v>
      </c>
      <c r="G193" s="3">
        <v>210</v>
      </c>
      <c r="H193">
        <v>5</v>
      </c>
      <c r="I193" t="str">
        <f t="shared" si="9"/>
        <v>discounted</v>
      </c>
      <c r="J193" s="3">
        <f>Table3[[#This Row],[Quantity_Sold]]*Table3[[#This Row],[Selling_Price]]</f>
        <v>1050</v>
      </c>
      <c r="K193" s="3">
        <f t="shared" si="10"/>
        <v>10.5</v>
      </c>
      <c r="L193" s="3">
        <f t="shared" si="11"/>
        <v>1039.5</v>
      </c>
      <c r="M193" s="3" t="str">
        <f>TEXT(Table3[[#This Row],[Date]], "mmmm")</f>
        <v>February</v>
      </c>
      <c r="N193" s="3" t="str">
        <f>_xlfn.XLOOKUP(D193,Customers!A:A,Customers!B:B )</f>
        <v>Palmer Inc</v>
      </c>
      <c r="O193" s="3" t="str">
        <f>_xlfn.XLOOKUP(C193,Books!A:A,Books!B:B)</f>
        <v>Nearly material</v>
      </c>
      <c r="P193" s="3" t="str">
        <f>INDEX(Customers!B:B,MATCH(D193,Customers!A:A,0))</f>
        <v>Palmer Inc</v>
      </c>
    </row>
    <row r="194" spans="1:16">
      <c r="A194" t="s">
        <v>841</v>
      </c>
      <c r="B194" s="5">
        <v>44961</v>
      </c>
      <c r="C194" t="s">
        <v>70</v>
      </c>
      <c r="D194" t="s">
        <v>514</v>
      </c>
      <c r="E194">
        <v>3</v>
      </c>
      <c r="F194" t="str">
        <f t="shared" ref="F194:F257" si="12">IF(E194&gt;5,"Bulk","normal")</f>
        <v>normal</v>
      </c>
      <c r="G194" s="3">
        <v>370</v>
      </c>
      <c r="H194">
        <v>0</v>
      </c>
      <c r="I194" t="str">
        <f t="shared" ref="I194:I257" si="13">IF(H194&gt;0,"discounted","full price")</f>
        <v>full price</v>
      </c>
      <c r="J194" s="3">
        <f>Table3[[#This Row],[Quantity_Sold]]*Table3[[#This Row],[Selling_Price]]</f>
        <v>1110</v>
      </c>
      <c r="K194" s="3">
        <f t="shared" ref="K194:K257" si="14">H194*G194/100</f>
        <v>0</v>
      </c>
      <c r="L194" s="3">
        <f t="shared" ref="L194:L257" si="15">J194-K194</f>
        <v>1110</v>
      </c>
      <c r="M194" s="3" t="str">
        <f>TEXT(Table3[[#This Row],[Date]], "mmmm")</f>
        <v>February</v>
      </c>
      <c r="N194" s="3" t="str">
        <f>_xlfn.XLOOKUP(D194,Customers!A:A,Customers!B:B )</f>
        <v>Contreras Inc</v>
      </c>
      <c r="O194" s="3" t="str">
        <f>_xlfn.XLOOKUP(C194,Books!A:A,Books!B:B)</f>
        <v>Assume wrong</v>
      </c>
      <c r="P194" s="3" t="str">
        <f>INDEX(Customers!B:B,MATCH(D194,Customers!A:A,0))</f>
        <v>Contreras Inc</v>
      </c>
    </row>
    <row r="195" spans="1:16">
      <c r="A195" t="s">
        <v>842</v>
      </c>
      <c r="B195" s="5">
        <v>44973</v>
      </c>
      <c r="C195" t="s">
        <v>118</v>
      </c>
      <c r="D195" t="s">
        <v>190</v>
      </c>
      <c r="E195">
        <v>8</v>
      </c>
      <c r="F195" t="str">
        <f t="shared" si="12"/>
        <v>Bulk</v>
      </c>
      <c r="G195" s="3">
        <v>192</v>
      </c>
      <c r="H195">
        <v>15</v>
      </c>
      <c r="I195" t="str">
        <f t="shared" si="13"/>
        <v>discounted</v>
      </c>
      <c r="J195" s="3">
        <f>Table3[[#This Row],[Quantity_Sold]]*Table3[[#This Row],[Selling_Price]]</f>
        <v>1536</v>
      </c>
      <c r="K195" s="3">
        <f t="shared" si="14"/>
        <v>28.8</v>
      </c>
      <c r="L195" s="3">
        <f t="shared" si="15"/>
        <v>1507.2</v>
      </c>
      <c r="M195" s="3" t="str">
        <f>TEXT(Table3[[#This Row],[Date]], "mmmm")</f>
        <v>February</v>
      </c>
      <c r="N195" s="3" t="str">
        <f>_xlfn.XLOOKUP(D195,Customers!A:A,Customers!B:B )</f>
        <v>Rowland-Morgan</v>
      </c>
      <c r="O195" s="3" t="str">
        <f>_xlfn.XLOOKUP(C195,Books!A:A,Books!B:B)</f>
        <v>Attorney</v>
      </c>
      <c r="P195" s="3" t="str">
        <f>INDEX(Customers!B:B,MATCH(D195,Customers!A:A,0))</f>
        <v>Rowland-Morgan</v>
      </c>
    </row>
    <row r="196" spans="1:16">
      <c r="A196" t="s">
        <v>843</v>
      </c>
      <c r="B196" s="5">
        <v>44966</v>
      </c>
      <c r="C196" t="s">
        <v>88</v>
      </c>
      <c r="D196" t="s">
        <v>244</v>
      </c>
      <c r="E196">
        <v>2</v>
      </c>
      <c r="F196" t="str">
        <f t="shared" si="12"/>
        <v>normal</v>
      </c>
      <c r="G196" s="3">
        <v>456</v>
      </c>
      <c r="H196">
        <v>15</v>
      </c>
      <c r="I196" t="str">
        <f t="shared" si="13"/>
        <v>discounted</v>
      </c>
      <c r="J196" s="3">
        <f>Table3[[#This Row],[Quantity_Sold]]*Table3[[#This Row],[Selling_Price]]</f>
        <v>912</v>
      </c>
      <c r="K196" s="3">
        <f t="shared" si="14"/>
        <v>68.400000000000006</v>
      </c>
      <c r="L196" s="3">
        <f t="shared" si="15"/>
        <v>843.6</v>
      </c>
      <c r="M196" s="3" t="str">
        <f>TEXT(Table3[[#This Row],[Date]], "mmmm")</f>
        <v>February</v>
      </c>
      <c r="N196" s="3" t="str">
        <f>_xlfn.XLOOKUP(D196,Customers!A:A,Customers!B:B )</f>
        <v>Byrd, Dixon and Kennedy</v>
      </c>
      <c r="O196" s="3" t="str">
        <f>_xlfn.XLOOKUP(C196,Books!A:A,Books!B:B)</f>
        <v>Lay chance</v>
      </c>
      <c r="P196" s="3" t="str">
        <f>INDEX(Customers!B:B,MATCH(D196,Customers!A:A,0))</f>
        <v>Byrd, Dixon and Kennedy</v>
      </c>
    </row>
    <row r="197" spans="1:16">
      <c r="A197" t="s">
        <v>844</v>
      </c>
      <c r="B197" s="5">
        <v>44959</v>
      </c>
      <c r="C197" t="s">
        <v>42</v>
      </c>
      <c r="D197" t="s">
        <v>448</v>
      </c>
      <c r="E197">
        <v>10</v>
      </c>
      <c r="F197" t="str">
        <f t="shared" si="12"/>
        <v>Bulk</v>
      </c>
      <c r="G197" s="3">
        <v>303</v>
      </c>
      <c r="H197">
        <v>15</v>
      </c>
      <c r="I197" t="str">
        <f t="shared" si="13"/>
        <v>discounted</v>
      </c>
      <c r="J197" s="3">
        <f>Table3[[#This Row],[Quantity_Sold]]*Table3[[#This Row],[Selling_Price]]</f>
        <v>3030</v>
      </c>
      <c r="K197" s="3">
        <f t="shared" si="14"/>
        <v>45.45</v>
      </c>
      <c r="L197" s="3">
        <f t="shared" si="15"/>
        <v>2984.55</v>
      </c>
      <c r="M197" s="3" t="str">
        <f>TEXT(Table3[[#This Row],[Date]], "mmmm")</f>
        <v>February</v>
      </c>
      <c r="N197" s="3" t="str">
        <f>_xlfn.XLOOKUP(D197,Customers!A:A,Customers!B:B )</f>
        <v>Blair, Gibson and Patel</v>
      </c>
      <c r="O197" s="3" t="str">
        <f>_xlfn.XLOOKUP(C197,Books!A:A,Books!B:B)</f>
        <v>Industry sport interesting</v>
      </c>
      <c r="P197" s="3" t="str">
        <f>INDEX(Customers!B:B,MATCH(D197,Customers!A:A,0))</f>
        <v>Blair, Gibson and Patel</v>
      </c>
    </row>
    <row r="198" spans="1:16">
      <c r="A198" t="s">
        <v>845</v>
      </c>
      <c r="B198" s="5">
        <v>44960</v>
      </c>
      <c r="C198" t="s">
        <v>18</v>
      </c>
      <c r="D198" t="s">
        <v>592</v>
      </c>
      <c r="E198">
        <v>10</v>
      </c>
      <c r="F198" t="str">
        <f t="shared" si="12"/>
        <v>Bulk</v>
      </c>
      <c r="G198" s="3">
        <v>500</v>
      </c>
      <c r="H198">
        <v>5</v>
      </c>
      <c r="I198" t="str">
        <f t="shared" si="13"/>
        <v>discounted</v>
      </c>
      <c r="J198" s="3">
        <f>Table3[[#This Row],[Quantity_Sold]]*Table3[[#This Row],[Selling_Price]]</f>
        <v>5000</v>
      </c>
      <c r="K198" s="3">
        <f t="shared" si="14"/>
        <v>25</v>
      </c>
      <c r="L198" s="3">
        <f t="shared" si="15"/>
        <v>4975</v>
      </c>
      <c r="M198" s="3" t="str">
        <f>TEXT(Table3[[#This Row],[Date]], "mmmm")</f>
        <v>February</v>
      </c>
      <c r="N198" s="3" t="str">
        <f>_xlfn.XLOOKUP(D198,Customers!A:A,Customers!B:B )</f>
        <v>Martin, Davis and Arias</v>
      </c>
      <c r="O198" s="3" t="str">
        <f>_xlfn.XLOOKUP(C198,Books!A:A,Books!B:B)</f>
        <v>Cell become</v>
      </c>
      <c r="P198" s="3" t="str">
        <f>INDEX(Customers!B:B,MATCH(D198,Customers!A:A,0))</f>
        <v>Martin, Davis and Arias</v>
      </c>
    </row>
    <row r="199" spans="1:16">
      <c r="A199" t="s">
        <v>846</v>
      </c>
      <c r="B199" s="5">
        <v>44967</v>
      </c>
      <c r="C199" t="s">
        <v>90</v>
      </c>
      <c r="D199" t="s">
        <v>386</v>
      </c>
      <c r="E199">
        <v>2</v>
      </c>
      <c r="F199" t="str">
        <f t="shared" si="12"/>
        <v>normal</v>
      </c>
      <c r="G199" s="3">
        <v>222</v>
      </c>
      <c r="H199">
        <v>0</v>
      </c>
      <c r="I199" t="str">
        <f t="shared" si="13"/>
        <v>full price</v>
      </c>
      <c r="J199" s="3">
        <f>Table3[[#This Row],[Quantity_Sold]]*Table3[[#This Row],[Selling_Price]]</f>
        <v>444</v>
      </c>
      <c r="K199" s="3">
        <f t="shared" si="14"/>
        <v>0</v>
      </c>
      <c r="L199" s="3">
        <f t="shared" si="15"/>
        <v>444</v>
      </c>
      <c r="M199" s="3" t="str">
        <f>TEXT(Table3[[#This Row],[Date]], "mmmm")</f>
        <v>February</v>
      </c>
      <c r="N199" s="3" t="str">
        <f>_xlfn.XLOOKUP(D199,Customers!A:A,Customers!B:B )</f>
        <v>Sullivan-Patterson</v>
      </c>
      <c r="O199" s="3" t="str">
        <f>_xlfn.XLOOKUP(C199,Books!A:A,Books!B:B)</f>
        <v>Remember approach buy</v>
      </c>
      <c r="P199" s="3" t="str">
        <f>INDEX(Customers!B:B,MATCH(D199,Customers!A:A,0))</f>
        <v>Sullivan-Patterson</v>
      </c>
    </row>
    <row r="200" spans="1:16">
      <c r="A200" t="s">
        <v>847</v>
      </c>
      <c r="B200" s="5">
        <v>44971</v>
      </c>
      <c r="C200" t="s">
        <v>42</v>
      </c>
      <c r="D200" t="s">
        <v>384</v>
      </c>
      <c r="E200">
        <v>9</v>
      </c>
      <c r="F200" t="str">
        <f t="shared" si="12"/>
        <v>Bulk</v>
      </c>
      <c r="G200" s="3">
        <v>303</v>
      </c>
      <c r="H200">
        <v>10</v>
      </c>
      <c r="I200" t="str">
        <f t="shared" si="13"/>
        <v>discounted</v>
      </c>
      <c r="J200" s="3">
        <f>Table3[[#This Row],[Quantity_Sold]]*Table3[[#This Row],[Selling_Price]]</f>
        <v>2727</v>
      </c>
      <c r="K200" s="3">
        <f t="shared" si="14"/>
        <v>30.3</v>
      </c>
      <c r="L200" s="3">
        <f t="shared" si="15"/>
        <v>2696.7</v>
      </c>
      <c r="M200" s="3" t="str">
        <f>TEXT(Table3[[#This Row],[Date]], "mmmm")</f>
        <v>February</v>
      </c>
      <c r="N200" s="3" t="str">
        <f>_xlfn.XLOOKUP(D200,Customers!A:A,Customers!B:B )</f>
        <v>Mendoza-Burke</v>
      </c>
      <c r="O200" s="3" t="str">
        <f>_xlfn.XLOOKUP(C200,Books!A:A,Books!B:B)</f>
        <v>Industry sport interesting</v>
      </c>
      <c r="P200" s="3" t="str">
        <f>INDEX(Customers!B:B,MATCH(D200,Customers!A:A,0))</f>
        <v>Mendoza-Burke</v>
      </c>
    </row>
    <row r="201" spans="1:16">
      <c r="A201" t="s">
        <v>848</v>
      </c>
      <c r="B201" s="5">
        <v>44961</v>
      </c>
      <c r="C201" t="s">
        <v>76</v>
      </c>
      <c r="D201" t="s">
        <v>153</v>
      </c>
      <c r="E201">
        <v>9</v>
      </c>
      <c r="F201" t="str">
        <f t="shared" si="12"/>
        <v>Bulk</v>
      </c>
      <c r="G201" s="3">
        <v>305</v>
      </c>
      <c r="H201">
        <v>5</v>
      </c>
      <c r="I201" t="str">
        <f t="shared" si="13"/>
        <v>discounted</v>
      </c>
      <c r="J201" s="3">
        <f>Table3[[#This Row],[Quantity_Sold]]*Table3[[#This Row],[Selling_Price]]</f>
        <v>2745</v>
      </c>
      <c r="K201" s="3">
        <f t="shared" si="14"/>
        <v>15.25</v>
      </c>
      <c r="L201" s="3">
        <f t="shared" si="15"/>
        <v>2729.75</v>
      </c>
      <c r="M201" s="3" t="str">
        <f>TEXT(Table3[[#This Row],[Date]], "mmmm")</f>
        <v>February</v>
      </c>
      <c r="N201" s="3" t="str">
        <f>_xlfn.XLOOKUP(D201,Customers!A:A,Customers!B:B )</f>
        <v>Brown and Sons</v>
      </c>
      <c r="O201" s="3" t="str">
        <f>_xlfn.XLOOKUP(C201,Books!A:A,Books!B:B)</f>
        <v>Above treatment</v>
      </c>
      <c r="P201" s="3" t="str">
        <f>INDEX(Customers!B:B,MATCH(D201,Customers!A:A,0))</f>
        <v>Brown and Sons</v>
      </c>
    </row>
    <row r="202" spans="1:16">
      <c r="A202" t="s">
        <v>849</v>
      </c>
      <c r="B202" s="5">
        <v>44966</v>
      </c>
      <c r="C202" t="s">
        <v>92</v>
      </c>
      <c r="D202" t="s">
        <v>155</v>
      </c>
      <c r="E202">
        <v>4</v>
      </c>
      <c r="F202" t="str">
        <f t="shared" si="12"/>
        <v>normal</v>
      </c>
      <c r="G202" s="3">
        <v>381</v>
      </c>
      <c r="H202">
        <v>0</v>
      </c>
      <c r="I202" t="str">
        <f t="shared" si="13"/>
        <v>full price</v>
      </c>
      <c r="J202" s="3">
        <f>Table3[[#This Row],[Quantity_Sold]]*Table3[[#This Row],[Selling_Price]]</f>
        <v>1524</v>
      </c>
      <c r="K202" s="3">
        <f t="shared" si="14"/>
        <v>0</v>
      </c>
      <c r="L202" s="3">
        <f t="shared" si="15"/>
        <v>1524</v>
      </c>
      <c r="M202" s="3" t="str">
        <f>TEXT(Table3[[#This Row],[Date]], "mmmm")</f>
        <v>February</v>
      </c>
      <c r="N202" s="3" t="str">
        <f>_xlfn.XLOOKUP(D202,Customers!A:A,Customers!B:B )</f>
        <v>Gibson Ltd</v>
      </c>
      <c r="O202" s="3" t="str">
        <f>_xlfn.XLOOKUP(C202,Books!A:A,Books!B:B)</f>
        <v>Also general growth local</v>
      </c>
      <c r="P202" s="3" t="str">
        <f>INDEX(Customers!B:B,MATCH(D202,Customers!A:A,0))</f>
        <v>Gibson Ltd</v>
      </c>
    </row>
    <row r="203" spans="1:16">
      <c r="A203" t="s">
        <v>850</v>
      </c>
      <c r="B203" s="5">
        <v>44969</v>
      </c>
      <c r="C203" t="s">
        <v>50</v>
      </c>
      <c r="D203" t="s">
        <v>546</v>
      </c>
      <c r="E203">
        <v>4</v>
      </c>
      <c r="F203" t="str">
        <f t="shared" si="12"/>
        <v>normal</v>
      </c>
      <c r="G203" s="3">
        <v>269</v>
      </c>
      <c r="H203">
        <v>10</v>
      </c>
      <c r="I203" t="str">
        <f t="shared" si="13"/>
        <v>discounted</v>
      </c>
      <c r="J203" s="3">
        <f>Table3[[#This Row],[Quantity_Sold]]*Table3[[#This Row],[Selling_Price]]</f>
        <v>1076</v>
      </c>
      <c r="K203" s="3">
        <f t="shared" si="14"/>
        <v>26.9</v>
      </c>
      <c r="L203" s="3">
        <f t="shared" si="15"/>
        <v>1049.0999999999999</v>
      </c>
      <c r="M203" s="3" t="str">
        <f>TEXT(Table3[[#This Row],[Date]], "mmmm")</f>
        <v>February</v>
      </c>
      <c r="N203" s="3" t="str">
        <f>_xlfn.XLOOKUP(D203,Customers!A:A,Customers!B:B )</f>
        <v>Sanford Group</v>
      </c>
      <c r="O203" s="3" t="str">
        <f>_xlfn.XLOOKUP(C203,Books!A:A,Books!B:B)</f>
        <v>Course history</v>
      </c>
      <c r="P203" s="3" t="str">
        <f>INDEX(Customers!B:B,MATCH(D203,Customers!A:A,0))</f>
        <v>Sanford Group</v>
      </c>
    </row>
    <row r="204" spans="1:16">
      <c r="A204" t="s">
        <v>851</v>
      </c>
      <c r="B204" s="5">
        <v>44972</v>
      </c>
      <c r="C204" t="s">
        <v>36</v>
      </c>
      <c r="D204" t="s">
        <v>452</v>
      </c>
      <c r="E204">
        <v>6</v>
      </c>
      <c r="F204" t="str">
        <f t="shared" si="12"/>
        <v>Bulk</v>
      </c>
      <c r="G204" s="3">
        <v>420</v>
      </c>
      <c r="H204">
        <v>5</v>
      </c>
      <c r="I204" t="str">
        <f t="shared" si="13"/>
        <v>discounted</v>
      </c>
      <c r="J204" s="3">
        <f>Table3[[#This Row],[Quantity_Sold]]*Table3[[#This Row],[Selling_Price]]</f>
        <v>2520</v>
      </c>
      <c r="K204" s="3">
        <f t="shared" si="14"/>
        <v>21</v>
      </c>
      <c r="L204" s="3">
        <f t="shared" si="15"/>
        <v>2499</v>
      </c>
      <c r="M204" s="3" t="str">
        <f>TEXT(Table3[[#This Row],[Date]], "mmmm")</f>
        <v>February</v>
      </c>
      <c r="N204" s="3" t="str">
        <f>_xlfn.XLOOKUP(D204,Customers!A:A,Customers!B:B )</f>
        <v>Jordan-Edwards</v>
      </c>
      <c r="O204" s="3" t="str">
        <f>_xlfn.XLOOKUP(C204,Books!A:A,Books!B:B)</f>
        <v>Try fast</v>
      </c>
      <c r="P204" s="3" t="str">
        <f>INDEX(Customers!B:B,MATCH(D204,Customers!A:A,0))</f>
        <v>Jordan-Edwards</v>
      </c>
    </row>
    <row r="205" spans="1:16">
      <c r="A205" t="s">
        <v>852</v>
      </c>
      <c r="B205" s="5">
        <v>44969</v>
      </c>
      <c r="C205" t="s">
        <v>34</v>
      </c>
      <c r="D205" t="s">
        <v>155</v>
      </c>
      <c r="E205">
        <v>1</v>
      </c>
      <c r="F205" t="str">
        <f t="shared" si="12"/>
        <v>normal</v>
      </c>
      <c r="G205" s="3">
        <v>284</v>
      </c>
      <c r="H205">
        <v>5</v>
      </c>
      <c r="I205" t="str">
        <f t="shared" si="13"/>
        <v>discounted</v>
      </c>
      <c r="J205" s="3">
        <f>Table3[[#This Row],[Quantity_Sold]]*Table3[[#This Row],[Selling_Price]]</f>
        <v>284</v>
      </c>
      <c r="K205" s="3">
        <f t="shared" si="14"/>
        <v>14.2</v>
      </c>
      <c r="L205" s="3">
        <f t="shared" si="15"/>
        <v>269.8</v>
      </c>
      <c r="M205" s="3" t="str">
        <f>TEXT(Table3[[#This Row],[Date]], "mmmm")</f>
        <v>February</v>
      </c>
      <c r="N205" s="3" t="str">
        <f>_xlfn.XLOOKUP(D205,Customers!A:A,Customers!B:B )</f>
        <v>Gibson Ltd</v>
      </c>
      <c r="O205" s="3" t="str">
        <f>_xlfn.XLOOKUP(C205,Books!A:A,Books!B:B)</f>
        <v>Against realize bill</v>
      </c>
      <c r="P205" s="3" t="str">
        <f>INDEX(Customers!B:B,MATCH(D205,Customers!A:A,0))</f>
        <v>Gibson Ltd</v>
      </c>
    </row>
    <row r="206" spans="1:16">
      <c r="A206" t="s">
        <v>853</v>
      </c>
      <c r="B206" s="5">
        <v>44978</v>
      </c>
      <c r="C206" t="s">
        <v>7</v>
      </c>
      <c r="D206" t="s">
        <v>168</v>
      </c>
      <c r="E206">
        <v>5</v>
      </c>
      <c r="F206" t="str">
        <f t="shared" si="12"/>
        <v>normal</v>
      </c>
      <c r="G206" s="3">
        <v>341</v>
      </c>
      <c r="H206">
        <v>10</v>
      </c>
      <c r="I206" t="str">
        <f t="shared" si="13"/>
        <v>discounted</v>
      </c>
      <c r="J206" s="3">
        <f>Table3[[#This Row],[Quantity_Sold]]*Table3[[#This Row],[Selling_Price]]</f>
        <v>1705</v>
      </c>
      <c r="K206" s="3">
        <f t="shared" si="14"/>
        <v>34.1</v>
      </c>
      <c r="L206" s="3">
        <f t="shared" si="15"/>
        <v>1670.9</v>
      </c>
      <c r="M206" s="3" t="str">
        <f>TEXT(Table3[[#This Row],[Date]], "mmmm")</f>
        <v>February</v>
      </c>
      <c r="N206" s="3" t="str">
        <f>_xlfn.XLOOKUP(D206,Customers!A:A,Customers!B:B )</f>
        <v>Maldonado, Miller and Thomas</v>
      </c>
      <c r="O206" s="3" t="str">
        <f>_xlfn.XLOOKUP(C206,Books!A:A,Books!B:B)</f>
        <v>Key protect simple fall</v>
      </c>
      <c r="P206" s="3" t="str">
        <f>INDEX(Customers!B:B,MATCH(D206,Customers!A:A,0))</f>
        <v>Maldonado, Miller and Thomas</v>
      </c>
    </row>
    <row r="207" spans="1:16">
      <c r="A207" t="s">
        <v>854</v>
      </c>
      <c r="B207" s="5">
        <v>44961</v>
      </c>
      <c r="C207" t="s">
        <v>7</v>
      </c>
      <c r="D207" t="s">
        <v>522</v>
      </c>
      <c r="E207">
        <v>8</v>
      </c>
      <c r="F207" t="str">
        <f t="shared" si="12"/>
        <v>Bulk</v>
      </c>
      <c r="G207" s="3">
        <v>341</v>
      </c>
      <c r="H207">
        <v>10</v>
      </c>
      <c r="I207" t="str">
        <f t="shared" si="13"/>
        <v>discounted</v>
      </c>
      <c r="J207" s="3">
        <f>Table3[[#This Row],[Quantity_Sold]]*Table3[[#This Row],[Selling_Price]]</f>
        <v>2728</v>
      </c>
      <c r="K207" s="3">
        <f t="shared" si="14"/>
        <v>34.1</v>
      </c>
      <c r="L207" s="3">
        <f t="shared" si="15"/>
        <v>2693.9</v>
      </c>
      <c r="M207" s="3" t="str">
        <f>TEXT(Table3[[#This Row],[Date]], "mmmm")</f>
        <v>February</v>
      </c>
      <c r="N207" s="3" t="str">
        <f>_xlfn.XLOOKUP(D207,Customers!A:A,Customers!B:B )</f>
        <v>Williams-Ross</v>
      </c>
      <c r="O207" s="3" t="str">
        <f>_xlfn.XLOOKUP(C207,Books!A:A,Books!B:B)</f>
        <v>Key protect simple fall</v>
      </c>
      <c r="P207" s="3" t="str">
        <f>INDEX(Customers!B:B,MATCH(D207,Customers!A:A,0))</f>
        <v>Williams-Ross</v>
      </c>
    </row>
    <row r="208" spans="1:16">
      <c r="A208" t="s">
        <v>855</v>
      </c>
      <c r="B208" s="5">
        <v>44960</v>
      </c>
      <c r="C208" t="s">
        <v>110</v>
      </c>
      <c r="D208" t="s">
        <v>500</v>
      </c>
      <c r="E208">
        <v>6</v>
      </c>
      <c r="F208" t="str">
        <f t="shared" si="12"/>
        <v>Bulk</v>
      </c>
      <c r="G208" s="3">
        <v>451</v>
      </c>
      <c r="H208">
        <v>10</v>
      </c>
      <c r="I208" t="str">
        <f t="shared" si="13"/>
        <v>discounted</v>
      </c>
      <c r="J208" s="3">
        <f>Table3[[#This Row],[Quantity_Sold]]*Table3[[#This Row],[Selling_Price]]</f>
        <v>2706</v>
      </c>
      <c r="K208" s="3">
        <f t="shared" si="14"/>
        <v>45.1</v>
      </c>
      <c r="L208" s="3">
        <f t="shared" si="15"/>
        <v>2660.9</v>
      </c>
      <c r="M208" s="3" t="str">
        <f>TEXT(Table3[[#This Row],[Date]], "mmmm")</f>
        <v>February</v>
      </c>
      <c r="N208" s="3" t="str">
        <f>_xlfn.XLOOKUP(D208,Customers!A:A,Customers!B:B )</f>
        <v>Patterson Ltd</v>
      </c>
      <c r="O208" s="3" t="str">
        <f>_xlfn.XLOOKUP(C208,Books!A:A,Books!B:B)</f>
        <v>Sense produce</v>
      </c>
      <c r="P208" s="3" t="str">
        <f>INDEX(Customers!B:B,MATCH(D208,Customers!A:A,0))</f>
        <v>Patterson Ltd</v>
      </c>
    </row>
    <row r="209" spans="1:16">
      <c r="A209" t="s">
        <v>856</v>
      </c>
      <c r="B209" s="5">
        <v>44975</v>
      </c>
      <c r="C209" t="s">
        <v>108</v>
      </c>
      <c r="D209" t="s">
        <v>326</v>
      </c>
      <c r="E209">
        <v>4</v>
      </c>
      <c r="F209" t="str">
        <f t="shared" si="12"/>
        <v>normal</v>
      </c>
      <c r="G209" s="3">
        <v>287</v>
      </c>
      <c r="H209">
        <v>10</v>
      </c>
      <c r="I209" t="str">
        <f t="shared" si="13"/>
        <v>discounted</v>
      </c>
      <c r="J209" s="3">
        <f>Table3[[#This Row],[Quantity_Sold]]*Table3[[#This Row],[Selling_Price]]</f>
        <v>1148</v>
      </c>
      <c r="K209" s="3">
        <f t="shared" si="14"/>
        <v>28.7</v>
      </c>
      <c r="L209" s="3">
        <f t="shared" si="15"/>
        <v>1119.3</v>
      </c>
      <c r="M209" s="3" t="str">
        <f>TEXT(Table3[[#This Row],[Date]], "mmmm")</f>
        <v>February</v>
      </c>
      <c r="N209" s="3" t="str">
        <f>_xlfn.XLOOKUP(D209,Customers!A:A,Customers!B:B )</f>
        <v>Scott-Johnston</v>
      </c>
      <c r="O209" s="3" t="str">
        <f>_xlfn.XLOOKUP(C209,Books!A:A,Books!B:B)</f>
        <v>Front</v>
      </c>
      <c r="P209" s="3" t="str">
        <f>INDEX(Customers!B:B,MATCH(D209,Customers!A:A,0))</f>
        <v>Scott-Johnston</v>
      </c>
    </row>
    <row r="210" spans="1:16">
      <c r="A210" t="s">
        <v>857</v>
      </c>
      <c r="B210" s="5">
        <v>44964</v>
      </c>
      <c r="C210" t="s">
        <v>104</v>
      </c>
      <c r="D210" t="s">
        <v>292</v>
      </c>
      <c r="E210">
        <v>1</v>
      </c>
      <c r="F210" t="str">
        <f t="shared" si="12"/>
        <v>normal</v>
      </c>
      <c r="G210" s="3">
        <v>465</v>
      </c>
      <c r="H210">
        <v>15</v>
      </c>
      <c r="I210" t="str">
        <f t="shared" si="13"/>
        <v>discounted</v>
      </c>
      <c r="J210" s="3">
        <f>Table3[[#This Row],[Quantity_Sold]]*Table3[[#This Row],[Selling_Price]]</f>
        <v>465</v>
      </c>
      <c r="K210" s="3">
        <f t="shared" si="14"/>
        <v>69.75</v>
      </c>
      <c r="L210" s="3">
        <f t="shared" si="15"/>
        <v>395.25</v>
      </c>
      <c r="M210" s="3" t="str">
        <f>TEXT(Table3[[#This Row],[Date]], "mmmm")</f>
        <v>February</v>
      </c>
      <c r="N210" s="3" t="str">
        <f>_xlfn.XLOOKUP(D210,Customers!A:A,Customers!B:B )</f>
        <v>Murphy Group</v>
      </c>
      <c r="O210" s="3" t="str">
        <f>_xlfn.XLOOKUP(C210,Books!A:A,Books!B:B)</f>
        <v>Process find daughter</v>
      </c>
      <c r="P210" s="3" t="str">
        <f>INDEX(Customers!B:B,MATCH(D210,Customers!A:A,0))</f>
        <v>Murphy Group</v>
      </c>
    </row>
    <row r="211" spans="1:16">
      <c r="A211" t="s">
        <v>858</v>
      </c>
      <c r="B211" s="5">
        <v>44973</v>
      </c>
      <c r="C211" t="s">
        <v>34</v>
      </c>
      <c r="D211" t="s">
        <v>348</v>
      </c>
      <c r="E211">
        <v>1</v>
      </c>
      <c r="F211" t="str">
        <f t="shared" si="12"/>
        <v>normal</v>
      </c>
      <c r="G211" s="3">
        <v>284</v>
      </c>
      <c r="H211">
        <v>0</v>
      </c>
      <c r="I211" t="str">
        <f t="shared" si="13"/>
        <v>full price</v>
      </c>
      <c r="J211" s="3">
        <f>Table3[[#This Row],[Quantity_Sold]]*Table3[[#This Row],[Selling_Price]]</f>
        <v>284</v>
      </c>
      <c r="K211" s="3">
        <f t="shared" si="14"/>
        <v>0</v>
      </c>
      <c r="L211" s="3">
        <f t="shared" si="15"/>
        <v>284</v>
      </c>
      <c r="M211" s="3" t="str">
        <f>TEXT(Table3[[#This Row],[Date]], "mmmm")</f>
        <v>February</v>
      </c>
      <c r="N211" s="3" t="str">
        <f>_xlfn.XLOOKUP(D211,Customers!A:A,Customers!B:B )</f>
        <v>Wade Group</v>
      </c>
      <c r="O211" s="3" t="str">
        <f>_xlfn.XLOOKUP(C211,Books!A:A,Books!B:B)</f>
        <v>Against realize bill</v>
      </c>
      <c r="P211" s="3" t="str">
        <f>INDEX(Customers!B:B,MATCH(D211,Customers!A:A,0))</f>
        <v>Wade Group</v>
      </c>
    </row>
    <row r="212" spans="1:16">
      <c r="A212" t="s">
        <v>859</v>
      </c>
      <c r="B212" s="5">
        <v>44960</v>
      </c>
      <c r="C212" t="s">
        <v>96</v>
      </c>
      <c r="D212" t="s">
        <v>538</v>
      </c>
      <c r="E212">
        <v>5</v>
      </c>
      <c r="F212" t="str">
        <f t="shared" si="12"/>
        <v>normal</v>
      </c>
      <c r="G212" s="3">
        <v>396</v>
      </c>
      <c r="H212">
        <v>5</v>
      </c>
      <c r="I212" t="str">
        <f t="shared" si="13"/>
        <v>discounted</v>
      </c>
      <c r="J212" s="3">
        <f>Table3[[#This Row],[Quantity_Sold]]*Table3[[#This Row],[Selling_Price]]</f>
        <v>1980</v>
      </c>
      <c r="K212" s="3">
        <f t="shared" si="14"/>
        <v>19.8</v>
      </c>
      <c r="L212" s="3">
        <f t="shared" si="15"/>
        <v>1960.2</v>
      </c>
      <c r="M212" s="3" t="str">
        <f>TEXT(Table3[[#This Row],[Date]], "mmmm")</f>
        <v>February</v>
      </c>
      <c r="N212" s="3" t="str">
        <f>_xlfn.XLOOKUP(D212,Customers!A:A,Customers!B:B )</f>
        <v>Savage, Boyle and Kennedy</v>
      </c>
      <c r="O212" s="3" t="str">
        <f>_xlfn.XLOOKUP(C212,Books!A:A,Books!B:B)</f>
        <v>Green city audience</v>
      </c>
      <c r="P212" s="3" t="str">
        <f>INDEX(Customers!B:B,MATCH(D212,Customers!A:A,0))</f>
        <v>Savage, Boyle and Kennedy</v>
      </c>
    </row>
    <row r="213" spans="1:16">
      <c r="A213" t="s">
        <v>860</v>
      </c>
      <c r="B213" s="5">
        <v>44976</v>
      </c>
      <c r="C213" t="s">
        <v>120</v>
      </c>
      <c r="D213" t="s">
        <v>176</v>
      </c>
      <c r="E213">
        <v>1</v>
      </c>
      <c r="F213" t="str">
        <f t="shared" si="12"/>
        <v>normal</v>
      </c>
      <c r="G213" s="3">
        <v>204</v>
      </c>
      <c r="H213">
        <v>15</v>
      </c>
      <c r="I213" t="str">
        <f t="shared" si="13"/>
        <v>discounted</v>
      </c>
      <c r="J213" s="3">
        <f>Table3[[#This Row],[Quantity_Sold]]*Table3[[#This Row],[Selling_Price]]</f>
        <v>204</v>
      </c>
      <c r="K213" s="3">
        <f t="shared" si="14"/>
        <v>30.6</v>
      </c>
      <c r="L213" s="3">
        <f t="shared" si="15"/>
        <v>173.4</v>
      </c>
      <c r="M213" s="3" t="str">
        <f>TEXT(Table3[[#This Row],[Date]], "mmmm")</f>
        <v>February</v>
      </c>
      <c r="N213" s="3" t="str">
        <f>_xlfn.XLOOKUP(D213,Customers!A:A,Customers!B:B )</f>
        <v>Pierce, Cross and Solomon</v>
      </c>
      <c r="O213" s="3" t="str">
        <f>_xlfn.XLOOKUP(C213,Books!A:A,Books!B:B)</f>
        <v>Expect turn</v>
      </c>
      <c r="P213" s="3" t="str">
        <f>INDEX(Customers!B:B,MATCH(D213,Customers!A:A,0))</f>
        <v>Pierce, Cross and Solomon</v>
      </c>
    </row>
    <row r="214" spans="1:16">
      <c r="A214" t="s">
        <v>861</v>
      </c>
      <c r="B214" s="5">
        <v>44962</v>
      </c>
      <c r="C214" t="s">
        <v>64</v>
      </c>
      <c r="D214" t="s">
        <v>159</v>
      </c>
      <c r="E214">
        <v>10</v>
      </c>
      <c r="F214" t="str">
        <f t="shared" si="12"/>
        <v>Bulk</v>
      </c>
      <c r="G214" s="3">
        <v>487</v>
      </c>
      <c r="H214">
        <v>10</v>
      </c>
      <c r="I214" t="str">
        <f t="shared" si="13"/>
        <v>discounted</v>
      </c>
      <c r="J214" s="3">
        <f>Table3[[#This Row],[Quantity_Sold]]*Table3[[#This Row],[Selling_Price]]</f>
        <v>4870</v>
      </c>
      <c r="K214" s="3">
        <f t="shared" si="14"/>
        <v>48.7</v>
      </c>
      <c r="L214" s="3">
        <f t="shared" si="15"/>
        <v>4821.3</v>
      </c>
      <c r="M214" s="3" t="str">
        <f>TEXT(Table3[[#This Row],[Date]], "mmmm")</f>
        <v>February</v>
      </c>
      <c r="N214" s="3" t="str">
        <f>_xlfn.XLOOKUP(D214,Customers!A:A,Customers!B:B )</f>
        <v>Brown and Sons</v>
      </c>
      <c r="O214" s="3" t="str">
        <f>_xlfn.XLOOKUP(C214,Books!A:A,Books!B:B)</f>
        <v>Health beyond back</v>
      </c>
      <c r="P214" s="3" t="str">
        <f>INDEX(Customers!B:B,MATCH(D214,Customers!A:A,0))</f>
        <v>Brown and Sons</v>
      </c>
    </row>
    <row r="215" spans="1:16">
      <c r="A215" t="s">
        <v>862</v>
      </c>
      <c r="B215" s="5">
        <v>44970</v>
      </c>
      <c r="C215" t="s">
        <v>18</v>
      </c>
      <c r="D215" t="s">
        <v>450</v>
      </c>
      <c r="E215">
        <v>2</v>
      </c>
      <c r="F215" t="str">
        <f t="shared" si="12"/>
        <v>normal</v>
      </c>
      <c r="G215" s="3">
        <v>500</v>
      </c>
      <c r="H215">
        <v>5</v>
      </c>
      <c r="I215" t="str">
        <f t="shared" si="13"/>
        <v>discounted</v>
      </c>
      <c r="J215" s="3">
        <f>Table3[[#This Row],[Quantity_Sold]]*Table3[[#This Row],[Selling_Price]]</f>
        <v>1000</v>
      </c>
      <c r="K215" s="3">
        <f t="shared" si="14"/>
        <v>25</v>
      </c>
      <c r="L215" s="3">
        <f t="shared" si="15"/>
        <v>975</v>
      </c>
      <c r="M215" s="3" t="str">
        <f>TEXT(Table3[[#This Row],[Date]], "mmmm")</f>
        <v>February</v>
      </c>
      <c r="N215" s="3" t="str">
        <f>_xlfn.XLOOKUP(D215,Customers!A:A,Customers!B:B )</f>
        <v>Garcia, Garcia and Rose</v>
      </c>
      <c r="O215" s="3" t="str">
        <f>_xlfn.XLOOKUP(C215,Books!A:A,Books!B:B)</f>
        <v>Cell become</v>
      </c>
      <c r="P215" s="3" t="str">
        <f>INDEX(Customers!B:B,MATCH(D215,Customers!A:A,0))</f>
        <v>Garcia, Garcia and Rose</v>
      </c>
    </row>
    <row r="216" spans="1:16">
      <c r="A216" t="s">
        <v>863</v>
      </c>
      <c r="B216" s="5">
        <v>44983</v>
      </c>
      <c r="C216" t="s">
        <v>126</v>
      </c>
      <c r="D216" t="s">
        <v>522</v>
      </c>
      <c r="E216">
        <v>10</v>
      </c>
      <c r="F216" t="str">
        <f t="shared" si="12"/>
        <v>Bulk</v>
      </c>
      <c r="G216" s="3">
        <v>399</v>
      </c>
      <c r="H216">
        <v>0</v>
      </c>
      <c r="I216" t="str">
        <f t="shared" si="13"/>
        <v>full price</v>
      </c>
      <c r="J216" s="3">
        <f>Table3[[#This Row],[Quantity_Sold]]*Table3[[#This Row],[Selling_Price]]</f>
        <v>3990</v>
      </c>
      <c r="K216" s="3">
        <f t="shared" si="14"/>
        <v>0</v>
      </c>
      <c r="L216" s="3">
        <f t="shared" si="15"/>
        <v>3990</v>
      </c>
      <c r="M216" s="3" t="str">
        <f>TEXT(Table3[[#This Row],[Date]], "mmmm")</f>
        <v>February</v>
      </c>
      <c r="N216" s="3" t="str">
        <f>_xlfn.XLOOKUP(D216,Customers!A:A,Customers!B:B )</f>
        <v>Williams-Ross</v>
      </c>
      <c r="O216" s="3" t="str">
        <f>_xlfn.XLOOKUP(C216,Books!A:A,Books!B:B)</f>
        <v>Ahead leg senior</v>
      </c>
      <c r="P216" s="3" t="str">
        <f>INDEX(Customers!B:B,MATCH(D216,Customers!A:A,0))</f>
        <v>Williams-Ross</v>
      </c>
    </row>
    <row r="217" spans="1:16">
      <c r="A217" t="s">
        <v>864</v>
      </c>
      <c r="B217" s="5">
        <v>44970</v>
      </c>
      <c r="C217" t="s">
        <v>92</v>
      </c>
      <c r="D217" t="s">
        <v>157</v>
      </c>
      <c r="E217">
        <v>8</v>
      </c>
      <c r="F217" t="str">
        <f t="shared" si="12"/>
        <v>Bulk</v>
      </c>
      <c r="G217" s="3">
        <v>381</v>
      </c>
      <c r="H217">
        <v>15</v>
      </c>
      <c r="I217" t="str">
        <f t="shared" si="13"/>
        <v>discounted</v>
      </c>
      <c r="J217" s="3">
        <f>Table3[[#This Row],[Quantity_Sold]]*Table3[[#This Row],[Selling_Price]]</f>
        <v>3048</v>
      </c>
      <c r="K217" s="3">
        <f t="shared" si="14"/>
        <v>57.15</v>
      </c>
      <c r="L217" s="3">
        <f t="shared" si="15"/>
        <v>2990.85</v>
      </c>
      <c r="M217" s="3" t="str">
        <f>TEXT(Table3[[#This Row],[Date]], "mmmm")</f>
        <v>February</v>
      </c>
      <c r="N217" s="3" t="str">
        <f>_xlfn.XLOOKUP(D217,Customers!A:A,Customers!B:B )</f>
        <v>Brown PLC</v>
      </c>
      <c r="O217" s="3" t="str">
        <f>_xlfn.XLOOKUP(C217,Books!A:A,Books!B:B)</f>
        <v>Also general growth local</v>
      </c>
      <c r="P217" s="3" t="str">
        <f>INDEX(Customers!B:B,MATCH(D217,Customers!A:A,0))</f>
        <v>Brown PLC</v>
      </c>
    </row>
    <row r="218" spans="1:16">
      <c r="A218" t="s">
        <v>865</v>
      </c>
      <c r="B218" s="5">
        <v>44983</v>
      </c>
      <c r="C218" t="s">
        <v>102</v>
      </c>
      <c r="D218" t="s">
        <v>350</v>
      </c>
      <c r="E218">
        <v>1</v>
      </c>
      <c r="F218" t="str">
        <f t="shared" si="12"/>
        <v>normal</v>
      </c>
      <c r="G218" s="3">
        <v>162</v>
      </c>
      <c r="H218">
        <v>15</v>
      </c>
      <c r="I218" t="str">
        <f t="shared" si="13"/>
        <v>discounted</v>
      </c>
      <c r="J218" s="3">
        <f>Table3[[#This Row],[Quantity_Sold]]*Table3[[#This Row],[Selling_Price]]</f>
        <v>162</v>
      </c>
      <c r="K218" s="3">
        <f t="shared" si="14"/>
        <v>24.3</v>
      </c>
      <c r="L218" s="3">
        <f t="shared" si="15"/>
        <v>137.69999999999999</v>
      </c>
      <c r="M218" s="3" t="str">
        <f>TEXT(Table3[[#This Row],[Date]], "mmmm")</f>
        <v>February</v>
      </c>
      <c r="N218" s="3" t="str">
        <f>_xlfn.XLOOKUP(D218,Customers!A:A,Customers!B:B )</f>
        <v>Johnson-Bennett</v>
      </c>
      <c r="O218" s="3" t="str">
        <f>_xlfn.XLOOKUP(C218,Books!A:A,Books!B:B)</f>
        <v>Effort same</v>
      </c>
      <c r="P218" s="3" t="str">
        <f>INDEX(Customers!B:B,MATCH(D218,Customers!A:A,0))</f>
        <v>Johnson-Bennett</v>
      </c>
    </row>
    <row r="219" spans="1:16">
      <c r="A219" t="s">
        <v>866</v>
      </c>
      <c r="B219" s="5">
        <v>44967</v>
      </c>
      <c r="C219" t="s">
        <v>7</v>
      </c>
      <c r="D219" t="s">
        <v>582</v>
      </c>
      <c r="E219">
        <v>3</v>
      </c>
      <c r="F219" t="str">
        <f t="shared" si="12"/>
        <v>normal</v>
      </c>
      <c r="G219" s="3">
        <v>341</v>
      </c>
      <c r="H219">
        <v>15</v>
      </c>
      <c r="I219" t="str">
        <f t="shared" si="13"/>
        <v>discounted</v>
      </c>
      <c r="J219" s="3">
        <f>Table3[[#This Row],[Quantity_Sold]]*Table3[[#This Row],[Selling_Price]]</f>
        <v>1023</v>
      </c>
      <c r="K219" s="3">
        <f t="shared" si="14"/>
        <v>51.15</v>
      </c>
      <c r="L219" s="3">
        <f t="shared" si="15"/>
        <v>971.85</v>
      </c>
      <c r="M219" s="3" t="str">
        <f>TEXT(Table3[[#This Row],[Date]], "mmmm")</f>
        <v>February</v>
      </c>
      <c r="N219" s="3" t="str">
        <f>_xlfn.XLOOKUP(D219,Customers!A:A,Customers!B:B )</f>
        <v>Martin Inc</v>
      </c>
      <c r="O219" s="3" t="str">
        <f>_xlfn.XLOOKUP(C219,Books!A:A,Books!B:B)</f>
        <v>Key protect simple fall</v>
      </c>
      <c r="P219" s="3" t="str">
        <f>INDEX(Customers!B:B,MATCH(D219,Customers!A:A,0))</f>
        <v>Martin Inc</v>
      </c>
    </row>
    <row r="220" spans="1:16">
      <c r="A220" t="s">
        <v>867</v>
      </c>
      <c r="B220" s="5">
        <v>44963</v>
      </c>
      <c r="C220" t="s">
        <v>106</v>
      </c>
      <c r="D220" t="s">
        <v>236</v>
      </c>
      <c r="E220">
        <v>5</v>
      </c>
      <c r="F220" t="str">
        <f t="shared" si="12"/>
        <v>normal</v>
      </c>
      <c r="G220" s="3">
        <v>219</v>
      </c>
      <c r="H220">
        <v>15</v>
      </c>
      <c r="I220" t="str">
        <f t="shared" si="13"/>
        <v>discounted</v>
      </c>
      <c r="J220" s="3">
        <f>Table3[[#This Row],[Quantity_Sold]]*Table3[[#This Row],[Selling_Price]]</f>
        <v>1095</v>
      </c>
      <c r="K220" s="3">
        <f t="shared" si="14"/>
        <v>32.85</v>
      </c>
      <c r="L220" s="3">
        <f t="shared" si="15"/>
        <v>1062.1500000000001</v>
      </c>
      <c r="M220" s="3" t="str">
        <f>TEXT(Table3[[#This Row],[Date]], "mmmm")</f>
        <v>February</v>
      </c>
      <c r="N220" s="3" t="str">
        <f>_xlfn.XLOOKUP(D220,Customers!A:A,Customers!B:B )</f>
        <v>Davis, Franklin and Pollard</v>
      </c>
      <c r="O220" s="3" t="str">
        <f>_xlfn.XLOOKUP(C220,Books!A:A,Books!B:B)</f>
        <v>Some may</v>
      </c>
      <c r="P220" s="3" t="str">
        <f>INDEX(Customers!B:B,MATCH(D220,Customers!A:A,0))</f>
        <v>Davis, Franklin and Pollard</v>
      </c>
    </row>
    <row r="221" spans="1:16">
      <c r="A221" t="s">
        <v>868</v>
      </c>
      <c r="B221" s="5">
        <v>44972</v>
      </c>
      <c r="C221" t="s">
        <v>104</v>
      </c>
      <c r="D221" t="s">
        <v>430</v>
      </c>
      <c r="E221">
        <v>10</v>
      </c>
      <c r="F221" t="str">
        <f t="shared" si="12"/>
        <v>Bulk</v>
      </c>
      <c r="G221" s="3">
        <v>465</v>
      </c>
      <c r="H221">
        <v>5</v>
      </c>
      <c r="I221" t="str">
        <f t="shared" si="13"/>
        <v>discounted</v>
      </c>
      <c r="J221" s="3">
        <f>Table3[[#This Row],[Quantity_Sold]]*Table3[[#This Row],[Selling_Price]]</f>
        <v>4650</v>
      </c>
      <c r="K221" s="3">
        <f t="shared" si="14"/>
        <v>23.25</v>
      </c>
      <c r="L221" s="3">
        <f t="shared" si="15"/>
        <v>4626.75</v>
      </c>
      <c r="M221" s="3" t="str">
        <f>TEXT(Table3[[#This Row],[Date]], "mmmm")</f>
        <v>February</v>
      </c>
      <c r="N221" s="3" t="str">
        <f>_xlfn.XLOOKUP(D221,Customers!A:A,Customers!B:B )</f>
        <v>Ford PLC</v>
      </c>
      <c r="O221" s="3" t="str">
        <f>_xlfn.XLOOKUP(C221,Books!A:A,Books!B:B)</f>
        <v>Process find daughter</v>
      </c>
      <c r="P221" s="3" t="str">
        <f>INDEX(Customers!B:B,MATCH(D221,Customers!A:A,0))</f>
        <v>Ford PLC</v>
      </c>
    </row>
    <row r="222" spans="1:16">
      <c r="A222" t="s">
        <v>869</v>
      </c>
      <c r="B222" s="5">
        <v>44967</v>
      </c>
      <c r="C222" t="s">
        <v>34</v>
      </c>
      <c r="D222" t="s">
        <v>422</v>
      </c>
      <c r="E222">
        <v>8</v>
      </c>
      <c r="F222" t="str">
        <f t="shared" si="12"/>
        <v>Bulk</v>
      </c>
      <c r="G222" s="3">
        <v>284</v>
      </c>
      <c r="H222">
        <v>15</v>
      </c>
      <c r="I222" t="str">
        <f t="shared" si="13"/>
        <v>discounted</v>
      </c>
      <c r="J222" s="3">
        <f>Table3[[#This Row],[Quantity_Sold]]*Table3[[#This Row],[Selling_Price]]</f>
        <v>2272</v>
      </c>
      <c r="K222" s="3">
        <f t="shared" si="14"/>
        <v>42.6</v>
      </c>
      <c r="L222" s="3">
        <f t="shared" si="15"/>
        <v>2229.4</v>
      </c>
      <c r="M222" s="3" t="str">
        <f>TEXT(Table3[[#This Row],[Date]], "mmmm")</f>
        <v>February</v>
      </c>
      <c r="N222" s="3" t="str">
        <f>_xlfn.XLOOKUP(D222,Customers!A:A,Customers!B:B )</f>
        <v>Butler-Carter</v>
      </c>
      <c r="O222" s="3" t="str">
        <f>_xlfn.XLOOKUP(C222,Books!A:A,Books!B:B)</f>
        <v>Against realize bill</v>
      </c>
      <c r="P222" s="3" t="str">
        <f>INDEX(Customers!B:B,MATCH(D222,Customers!A:A,0))</f>
        <v>Butler-Carter</v>
      </c>
    </row>
    <row r="223" spans="1:16">
      <c r="A223" t="s">
        <v>870</v>
      </c>
      <c r="B223" s="5">
        <v>44977</v>
      </c>
      <c r="C223" t="s">
        <v>104</v>
      </c>
      <c r="D223" t="s">
        <v>632</v>
      </c>
      <c r="E223">
        <v>2</v>
      </c>
      <c r="F223" t="str">
        <f t="shared" si="12"/>
        <v>normal</v>
      </c>
      <c r="G223" s="3">
        <v>465</v>
      </c>
      <c r="H223">
        <v>10</v>
      </c>
      <c r="I223" t="str">
        <f t="shared" si="13"/>
        <v>discounted</v>
      </c>
      <c r="J223" s="3">
        <f>Table3[[#This Row],[Quantity_Sold]]*Table3[[#This Row],[Selling_Price]]</f>
        <v>930</v>
      </c>
      <c r="K223" s="3">
        <f t="shared" si="14"/>
        <v>46.5</v>
      </c>
      <c r="L223" s="3">
        <f t="shared" si="15"/>
        <v>883.5</v>
      </c>
      <c r="M223" s="3" t="str">
        <f>TEXT(Table3[[#This Row],[Date]], "mmmm")</f>
        <v>February</v>
      </c>
      <c r="N223" s="3" t="str">
        <f>_xlfn.XLOOKUP(D223,Customers!A:A,Customers!B:B )</f>
        <v>Jones-Hunter</v>
      </c>
      <c r="O223" s="3" t="str">
        <f>_xlfn.XLOOKUP(C223,Books!A:A,Books!B:B)</f>
        <v>Process find daughter</v>
      </c>
      <c r="P223" s="3" t="str">
        <f>INDEX(Customers!B:B,MATCH(D223,Customers!A:A,0))</f>
        <v>Jones-Hunter</v>
      </c>
    </row>
    <row r="224" spans="1:16">
      <c r="A224" t="s">
        <v>871</v>
      </c>
      <c r="B224" s="5">
        <v>44976</v>
      </c>
      <c r="C224" t="s">
        <v>114</v>
      </c>
      <c r="D224" t="s">
        <v>360</v>
      </c>
      <c r="E224">
        <v>6</v>
      </c>
      <c r="F224" t="str">
        <f t="shared" si="12"/>
        <v>Bulk</v>
      </c>
      <c r="G224" s="3">
        <v>315</v>
      </c>
      <c r="H224">
        <v>15</v>
      </c>
      <c r="I224" t="str">
        <f t="shared" si="13"/>
        <v>discounted</v>
      </c>
      <c r="J224" s="3">
        <f>Table3[[#This Row],[Quantity_Sold]]*Table3[[#This Row],[Selling_Price]]</f>
        <v>1890</v>
      </c>
      <c r="K224" s="3">
        <f t="shared" si="14"/>
        <v>47.25</v>
      </c>
      <c r="L224" s="3">
        <f t="shared" si="15"/>
        <v>1842.75</v>
      </c>
      <c r="M224" s="3" t="str">
        <f>TEXT(Table3[[#This Row],[Date]], "mmmm")</f>
        <v>February</v>
      </c>
      <c r="N224" s="3" t="str">
        <f>_xlfn.XLOOKUP(D224,Customers!A:A,Customers!B:B )</f>
        <v>Guzman Ltd</v>
      </c>
      <c r="O224" s="3" t="str">
        <f>_xlfn.XLOOKUP(C224,Books!A:A,Books!B:B)</f>
        <v>Detail difficult power</v>
      </c>
      <c r="P224" s="3" t="str">
        <f>INDEX(Customers!B:B,MATCH(D224,Customers!A:A,0))</f>
        <v>Guzman Ltd</v>
      </c>
    </row>
    <row r="225" spans="1:16">
      <c r="A225" t="s">
        <v>872</v>
      </c>
      <c r="B225" s="5">
        <v>44973</v>
      </c>
      <c r="C225" t="s">
        <v>84</v>
      </c>
      <c r="D225" t="s">
        <v>594</v>
      </c>
      <c r="E225">
        <v>3</v>
      </c>
      <c r="F225" t="str">
        <f t="shared" si="12"/>
        <v>normal</v>
      </c>
      <c r="G225" s="3">
        <v>481</v>
      </c>
      <c r="H225">
        <v>10</v>
      </c>
      <c r="I225" t="str">
        <f t="shared" si="13"/>
        <v>discounted</v>
      </c>
      <c r="J225" s="3">
        <f>Table3[[#This Row],[Quantity_Sold]]*Table3[[#This Row],[Selling_Price]]</f>
        <v>1443</v>
      </c>
      <c r="K225" s="3">
        <f t="shared" si="14"/>
        <v>48.1</v>
      </c>
      <c r="L225" s="3">
        <f t="shared" si="15"/>
        <v>1394.9</v>
      </c>
      <c r="M225" s="3" t="str">
        <f>TEXT(Table3[[#This Row],[Date]], "mmmm")</f>
        <v>February</v>
      </c>
      <c r="N225" s="3" t="str">
        <f>_xlfn.XLOOKUP(D225,Customers!A:A,Customers!B:B )</f>
        <v>Bauer, Page and Archer</v>
      </c>
      <c r="O225" s="3" t="str">
        <f>_xlfn.XLOOKUP(C225,Books!A:A,Books!B:B)</f>
        <v>Statement back brother</v>
      </c>
      <c r="P225" s="3" t="str">
        <f>INDEX(Customers!B:B,MATCH(D225,Customers!A:A,0))</f>
        <v>Bauer, Page and Archer</v>
      </c>
    </row>
    <row r="226" spans="1:16">
      <c r="A226" t="s">
        <v>873</v>
      </c>
      <c r="B226" s="5">
        <v>44978</v>
      </c>
      <c r="C226" t="s">
        <v>26</v>
      </c>
      <c r="D226" t="s">
        <v>274</v>
      </c>
      <c r="E226">
        <v>6</v>
      </c>
      <c r="F226" t="str">
        <f t="shared" si="12"/>
        <v>Bulk</v>
      </c>
      <c r="G226" s="3">
        <v>210</v>
      </c>
      <c r="H226">
        <v>15</v>
      </c>
      <c r="I226" t="str">
        <f t="shared" si="13"/>
        <v>discounted</v>
      </c>
      <c r="J226" s="3">
        <f>Table3[[#This Row],[Quantity_Sold]]*Table3[[#This Row],[Selling_Price]]</f>
        <v>1260</v>
      </c>
      <c r="K226" s="3">
        <f t="shared" si="14"/>
        <v>31.5</v>
      </c>
      <c r="L226" s="3">
        <f t="shared" si="15"/>
        <v>1228.5</v>
      </c>
      <c r="M226" s="3" t="str">
        <f>TEXT(Table3[[#This Row],[Date]], "mmmm")</f>
        <v>February</v>
      </c>
      <c r="N226" s="3" t="str">
        <f>_xlfn.XLOOKUP(D226,Customers!A:A,Customers!B:B )</f>
        <v>Green, Wilson and Flynn</v>
      </c>
      <c r="O226" s="3" t="str">
        <f>_xlfn.XLOOKUP(C226,Books!A:A,Books!B:B)</f>
        <v>Nearly material</v>
      </c>
      <c r="P226" s="3" t="str">
        <f>INDEX(Customers!B:B,MATCH(D226,Customers!A:A,0))</f>
        <v>Green, Wilson and Flynn</v>
      </c>
    </row>
    <row r="227" spans="1:16">
      <c r="A227" t="s">
        <v>874</v>
      </c>
      <c r="B227" s="5">
        <v>44981</v>
      </c>
      <c r="C227" t="s">
        <v>74</v>
      </c>
      <c r="D227" t="s">
        <v>422</v>
      </c>
      <c r="E227">
        <v>4</v>
      </c>
      <c r="F227" t="str">
        <f t="shared" si="12"/>
        <v>normal</v>
      </c>
      <c r="G227" s="3">
        <v>347</v>
      </c>
      <c r="H227">
        <v>15</v>
      </c>
      <c r="I227" t="str">
        <f t="shared" si="13"/>
        <v>discounted</v>
      </c>
      <c r="J227" s="3">
        <f>Table3[[#This Row],[Quantity_Sold]]*Table3[[#This Row],[Selling_Price]]</f>
        <v>1388</v>
      </c>
      <c r="K227" s="3">
        <f t="shared" si="14"/>
        <v>52.05</v>
      </c>
      <c r="L227" s="3">
        <f t="shared" si="15"/>
        <v>1335.95</v>
      </c>
      <c r="M227" s="3" t="str">
        <f>TEXT(Table3[[#This Row],[Date]], "mmmm")</f>
        <v>February</v>
      </c>
      <c r="N227" s="3" t="str">
        <f>_xlfn.XLOOKUP(D227,Customers!A:A,Customers!B:B )</f>
        <v>Butler-Carter</v>
      </c>
      <c r="O227" s="3" t="str">
        <f>_xlfn.XLOOKUP(C227,Books!A:A,Books!B:B)</f>
        <v>Think either pressure</v>
      </c>
      <c r="P227" s="3" t="str">
        <f>INDEX(Customers!B:B,MATCH(D227,Customers!A:A,0))</f>
        <v>Butler-Carter</v>
      </c>
    </row>
    <row r="228" spans="1:16">
      <c r="A228" t="s">
        <v>875</v>
      </c>
      <c r="B228" s="5">
        <v>44969</v>
      </c>
      <c r="C228" t="s">
        <v>114</v>
      </c>
      <c r="D228" t="s">
        <v>398</v>
      </c>
      <c r="E228">
        <v>3</v>
      </c>
      <c r="F228" t="str">
        <f t="shared" si="12"/>
        <v>normal</v>
      </c>
      <c r="G228" s="3">
        <v>315</v>
      </c>
      <c r="H228">
        <v>5</v>
      </c>
      <c r="I228" t="str">
        <f t="shared" si="13"/>
        <v>discounted</v>
      </c>
      <c r="J228" s="3">
        <f>Table3[[#This Row],[Quantity_Sold]]*Table3[[#This Row],[Selling_Price]]</f>
        <v>945</v>
      </c>
      <c r="K228" s="3">
        <f t="shared" si="14"/>
        <v>15.75</v>
      </c>
      <c r="L228" s="3">
        <f t="shared" si="15"/>
        <v>929.25</v>
      </c>
      <c r="M228" s="3" t="str">
        <f>TEXT(Table3[[#This Row],[Date]], "mmmm")</f>
        <v>February</v>
      </c>
      <c r="N228" s="3" t="str">
        <f>_xlfn.XLOOKUP(D228,Customers!A:A,Customers!B:B )</f>
        <v>Moreno, Jenkins and Perez</v>
      </c>
      <c r="O228" s="3" t="str">
        <f>_xlfn.XLOOKUP(C228,Books!A:A,Books!B:B)</f>
        <v>Detail difficult power</v>
      </c>
      <c r="P228" s="3" t="str">
        <f>INDEX(Customers!B:B,MATCH(D228,Customers!A:A,0))</f>
        <v>Moreno, Jenkins and Perez</v>
      </c>
    </row>
    <row r="229" spans="1:16">
      <c r="A229" t="s">
        <v>876</v>
      </c>
      <c r="B229" s="5">
        <v>44958</v>
      </c>
      <c r="C229" t="s">
        <v>114</v>
      </c>
      <c r="D229" t="s">
        <v>442</v>
      </c>
      <c r="E229">
        <v>3</v>
      </c>
      <c r="F229" t="str">
        <f t="shared" si="12"/>
        <v>normal</v>
      </c>
      <c r="G229" s="3">
        <v>315</v>
      </c>
      <c r="H229">
        <v>15</v>
      </c>
      <c r="I229" t="str">
        <f t="shared" si="13"/>
        <v>discounted</v>
      </c>
      <c r="J229" s="3">
        <f>Table3[[#This Row],[Quantity_Sold]]*Table3[[#This Row],[Selling_Price]]</f>
        <v>945</v>
      </c>
      <c r="K229" s="3">
        <f t="shared" si="14"/>
        <v>47.25</v>
      </c>
      <c r="L229" s="3">
        <f t="shared" si="15"/>
        <v>897.75</v>
      </c>
      <c r="M229" s="3" t="str">
        <f>TEXT(Table3[[#This Row],[Date]], "mmmm")</f>
        <v>February</v>
      </c>
      <c r="N229" s="3" t="str">
        <f>_xlfn.XLOOKUP(D229,Customers!A:A,Customers!B:B )</f>
        <v>Terry-Simpson</v>
      </c>
      <c r="O229" s="3" t="str">
        <f>_xlfn.XLOOKUP(C229,Books!A:A,Books!B:B)</f>
        <v>Detail difficult power</v>
      </c>
      <c r="P229" s="3" t="str">
        <f>INDEX(Customers!B:B,MATCH(D229,Customers!A:A,0))</f>
        <v>Terry-Simpson</v>
      </c>
    </row>
    <row r="230" spans="1:16">
      <c r="A230" t="s">
        <v>877</v>
      </c>
      <c r="B230" s="5">
        <v>44980</v>
      </c>
      <c r="C230" t="s">
        <v>120</v>
      </c>
      <c r="D230" t="s">
        <v>574</v>
      </c>
      <c r="E230">
        <v>8</v>
      </c>
      <c r="F230" t="str">
        <f t="shared" si="12"/>
        <v>Bulk</v>
      </c>
      <c r="G230" s="3">
        <v>204</v>
      </c>
      <c r="H230">
        <v>5</v>
      </c>
      <c r="I230" t="str">
        <f t="shared" si="13"/>
        <v>discounted</v>
      </c>
      <c r="J230" s="3">
        <f>Table3[[#This Row],[Quantity_Sold]]*Table3[[#This Row],[Selling_Price]]</f>
        <v>1632</v>
      </c>
      <c r="K230" s="3">
        <f t="shared" si="14"/>
        <v>10.199999999999999</v>
      </c>
      <c r="L230" s="3">
        <f t="shared" si="15"/>
        <v>1621.8</v>
      </c>
      <c r="M230" s="3" t="str">
        <f>TEXT(Table3[[#This Row],[Date]], "mmmm")</f>
        <v>February</v>
      </c>
      <c r="N230" s="3" t="str">
        <f>_xlfn.XLOOKUP(D230,Customers!A:A,Customers!B:B )</f>
        <v>Williams Group</v>
      </c>
      <c r="O230" s="3" t="str">
        <f>_xlfn.XLOOKUP(C230,Books!A:A,Books!B:B)</f>
        <v>Expect turn</v>
      </c>
      <c r="P230" s="3" t="str">
        <f>INDEX(Customers!B:B,MATCH(D230,Customers!A:A,0))</f>
        <v>Williams Group</v>
      </c>
    </row>
    <row r="231" spans="1:16">
      <c r="A231" t="s">
        <v>878</v>
      </c>
      <c r="B231" s="5">
        <v>44964</v>
      </c>
      <c r="C231" t="s">
        <v>108</v>
      </c>
      <c r="D231" t="s">
        <v>482</v>
      </c>
      <c r="E231">
        <v>6</v>
      </c>
      <c r="F231" t="str">
        <f t="shared" si="12"/>
        <v>Bulk</v>
      </c>
      <c r="G231" s="3">
        <v>287</v>
      </c>
      <c r="H231">
        <v>0</v>
      </c>
      <c r="I231" t="str">
        <f t="shared" si="13"/>
        <v>full price</v>
      </c>
      <c r="J231" s="3">
        <f>Table3[[#This Row],[Quantity_Sold]]*Table3[[#This Row],[Selling_Price]]</f>
        <v>1722</v>
      </c>
      <c r="K231" s="3">
        <f t="shared" si="14"/>
        <v>0</v>
      </c>
      <c r="L231" s="3">
        <f t="shared" si="15"/>
        <v>1722</v>
      </c>
      <c r="M231" s="3" t="str">
        <f>TEXT(Table3[[#This Row],[Date]], "mmmm")</f>
        <v>February</v>
      </c>
      <c r="N231" s="3" t="str">
        <f>_xlfn.XLOOKUP(D231,Customers!A:A,Customers!B:B )</f>
        <v>Arnold-Mahoney</v>
      </c>
      <c r="O231" s="3" t="str">
        <f>_xlfn.XLOOKUP(C231,Books!A:A,Books!B:B)</f>
        <v>Front</v>
      </c>
      <c r="P231" s="3" t="str">
        <f>INDEX(Customers!B:B,MATCH(D231,Customers!A:A,0))</f>
        <v>Arnold-Mahoney</v>
      </c>
    </row>
    <row r="232" spans="1:16">
      <c r="A232" t="s">
        <v>879</v>
      </c>
      <c r="B232" s="5">
        <v>44982</v>
      </c>
      <c r="C232" t="s">
        <v>88</v>
      </c>
      <c r="D232" t="s">
        <v>594</v>
      </c>
      <c r="E232">
        <v>2</v>
      </c>
      <c r="F232" t="str">
        <f t="shared" si="12"/>
        <v>normal</v>
      </c>
      <c r="G232" s="3">
        <v>456</v>
      </c>
      <c r="H232">
        <v>5</v>
      </c>
      <c r="I232" t="str">
        <f t="shared" si="13"/>
        <v>discounted</v>
      </c>
      <c r="J232" s="3">
        <f>Table3[[#This Row],[Quantity_Sold]]*Table3[[#This Row],[Selling_Price]]</f>
        <v>912</v>
      </c>
      <c r="K232" s="3">
        <f t="shared" si="14"/>
        <v>22.8</v>
      </c>
      <c r="L232" s="3">
        <f t="shared" si="15"/>
        <v>889.2</v>
      </c>
      <c r="M232" s="3" t="str">
        <f>TEXT(Table3[[#This Row],[Date]], "mmmm")</f>
        <v>February</v>
      </c>
      <c r="N232" s="3" t="str">
        <f>_xlfn.XLOOKUP(D232,Customers!A:A,Customers!B:B )</f>
        <v>Bauer, Page and Archer</v>
      </c>
      <c r="O232" s="3" t="str">
        <f>_xlfn.XLOOKUP(C232,Books!A:A,Books!B:B)</f>
        <v>Lay chance</v>
      </c>
      <c r="P232" s="3" t="str">
        <f>INDEX(Customers!B:B,MATCH(D232,Customers!A:A,0))</f>
        <v>Bauer, Page and Archer</v>
      </c>
    </row>
    <row r="233" spans="1:16">
      <c r="A233" t="s">
        <v>880</v>
      </c>
      <c r="B233" s="5">
        <v>44964</v>
      </c>
      <c r="C233" t="s">
        <v>56</v>
      </c>
      <c r="D233" t="s">
        <v>172</v>
      </c>
      <c r="E233">
        <v>2</v>
      </c>
      <c r="F233" t="str">
        <f t="shared" si="12"/>
        <v>normal</v>
      </c>
      <c r="G233" s="3">
        <v>222</v>
      </c>
      <c r="H233">
        <v>10</v>
      </c>
      <c r="I233" t="str">
        <f t="shared" si="13"/>
        <v>discounted</v>
      </c>
      <c r="J233" s="3">
        <f>Table3[[#This Row],[Quantity_Sold]]*Table3[[#This Row],[Selling_Price]]</f>
        <v>444</v>
      </c>
      <c r="K233" s="3">
        <f t="shared" si="14"/>
        <v>22.2</v>
      </c>
      <c r="L233" s="3">
        <f t="shared" si="15"/>
        <v>421.8</v>
      </c>
      <c r="M233" s="3" t="str">
        <f>TEXT(Table3[[#This Row],[Date]], "mmmm")</f>
        <v>February</v>
      </c>
      <c r="N233" s="3" t="str">
        <f>_xlfn.XLOOKUP(D233,Customers!A:A,Customers!B:B )</f>
        <v>Bolton, Jones and Rich</v>
      </c>
      <c r="O233" s="3" t="str">
        <f>_xlfn.XLOOKUP(C233,Books!A:A,Books!B:B)</f>
        <v>Unit coach</v>
      </c>
      <c r="P233" s="3" t="str">
        <f>INDEX(Customers!B:B,MATCH(D233,Customers!A:A,0))</f>
        <v>Bolton, Jones and Rich</v>
      </c>
    </row>
    <row r="234" spans="1:16">
      <c r="A234" t="s">
        <v>881</v>
      </c>
      <c r="B234" s="5">
        <v>44975</v>
      </c>
      <c r="C234" t="s">
        <v>124</v>
      </c>
      <c r="D234" t="s">
        <v>420</v>
      </c>
      <c r="E234">
        <v>2</v>
      </c>
      <c r="F234" t="str">
        <f t="shared" si="12"/>
        <v>normal</v>
      </c>
      <c r="G234" s="3">
        <v>362</v>
      </c>
      <c r="H234">
        <v>10</v>
      </c>
      <c r="I234" t="str">
        <f t="shared" si="13"/>
        <v>discounted</v>
      </c>
      <c r="J234" s="3">
        <f>Table3[[#This Row],[Quantity_Sold]]*Table3[[#This Row],[Selling_Price]]</f>
        <v>724</v>
      </c>
      <c r="K234" s="3">
        <f t="shared" si="14"/>
        <v>36.200000000000003</v>
      </c>
      <c r="L234" s="3">
        <f t="shared" si="15"/>
        <v>687.8</v>
      </c>
      <c r="M234" s="3" t="str">
        <f>TEXT(Table3[[#This Row],[Date]], "mmmm")</f>
        <v>February</v>
      </c>
      <c r="N234" s="3" t="str">
        <f>_xlfn.XLOOKUP(D234,Customers!A:A,Customers!B:B )</f>
        <v>Malone-Riggs</v>
      </c>
      <c r="O234" s="3" t="str">
        <f>_xlfn.XLOOKUP(C234,Books!A:A,Books!B:B)</f>
        <v>Financial</v>
      </c>
      <c r="P234" s="3" t="str">
        <f>INDEX(Customers!B:B,MATCH(D234,Customers!A:A,0))</f>
        <v>Malone-Riggs</v>
      </c>
    </row>
    <row r="235" spans="1:16">
      <c r="A235" t="s">
        <v>882</v>
      </c>
      <c r="B235" s="5">
        <v>44967</v>
      </c>
      <c r="C235" t="s">
        <v>42</v>
      </c>
      <c r="D235" t="s">
        <v>416</v>
      </c>
      <c r="E235">
        <v>9</v>
      </c>
      <c r="F235" t="str">
        <f t="shared" si="12"/>
        <v>Bulk</v>
      </c>
      <c r="G235" s="3">
        <v>303</v>
      </c>
      <c r="H235">
        <v>15</v>
      </c>
      <c r="I235" t="str">
        <f t="shared" si="13"/>
        <v>discounted</v>
      </c>
      <c r="J235" s="3">
        <f>Table3[[#This Row],[Quantity_Sold]]*Table3[[#This Row],[Selling_Price]]</f>
        <v>2727</v>
      </c>
      <c r="K235" s="3">
        <f t="shared" si="14"/>
        <v>45.45</v>
      </c>
      <c r="L235" s="3">
        <f t="shared" si="15"/>
        <v>2681.55</v>
      </c>
      <c r="M235" s="3" t="str">
        <f>TEXT(Table3[[#This Row],[Date]], "mmmm")</f>
        <v>February</v>
      </c>
      <c r="N235" s="3" t="str">
        <f>_xlfn.XLOOKUP(D235,Customers!A:A,Customers!B:B )</f>
        <v>Ashley, Delgado and Hernandez</v>
      </c>
      <c r="O235" s="3" t="str">
        <f>_xlfn.XLOOKUP(C235,Books!A:A,Books!B:B)</f>
        <v>Industry sport interesting</v>
      </c>
      <c r="P235" s="3" t="str">
        <f>INDEX(Customers!B:B,MATCH(D235,Customers!A:A,0))</f>
        <v>Ashley, Delgado and Hernandez</v>
      </c>
    </row>
    <row r="236" spans="1:16">
      <c r="A236" t="s">
        <v>883</v>
      </c>
      <c r="B236" s="5">
        <v>44969</v>
      </c>
      <c r="C236" t="s">
        <v>46</v>
      </c>
      <c r="D236" t="s">
        <v>132</v>
      </c>
      <c r="E236">
        <v>4</v>
      </c>
      <c r="F236" t="str">
        <f t="shared" si="12"/>
        <v>normal</v>
      </c>
      <c r="G236" s="3">
        <v>167</v>
      </c>
      <c r="H236">
        <v>15</v>
      </c>
      <c r="I236" t="str">
        <f t="shared" si="13"/>
        <v>discounted</v>
      </c>
      <c r="J236" s="3">
        <f>Table3[[#This Row],[Quantity_Sold]]*Table3[[#This Row],[Selling_Price]]</f>
        <v>668</v>
      </c>
      <c r="K236" s="3">
        <f t="shared" si="14"/>
        <v>25.05</v>
      </c>
      <c r="L236" s="3">
        <f t="shared" si="15"/>
        <v>642.95000000000005</v>
      </c>
      <c r="M236" s="3" t="str">
        <f>TEXT(Table3[[#This Row],[Date]], "mmmm")</f>
        <v>February</v>
      </c>
      <c r="N236" s="3" t="str">
        <f>_xlfn.XLOOKUP(D236,Customers!A:A,Customers!B:B )</f>
        <v>Harris, Wilkinson and Barber</v>
      </c>
      <c r="O236" s="3" t="str">
        <f>_xlfn.XLOOKUP(C236,Books!A:A,Books!B:B)</f>
        <v>Result population age</v>
      </c>
      <c r="P236" s="3" t="str">
        <f>INDEX(Customers!B:B,MATCH(D236,Customers!A:A,0))</f>
        <v>Harris, Wilkinson and Barber</v>
      </c>
    </row>
    <row r="237" spans="1:16">
      <c r="A237" t="s">
        <v>884</v>
      </c>
      <c r="B237" s="5">
        <v>44983</v>
      </c>
      <c r="C237" t="s">
        <v>106</v>
      </c>
      <c r="D237" t="s">
        <v>404</v>
      </c>
      <c r="E237">
        <v>9</v>
      </c>
      <c r="F237" t="str">
        <f t="shared" si="12"/>
        <v>Bulk</v>
      </c>
      <c r="G237" s="3">
        <v>219</v>
      </c>
      <c r="H237">
        <v>15</v>
      </c>
      <c r="I237" t="str">
        <f t="shared" si="13"/>
        <v>discounted</v>
      </c>
      <c r="J237" s="3">
        <f>Table3[[#This Row],[Quantity_Sold]]*Table3[[#This Row],[Selling_Price]]</f>
        <v>1971</v>
      </c>
      <c r="K237" s="3">
        <f t="shared" si="14"/>
        <v>32.85</v>
      </c>
      <c r="L237" s="3">
        <f t="shared" si="15"/>
        <v>1938.15</v>
      </c>
      <c r="M237" s="3" t="str">
        <f>TEXT(Table3[[#This Row],[Date]], "mmmm")</f>
        <v>February</v>
      </c>
      <c r="N237" s="3" t="str">
        <f>_xlfn.XLOOKUP(D237,Customers!A:A,Customers!B:B )</f>
        <v>Morales-Morris</v>
      </c>
      <c r="O237" s="3" t="str">
        <f>_xlfn.XLOOKUP(C237,Books!A:A,Books!B:B)</f>
        <v>Some may</v>
      </c>
      <c r="P237" s="3" t="str">
        <f>INDEX(Customers!B:B,MATCH(D237,Customers!A:A,0))</f>
        <v>Morales-Morris</v>
      </c>
    </row>
    <row r="238" spans="1:16">
      <c r="A238" t="s">
        <v>885</v>
      </c>
      <c r="B238" s="5">
        <v>44981</v>
      </c>
      <c r="C238" t="s">
        <v>100</v>
      </c>
      <c r="D238" t="s">
        <v>366</v>
      </c>
      <c r="E238">
        <v>5</v>
      </c>
      <c r="F238" t="str">
        <f t="shared" si="12"/>
        <v>normal</v>
      </c>
      <c r="G238" s="3">
        <v>334</v>
      </c>
      <c r="H238">
        <v>5</v>
      </c>
      <c r="I238" t="str">
        <f t="shared" si="13"/>
        <v>discounted</v>
      </c>
      <c r="J238" s="3">
        <f>Table3[[#This Row],[Quantity_Sold]]*Table3[[#This Row],[Selling_Price]]</f>
        <v>1670</v>
      </c>
      <c r="K238" s="3">
        <f t="shared" si="14"/>
        <v>16.7</v>
      </c>
      <c r="L238" s="3">
        <f t="shared" si="15"/>
        <v>1653.3</v>
      </c>
      <c r="M238" s="3" t="str">
        <f>TEXT(Table3[[#This Row],[Date]], "mmmm")</f>
        <v>February</v>
      </c>
      <c r="N238" s="3" t="str">
        <f>_xlfn.XLOOKUP(D238,Customers!A:A,Customers!B:B )</f>
        <v>Carr Ltd</v>
      </c>
      <c r="O238" s="3" t="str">
        <f>_xlfn.XLOOKUP(C238,Books!A:A,Books!B:B)</f>
        <v>Prevent particularly wrong</v>
      </c>
      <c r="P238" s="3" t="str">
        <f>INDEX(Customers!B:B,MATCH(D238,Customers!A:A,0))</f>
        <v>Carr Ltd</v>
      </c>
    </row>
    <row r="239" spans="1:16">
      <c r="A239" t="s">
        <v>886</v>
      </c>
      <c r="B239" s="5">
        <v>44978</v>
      </c>
      <c r="C239" t="s">
        <v>18</v>
      </c>
      <c r="D239" t="s">
        <v>434</v>
      </c>
      <c r="E239">
        <v>3</v>
      </c>
      <c r="F239" t="str">
        <f t="shared" si="12"/>
        <v>normal</v>
      </c>
      <c r="G239" s="3">
        <v>500</v>
      </c>
      <c r="H239">
        <v>5</v>
      </c>
      <c r="I239" t="str">
        <f t="shared" si="13"/>
        <v>discounted</v>
      </c>
      <c r="J239" s="3">
        <f>Table3[[#This Row],[Quantity_Sold]]*Table3[[#This Row],[Selling_Price]]</f>
        <v>1500</v>
      </c>
      <c r="K239" s="3">
        <f t="shared" si="14"/>
        <v>25</v>
      </c>
      <c r="L239" s="3">
        <f t="shared" si="15"/>
        <v>1475</v>
      </c>
      <c r="M239" s="3" t="str">
        <f>TEXT(Table3[[#This Row],[Date]], "mmmm")</f>
        <v>February</v>
      </c>
      <c r="N239" s="3" t="str">
        <f>_xlfn.XLOOKUP(D239,Customers!A:A,Customers!B:B )</f>
        <v>Gonzalez-Tran</v>
      </c>
      <c r="O239" s="3" t="str">
        <f>_xlfn.XLOOKUP(C239,Books!A:A,Books!B:B)</f>
        <v>Cell become</v>
      </c>
      <c r="P239" s="3" t="str">
        <f>INDEX(Customers!B:B,MATCH(D239,Customers!A:A,0))</f>
        <v>Gonzalez-Tran</v>
      </c>
    </row>
    <row r="240" spans="1:16">
      <c r="A240" t="s">
        <v>887</v>
      </c>
      <c r="B240" s="5">
        <v>44985</v>
      </c>
      <c r="C240" t="s">
        <v>92</v>
      </c>
      <c r="D240" t="s">
        <v>274</v>
      </c>
      <c r="E240">
        <v>10</v>
      </c>
      <c r="F240" t="str">
        <f t="shared" si="12"/>
        <v>Bulk</v>
      </c>
      <c r="G240" s="3">
        <v>381</v>
      </c>
      <c r="H240">
        <v>15</v>
      </c>
      <c r="I240" t="str">
        <f t="shared" si="13"/>
        <v>discounted</v>
      </c>
      <c r="J240" s="3">
        <f>Table3[[#This Row],[Quantity_Sold]]*Table3[[#This Row],[Selling_Price]]</f>
        <v>3810</v>
      </c>
      <c r="K240" s="3">
        <f t="shared" si="14"/>
        <v>57.15</v>
      </c>
      <c r="L240" s="3">
        <f t="shared" si="15"/>
        <v>3752.85</v>
      </c>
      <c r="M240" s="3" t="str">
        <f>TEXT(Table3[[#This Row],[Date]], "mmmm")</f>
        <v>February</v>
      </c>
      <c r="N240" s="3" t="str">
        <f>_xlfn.XLOOKUP(D240,Customers!A:A,Customers!B:B )</f>
        <v>Green, Wilson and Flynn</v>
      </c>
      <c r="O240" s="3" t="str">
        <f>_xlfn.XLOOKUP(C240,Books!A:A,Books!B:B)</f>
        <v>Also general growth local</v>
      </c>
      <c r="P240" s="3" t="str">
        <f>INDEX(Customers!B:B,MATCH(D240,Customers!A:A,0))</f>
        <v>Green, Wilson and Flynn</v>
      </c>
    </row>
    <row r="241" spans="1:16">
      <c r="A241" t="s">
        <v>888</v>
      </c>
      <c r="B241" s="5">
        <v>44979</v>
      </c>
      <c r="C241" t="s">
        <v>118</v>
      </c>
      <c r="D241" t="s">
        <v>506</v>
      </c>
      <c r="E241">
        <v>7</v>
      </c>
      <c r="F241" t="str">
        <f t="shared" si="12"/>
        <v>Bulk</v>
      </c>
      <c r="G241" s="3">
        <v>192</v>
      </c>
      <c r="H241">
        <v>10</v>
      </c>
      <c r="I241" t="str">
        <f t="shared" si="13"/>
        <v>discounted</v>
      </c>
      <c r="J241" s="3">
        <f>Table3[[#This Row],[Quantity_Sold]]*Table3[[#This Row],[Selling_Price]]</f>
        <v>1344</v>
      </c>
      <c r="K241" s="3">
        <f t="shared" si="14"/>
        <v>19.2</v>
      </c>
      <c r="L241" s="3">
        <f t="shared" si="15"/>
        <v>1324.8</v>
      </c>
      <c r="M241" s="3" t="str">
        <f>TEXT(Table3[[#This Row],[Date]], "mmmm")</f>
        <v>February</v>
      </c>
      <c r="N241" s="3" t="str">
        <f>_xlfn.XLOOKUP(D241,Customers!A:A,Customers!B:B )</f>
        <v>Torres Ltd</v>
      </c>
      <c r="O241" s="3" t="str">
        <f>_xlfn.XLOOKUP(C241,Books!A:A,Books!B:B)</f>
        <v>Attorney</v>
      </c>
      <c r="P241" s="3" t="str">
        <f>INDEX(Customers!B:B,MATCH(D241,Customers!A:A,0))</f>
        <v>Torres Ltd</v>
      </c>
    </row>
    <row r="242" spans="1:16">
      <c r="A242" t="s">
        <v>889</v>
      </c>
      <c r="B242" s="5">
        <v>44977</v>
      </c>
      <c r="C242" t="s">
        <v>64</v>
      </c>
      <c r="D242" t="s">
        <v>180</v>
      </c>
      <c r="E242">
        <v>3</v>
      </c>
      <c r="F242" t="str">
        <f t="shared" si="12"/>
        <v>normal</v>
      </c>
      <c r="G242" s="3">
        <v>487</v>
      </c>
      <c r="H242">
        <v>10</v>
      </c>
      <c r="I242" t="str">
        <f t="shared" si="13"/>
        <v>discounted</v>
      </c>
      <c r="J242" s="3">
        <f>Table3[[#This Row],[Quantity_Sold]]*Table3[[#This Row],[Selling_Price]]</f>
        <v>1461</v>
      </c>
      <c r="K242" s="3">
        <f t="shared" si="14"/>
        <v>48.7</v>
      </c>
      <c r="L242" s="3">
        <f t="shared" si="15"/>
        <v>1412.3</v>
      </c>
      <c r="M242" s="3" t="str">
        <f>TEXT(Table3[[#This Row],[Date]], "mmmm")</f>
        <v>February</v>
      </c>
      <c r="N242" s="3" t="str">
        <f>_xlfn.XLOOKUP(D242,Customers!A:A,Customers!B:B )</f>
        <v>Harris-Chandler</v>
      </c>
      <c r="O242" s="3" t="str">
        <f>_xlfn.XLOOKUP(C242,Books!A:A,Books!B:B)</f>
        <v>Health beyond back</v>
      </c>
      <c r="P242" s="3" t="str">
        <f>INDEX(Customers!B:B,MATCH(D242,Customers!A:A,0))</f>
        <v>Harris-Chandler</v>
      </c>
    </row>
    <row r="243" spans="1:16">
      <c r="A243" t="s">
        <v>890</v>
      </c>
      <c r="B243" s="5">
        <v>44979</v>
      </c>
      <c r="C243" t="s">
        <v>82</v>
      </c>
      <c r="D243" t="s">
        <v>326</v>
      </c>
      <c r="E243">
        <v>10</v>
      </c>
      <c r="F243" t="str">
        <f t="shared" si="12"/>
        <v>Bulk</v>
      </c>
      <c r="G243" s="3">
        <v>373</v>
      </c>
      <c r="H243">
        <v>10</v>
      </c>
      <c r="I243" t="str">
        <f t="shared" si="13"/>
        <v>discounted</v>
      </c>
      <c r="J243" s="3">
        <f>Table3[[#This Row],[Quantity_Sold]]*Table3[[#This Row],[Selling_Price]]</f>
        <v>3730</v>
      </c>
      <c r="K243" s="3">
        <f t="shared" si="14"/>
        <v>37.299999999999997</v>
      </c>
      <c r="L243" s="3">
        <f t="shared" si="15"/>
        <v>3692.7</v>
      </c>
      <c r="M243" s="3" t="str">
        <f>TEXT(Table3[[#This Row],[Date]], "mmmm")</f>
        <v>February</v>
      </c>
      <c r="N243" s="3" t="str">
        <f>_xlfn.XLOOKUP(D243,Customers!A:A,Customers!B:B )</f>
        <v>Scott-Johnston</v>
      </c>
      <c r="O243" s="3" t="str">
        <f>_xlfn.XLOOKUP(C243,Books!A:A,Books!B:B)</f>
        <v>Light leader expect</v>
      </c>
      <c r="P243" s="3" t="str">
        <f>INDEX(Customers!B:B,MATCH(D243,Customers!A:A,0))</f>
        <v>Scott-Johnston</v>
      </c>
    </row>
    <row r="244" spans="1:16">
      <c r="A244" t="s">
        <v>891</v>
      </c>
      <c r="B244" s="5">
        <v>44959</v>
      </c>
      <c r="C244" t="s">
        <v>126</v>
      </c>
      <c r="D244" t="s">
        <v>392</v>
      </c>
      <c r="E244">
        <v>9</v>
      </c>
      <c r="F244" t="str">
        <f t="shared" si="12"/>
        <v>Bulk</v>
      </c>
      <c r="G244" s="3">
        <v>399</v>
      </c>
      <c r="H244">
        <v>5</v>
      </c>
      <c r="I244" t="str">
        <f t="shared" si="13"/>
        <v>discounted</v>
      </c>
      <c r="J244" s="3">
        <f>Table3[[#This Row],[Quantity_Sold]]*Table3[[#This Row],[Selling_Price]]</f>
        <v>3591</v>
      </c>
      <c r="K244" s="3">
        <f t="shared" si="14"/>
        <v>19.95</v>
      </c>
      <c r="L244" s="3">
        <f t="shared" si="15"/>
        <v>3571.05</v>
      </c>
      <c r="M244" s="3" t="str">
        <f>TEXT(Table3[[#This Row],[Date]], "mmmm")</f>
        <v>February</v>
      </c>
      <c r="N244" s="3" t="str">
        <f>_xlfn.XLOOKUP(D244,Customers!A:A,Customers!B:B )</f>
        <v>Bruce-Jacobs</v>
      </c>
      <c r="O244" s="3" t="str">
        <f>_xlfn.XLOOKUP(C244,Books!A:A,Books!B:B)</f>
        <v>Ahead leg senior</v>
      </c>
      <c r="P244" s="3" t="str">
        <f>INDEX(Customers!B:B,MATCH(D244,Customers!A:A,0))</f>
        <v>Bruce-Jacobs</v>
      </c>
    </row>
    <row r="245" spans="1:16">
      <c r="A245" t="s">
        <v>892</v>
      </c>
      <c r="B245" s="5">
        <v>44965</v>
      </c>
      <c r="C245" t="s">
        <v>58</v>
      </c>
      <c r="D245" t="s">
        <v>282</v>
      </c>
      <c r="E245">
        <v>7</v>
      </c>
      <c r="F245" t="str">
        <f t="shared" si="12"/>
        <v>Bulk</v>
      </c>
      <c r="G245" s="3">
        <v>467</v>
      </c>
      <c r="H245">
        <v>5</v>
      </c>
      <c r="I245" t="str">
        <f t="shared" si="13"/>
        <v>discounted</v>
      </c>
      <c r="J245" s="3">
        <f>Table3[[#This Row],[Quantity_Sold]]*Table3[[#This Row],[Selling_Price]]</f>
        <v>3269</v>
      </c>
      <c r="K245" s="3">
        <f t="shared" si="14"/>
        <v>23.35</v>
      </c>
      <c r="L245" s="3">
        <f t="shared" si="15"/>
        <v>3245.65</v>
      </c>
      <c r="M245" s="3" t="str">
        <f>TEXT(Table3[[#This Row],[Date]], "mmmm")</f>
        <v>February</v>
      </c>
      <c r="N245" s="3" t="str">
        <f>_xlfn.XLOOKUP(D245,Customers!A:A,Customers!B:B )</f>
        <v>Mckenzie-Russell</v>
      </c>
      <c r="O245" s="3" t="str">
        <f>_xlfn.XLOOKUP(C245,Books!A:A,Books!B:B)</f>
        <v>World threat</v>
      </c>
      <c r="P245" s="3" t="str">
        <f>INDEX(Customers!B:B,MATCH(D245,Customers!A:A,0))</f>
        <v>Mckenzie-Russell</v>
      </c>
    </row>
    <row r="246" spans="1:16">
      <c r="A246" t="s">
        <v>893</v>
      </c>
      <c r="B246" s="5">
        <v>44969</v>
      </c>
      <c r="C246" t="s">
        <v>50</v>
      </c>
      <c r="D246" t="s">
        <v>340</v>
      </c>
      <c r="E246">
        <v>5</v>
      </c>
      <c r="F246" t="str">
        <f t="shared" si="12"/>
        <v>normal</v>
      </c>
      <c r="G246" s="3">
        <v>269</v>
      </c>
      <c r="H246">
        <v>5</v>
      </c>
      <c r="I246" t="str">
        <f t="shared" si="13"/>
        <v>discounted</v>
      </c>
      <c r="J246" s="3">
        <f>Table3[[#This Row],[Quantity_Sold]]*Table3[[#This Row],[Selling_Price]]</f>
        <v>1345</v>
      </c>
      <c r="K246" s="3">
        <f t="shared" si="14"/>
        <v>13.45</v>
      </c>
      <c r="L246" s="3">
        <f t="shared" si="15"/>
        <v>1331.55</v>
      </c>
      <c r="M246" s="3" t="str">
        <f>TEXT(Table3[[#This Row],[Date]], "mmmm")</f>
        <v>February</v>
      </c>
      <c r="N246" s="3" t="str">
        <f>_xlfn.XLOOKUP(D246,Customers!A:A,Customers!B:B )</f>
        <v>Miller-Miller</v>
      </c>
      <c r="O246" s="3" t="str">
        <f>_xlfn.XLOOKUP(C246,Books!A:A,Books!B:B)</f>
        <v>Course history</v>
      </c>
      <c r="P246" s="3" t="str">
        <f>INDEX(Customers!B:B,MATCH(D246,Customers!A:A,0))</f>
        <v>Miller-Miller</v>
      </c>
    </row>
    <row r="247" spans="1:16">
      <c r="A247" t="s">
        <v>894</v>
      </c>
      <c r="B247" s="5">
        <v>44972</v>
      </c>
      <c r="C247" t="s">
        <v>82</v>
      </c>
      <c r="D247" t="s">
        <v>308</v>
      </c>
      <c r="E247">
        <v>7</v>
      </c>
      <c r="F247" t="str">
        <f t="shared" si="12"/>
        <v>Bulk</v>
      </c>
      <c r="G247" s="3">
        <v>373</v>
      </c>
      <c r="H247">
        <v>10</v>
      </c>
      <c r="I247" t="str">
        <f t="shared" si="13"/>
        <v>discounted</v>
      </c>
      <c r="J247" s="3">
        <f>Table3[[#This Row],[Quantity_Sold]]*Table3[[#This Row],[Selling_Price]]</f>
        <v>2611</v>
      </c>
      <c r="K247" s="3">
        <f t="shared" si="14"/>
        <v>37.299999999999997</v>
      </c>
      <c r="L247" s="3">
        <f t="shared" si="15"/>
        <v>2573.6999999999998</v>
      </c>
      <c r="M247" s="3" t="str">
        <f>TEXT(Table3[[#This Row],[Date]], "mmmm")</f>
        <v>February</v>
      </c>
      <c r="N247" s="3" t="str">
        <f>_xlfn.XLOOKUP(D247,Customers!A:A,Customers!B:B )</f>
        <v>Sanford-Bullock</v>
      </c>
      <c r="O247" s="3" t="str">
        <f>_xlfn.XLOOKUP(C247,Books!A:A,Books!B:B)</f>
        <v>Light leader expect</v>
      </c>
      <c r="P247" s="3" t="str">
        <f>INDEX(Customers!B:B,MATCH(D247,Customers!A:A,0))</f>
        <v>Sanford-Bullock</v>
      </c>
    </row>
    <row r="248" spans="1:16">
      <c r="A248" t="s">
        <v>895</v>
      </c>
      <c r="B248" s="5">
        <v>44968</v>
      </c>
      <c r="C248" t="s">
        <v>22</v>
      </c>
      <c r="D248" t="s">
        <v>330</v>
      </c>
      <c r="E248">
        <v>3</v>
      </c>
      <c r="F248" t="str">
        <f t="shared" si="12"/>
        <v>normal</v>
      </c>
      <c r="G248" s="3">
        <v>332</v>
      </c>
      <c r="H248">
        <v>10</v>
      </c>
      <c r="I248" t="str">
        <f t="shared" si="13"/>
        <v>discounted</v>
      </c>
      <c r="J248" s="3">
        <f>Table3[[#This Row],[Quantity_Sold]]*Table3[[#This Row],[Selling_Price]]</f>
        <v>996</v>
      </c>
      <c r="K248" s="3">
        <f t="shared" si="14"/>
        <v>33.200000000000003</v>
      </c>
      <c r="L248" s="3">
        <f t="shared" si="15"/>
        <v>962.8</v>
      </c>
      <c r="M248" s="3" t="str">
        <f>TEXT(Table3[[#This Row],[Date]], "mmmm")</f>
        <v>February</v>
      </c>
      <c r="N248" s="3" t="str">
        <f>_xlfn.XLOOKUP(D248,Customers!A:A,Customers!B:B )</f>
        <v>Tate-Massey</v>
      </c>
      <c r="O248" s="3" t="str">
        <f>_xlfn.XLOOKUP(C248,Books!A:A,Books!B:B)</f>
        <v>Loss peace on</v>
      </c>
      <c r="P248" s="3" t="str">
        <f>INDEX(Customers!B:B,MATCH(D248,Customers!A:A,0))</f>
        <v>Tate-Massey</v>
      </c>
    </row>
    <row r="249" spans="1:16">
      <c r="A249" t="s">
        <v>896</v>
      </c>
      <c r="B249" s="5">
        <v>44984</v>
      </c>
      <c r="C249" t="s">
        <v>24</v>
      </c>
      <c r="D249" t="s">
        <v>246</v>
      </c>
      <c r="E249">
        <v>3</v>
      </c>
      <c r="F249" t="str">
        <f t="shared" si="12"/>
        <v>normal</v>
      </c>
      <c r="G249" s="3">
        <v>492</v>
      </c>
      <c r="H249">
        <v>15</v>
      </c>
      <c r="I249" t="str">
        <f t="shared" si="13"/>
        <v>discounted</v>
      </c>
      <c r="J249" s="3">
        <f>Table3[[#This Row],[Quantity_Sold]]*Table3[[#This Row],[Selling_Price]]</f>
        <v>1476</v>
      </c>
      <c r="K249" s="3">
        <f t="shared" si="14"/>
        <v>73.8</v>
      </c>
      <c r="L249" s="3">
        <f t="shared" si="15"/>
        <v>1402.2</v>
      </c>
      <c r="M249" s="3" t="str">
        <f>TEXT(Table3[[#This Row],[Date]], "mmmm")</f>
        <v>February</v>
      </c>
      <c r="N249" s="3" t="str">
        <f>_xlfn.XLOOKUP(D249,Customers!A:A,Customers!B:B )</f>
        <v>Murphy LLC</v>
      </c>
      <c r="O249" s="3" t="str">
        <f>_xlfn.XLOOKUP(C249,Books!A:A,Books!B:B)</f>
        <v>Audience stop sport</v>
      </c>
      <c r="P249" s="3" t="str">
        <f>INDEX(Customers!B:B,MATCH(D249,Customers!A:A,0))</f>
        <v>Murphy LLC</v>
      </c>
    </row>
    <row r="250" spans="1:16">
      <c r="A250" t="s">
        <v>897</v>
      </c>
      <c r="B250" s="5">
        <v>44967</v>
      </c>
      <c r="C250" t="s">
        <v>42</v>
      </c>
      <c r="D250" t="s">
        <v>260</v>
      </c>
      <c r="E250">
        <v>3</v>
      </c>
      <c r="F250" t="str">
        <f t="shared" si="12"/>
        <v>normal</v>
      </c>
      <c r="G250" s="3">
        <v>303</v>
      </c>
      <c r="H250">
        <v>10</v>
      </c>
      <c r="I250" t="str">
        <f t="shared" si="13"/>
        <v>discounted</v>
      </c>
      <c r="J250" s="3">
        <f>Table3[[#This Row],[Quantity_Sold]]*Table3[[#This Row],[Selling_Price]]</f>
        <v>909</v>
      </c>
      <c r="K250" s="3">
        <f t="shared" si="14"/>
        <v>30.3</v>
      </c>
      <c r="L250" s="3">
        <f t="shared" si="15"/>
        <v>878.7</v>
      </c>
      <c r="M250" s="3" t="str">
        <f>TEXT(Table3[[#This Row],[Date]], "mmmm")</f>
        <v>February</v>
      </c>
      <c r="N250" s="3" t="str">
        <f>_xlfn.XLOOKUP(D250,Customers!A:A,Customers!B:B )</f>
        <v>Thomas-Melendez</v>
      </c>
      <c r="O250" s="3" t="str">
        <f>_xlfn.XLOOKUP(C250,Books!A:A,Books!B:B)</f>
        <v>Industry sport interesting</v>
      </c>
      <c r="P250" s="3" t="str">
        <f>INDEX(Customers!B:B,MATCH(D250,Customers!A:A,0))</f>
        <v>Thomas-Melendez</v>
      </c>
    </row>
    <row r="251" spans="1:16">
      <c r="A251" t="s">
        <v>898</v>
      </c>
      <c r="B251" s="5">
        <v>44977</v>
      </c>
      <c r="C251" t="s">
        <v>82</v>
      </c>
      <c r="D251" t="s">
        <v>438</v>
      </c>
      <c r="E251">
        <v>10</v>
      </c>
      <c r="F251" t="str">
        <f t="shared" si="12"/>
        <v>Bulk</v>
      </c>
      <c r="G251" s="3">
        <v>373</v>
      </c>
      <c r="H251">
        <v>5</v>
      </c>
      <c r="I251" t="str">
        <f t="shared" si="13"/>
        <v>discounted</v>
      </c>
      <c r="J251" s="3">
        <f>Table3[[#This Row],[Quantity_Sold]]*Table3[[#This Row],[Selling_Price]]</f>
        <v>3730</v>
      </c>
      <c r="K251" s="3">
        <f t="shared" si="14"/>
        <v>18.649999999999999</v>
      </c>
      <c r="L251" s="3">
        <f t="shared" si="15"/>
        <v>3711.35</v>
      </c>
      <c r="M251" s="3" t="str">
        <f>TEXT(Table3[[#This Row],[Date]], "mmmm")</f>
        <v>February</v>
      </c>
      <c r="N251" s="3" t="str">
        <f>_xlfn.XLOOKUP(D251,Customers!A:A,Customers!B:B )</f>
        <v>Wolfe-Spencer</v>
      </c>
      <c r="O251" s="3" t="str">
        <f>_xlfn.XLOOKUP(C251,Books!A:A,Books!B:B)</f>
        <v>Light leader expect</v>
      </c>
      <c r="P251" s="3" t="str">
        <f>INDEX(Customers!B:B,MATCH(D251,Customers!A:A,0))</f>
        <v>Wolfe-Spencer</v>
      </c>
    </row>
    <row r="252" spans="1:16">
      <c r="A252" t="s">
        <v>899</v>
      </c>
      <c r="B252" s="5">
        <v>44962</v>
      </c>
      <c r="C252" t="s">
        <v>60</v>
      </c>
      <c r="D252" t="s">
        <v>139</v>
      </c>
      <c r="E252">
        <v>9</v>
      </c>
      <c r="F252" t="str">
        <f t="shared" si="12"/>
        <v>Bulk</v>
      </c>
      <c r="G252" s="3">
        <v>459</v>
      </c>
      <c r="H252">
        <v>5</v>
      </c>
      <c r="I252" t="str">
        <f t="shared" si="13"/>
        <v>discounted</v>
      </c>
      <c r="J252" s="3">
        <f>Table3[[#This Row],[Quantity_Sold]]*Table3[[#This Row],[Selling_Price]]</f>
        <v>4131</v>
      </c>
      <c r="K252" s="3">
        <f t="shared" si="14"/>
        <v>22.95</v>
      </c>
      <c r="L252" s="3">
        <f t="shared" si="15"/>
        <v>4108.05</v>
      </c>
      <c r="M252" s="3" t="str">
        <f>TEXT(Table3[[#This Row],[Date]], "mmmm")</f>
        <v>February</v>
      </c>
      <c r="N252" s="3" t="str">
        <f>_xlfn.XLOOKUP(D252,Customers!A:A,Customers!B:B )</f>
        <v>Garcia-Martin</v>
      </c>
      <c r="O252" s="3" t="str">
        <f>_xlfn.XLOOKUP(C252,Books!A:A,Books!B:B)</f>
        <v>Whatever method</v>
      </c>
      <c r="P252" s="3" t="str">
        <f>INDEX(Customers!B:B,MATCH(D252,Customers!A:A,0))</f>
        <v>Garcia-Martin</v>
      </c>
    </row>
    <row r="253" spans="1:16">
      <c r="A253" t="s">
        <v>900</v>
      </c>
      <c r="B253" s="5">
        <v>44966</v>
      </c>
      <c r="C253" t="s">
        <v>7</v>
      </c>
      <c r="D253" t="s">
        <v>576</v>
      </c>
      <c r="E253">
        <v>9</v>
      </c>
      <c r="F253" t="str">
        <f t="shared" si="12"/>
        <v>Bulk</v>
      </c>
      <c r="G253" s="3">
        <v>341</v>
      </c>
      <c r="H253">
        <v>15</v>
      </c>
      <c r="I253" t="str">
        <f t="shared" si="13"/>
        <v>discounted</v>
      </c>
      <c r="J253" s="3">
        <f>Table3[[#This Row],[Quantity_Sold]]*Table3[[#This Row],[Selling_Price]]</f>
        <v>3069</v>
      </c>
      <c r="K253" s="3">
        <f t="shared" si="14"/>
        <v>51.15</v>
      </c>
      <c r="L253" s="3">
        <f t="shared" si="15"/>
        <v>3017.85</v>
      </c>
      <c r="M253" s="3" t="str">
        <f>TEXT(Table3[[#This Row],[Date]], "mmmm")</f>
        <v>February</v>
      </c>
      <c r="N253" s="3" t="str">
        <f>_xlfn.XLOOKUP(D253,Customers!A:A,Customers!B:B )</f>
        <v>Griffin Group</v>
      </c>
      <c r="O253" s="3" t="str">
        <f>_xlfn.XLOOKUP(C253,Books!A:A,Books!B:B)</f>
        <v>Key protect simple fall</v>
      </c>
      <c r="P253" s="3" t="str">
        <f>INDEX(Customers!B:B,MATCH(D253,Customers!A:A,0))</f>
        <v>Griffin Group</v>
      </c>
    </row>
    <row r="254" spans="1:16">
      <c r="A254" t="s">
        <v>901</v>
      </c>
      <c r="B254" s="5">
        <v>44961</v>
      </c>
      <c r="C254" t="s">
        <v>114</v>
      </c>
      <c r="D254" t="s">
        <v>326</v>
      </c>
      <c r="E254">
        <v>5</v>
      </c>
      <c r="F254" t="str">
        <f t="shared" si="12"/>
        <v>normal</v>
      </c>
      <c r="G254" s="3">
        <v>315</v>
      </c>
      <c r="H254">
        <v>5</v>
      </c>
      <c r="I254" t="str">
        <f t="shared" si="13"/>
        <v>discounted</v>
      </c>
      <c r="J254" s="3">
        <f>Table3[[#This Row],[Quantity_Sold]]*Table3[[#This Row],[Selling_Price]]</f>
        <v>1575</v>
      </c>
      <c r="K254" s="3">
        <f t="shared" si="14"/>
        <v>15.75</v>
      </c>
      <c r="L254" s="3">
        <f t="shared" si="15"/>
        <v>1559.25</v>
      </c>
      <c r="M254" s="3" t="str">
        <f>TEXT(Table3[[#This Row],[Date]], "mmmm")</f>
        <v>February</v>
      </c>
      <c r="N254" s="3" t="str">
        <f>_xlfn.XLOOKUP(D254,Customers!A:A,Customers!B:B )</f>
        <v>Scott-Johnston</v>
      </c>
      <c r="O254" s="3" t="str">
        <f>_xlfn.XLOOKUP(C254,Books!A:A,Books!B:B)</f>
        <v>Detail difficult power</v>
      </c>
      <c r="P254" s="3" t="str">
        <f>INDEX(Customers!B:B,MATCH(D254,Customers!A:A,0))</f>
        <v>Scott-Johnston</v>
      </c>
    </row>
    <row r="255" spans="1:16">
      <c r="A255" t="s">
        <v>902</v>
      </c>
      <c r="B255" s="5">
        <v>44962</v>
      </c>
      <c r="C255" t="s">
        <v>112</v>
      </c>
      <c r="D255" t="s">
        <v>168</v>
      </c>
      <c r="E255">
        <v>7</v>
      </c>
      <c r="F255" t="str">
        <f t="shared" si="12"/>
        <v>Bulk</v>
      </c>
      <c r="G255" s="3">
        <v>462</v>
      </c>
      <c r="H255">
        <v>15</v>
      </c>
      <c r="I255" t="str">
        <f t="shared" si="13"/>
        <v>discounted</v>
      </c>
      <c r="J255" s="3">
        <f>Table3[[#This Row],[Quantity_Sold]]*Table3[[#This Row],[Selling_Price]]</f>
        <v>3234</v>
      </c>
      <c r="K255" s="3">
        <f t="shared" si="14"/>
        <v>69.3</v>
      </c>
      <c r="L255" s="3">
        <f t="shared" si="15"/>
        <v>3164.7</v>
      </c>
      <c r="M255" s="3" t="str">
        <f>TEXT(Table3[[#This Row],[Date]], "mmmm")</f>
        <v>February</v>
      </c>
      <c r="N255" s="3" t="str">
        <f>_xlfn.XLOOKUP(D255,Customers!A:A,Customers!B:B )</f>
        <v>Maldonado, Miller and Thomas</v>
      </c>
      <c r="O255" s="3" t="str">
        <f>_xlfn.XLOOKUP(C255,Books!A:A,Books!B:B)</f>
        <v>Now stage</v>
      </c>
      <c r="P255" s="3" t="str">
        <f>INDEX(Customers!B:B,MATCH(D255,Customers!A:A,0))</f>
        <v>Maldonado, Miller and Thomas</v>
      </c>
    </row>
    <row r="256" spans="1:16">
      <c r="A256" t="s">
        <v>903</v>
      </c>
      <c r="B256" s="5">
        <v>44964</v>
      </c>
      <c r="C256" t="s">
        <v>40</v>
      </c>
      <c r="D256" t="s">
        <v>162</v>
      </c>
      <c r="E256">
        <v>5</v>
      </c>
      <c r="F256" t="str">
        <f t="shared" si="12"/>
        <v>normal</v>
      </c>
      <c r="G256" s="3">
        <v>427</v>
      </c>
      <c r="H256">
        <v>0</v>
      </c>
      <c r="I256" t="str">
        <f t="shared" si="13"/>
        <v>full price</v>
      </c>
      <c r="J256" s="3">
        <f>Table3[[#This Row],[Quantity_Sold]]*Table3[[#This Row],[Selling_Price]]</f>
        <v>2135</v>
      </c>
      <c r="K256" s="3">
        <f t="shared" si="14"/>
        <v>0</v>
      </c>
      <c r="L256" s="3">
        <f t="shared" si="15"/>
        <v>2135</v>
      </c>
      <c r="M256" s="3" t="str">
        <f>TEXT(Table3[[#This Row],[Date]], "mmmm")</f>
        <v>February</v>
      </c>
      <c r="N256" s="3" t="str">
        <f>_xlfn.XLOOKUP(D256,Customers!A:A,Customers!B:B )</f>
        <v>Trevino PLC</v>
      </c>
      <c r="O256" s="3" t="str">
        <f>_xlfn.XLOOKUP(C256,Books!A:A,Books!B:B)</f>
        <v>Big thought where</v>
      </c>
      <c r="P256" s="3" t="str">
        <f>INDEX(Customers!B:B,MATCH(D256,Customers!A:A,0))</f>
        <v>Trevino PLC</v>
      </c>
    </row>
    <row r="257" spans="1:16">
      <c r="A257" t="s">
        <v>904</v>
      </c>
      <c r="B257" s="5">
        <v>44963</v>
      </c>
      <c r="C257" t="s">
        <v>114</v>
      </c>
      <c r="D257" t="s">
        <v>592</v>
      </c>
      <c r="E257">
        <v>3</v>
      </c>
      <c r="F257" t="str">
        <f t="shared" si="12"/>
        <v>normal</v>
      </c>
      <c r="G257" s="3">
        <v>315</v>
      </c>
      <c r="H257">
        <v>15</v>
      </c>
      <c r="I257" t="str">
        <f t="shared" si="13"/>
        <v>discounted</v>
      </c>
      <c r="J257" s="3">
        <f>Table3[[#This Row],[Quantity_Sold]]*Table3[[#This Row],[Selling_Price]]</f>
        <v>945</v>
      </c>
      <c r="K257" s="3">
        <f t="shared" si="14"/>
        <v>47.25</v>
      </c>
      <c r="L257" s="3">
        <f t="shared" si="15"/>
        <v>897.75</v>
      </c>
      <c r="M257" s="3" t="str">
        <f>TEXT(Table3[[#This Row],[Date]], "mmmm")</f>
        <v>February</v>
      </c>
      <c r="N257" s="3" t="str">
        <f>_xlfn.XLOOKUP(D257,Customers!A:A,Customers!B:B )</f>
        <v>Martin, Davis and Arias</v>
      </c>
      <c r="O257" s="3" t="str">
        <f>_xlfn.XLOOKUP(C257,Books!A:A,Books!B:B)</f>
        <v>Detail difficult power</v>
      </c>
      <c r="P257" s="3" t="str">
        <f>INDEX(Customers!B:B,MATCH(D257,Customers!A:A,0))</f>
        <v>Martin, Davis and Arias</v>
      </c>
    </row>
    <row r="258" spans="1:16">
      <c r="A258" t="s">
        <v>905</v>
      </c>
      <c r="B258" s="5">
        <v>44961</v>
      </c>
      <c r="C258" t="s">
        <v>84</v>
      </c>
      <c r="D258" t="s">
        <v>302</v>
      </c>
      <c r="E258">
        <v>3</v>
      </c>
      <c r="F258" t="str">
        <f t="shared" ref="F258:F321" si="16">IF(E258&gt;5,"Bulk","normal")</f>
        <v>normal</v>
      </c>
      <c r="G258" s="3">
        <v>481</v>
      </c>
      <c r="H258">
        <v>0</v>
      </c>
      <c r="I258" t="str">
        <f t="shared" ref="I258:I321" si="17">IF(H258&gt;0,"discounted","full price")</f>
        <v>full price</v>
      </c>
      <c r="J258" s="3">
        <f>Table3[[#This Row],[Quantity_Sold]]*Table3[[#This Row],[Selling_Price]]</f>
        <v>1443</v>
      </c>
      <c r="K258" s="3">
        <f t="shared" ref="K258:K321" si="18">H258*G258/100</f>
        <v>0</v>
      </c>
      <c r="L258" s="3">
        <f t="shared" ref="L258:L321" si="19">J258-K258</f>
        <v>1443</v>
      </c>
      <c r="M258" s="3" t="str">
        <f>TEXT(Table3[[#This Row],[Date]], "mmmm")</f>
        <v>February</v>
      </c>
      <c r="N258" s="3" t="str">
        <f>_xlfn.XLOOKUP(D258,Customers!A:A,Customers!B:B )</f>
        <v>Miles Ltd</v>
      </c>
      <c r="O258" s="3" t="str">
        <f>_xlfn.XLOOKUP(C258,Books!A:A,Books!B:B)</f>
        <v>Statement back brother</v>
      </c>
      <c r="P258" s="3" t="str">
        <f>INDEX(Customers!B:B,MATCH(D258,Customers!A:A,0))</f>
        <v>Miles Ltd</v>
      </c>
    </row>
    <row r="259" spans="1:16">
      <c r="A259" t="s">
        <v>906</v>
      </c>
      <c r="B259" s="5">
        <v>44980</v>
      </c>
      <c r="C259" t="s">
        <v>28</v>
      </c>
      <c r="D259" t="s">
        <v>524</v>
      </c>
      <c r="E259">
        <v>4</v>
      </c>
      <c r="F259" t="str">
        <f t="shared" si="16"/>
        <v>normal</v>
      </c>
      <c r="G259" s="3">
        <v>342</v>
      </c>
      <c r="H259">
        <v>10</v>
      </c>
      <c r="I259" t="str">
        <f t="shared" si="17"/>
        <v>discounted</v>
      </c>
      <c r="J259" s="3">
        <f>Table3[[#This Row],[Quantity_Sold]]*Table3[[#This Row],[Selling_Price]]</f>
        <v>1368</v>
      </c>
      <c r="K259" s="3">
        <f t="shared" si="18"/>
        <v>34.200000000000003</v>
      </c>
      <c r="L259" s="3">
        <f t="shared" si="19"/>
        <v>1333.8</v>
      </c>
      <c r="M259" s="3" t="str">
        <f>TEXT(Table3[[#This Row],[Date]], "mmmm")</f>
        <v>February</v>
      </c>
      <c r="N259" s="3" t="str">
        <f>_xlfn.XLOOKUP(D259,Customers!A:A,Customers!B:B )</f>
        <v>Golden Inc</v>
      </c>
      <c r="O259" s="3" t="str">
        <f>_xlfn.XLOOKUP(C259,Books!A:A,Books!B:B)</f>
        <v>Eat pattern view</v>
      </c>
      <c r="P259" s="3" t="str">
        <f>INDEX(Customers!B:B,MATCH(D259,Customers!A:A,0))</f>
        <v>Golden Inc</v>
      </c>
    </row>
    <row r="260" spans="1:16">
      <c r="A260" t="s">
        <v>907</v>
      </c>
      <c r="B260" s="5">
        <v>44979</v>
      </c>
      <c r="C260" t="s">
        <v>84</v>
      </c>
      <c r="D260" t="s">
        <v>304</v>
      </c>
      <c r="E260">
        <v>2</v>
      </c>
      <c r="F260" t="str">
        <f t="shared" si="16"/>
        <v>normal</v>
      </c>
      <c r="G260" s="3">
        <v>481</v>
      </c>
      <c r="H260">
        <v>10</v>
      </c>
      <c r="I260" t="str">
        <f t="shared" si="17"/>
        <v>discounted</v>
      </c>
      <c r="J260" s="3">
        <f>Table3[[#This Row],[Quantity_Sold]]*Table3[[#This Row],[Selling_Price]]</f>
        <v>962</v>
      </c>
      <c r="K260" s="3">
        <f t="shared" si="18"/>
        <v>48.1</v>
      </c>
      <c r="L260" s="3">
        <f t="shared" si="19"/>
        <v>913.9</v>
      </c>
      <c r="M260" s="3" t="str">
        <f>TEXT(Table3[[#This Row],[Date]], "mmmm")</f>
        <v>February</v>
      </c>
      <c r="N260" s="3" t="str">
        <f>_xlfn.XLOOKUP(D260,Customers!A:A,Customers!B:B )</f>
        <v>Roberts, Silva and Gray</v>
      </c>
      <c r="O260" s="3" t="str">
        <f>_xlfn.XLOOKUP(C260,Books!A:A,Books!B:B)</f>
        <v>Statement back brother</v>
      </c>
      <c r="P260" s="3" t="str">
        <f>INDEX(Customers!B:B,MATCH(D260,Customers!A:A,0))</f>
        <v>Roberts, Silva and Gray</v>
      </c>
    </row>
    <row r="261" spans="1:16">
      <c r="A261" t="s">
        <v>908</v>
      </c>
      <c r="B261" s="5">
        <v>44971</v>
      </c>
      <c r="C261" t="s">
        <v>118</v>
      </c>
      <c r="D261" t="s">
        <v>524</v>
      </c>
      <c r="E261">
        <v>1</v>
      </c>
      <c r="F261" t="str">
        <f t="shared" si="16"/>
        <v>normal</v>
      </c>
      <c r="G261" s="3">
        <v>192</v>
      </c>
      <c r="H261">
        <v>5</v>
      </c>
      <c r="I261" t="str">
        <f t="shared" si="17"/>
        <v>discounted</v>
      </c>
      <c r="J261" s="3">
        <f>Table3[[#This Row],[Quantity_Sold]]*Table3[[#This Row],[Selling_Price]]</f>
        <v>192</v>
      </c>
      <c r="K261" s="3">
        <f t="shared" si="18"/>
        <v>9.6</v>
      </c>
      <c r="L261" s="3">
        <f t="shared" si="19"/>
        <v>182.4</v>
      </c>
      <c r="M261" s="3" t="str">
        <f>TEXT(Table3[[#This Row],[Date]], "mmmm")</f>
        <v>February</v>
      </c>
      <c r="N261" s="3" t="str">
        <f>_xlfn.XLOOKUP(D261,Customers!A:A,Customers!B:B )</f>
        <v>Golden Inc</v>
      </c>
      <c r="O261" s="3" t="str">
        <f>_xlfn.XLOOKUP(C261,Books!A:A,Books!B:B)</f>
        <v>Attorney</v>
      </c>
      <c r="P261" s="3" t="str">
        <f>INDEX(Customers!B:B,MATCH(D261,Customers!A:A,0))</f>
        <v>Golden Inc</v>
      </c>
    </row>
    <row r="262" spans="1:16">
      <c r="A262" t="s">
        <v>909</v>
      </c>
      <c r="B262" s="5">
        <v>44963</v>
      </c>
      <c r="C262" t="s">
        <v>22</v>
      </c>
      <c r="D262" t="s">
        <v>308</v>
      </c>
      <c r="E262">
        <v>2</v>
      </c>
      <c r="F262" t="str">
        <f t="shared" si="16"/>
        <v>normal</v>
      </c>
      <c r="G262" s="3">
        <v>332</v>
      </c>
      <c r="H262">
        <v>0</v>
      </c>
      <c r="I262" t="str">
        <f t="shared" si="17"/>
        <v>full price</v>
      </c>
      <c r="J262" s="3">
        <f>Table3[[#This Row],[Quantity_Sold]]*Table3[[#This Row],[Selling_Price]]</f>
        <v>664</v>
      </c>
      <c r="K262" s="3">
        <f t="shared" si="18"/>
        <v>0</v>
      </c>
      <c r="L262" s="3">
        <f t="shared" si="19"/>
        <v>664</v>
      </c>
      <c r="M262" s="3" t="str">
        <f>TEXT(Table3[[#This Row],[Date]], "mmmm")</f>
        <v>February</v>
      </c>
      <c r="N262" s="3" t="str">
        <f>_xlfn.XLOOKUP(D262,Customers!A:A,Customers!B:B )</f>
        <v>Sanford-Bullock</v>
      </c>
      <c r="O262" s="3" t="str">
        <f>_xlfn.XLOOKUP(C262,Books!A:A,Books!B:B)</f>
        <v>Loss peace on</v>
      </c>
      <c r="P262" s="3" t="str">
        <f>INDEX(Customers!B:B,MATCH(D262,Customers!A:A,0))</f>
        <v>Sanford-Bullock</v>
      </c>
    </row>
    <row r="263" spans="1:16">
      <c r="A263" t="s">
        <v>910</v>
      </c>
      <c r="B263" s="5">
        <v>44969</v>
      </c>
      <c r="C263" t="s">
        <v>22</v>
      </c>
      <c r="D263" t="s">
        <v>194</v>
      </c>
      <c r="E263">
        <v>3</v>
      </c>
      <c r="F263" t="str">
        <f t="shared" si="16"/>
        <v>normal</v>
      </c>
      <c r="G263" s="3">
        <v>332</v>
      </c>
      <c r="H263">
        <v>15</v>
      </c>
      <c r="I263" t="str">
        <f t="shared" si="17"/>
        <v>discounted</v>
      </c>
      <c r="J263" s="3">
        <f>Table3[[#This Row],[Quantity_Sold]]*Table3[[#This Row],[Selling_Price]]</f>
        <v>996</v>
      </c>
      <c r="K263" s="3">
        <f t="shared" si="18"/>
        <v>49.8</v>
      </c>
      <c r="L263" s="3">
        <f t="shared" si="19"/>
        <v>946.2</v>
      </c>
      <c r="M263" s="3" t="str">
        <f>TEXT(Table3[[#This Row],[Date]], "mmmm")</f>
        <v>February</v>
      </c>
      <c r="N263" s="3" t="str">
        <f>_xlfn.XLOOKUP(D263,Customers!A:A,Customers!B:B )</f>
        <v>Cook-Rocha</v>
      </c>
      <c r="O263" s="3" t="str">
        <f>_xlfn.XLOOKUP(C263,Books!A:A,Books!B:B)</f>
        <v>Loss peace on</v>
      </c>
      <c r="P263" s="3" t="str">
        <f>INDEX(Customers!B:B,MATCH(D263,Customers!A:A,0))</f>
        <v>Cook-Rocha</v>
      </c>
    </row>
    <row r="264" spans="1:16">
      <c r="A264" t="s">
        <v>911</v>
      </c>
      <c r="B264" s="5">
        <v>44972</v>
      </c>
      <c r="C264" t="s">
        <v>78</v>
      </c>
      <c r="D264" t="s">
        <v>620</v>
      </c>
      <c r="E264">
        <v>6</v>
      </c>
      <c r="F264" t="str">
        <f t="shared" si="16"/>
        <v>Bulk</v>
      </c>
      <c r="G264" s="3">
        <v>288</v>
      </c>
      <c r="H264">
        <v>0</v>
      </c>
      <c r="I264" t="str">
        <f t="shared" si="17"/>
        <v>full price</v>
      </c>
      <c r="J264" s="3">
        <f>Table3[[#This Row],[Quantity_Sold]]*Table3[[#This Row],[Selling_Price]]</f>
        <v>1728</v>
      </c>
      <c r="K264" s="3">
        <f t="shared" si="18"/>
        <v>0</v>
      </c>
      <c r="L264" s="3">
        <f t="shared" si="19"/>
        <v>1728</v>
      </c>
      <c r="M264" s="3" t="str">
        <f>TEXT(Table3[[#This Row],[Date]], "mmmm")</f>
        <v>February</v>
      </c>
      <c r="N264" s="3" t="str">
        <f>_xlfn.XLOOKUP(D264,Customers!A:A,Customers!B:B )</f>
        <v>Crane LLC</v>
      </c>
      <c r="O264" s="3" t="str">
        <f>_xlfn.XLOOKUP(C264,Books!A:A,Books!B:B)</f>
        <v>Visit although I</v>
      </c>
      <c r="P264" s="3" t="str">
        <f>INDEX(Customers!B:B,MATCH(D264,Customers!A:A,0))</f>
        <v>Crane LLC</v>
      </c>
    </row>
    <row r="265" spans="1:16">
      <c r="A265" t="s">
        <v>912</v>
      </c>
      <c r="B265" s="5">
        <v>44962</v>
      </c>
      <c r="C265" t="s">
        <v>120</v>
      </c>
      <c r="D265" t="s">
        <v>362</v>
      </c>
      <c r="E265">
        <v>1</v>
      </c>
      <c r="F265" t="str">
        <f t="shared" si="16"/>
        <v>normal</v>
      </c>
      <c r="G265" s="3">
        <v>204</v>
      </c>
      <c r="H265">
        <v>0</v>
      </c>
      <c r="I265" t="str">
        <f t="shared" si="17"/>
        <v>full price</v>
      </c>
      <c r="J265" s="3">
        <f>Table3[[#This Row],[Quantity_Sold]]*Table3[[#This Row],[Selling_Price]]</f>
        <v>204</v>
      </c>
      <c r="K265" s="3">
        <f t="shared" si="18"/>
        <v>0</v>
      </c>
      <c r="L265" s="3">
        <f t="shared" si="19"/>
        <v>204</v>
      </c>
      <c r="M265" s="3" t="str">
        <f>TEXT(Table3[[#This Row],[Date]], "mmmm")</f>
        <v>February</v>
      </c>
      <c r="N265" s="3" t="str">
        <f>_xlfn.XLOOKUP(D265,Customers!A:A,Customers!B:B )</f>
        <v>Moss, Lewis and Rosales</v>
      </c>
      <c r="O265" s="3" t="str">
        <f>_xlfn.XLOOKUP(C265,Books!A:A,Books!B:B)</f>
        <v>Expect turn</v>
      </c>
      <c r="P265" s="3" t="str">
        <f>INDEX(Customers!B:B,MATCH(D265,Customers!A:A,0))</f>
        <v>Moss, Lewis and Rosales</v>
      </c>
    </row>
    <row r="266" spans="1:16">
      <c r="A266" t="s">
        <v>913</v>
      </c>
      <c r="B266" s="5">
        <v>44977</v>
      </c>
      <c r="C266" t="s">
        <v>58</v>
      </c>
      <c r="D266" t="s">
        <v>602</v>
      </c>
      <c r="E266">
        <v>6</v>
      </c>
      <c r="F266" t="str">
        <f t="shared" si="16"/>
        <v>Bulk</v>
      </c>
      <c r="G266" s="3">
        <v>467</v>
      </c>
      <c r="H266">
        <v>15</v>
      </c>
      <c r="I266" t="str">
        <f t="shared" si="17"/>
        <v>discounted</v>
      </c>
      <c r="J266" s="3">
        <f>Table3[[#This Row],[Quantity_Sold]]*Table3[[#This Row],[Selling_Price]]</f>
        <v>2802</v>
      </c>
      <c r="K266" s="3">
        <f t="shared" si="18"/>
        <v>70.05</v>
      </c>
      <c r="L266" s="3">
        <f t="shared" si="19"/>
        <v>2731.95</v>
      </c>
      <c r="M266" s="3" t="str">
        <f>TEXT(Table3[[#This Row],[Date]], "mmmm")</f>
        <v>February</v>
      </c>
      <c r="N266" s="3" t="str">
        <f>_xlfn.XLOOKUP(D266,Customers!A:A,Customers!B:B )</f>
        <v>Spears, Matthews and Ellis</v>
      </c>
      <c r="O266" s="3" t="str">
        <f>_xlfn.XLOOKUP(C266,Books!A:A,Books!B:B)</f>
        <v>World threat</v>
      </c>
      <c r="P266" s="3" t="str">
        <f>INDEX(Customers!B:B,MATCH(D266,Customers!A:A,0))</f>
        <v>Spears, Matthews and Ellis</v>
      </c>
    </row>
    <row r="267" spans="1:16">
      <c r="A267" t="s">
        <v>914</v>
      </c>
      <c r="B267" s="5">
        <v>44980</v>
      </c>
      <c r="C267" t="s">
        <v>100</v>
      </c>
      <c r="D267" t="s">
        <v>258</v>
      </c>
      <c r="E267">
        <v>10</v>
      </c>
      <c r="F267" t="str">
        <f t="shared" si="16"/>
        <v>Bulk</v>
      </c>
      <c r="G267" s="3">
        <v>334</v>
      </c>
      <c r="H267">
        <v>0</v>
      </c>
      <c r="I267" t="str">
        <f t="shared" si="17"/>
        <v>full price</v>
      </c>
      <c r="J267" s="3">
        <f>Table3[[#This Row],[Quantity_Sold]]*Table3[[#This Row],[Selling_Price]]</f>
        <v>3340</v>
      </c>
      <c r="K267" s="3">
        <f t="shared" si="18"/>
        <v>0</v>
      </c>
      <c r="L267" s="3">
        <f t="shared" si="19"/>
        <v>3340</v>
      </c>
      <c r="M267" s="3" t="str">
        <f>TEXT(Table3[[#This Row],[Date]], "mmmm")</f>
        <v>February</v>
      </c>
      <c r="N267" s="3" t="str">
        <f>_xlfn.XLOOKUP(D267,Customers!A:A,Customers!B:B )</f>
        <v>Williams LLC</v>
      </c>
      <c r="O267" s="3" t="str">
        <f>_xlfn.XLOOKUP(C267,Books!A:A,Books!B:B)</f>
        <v>Prevent particularly wrong</v>
      </c>
      <c r="P267" s="3" t="str">
        <f>INDEX(Customers!B:B,MATCH(D267,Customers!A:A,0))</f>
        <v>Williams LLC</v>
      </c>
    </row>
    <row r="268" spans="1:16">
      <c r="A268" t="s">
        <v>915</v>
      </c>
      <c r="B268" s="5">
        <v>44960</v>
      </c>
      <c r="C268" t="s">
        <v>68</v>
      </c>
      <c r="D268" t="s">
        <v>444</v>
      </c>
      <c r="E268">
        <v>9</v>
      </c>
      <c r="F268" t="str">
        <f t="shared" si="16"/>
        <v>Bulk</v>
      </c>
      <c r="G268" s="3">
        <v>410</v>
      </c>
      <c r="H268">
        <v>5</v>
      </c>
      <c r="I268" t="str">
        <f t="shared" si="17"/>
        <v>discounted</v>
      </c>
      <c r="J268" s="3">
        <f>Table3[[#This Row],[Quantity_Sold]]*Table3[[#This Row],[Selling_Price]]</f>
        <v>3690</v>
      </c>
      <c r="K268" s="3">
        <f t="shared" si="18"/>
        <v>20.5</v>
      </c>
      <c r="L268" s="3">
        <f t="shared" si="19"/>
        <v>3669.5</v>
      </c>
      <c r="M268" s="3" t="str">
        <f>TEXT(Table3[[#This Row],[Date]], "mmmm")</f>
        <v>February</v>
      </c>
      <c r="N268" s="3" t="str">
        <f>_xlfn.XLOOKUP(D268,Customers!A:A,Customers!B:B )</f>
        <v>Larson and Sons</v>
      </c>
      <c r="O268" s="3" t="str">
        <f>_xlfn.XLOOKUP(C268,Books!A:A,Books!B:B)</f>
        <v>Audience will series</v>
      </c>
      <c r="P268" s="3" t="str">
        <f>INDEX(Customers!B:B,MATCH(D268,Customers!A:A,0))</f>
        <v>Larson and Sons</v>
      </c>
    </row>
    <row r="269" spans="1:16">
      <c r="A269" t="s">
        <v>916</v>
      </c>
      <c r="B269" s="5">
        <v>44964</v>
      </c>
      <c r="C269" t="s">
        <v>106</v>
      </c>
      <c r="D269" t="s">
        <v>326</v>
      </c>
      <c r="E269">
        <v>4</v>
      </c>
      <c r="F269" t="str">
        <f t="shared" si="16"/>
        <v>normal</v>
      </c>
      <c r="G269" s="3">
        <v>219</v>
      </c>
      <c r="H269">
        <v>0</v>
      </c>
      <c r="I269" t="str">
        <f t="shared" si="17"/>
        <v>full price</v>
      </c>
      <c r="J269" s="3">
        <f>Table3[[#This Row],[Quantity_Sold]]*Table3[[#This Row],[Selling_Price]]</f>
        <v>876</v>
      </c>
      <c r="K269" s="3">
        <f t="shared" si="18"/>
        <v>0</v>
      </c>
      <c r="L269" s="3">
        <f t="shared" si="19"/>
        <v>876</v>
      </c>
      <c r="M269" s="3" t="str">
        <f>TEXT(Table3[[#This Row],[Date]], "mmmm")</f>
        <v>February</v>
      </c>
      <c r="N269" s="3" t="str">
        <f>_xlfn.XLOOKUP(D269,Customers!A:A,Customers!B:B )</f>
        <v>Scott-Johnston</v>
      </c>
      <c r="O269" s="3" t="str">
        <f>_xlfn.XLOOKUP(C269,Books!A:A,Books!B:B)</f>
        <v>Some may</v>
      </c>
      <c r="P269" s="3" t="str">
        <f>INDEX(Customers!B:B,MATCH(D269,Customers!A:A,0))</f>
        <v>Scott-Johnston</v>
      </c>
    </row>
    <row r="270" spans="1:16">
      <c r="A270" t="s">
        <v>917</v>
      </c>
      <c r="B270" s="5">
        <v>44981</v>
      </c>
      <c r="C270" t="s">
        <v>10</v>
      </c>
      <c r="D270" t="s">
        <v>570</v>
      </c>
      <c r="E270">
        <v>9</v>
      </c>
      <c r="F270" t="str">
        <f t="shared" si="16"/>
        <v>Bulk</v>
      </c>
      <c r="G270" s="3">
        <v>167</v>
      </c>
      <c r="H270">
        <v>0</v>
      </c>
      <c r="I270" t="str">
        <f t="shared" si="17"/>
        <v>full price</v>
      </c>
      <c r="J270" s="3">
        <f>Table3[[#This Row],[Quantity_Sold]]*Table3[[#This Row],[Selling_Price]]</f>
        <v>1503</v>
      </c>
      <c r="K270" s="3">
        <f t="shared" si="18"/>
        <v>0</v>
      </c>
      <c r="L270" s="3">
        <f t="shared" si="19"/>
        <v>1503</v>
      </c>
      <c r="M270" s="3" t="str">
        <f>TEXT(Table3[[#This Row],[Date]], "mmmm")</f>
        <v>February</v>
      </c>
      <c r="N270" s="3" t="str">
        <f>_xlfn.XLOOKUP(D270,Customers!A:A,Customers!B:B )</f>
        <v>Potter Group</v>
      </c>
      <c r="O270" s="3" t="str">
        <f>_xlfn.XLOOKUP(C270,Books!A:A,Books!B:B)</f>
        <v>Late</v>
      </c>
      <c r="P270" s="3" t="str">
        <f>INDEX(Customers!B:B,MATCH(D270,Customers!A:A,0))</f>
        <v>Potter Group</v>
      </c>
    </row>
    <row r="271" spans="1:16">
      <c r="A271" t="s">
        <v>918</v>
      </c>
      <c r="B271" s="5">
        <v>44982</v>
      </c>
      <c r="C271" t="s">
        <v>88</v>
      </c>
      <c r="D271" t="s">
        <v>294</v>
      </c>
      <c r="E271">
        <v>10</v>
      </c>
      <c r="F271" t="str">
        <f t="shared" si="16"/>
        <v>Bulk</v>
      </c>
      <c r="G271" s="3">
        <v>456</v>
      </c>
      <c r="H271">
        <v>10</v>
      </c>
      <c r="I271" t="str">
        <f t="shared" si="17"/>
        <v>discounted</v>
      </c>
      <c r="J271" s="3">
        <f>Table3[[#This Row],[Quantity_Sold]]*Table3[[#This Row],[Selling_Price]]</f>
        <v>4560</v>
      </c>
      <c r="K271" s="3">
        <f t="shared" si="18"/>
        <v>45.6</v>
      </c>
      <c r="L271" s="3">
        <f t="shared" si="19"/>
        <v>4514.3999999999996</v>
      </c>
      <c r="M271" s="3" t="str">
        <f>TEXT(Table3[[#This Row],[Date]], "mmmm")</f>
        <v>February</v>
      </c>
      <c r="N271" s="3" t="str">
        <f>_xlfn.XLOOKUP(D271,Customers!A:A,Customers!B:B )</f>
        <v>Davis-Buckley</v>
      </c>
      <c r="O271" s="3" t="str">
        <f>_xlfn.XLOOKUP(C271,Books!A:A,Books!B:B)</f>
        <v>Lay chance</v>
      </c>
      <c r="P271" s="3" t="str">
        <f>INDEX(Customers!B:B,MATCH(D271,Customers!A:A,0))</f>
        <v>Davis-Buckley</v>
      </c>
    </row>
    <row r="272" spans="1:16">
      <c r="A272" t="s">
        <v>919</v>
      </c>
      <c r="B272" s="5">
        <v>44970</v>
      </c>
      <c r="C272" t="s">
        <v>40</v>
      </c>
      <c r="D272" t="s">
        <v>141</v>
      </c>
      <c r="E272">
        <v>2</v>
      </c>
      <c r="F272" t="str">
        <f t="shared" si="16"/>
        <v>normal</v>
      </c>
      <c r="G272" s="3">
        <v>427</v>
      </c>
      <c r="H272">
        <v>10</v>
      </c>
      <c r="I272" t="str">
        <f t="shared" si="17"/>
        <v>discounted</v>
      </c>
      <c r="J272" s="3">
        <f>Table3[[#This Row],[Quantity_Sold]]*Table3[[#This Row],[Selling_Price]]</f>
        <v>854</v>
      </c>
      <c r="K272" s="3">
        <f t="shared" si="18"/>
        <v>42.7</v>
      </c>
      <c r="L272" s="3">
        <f t="shared" si="19"/>
        <v>811.3</v>
      </c>
      <c r="M272" s="3" t="str">
        <f>TEXT(Table3[[#This Row],[Date]], "mmmm")</f>
        <v>February</v>
      </c>
      <c r="N272" s="3" t="str">
        <f>_xlfn.XLOOKUP(D272,Customers!A:A,Customers!B:B )</f>
        <v>Clark and Sons</v>
      </c>
      <c r="O272" s="3" t="str">
        <f>_xlfn.XLOOKUP(C272,Books!A:A,Books!B:B)</f>
        <v>Big thought where</v>
      </c>
      <c r="P272" s="3" t="str">
        <f>INDEX(Customers!B:B,MATCH(D272,Customers!A:A,0))</f>
        <v>Clark and Sons</v>
      </c>
    </row>
    <row r="273" spans="1:16">
      <c r="A273" t="s">
        <v>920</v>
      </c>
      <c r="B273" s="5">
        <v>44970</v>
      </c>
      <c r="C273" t="s">
        <v>108</v>
      </c>
      <c r="D273" t="s">
        <v>157</v>
      </c>
      <c r="E273">
        <v>10</v>
      </c>
      <c r="F273" t="str">
        <f t="shared" si="16"/>
        <v>Bulk</v>
      </c>
      <c r="G273" s="3">
        <v>287</v>
      </c>
      <c r="H273">
        <v>5</v>
      </c>
      <c r="I273" t="str">
        <f t="shared" si="17"/>
        <v>discounted</v>
      </c>
      <c r="J273" s="3">
        <f>Table3[[#This Row],[Quantity_Sold]]*Table3[[#This Row],[Selling_Price]]</f>
        <v>2870</v>
      </c>
      <c r="K273" s="3">
        <f t="shared" si="18"/>
        <v>14.35</v>
      </c>
      <c r="L273" s="3">
        <f t="shared" si="19"/>
        <v>2855.65</v>
      </c>
      <c r="M273" s="3" t="str">
        <f>TEXT(Table3[[#This Row],[Date]], "mmmm")</f>
        <v>February</v>
      </c>
      <c r="N273" s="3" t="str">
        <f>_xlfn.XLOOKUP(D273,Customers!A:A,Customers!B:B )</f>
        <v>Brown PLC</v>
      </c>
      <c r="O273" s="3" t="str">
        <f>_xlfn.XLOOKUP(C273,Books!A:A,Books!B:B)</f>
        <v>Front</v>
      </c>
      <c r="P273" s="3" t="str">
        <f>INDEX(Customers!B:B,MATCH(D273,Customers!A:A,0))</f>
        <v>Brown PLC</v>
      </c>
    </row>
    <row r="274" spans="1:16">
      <c r="A274" t="s">
        <v>921</v>
      </c>
      <c r="B274" s="5">
        <v>44976</v>
      </c>
      <c r="C274" t="s">
        <v>74</v>
      </c>
      <c r="D274" t="s">
        <v>210</v>
      </c>
      <c r="E274">
        <v>1</v>
      </c>
      <c r="F274" t="str">
        <f t="shared" si="16"/>
        <v>normal</v>
      </c>
      <c r="G274" s="3">
        <v>347</v>
      </c>
      <c r="H274">
        <v>10</v>
      </c>
      <c r="I274" t="str">
        <f t="shared" si="17"/>
        <v>discounted</v>
      </c>
      <c r="J274" s="3">
        <f>Table3[[#This Row],[Quantity_Sold]]*Table3[[#This Row],[Selling_Price]]</f>
        <v>347</v>
      </c>
      <c r="K274" s="3">
        <f t="shared" si="18"/>
        <v>34.700000000000003</v>
      </c>
      <c r="L274" s="3">
        <f t="shared" si="19"/>
        <v>312.3</v>
      </c>
      <c r="M274" s="3" t="str">
        <f>TEXT(Table3[[#This Row],[Date]], "mmmm")</f>
        <v>February</v>
      </c>
      <c r="N274" s="3" t="str">
        <f>_xlfn.XLOOKUP(D274,Customers!A:A,Customers!B:B )</f>
        <v>Green-Everett</v>
      </c>
      <c r="O274" s="3" t="str">
        <f>_xlfn.XLOOKUP(C274,Books!A:A,Books!B:B)</f>
        <v>Think either pressure</v>
      </c>
      <c r="P274" s="3" t="str">
        <f>INDEX(Customers!B:B,MATCH(D274,Customers!A:A,0))</f>
        <v>Green-Everett</v>
      </c>
    </row>
    <row r="275" spans="1:16">
      <c r="A275" t="s">
        <v>922</v>
      </c>
      <c r="B275" s="5">
        <v>44969</v>
      </c>
      <c r="C275" t="s">
        <v>18</v>
      </c>
      <c r="D275" t="s">
        <v>612</v>
      </c>
      <c r="E275">
        <v>1</v>
      </c>
      <c r="F275" t="str">
        <f t="shared" si="16"/>
        <v>normal</v>
      </c>
      <c r="G275" s="3">
        <v>500</v>
      </c>
      <c r="H275">
        <v>10</v>
      </c>
      <c r="I275" t="str">
        <f t="shared" si="17"/>
        <v>discounted</v>
      </c>
      <c r="J275" s="3">
        <f>Table3[[#This Row],[Quantity_Sold]]*Table3[[#This Row],[Selling_Price]]</f>
        <v>500</v>
      </c>
      <c r="K275" s="3">
        <f t="shared" si="18"/>
        <v>50</v>
      </c>
      <c r="L275" s="3">
        <f t="shared" si="19"/>
        <v>450</v>
      </c>
      <c r="M275" s="3" t="str">
        <f>TEXT(Table3[[#This Row],[Date]], "mmmm")</f>
        <v>February</v>
      </c>
      <c r="N275" s="3" t="str">
        <f>_xlfn.XLOOKUP(D275,Customers!A:A,Customers!B:B )</f>
        <v>Washington, Golden and Roberts</v>
      </c>
      <c r="O275" s="3" t="str">
        <f>_xlfn.XLOOKUP(C275,Books!A:A,Books!B:B)</f>
        <v>Cell become</v>
      </c>
      <c r="P275" s="3" t="str">
        <f>INDEX(Customers!B:B,MATCH(D275,Customers!A:A,0))</f>
        <v>Washington, Golden and Roberts</v>
      </c>
    </row>
    <row r="276" spans="1:16">
      <c r="A276" t="s">
        <v>923</v>
      </c>
      <c r="B276" s="5">
        <v>44958</v>
      </c>
      <c r="C276" t="s">
        <v>116</v>
      </c>
      <c r="D276" t="s">
        <v>328</v>
      </c>
      <c r="E276">
        <v>5</v>
      </c>
      <c r="F276" t="str">
        <f t="shared" si="16"/>
        <v>normal</v>
      </c>
      <c r="G276" s="3">
        <v>209</v>
      </c>
      <c r="H276">
        <v>5</v>
      </c>
      <c r="I276" t="str">
        <f t="shared" si="17"/>
        <v>discounted</v>
      </c>
      <c r="J276" s="3">
        <f>Table3[[#This Row],[Quantity_Sold]]*Table3[[#This Row],[Selling_Price]]</f>
        <v>1045</v>
      </c>
      <c r="K276" s="3">
        <f t="shared" si="18"/>
        <v>10.45</v>
      </c>
      <c r="L276" s="3">
        <f t="shared" si="19"/>
        <v>1034.55</v>
      </c>
      <c r="M276" s="3" t="str">
        <f>TEXT(Table3[[#This Row],[Date]], "mmmm")</f>
        <v>February</v>
      </c>
      <c r="N276" s="3" t="str">
        <f>_xlfn.XLOOKUP(D276,Customers!A:A,Customers!B:B )</f>
        <v>Callahan, Edwards and Hudson</v>
      </c>
      <c r="O276" s="3" t="str">
        <f>_xlfn.XLOOKUP(C276,Books!A:A,Books!B:B)</f>
        <v>Present positive</v>
      </c>
      <c r="P276" s="3" t="str">
        <f>INDEX(Customers!B:B,MATCH(D276,Customers!A:A,0))</f>
        <v>Callahan, Edwards and Hudson</v>
      </c>
    </row>
    <row r="277" spans="1:16">
      <c r="A277" t="s">
        <v>924</v>
      </c>
      <c r="B277" s="5">
        <v>44984</v>
      </c>
      <c r="C277" t="s">
        <v>22</v>
      </c>
      <c r="D277" t="s">
        <v>318</v>
      </c>
      <c r="E277">
        <v>5</v>
      </c>
      <c r="F277" t="str">
        <f t="shared" si="16"/>
        <v>normal</v>
      </c>
      <c r="G277" s="3">
        <v>332</v>
      </c>
      <c r="H277">
        <v>10</v>
      </c>
      <c r="I277" t="str">
        <f t="shared" si="17"/>
        <v>discounted</v>
      </c>
      <c r="J277" s="3">
        <f>Table3[[#This Row],[Quantity_Sold]]*Table3[[#This Row],[Selling_Price]]</f>
        <v>1660</v>
      </c>
      <c r="K277" s="3">
        <f t="shared" si="18"/>
        <v>33.200000000000003</v>
      </c>
      <c r="L277" s="3">
        <f t="shared" si="19"/>
        <v>1626.8</v>
      </c>
      <c r="M277" s="3" t="str">
        <f>TEXT(Table3[[#This Row],[Date]], "mmmm")</f>
        <v>February</v>
      </c>
      <c r="N277" s="3" t="str">
        <f>_xlfn.XLOOKUP(D277,Customers!A:A,Customers!B:B )</f>
        <v>Davis, Shepard and Clay</v>
      </c>
      <c r="O277" s="3" t="str">
        <f>_xlfn.XLOOKUP(C277,Books!A:A,Books!B:B)</f>
        <v>Loss peace on</v>
      </c>
      <c r="P277" s="3" t="str">
        <f>INDEX(Customers!B:B,MATCH(D277,Customers!A:A,0))</f>
        <v>Davis, Shepard and Clay</v>
      </c>
    </row>
    <row r="278" spans="1:16">
      <c r="A278" t="s">
        <v>925</v>
      </c>
      <c r="B278" s="5">
        <v>44973</v>
      </c>
      <c r="C278" t="s">
        <v>104</v>
      </c>
      <c r="D278" t="s">
        <v>162</v>
      </c>
      <c r="E278">
        <v>8</v>
      </c>
      <c r="F278" t="str">
        <f t="shared" si="16"/>
        <v>Bulk</v>
      </c>
      <c r="G278" s="3">
        <v>465</v>
      </c>
      <c r="H278">
        <v>15</v>
      </c>
      <c r="I278" t="str">
        <f t="shared" si="17"/>
        <v>discounted</v>
      </c>
      <c r="J278" s="3">
        <f>Table3[[#This Row],[Quantity_Sold]]*Table3[[#This Row],[Selling_Price]]</f>
        <v>3720</v>
      </c>
      <c r="K278" s="3">
        <f t="shared" si="18"/>
        <v>69.75</v>
      </c>
      <c r="L278" s="3">
        <f t="shared" si="19"/>
        <v>3650.25</v>
      </c>
      <c r="M278" s="3" t="str">
        <f>TEXT(Table3[[#This Row],[Date]], "mmmm")</f>
        <v>February</v>
      </c>
      <c r="N278" s="3" t="str">
        <f>_xlfn.XLOOKUP(D278,Customers!A:A,Customers!B:B )</f>
        <v>Trevino PLC</v>
      </c>
      <c r="O278" s="3" t="str">
        <f>_xlfn.XLOOKUP(C278,Books!A:A,Books!B:B)</f>
        <v>Process find daughter</v>
      </c>
      <c r="P278" s="3" t="str">
        <f>INDEX(Customers!B:B,MATCH(D278,Customers!A:A,0))</f>
        <v>Trevino PLC</v>
      </c>
    </row>
    <row r="279" spans="1:16">
      <c r="A279" t="s">
        <v>926</v>
      </c>
      <c r="B279" s="5">
        <v>44959</v>
      </c>
      <c r="C279" t="s">
        <v>72</v>
      </c>
      <c r="D279" t="s">
        <v>153</v>
      </c>
      <c r="E279">
        <v>3</v>
      </c>
      <c r="F279" t="str">
        <f t="shared" si="16"/>
        <v>normal</v>
      </c>
      <c r="G279" s="3">
        <v>423</v>
      </c>
      <c r="H279">
        <v>0</v>
      </c>
      <c r="I279" t="str">
        <f t="shared" si="17"/>
        <v>full price</v>
      </c>
      <c r="J279" s="3">
        <f>Table3[[#This Row],[Quantity_Sold]]*Table3[[#This Row],[Selling_Price]]</f>
        <v>1269</v>
      </c>
      <c r="K279" s="3">
        <f t="shared" si="18"/>
        <v>0</v>
      </c>
      <c r="L279" s="3">
        <f t="shared" si="19"/>
        <v>1269</v>
      </c>
      <c r="M279" s="3" t="str">
        <f>TEXT(Table3[[#This Row],[Date]], "mmmm")</f>
        <v>February</v>
      </c>
      <c r="N279" s="3" t="str">
        <f>_xlfn.XLOOKUP(D279,Customers!A:A,Customers!B:B )</f>
        <v>Brown and Sons</v>
      </c>
      <c r="O279" s="3" t="str">
        <f>_xlfn.XLOOKUP(C279,Books!A:A,Books!B:B)</f>
        <v>Remain hard</v>
      </c>
      <c r="P279" s="3" t="str">
        <f>INDEX(Customers!B:B,MATCH(D279,Customers!A:A,0))</f>
        <v>Brown and Sons</v>
      </c>
    </row>
    <row r="280" spans="1:16">
      <c r="A280" t="s">
        <v>927</v>
      </c>
      <c r="B280" s="5">
        <v>44969</v>
      </c>
      <c r="C280" t="s">
        <v>46</v>
      </c>
      <c r="D280" t="s">
        <v>284</v>
      </c>
      <c r="E280">
        <v>6</v>
      </c>
      <c r="F280" t="str">
        <f t="shared" si="16"/>
        <v>Bulk</v>
      </c>
      <c r="G280" s="3">
        <v>167</v>
      </c>
      <c r="H280">
        <v>10</v>
      </c>
      <c r="I280" t="str">
        <f t="shared" si="17"/>
        <v>discounted</v>
      </c>
      <c r="J280" s="3">
        <f>Table3[[#This Row],[Quantity_Sold]]*Table3[[#This Row],[Selling_Price]]</f>
        <v>1002</v>
      </c>
      <c r="K280" s="3">
        <f t="shared" si="18"/>
        <v>16.7</v>
      </c>
      <c r="L280" s="3">
        <f t="shared" si="19"/>
        <v>985.3</v>
      </c>
      <c r="M280" s="3" t="str">
        <f>TEXT(Table3[[#This Row],[Date]], "mmmm")</f>
        <v>February</v>
      </c>
      <c r="N280" s="3" t="str">
        <f>_xlfn.XLOOKUP(D280,Customers!A:A,Customers!B:B )</f>
        <v>Rodriguez, Evans and Valdez</v>
      </c>
      <c r="O280" s="3" t="str">
        <f>_xlfn.XLOOKUP(C280,Books!A:A,Books!B:B)</f>
        <v>Result population age</v>
      </c>
      <c r="P280" s="3" t="str">
        <f>INDEX(Customers!B:B,MATCH(D280,Customers!A:A,0))</f>
        <v>Rodriguez, Evans and Valdez</v>
      </c>
    </row>
    <row r="281" spans="1:16">
      <c r="A281" t="s">
        <v>928</v>
      </c>
      <c r="B281" s="5">
        <v>44964</v>
      </c>
      <c r="C281" t="s">
        <v>7</v>
      </c>
      <c r="D281" t="s">
        <v>454</v>
      </c>
      <c r="E281">
        <v>3</v>
      </c>
      <c r="F281" t="str">
        <f t="shared" si="16"/>
        <v>normal</v>
      </c>
      <c r="G281" s="3">
        <v>341</v>
      </c>
      <c r="H281">
        <v>5</v>
      </c>
      <c r="I281" t="str">
        <f t="shared" si="17"/>
        <v>discounted</v>
      </c>
      <c r="J281" s="3">
        <f>Table3[[#This Row],[Quantity_Sold]]*Table3[[#This Row],[Selling_Price]]</f>
        <v>1023</v>
      </c>
      <c r="K281" s="3">
        <f t="shared" si="18"/>
        <v>17.05</v>
      </c>
      <c r="L281" s="3">
        <f t="shared" si="19"/>
        <v>1005.95</v>
      </c>
      <c r="M281" s="3" t="str">
        <f>TEXT(Table3[[#This Row],[Date]], "mmmm")</f>
        <v>February</v>
      </c>
      <c r="N281" s="3" t="str">
        <f>_xlfn.XLOOKUP(D281,Customers!A:A,Customers!B:B )</f>
        <v>Martin Ltd</v>
      </c>
      <c r="O281" s="3" t="str">
        <f>_xlfn.XLOOKUP(C281,Books!A:A,Books!B:B)</f>
        <v>Key protect simple fall</v>
      </c>
      <c r="P281" s="3" t="str">
        <f>INDEX(Customers!B:B,MATCH(D281,Customers!A:A,0))</f>
        <v>Martin Ltd</v>
      </c>
    </row>
    <row r="282" spans="1:16">
      <c r="A282" t="s">
        <v>929</v>
      </c>
      <c r="B282" s="5">
        <v>44982</v>
      </c>
      <c r="C282" t="s">
        <v>60</v>
      </c>
      <c r="D282" t="s">
        <v>480</v>
      </c>
      <c r="E282">
        <v>2</v>
      </c>
      <c r="F282" t="str">
        <f t="shared" si="16"/>
        <v>normal</v>
      </c>
      <c r="G282" s="3">
        <v>459</v>
      </c>
      <c r="H282">
        <v>15</v>
      </c>
      <c r="I282" t="str">
        <f t="shared" si="17"/>
        <v>discounted</v>
      </c>
      <c r="J282" s="3">
        <f>Table3[[#This Row],[Quantity_Sold]]*Table3[[#This Row],[Selling_Price]]</f>
        <v>918</v>
      </c>
      <c r="K282" s="3">
        <f t="shared" si="18"/>
        <v>68.849999999999994</v>
      </c>
      <c r="L282" s="3">
        <f t="shared" si="19"/>
        <v>849.15</v>
      </c>
      <c r="M282" s="3" t="str">
        <f>TEXT(Table3[[#This Row],[Date]], "mmmm")</f>
        <v>February</v>
      </c>
      <c r="N282" s="3" t="str">
        <f>_xlfn.XLOOKUP(D282,Customers!A:A,Customers!B:B )</f>
        <v>Jordan, Parker and Adams</v>
      </c>
      <c r="O282" s="3" t="str">
        <f>_xlfn.XLOOKUP(C282,Books!A:A,Books!B:B)</f>
        <v>Whatever method</v>
      </c>
      <c r="P282" s="3" t="str">
        <f>INDEX(Customers!B:B,MATCH(D282,Customers!A:A,0))</f>
        <v>Jordan, Parker and Adams</v>
      </c>
    </row>
    <row r="283" spans="1:16">
      <c r="A283" t="s">
        <v>930</v>
      </c>
      <c r="B283" s="5">
        <v>44969</v>
      </c>
      <c r="C283" t="s">
        <v>18</v>
      </c>
      <c r="D283" t="s">
        <v>614</v>
      </c>
      <c r="E283">
        <v>7</v>
      </c>
      <c r="F283" t="str">
        <f t="shared" si="16"/>
        <v>Bulk</v>
      </c>
      <c r="G283" s="3">
        <v>500</v>
      </c>
      <c r="H283">
        <v>0</v>
      </c>
      <c r="I283" t="str">
        <f t="shared" si="17"/>
        <v>full price</v>
      </c>
      <c r="J283" s="3">
        <f>Table3[[#This Row],[Quantity_Sold]]*Table3[[#This Row],[Selling_Price]]</f>
        <v>3500</v>
      </c>
      <c r="K283" s="3">
        <f t="shared" si="18"/>
        <v>0</v>
      </c>
      <c r="L283" s="3">
        <f t="shared" si="19"/>
        <v>3500</v>
      </c>
      <c r="M283" s="3" t="str">
        <f>TEXT(Table3[[#This Row],[Date]], "mmmm")</f>
        <v>February</v>
      </c>
      <c r="N283" s="3" t="str">
        <f>_xlfn.XLOOKUP(D283,Customers!A:A,Customers!B:B )</f>
        <v>Morgan PLC</v>
      </c>
      <c r="O283" s="3" t="str">
        <f>_xlfn.XLOOKUP(C283,Books!A:A,Books!B:B)</f>
        <v>Cell become</v>
      </c>
      <c r="P283" s="3" t="str">
        <f>INDEX(Customers!B:B,MATCH(D283,Customers!A:A,0))</f>
        <v>Morgan PLC</v>
      </c>
    </row>
    <row r="284" spans="1:16">
      <c r="A284" t="s">
        <v>931</v>
      </c>
      <c r="B284" s="5">
        <v>44972</v>
      </c>
      <c r="C284" t="s">
        <v>10</v>
      </c>
      <c r="D284" t="s">
        <v>320</v>
      </c>
      <c r="E284">
        <v>6</v>
      </c>
      <c r="F284" t="str">
        <f t="shared" si="16"/>
        <v>Bulk</v>
      </c>
      <c r="G284" s="3">
        <v>167</v>
      </c>
      <c r="H284">
        <v>10</v>
      </c>
      <c r="I284" t="str">
        <f t="shared" si="17"/>
        <v>discounted</v>
      </c>
      <c r="J284" s="3">
        <f>Table3[[#This Row],[Quantity_Sold]]*Table3[[#This Row],[Selling_Price]]</f>
        <v>1002</v>
      </c>
      <c r="K284" s="3">
        <f t="shared" si="18"/>
        <v>16.7</v>
      </c>
      <c r="L284" s="3">
        <f t="shared" si="19"/>
        <v>985.3</v>
      </c>
      <c r="M284" s="3" t="str">
        <f>TEXT(Table3[[#This Row],[Date]], "mmmm")</f>
        <v>February</v>
      </c>
      <c r="N284" s="3" t="str">
        <f>_xlfn.XLOOKUP(D284,Customers!A:A,Customers!B:B )</f>
        <v>Warner, Willis and Ray</v>
      </c>
      <c r="O284" s="3" t="str">
        <f>_xlfn.XLOOKUP(C284,Books!A:A,Books!B:B)</f>
        <v>Late</v>
      </c>
      <c r="P284" s="3" t="str">
        <f>INDEX(Customers!B:B,MATCH(D284,Customers!A:A,0))</f>
        <v>Warner, Willis and Ray</v>
      </c>
    </row>
    <row r="285" spans="1:16">
      <c r="A285" t="s">
        <v>932</v>
      </c>
      <c r="B285" s="5">
        <v>44982</v>
      </c>
      <c r="C285" t="s">
        <v>54</v>
      </c>
      <c r="D285" t="s">
        <v>344</v>
      </c>
      <c r="E285">
        <v>1</v>
      </c>
      <c r="F285" t="str">
        <f t="shared" si="16"/>
        <v>normal</v>
      </c>
      <c r="G285" s="3">
        <v>421</v>
      </c>
      <c r="H285">
        <v>0</v>
      </c>
      <c r="I285" t="str">
        <f t="shared" si="17"/>
        <v>full price</v>
      </c>
      <c r="J285" s="3">
        <f>Table3[[#This Row],[Quantity_Sold]]*Table3[[#This Row],[Selling_Price]]</f>
        <v>421</v>
      </c>
      <c r="K285" s="3">
        <f t="shared" si="18"/>
        <v>0</v>
      </c>
      <c r="L285" s="3">
        <f t="shared" si="19"/>
        <v>421</v>
      </c>
      <c r="M285" s="3" t="str">
        <f>TEXT(Table3[[#This Row],[Date]], "mmmm")</f>
        <v>February</v>
      </c>
      <c r="N285" s="3" t="str">
        <f>_xlfn.XLOOKUP(D285,Customers!A:A,Customers!B:B )</f>
        <v>Newman-Fitzgerald</v>
      </c>
      <c r="O285" s="3" t="str">
        <f>_xlfn.XLOOKUP(C285,Books!A:A,Books!B:B)</f>
        <v>Author director</v>
      </c>
      <c r="P285" s="3" t="str">
        <f>INDEX(Customers!B:B,MATCH(D285,Customers!A:A,0))</f>
        <v>Newman-Fitzgerald</v>
      </c>
    </row>
    <row r="286" spans="1:16">
      <c r="A286" t="s">
        <v>933</v>
      </c>
      <c r="B286" s="5">
        <v>44973</v>
      </c>
      <c r="C286" t="s">
        <v>86</v>
      </c>
      <c r="D286" t="s">
        <v>628</v>
      </c>
      <c r="E286">
        <v>3</v>
      </c>
      <c r="F286" t="str">
        <f t="shared" si="16"/>
        <v>normal</v>
      </c>
      <c r="G286" s="3">
        <v>356</v>
      </c>
      <c r="H286">
        <v>10</v>
      </c>
      <c r="I286" t="str">
        <f t="shared" si="17"/>
        <v>discounted</v>
      </c>
      <c r="J286" s="3">
        <f>Table3[[#This Row],[Quantity_Sold]]*Table3[[#This Row],[Selling_Price]]</f>
        <v>1068</v>
      </c>
      <c r="K286" s="3">
        <f t="shared" si="18"/>
        <v>35.6</v>
      </c>
      <c r="L286" s="3">
        <f t="shared" si="19"/>
        <v>1032.4000000000001</v>
      </c>
      <c r="M286" s="3" t="str">
        <f>TEXT(Table3[[#This Row],[Date]], "mmmm")</f>
        <v>February</v>
      </c>
      <c r="N286" s="3" t="str">
        <f>_xlfn.XLOOKUP(D286,Customers!A:A,Customers!B:B )</f>
        <v>Curtis Group</v>
      </c>
      <c r="O286" s="3" t="str">
        <f>_xlfn.XLOOKUP(C286,Books!A:A,Books!B:B)</f>
        <v>While responsibility</v>
      </c>
      <c r="P286" s="3" t="str">
        <f>INDEX(Customers!B:B,MATCH(D286,Customers!A:A,0))</f>
        <v>Curtis Group</v>
      </c>
    </row>
    <row r="287" spans="1:16">
      <c r="A287" t="s">
        <v>934</v>
      </c>
      <c r="B287" s="5">
        <v>44983</v>
      </c>
      <c r="C287" t="s">
        <v>4</v>
      </c>
      <c r="D287" t="s">
        <v>346</v>
      </c>
      <c r="E287">
        <v>2</v>
      </c>
      <c r="F287" t="str">
        <f t="shared" si="16"/>
        <v>normal</v>
      </c>
      <c r="G287" s="3">
        <v>418</v>
      </c>
      <c r="H287">
        <v>5</v>
      </c>
      <c r="I287" t="str">
        <f t="shared" si="17"/>
        <v>discounted</v>
      </c>
      <c r="J287" s="3">
        <f>Table3[[#This Row],[Quantity_Sold]]*Table3[[#This Row],[Selling_Price]]</f>
        <v>836</v>
      </c>
      <c r="K287" s="3">
        <f t="shared" si="18"/>
        <v>20.9</v>
      </c>
      <c r="L287" s="3">
        <f t="shared" si="19"/>
        <v>815.1</v>
      </c>
      <c r="M287" s="3" t="str">
        <f>TEXT(Table3[[#This Row],[Date]], "mmmm")</f>
        <v>February</v>
      </c>
      <c r="N287" s="3" t="str">
        <f>_xlfn.XLOOKUP(D287,Customers!A:A,Customers!B:B )</f>
        <v>Palmer Inc</v>
      </c>
      <c r="O287" s="3" t="str">
        <f>_xlfn.XLOOKUP(C287,Books!A:A,Books!B:B)</f>
        <v>Arrive ok</v>
      </c>
      <c r="P287" s="3" t="str">
        <f>INDEX(Customers!B:B,MATCH(D287,Customers!A:A,0))</f>
        <v>Palmer Inc</v>
      </c>
    </row>
    <row r="288" spans="1:16">
      <c r="A288" t="s">
        <v>935</v>
      </c>
      <c r="B288" s="5">
        <v>44984</v>
      </c>
      <c r="C288" t="s">
        <v>58</v>
      </c>
      <c r="D288" t="s">
        <v>452</v>
      </c>
      <c r="E288">
        <v>7</v>
      </c>
      <c r="F288" t="str">
        <f t="shared" si="16"/>
        <v>Bulk</v>
      </c>
      <c r="G288" s="3">
        <v>467</v>
      </c>
      <c r="H288">
        <v>10</v>
      </c>
      <c r="I288" t="str">
        <f t="shared" si="17"/>
        <v>discounted</v>
      </c>
      <c r="J288" s="3">
        <f>Table3[[#This Row],[Quantity_Sold]]*Table3[[#This Row],[Selling_Price]]</f>
        <v>3269</v>
      </c>
      <c r="K288" s="3">
        <f t="shared" si="18"/>
        <v>46.7</v>
      </c>
      <c r="L288" s="3">
        <f t="shared" si="19"/>
        <v>3222.3</v>
      </c>
      <c r="M288" s="3" t="str">
        <f>TEXT(Table3[[#This Row],[Date]], "mmmm")</f>
        <v>February</v>
      </c>
      <c r="N288" s="3" t="str">
        <f>_xlfn.XLOOKUP(D288,Customers!A:A,Customers!B:B )</f>
        <v>Jordan-Edwards</v>
      </c>
      <c r="O288" s="3" t="str">
        <f>_xlfn.XLOOKUP(C288,Books!A:A,Books!B:B)</f>
        <v>World threat</v>
      </c>
      <c r="P288" s="3" t="str">
        <f>INDEX(Customers!B:B,MATCH(D288,Customers!A:A,0))</f>
        <v>Jordan-Edwards</v>
      </c>
    </row>
    <row r="289" spans="1:16">
      <c r="A289" t="s">
        <v>936</v>
      </c>
      <c r="B289" s="5">
        <v>44975</v>
      </c>
      <c r="C289" t="s">
        <v>56</v>
      </c>
      <c r="D289" t="s">
        <v>486</v>
      </c>
      <c r="E289">
        <v>9</v>
      </c>
      <c r="F289" t="str">
        <f t="shared" si="16"/>
        <v>Bulk</v>
      </c>
      <c r="G289" s="3">
        <v>222</v>
      </c>
      <c r="H289">
        <v>5</v>
      </c>
      <c r="I289" t="str">
        <f t="shared" si="17"/>
        <v>discounted</v>
      </c>
      <c r="J289" s="3">
        <f>Table3[[#This Row],[Quantity_Sold]]*Table3[[#This Row],[Selling_Price]]</f>
        <v>1998</v>
      </c>
      <c r="K289" s="3">
        <f t="shared" si="18"/>
        <v>11.1</v>
      </c>
      <c r="L289" s="3">
        <f t="shared" si="19"/>
        <v>1986.9</v>
      </c>
      <c r="M289" s="3" t="str">
        <f>TEXT(Table3[[#This Row],[Date]], "mmmm")</f>
        <v>February</v>
      </c>
      <c r="N289" s="3" t="str">
        <f>_xlfn.XLOOKUP(D289,Customers!A:A,Customers!B:B )</f>
        <v>Liu Group</v>
      </c>
      <c r="O289" s="3" t="str">
        <f>_xlfn.XLOOKUP(C289,Books!A:A,Books!B:B)</f>
        <v>Unit coach</v>
      </c>
      <c r="P289" s="3" t="str">
        <f>INDEX(Customers!B:B,MATCH(D289,Customers!A:A,0))</f>
        <v>Liu Group</v>
      </c>
    </row>
    <row r="290" spans="1:16">
      <c r="A290" t="s">
        <v>937</v>
      </c>
      <c r="B290" s="5">
        <v>44974</v>
      </c>
      <c r="C290" t="s">
        <v>54</v>
      </c>
      <c r="D290" t="s">
        <v>598</v>
      </c>
      <c r="E290">
        <v>1</v>
      </c>
      <c r="F290" t="str">
        <f t="shared" si="16"/>
        <v>normal</v>
      </c>
      <c r="G290" s="3">
        <v>421</v>
      </c>
      <c r="H290">
        <v>10</v>
      </c>
      <c r="I290" t="str">
        <f t="shared" si="17"/>
        <v>discounted</v>
      </c>
      <c r="J290" s="3">
        <f>Table3[[#This Row],[Quantity_Sold]]*Table3[[#This Row],[Selling_Price]]</f>
        <v>421</v>
      </c>
      <c r="K290" s="3">
        <f t="shared" si="18"/>
        <v>42.1</v>
      </c>
      <c r="L290" s="3">
        <f t="shared" si="19"/>
        <v>378.9</v>
      </c>
      <c r="M290" s="3" t="str">
        <f>TEXT(Table3[[#This Row],[Date]], "mmmm")</f>
        <v>February</v>
      </c>
      <c r="N290" s="3" t="str">
        <f>_xlfn.XLOOKUP(D290,Customers!A:A,Customers!B:B )</f>
        <v>Clark LLC</v>
      </c>
      <c r="O290" s="3" t="str">
        <f>_xlfn.XLOOKUP(C290,Books!A:A,Books!B:B)</f>
        <v>Author director</v>
      </c>
      <c r="P290" s="3" t="str">
        <f>INDEX(Customers!B:B,MATCH(D290,Customers!A:A,0))</f>
        <v>Clark LLC</v>
      </c>
    </row>
    <row r="291" spans="1:16">
      <c r="A291" t="s">
        <v>938</v>
      </c>
      <c r="B291" s="5">
        <v>44985</v>
      </c>
      <c r="C291" t="s">
        <v>114</v>
      </c>
      <c r="D291" t="s">
        <v>520</v>
      </c>
      <c r="E291">
        <v>5</v>
      </c>
      <c r="F291" t="str">
        <f t="shared" si="16"/>
        <v>normal</v>
      </c>
      <c r="G291" s="3">
        <v>315</v>
      </c>
      <c r="H291">
        <v>10</v>
      </c>
      <c r="I291" t="str">
        <f t="shared" si="17"/>
        <v>discounted</v>
      </c>
      <c r="J291" s="3">
        <f>Table3[[#This Row],[Quantity_Sold]]*Table3[[#This Row],[Selling_Price]]</f>
        <v>1575</v>
      </c>
      <c r="K291" s="3">
        <f t="shared" si="18"/>
        <v>31.5</v>
      </c>
      <c r="L291" s="3">
        <f t="shared" si="19"/>
        <v>1543.5</v>
      </c>
      <c r="M291" s="3" t="str">
        <f>TEXT(Table3[[#This Row],[Date]], "mmmm")</f>
        <v>February</v>
      </c>
      <c r="N291" s="3" t="str">
        <f>_xlfn.XLOOKUP(D291,Customers!A:A,Customers!B:B )</f>
        <v>Lucero and Sons</v>
      </c>
      <c r="O291" s="3" t="str">
        <f>_xlfn.XLOOKUP(C291,Books!A:A,Books!B:B)</f>
        <v>Detail difficult power</v>
      </c>
      <c r="P291" s="3" t="str">
        <f>INDEX(Customers!B:B,MATCH(D291,Customers!A:A,0))</f>
        <v>Lucero and Sons</v>
      </c>
    </row>
    <row r="292" spans="1:16">
      <c r="A292" t="s">
        <v>939</v>
      </c>
      <c r="B292" s="5">
        <v>44977</v>
      </c>
      <c r="C292" t="s">
        <v>100</v>
      </c>
      <c r="D292" t="s">
        <v>522</v>
      </c>
      <c r="E292">
        <v>7</v>
      </c>
      <c r="F292" t="str">
        <f t="shared" si="16"/>
        <v>Bulk</v>
      </c>
      <c r="G292" s="3">
        <v>334</v>
      </c>
      <c r="H292">
        <v>5</v>
      </c>
      <c r="I292" t="str">
        <f t="shared" si="17"/>
        <v>discounted</v>
      </c>
      <c r="J292" s="3">
        <f>Table3[[#This Row],[Quantity_Sold]]*Table3[[#This Row],[Selling_Price]]</f>
        <v>2338</v>
      </c>
      <c r="K292" s="3">
        <f t="shared" si="18"/>
        <v>16.7</v>
      </c>
      <c r="L292" s="3">
        <f t="shared" si="19"/>
        <v>2321.3000000000002</v>
      </c>
      <c r="M292" s="3" t="str">
        <f>TEXT(Table3[[#This Row],[Date]], "mmmm")</f>
        <v>February</v>
      </c>
      <c r="N292" s="3" t="str">
        <f>_xlfn.XLOOKUP(D292,Customers!A:A,Customers!B:B )</f>
        <v>Williams-Ross</v>
      </c>
      <c r="O292" s="3" t="str">
        <f>_xlfn.XLOOKUP(C292,Books!A:A,Books!B:B)</f>
        <v>Prevent particularly wrong</v>
      </c>
      <c r="P292" s="3" t="str">
        <f>INDEX(Customers!B:B,MATCH(D292,Customers!A:A,0))</f>
        <v>Williams-Ross</v>
      </c>
    </row>
    <row r="293" spans="1:16">
      <c r="A293" t="s">
        <v>940</v>
      </c>
      <c r="B293" s="5">
        <v>44978</v>
      </c>
      <c r="C293" t="s">
        <v>76</v>
      </c>
      <c r="D293" t="s">
        <v>382</v>
      </c>
      <c r="E293">
        <v>1</v>
      </c>
      <c r="F293" t="str">
        <f t="shared" si="16"/>
        <v>normal</v>
      </c>
      <c r="G293" s="3">
        <v>305</v>
      </c>
      <c r="H293">
        <v>5</v>
      </c>
      <c r="I293" t="str">
        <f t="shared" si="17"/>
        <v>discounted</v>
      </c>
      <c r="J293" s="3">
        <f>Table3[[#This Row],[Quantity_Sold]]*Table3[[#This Row],[Selling_Price]]</f>
        <v>305</v>
      </c>
      <c r="K293" s="3">
        <f t="shared" si="18"/>
        <v>15.25</v>
      </c>
      <c r="L293" s="3">
        <f t="shared" si="19"/>
        <v>289.75</v>
      </c>
      <c r="M293" s="3" t="str">
        <f>TEXT(Table3[[#This Row],[Date]], "mmmm")</f>
        <v>February</v>
      </c>
      <c r="N293" s="3" t="str">
        <f>_xlfn.XLOOKUP(D293,Customers!A:A,Customers!B:B )</f>
        <v>Williams and Sons</v>
      </c>
      <c r="O293" s="3" t="str">
        <f>_xlfn.XLOOKUP(C293,Books!A:A,Books!B:B)</f>
        <v>Above treatment</v>
      </c>
      <c r="P293" s="3" t="str">
        <f>INDEX(Customers!B:B,MATCH(D293,Customers!A:A,0))</f>
        <v>Williams and Sons</v>
      </c>
    </row>
    <row r="294" spans="1:16">
      <c r="A294" t="s">
        <v>941</v>
      </c>
      <c r="B294" s="5">
        <v>44974</v>
      </c>
      <c r="C294" t="s">
        <v>50</v>
      </c>
      <c r="D294" t="s">
        <v>278</v>
      </c>
      <c r="E294">
        <v>3</v>
      </c>
      <c r="F294" t="str">
        <f t="shared" si="16"/>
        <v>normal</v>
      </c>
      <c r="G294" s="3">
        <v>269</v>
      </c>
      <c r="H294">
        <v>10</v>
      </c>
      <c r="I294" t="str">
        <f t="shared" si="17"/>
        <v>discounted</v>
      </c>
      <c r="J294" s="3">
        <f>Table3[[#This Row],[Quantity_Sold]]*Table3[[#This Row],[Selling_Price]]</f>
        <v>807</v>
      </c>
      <c r="K294" s="3">
        <f t="shared" si="18"/>
        <v>26.9</v>
      </c>
      <c r="L294" s="3">
        <f t="shared" si="19"/>
        <v>780.1</v>
      </c>
      <c r="M294" s="3" t="str">
        <f>TEXT(Table3[[#This Row],[Date]], "mmmm")</f>
        <v>February</v>
      </c>
      <c r="N294" s="3" t="str">
        <f>_xlfn.XLOOKUP(D294,Customers!A:A,Customers!B:B )</f>
        <v>Reid, Chavez and Flowers</v>
      </c>
      <c r="O294" s="3" t="str">
        <f>_xlfn.XLOOKUP(C294,Books!A:A,Books!B:B)</f>
        <v>Course history</v>
      </c>
      <c r="P294" s="3" t="str">
        <f>INDEX(Customers!B:B,MATCH(D294,Customers!A:A,0))</f>
        <v>Reid, Chavez and Flowers</v>
      </c>
    </row>
    <row r="295" spans="1:16">
      <c r="A295" t="s">
        <v>942</v>
      </c>
      <c r="B295" s="5">
        <v>44970</v>
      </c>
      <c r="C295" t="s">
        <v>44</v>
      </c>
      <c r="D295" t="s">
        <v>174</v>
      </c>
      <c r="E295">
        <v>5</v>
      </c>
      <c r="F295" t="str">
        <f t="shared" si="16"/>
        <v>normal</v>
      </c>
      <c r="G295" s="3">
        <v>295</v>
      </c>
      <c r="H295">
        <v>5</v>
      </c>
      <c r="I295" t="str">
        <f t="shared" si="17"/>
        <v>discounted</v>
      </c>
      <c r="J295" s="3">
        <f>Table3[[#This Row],[Quantity_Sold]]*Table3[[#This Row],[Selling_Price]]</f>
        <v>1475</v>
      </c>
      <c r="K295" s="3">
        <f t="shared" si="18"/>
        <v>14.75</v>
      </c>
      <c r="L295" s="3">
        <f t="shared" si="19"/>
        <v>1460.25</v>
      </c>
      <c r="M295" s="3" t="str">
        <f>TEXT(Table3[[#This Row],[Date]], "mmmm")</f>
        <v>February</v>
      </c>
      <c r="N295" s="3" t="str">
        <f>_xlfn.XLOOKUP(D295,Customers!A:A,Customers!B:B )</f>
        <v>Martinez, Burch and Bates</v>
      </c>
      <c r="O295" s="3" t="str">
        <f>_xlfn.XLOOKUP(C295,Books!A:A,Books!B:B)</f>
        <v>Once suddenly</v>
      </c>
      <c r="P295" s="3" t="str">
        <f>INDEX(Customers!B:B,MATCH(D295,Customers!A:A,0))</f>
        <v>Martinez, Burch and Bates</v>
      </c>
    </row>
    <row r="296" spans="1:16">
      <c r="A296" t="s">
        <v>943</v>
      </c>
      <c r="B296" s="5">
        <v>44982</v>
      </c>
      <c r="C296" t="s">
        <v>126</v>
      </c>
      <c r="D296" t="s">
        <v>260</v>
      </c>
      <c r="E296">
        <v>7</v>
      </c>
      <c r="F296" t="str">
        <f t="shared" si="16"/>
        <v>Bulk</v>
      </c>
      <c r="G296" s="3">
        <v>399</v>
      </c>
      <c r="H296">
        <v>15</v>
      </c>
      <c r="I296" t="str">
        <f t="shared" si="17"/>
        <v>discounted</v>
      </c>
      <c r="J296" s="3">
        <f>Table3[[#This Row],[Quantity_Sold]]*Table3[[#This Row],[Selling_Price]]</f>
        <v>2793</v>
      </c>
      <c r="K296" s="3">
        <f t="shared" si="18"/>
        <v>59.85</v>
      </c>
      <c r="L296" s="3">
        <f t="shared" si="19"/>
        <v>2733.15</v>
      </c>
      <c r="M296" s="3" t="str">
        <f>TEXT(Table3[[#This Row],[Date]], "mmmm")</f>
        <v>February</v>
      </c>
      <c r="N296" s="3" t="str">
        <f>_xlfn.XLOOKUP(D296,Customers!A:A,Customers!B:B )</f>
        <v>Thomas-Melendez</v>
      </c>
      <c r="O296" s="3" t="str">
        <f>_xlfn.XLOOKUP(C296,Books!A:A,Books!B:B)</f>
        <v>Ahead leg senior</v>
      </c>
      <c r="P296" s="3" t="str">
        <f>INDEX(Customers!B:B,MATCH(D296,Customers!A:A,0))</f>
        <v>Thomas-Melendez</v>
      </c>
    </row>
    <row r="297" spans="1:16">
      <c r="A297" t="s">
        <v>944</v>
      </c>
      <c r="B297" s="5">
        <v>44985</v>
      </c>
      <c r="C297" t="s">
        <v>78</v>
      </c>
      <c r="D297" t="s">
        <v>390</v>
      </c>
      <c r="E297">
        <v>1</v>
      </c>
      <c r="F297" t="str">
        <f t="shared" si="16"/>
        <v>normal</v>
      </c>
      <c r="G297" s="3">
        <v>288</v>
      </c>
      <c r="H297">
        <v>15</v>
      </c>
      <c r="I297" t="str">
        <f t="shared" si="17"/>
        <v>discounted</v>
      </c>
      <c r="J297" s="3">
        <f>Table3[[#This Row],[Quantity_Sold]]*Table3[[#This Row],[Selling_Price]]</f>
        <v>288</v>
      </c>
      <c r="K297" s="3">
        <f t="shared" si="18"/>
        <v>43.2</v>
      </c>
      <c r="L297" s="3">
        <f t="shared" si="19"/>
        <v>244.8</v>
      </c>
      <c r="M297" s="3" t="str">
        <f>TEXT(Table3[[#This Row],[Date]], "mmmm")</f>
        <v>February</v>
      </c>
      <c r="N297" s="3" t="str">
        <f>_xlfn.XLOOKUP(D297,Customers!A:A,Customers!B:B )</f>
        <v>Rodriguez, Brown and Daniels</v>
      </c>
      <c r="O297" s="3" t="str">
        <f>_xlfn.XLOOKUP(C297,Books!A:A,Books!B:B)</f>
        <v>Visit although I</v>
      </c>
      <c r="P297" s="3" t="str">
        <f>INDEX(Customers!B:B,MATCH(D297,Customers!A:A,0))</f>
        <v>Rodriguez, Brown and Daniels</v>
      </c>
    </row>
    <row r="298" spans="1:16">
      <c r="A298" t="s">
        <v>945</v>
      </c>
      <c r="B298" s="5">
        <v>44971</v>
      </c>
      <c r="C298" t="s">
        <v>122</v>
      </c>
      <c r="D298" t="s">
        <v>240</v>
      </c>
      <c r="E298">
        <v>8</v>
      </c>
      <c r="F298" t="str">
        <f t="shared" si="16"/>
        <v>Bulk</v>
      </c>
      <c r="G298" s="3">
        <v>326</v>
      </c>
      <c r="H298">
        <v>0</v>
      </c>
      <c r="I298" t="str">
        <f t="shared" si="17"/>
        <v>full price</v>
      </c>
      <c r="J298" s="3">
        <f>Table3[[#This Row],[Quantity_Sold]]*Table3[[#This Row],[Selling_Price]]</f>
        <v>2608</v>
      </c>
      <c r="K298" s="3">
        <f t="shared" si="18"/>
        <v>0</v>
      </c>
      <c r="L298" s="3">
        <f t="shared" si="19"/>
        <v>2608</v>
      </c>
      <c r="M298" s="3" t="str">
        <f>TEXT(Table3[[#This Row],[Date]], "mmmm")</f>
        <v>February</v>
      </c>
      <c r="N298" s="3" t="str">
        <f>_xlfn.XLOOKUP(D298,Customers!A:A,Customers!B:B )</f>
        <v>Hayes-Logan</v>
      </c>
      <c r="O298" s="3" t="str">
        <f>_xlfn.XLOOKUP(C298,Books!A:A,Books!B:B)</f>
        <v>Than every</v>
      </c>
      <c r="P298" s="3" t="str">
        <f>INDEX(Customers!B:B,MATCH(D298,Customers!A:A,0))</f>
        <v>Hayes-Logan</v>
      </c>
    </row>
    <row r="299" spans="1:16">
      <c r="A299" t="s">
        <v>946</v>
      </c>
      <c r="B299" s="5">
        <v>44982</v>
      </c>
      <c r="C299" t="s">
        <v>13</v>
      </c>
      <c r="D299" t="s">
        <v>312</v>
      </c>
      <c r="E299">
        <v>9</v>
      </c>
      <c r="F299" t="str">
        <f t="shared" si="16"/>
        <v>Bulk</v>
      </c>
      <c r="G299" s="3">
        <v>354</v>
      </c>
      <c r="H299">
        <v>10</v>
      </c>
      <c r="I299" t="str">
        <f t="shared" si="17"/>
        <v>discounted</v>
      </c>
      <c r="J299" s="3">
        <f>Table3[[#This Row],[Quantity_Sold]]*Table3[[#This Row],[Selling_Price]]</f>
        <v>3186</v>
      </c>
      <c r="K299" s="3">
        <f t="shared" si="18"/>
        <v>35.4</v>
      </c>
      <c r="L299" s="3">
        <f t="shared" si="19"/>
        <v>3150.6</v>
      </c>
      <c r="M299" s="3" t="str">
        <f>TEXT(Table3[[#This Row],[Date]], "mmmm")</f>
        <v>February</v>
      </c>
      <c r="N299" s="3" t="str">
        <f>_xlfn.XLOOKUP(D299,Customers!A:A,Customers!B:B )</f>
        <v>White and Sons</v>
      </c>
      <c r="O299" s="3" t="str">
        <f>_xlfn.XLOOKUP(C299,Books!A:A,Books!B:B)</f>
        <v>Food ability</v>
      </c>
      <c r="P299" s="3" t="str">
        <f>INDEX(Customers!B:B,MATCH(D299,Customers!A:A,0))</f>
        <v>White and Sons</v>
      </c>
    </row>
    <row r="300" spans="1:16">
      <c r="A300" t="s">
        <v>947</v>
      </c>
      <c r="B300" s="5">
        <v>44966</v>
      </c>
      <c r="C300" t="s">
        <v>76</v>
      </c>
      <c r="D300" t="s">
        <v>410</v>
      </c>
      <c r="E300">
        <v>5</v>
      </c>
      <c r="F300" t="str">
        <f t="shared" si="16"/>
        <v>normal</v>
      </c>
      <c r="G300" s="3">
        <v>305</v>
      </c>
      <c r="H300">
        <v>5</v>
      </c>
      <c r="I300" t="str">
        <f t="shared" si="17"/>
        <v>discounted</v>
      </c>
      <c r="J300" s="3">
        <f>Table3[[#This Row],[Quantity_Sold]]*Table3[[#This Row],[Selling_Price]]</f>
        <v>1525</v>
      </c>
      <c r="K300" s="3">
        <f t="shared" si="18"/>
        <v>15.25</v>
      </c>
      <c r="L300" s="3">
        <f t="shared" si="19"/>
        <v>1509.75</v>
      </c>
      <c r="M300" s="3" t="str">
        <f>TEXT(Table3[[#This Row],[Date]], "mmmm")</f>
        <v>February</v>
      </c>
      <c r="N300" s="3" t="str">
        <f>_xlfn.XLOOKUP(D300,Customers!A:A,Customers!B:B )</f>
        <v>Norris Group</v>
      </c>
      <c r="O300" s="3" t="str">
        <f>_xlfn.XLOOKUP(C300,Books!A:A,Books!B:B)</f>
        <v>Above treatment</v>
      </c>
      <c r="P300" s="3" t="str">
        <f>INDEX(Customers!B:B,MATCH(D300,Customers!A:A,0))</f>
        <v>Norris Group</v>
      </c>
    </row>
    <row r="301" spans="1:16">
      <c r="A301" t="s">
        <v>948</v>
      </c>
      <c r="B301" s="5">
        <v>44981</v>
      </c>
      <c r="C301" t="s">
        <v>20</v>
      </c>
      <c r="D301" t="s">
        <v>312</v>
      </c>
      <c r="E301">
        <v>4</v>
      </c>
      <c r="F301" t="str">
        <f t="shared" si="16"/>
        <v>normal</v>
      </c>
      <c r="G301" s="3">
        <v>213</v>
      </c>
      <c r="H301">
        <v>10</v>
      </c>
      <c r="I301" t="str">
        <f t="shared" si="17"/>
        <v>discounted</v>
      </c>
      <c r="J301" s="3">
        <f>Table3[[#This Row],[Quantity_Sold]]*Table3[[#This Row],[Selling_Price]]</f>
        <v>852</v>
      </c>
      <c r="K301" s="3">
        <f t="shared" si="18"/>
        <v>21.3</v>
      </c>
      <c r="L301" s="3">
        <f t="shared" si="19"/>
        <v>830.7</v>
      </c>
      <c r="M301" s="3" t="str">
        <f>TEXT(Table3[[#This Row],[Date]], "mmmm")</f>
        <v>February</v>
      </c>
      <c r="N301" s="3" t="str">
        <f>_xlfn.XLOOKUP(D301,Customers!A:A,Customers!B:B )</f>
        <v>White and Sons</v>
      </c>
      <c r="O301" s="3" t="str">
        <f>_xlfn.XLOOKUP(C301,Books!A:A,Books!B:B)</f>
        <v>System they</v>
      </c>
      <c r="P301" s="3" t="str">
        <f>INDEX(Customers!B:B,MATCH(D301,Customers!A:A,0))</f>
        <v>White and Sons</v>
      </c>
    </row>
    <row r="302" spans="1:16">
      <c r="A302" t="s">
        <v>949</v>
      </c>
      <c r="B302" s="5">
        <v>44985</v>
      </c>
      <c r="C302" t="s">
        <v>86</v>
      </c>
      <c r="D302" t="s">
        <v>296</v>
      </c>
      <c r="E302">
        <v>1</v>
      </c>
      <c r="F302" t="str">
        <f t="shared" si="16"/>
        <v>normal</v>
      </c>
      <c r="G302" s="3">
        <v>356</v>
      </c>
      <c r="H302">
        <v>15</v>
      </c>
      <c r="I302" t="str">
        <f t="shared" si="17"/>
        <v>discounted</v>
      </c>
      <c r="J302" s="3">
        <f>Table3[[#This Row],[Quantity_Sold]]*Table3[[#This Row],[Selling_Price]]</f>
        <v>356</v>
      </c>
      <c r="K302" s="3">
        <f t="shared" si="18"/>
        <v>53.4</v>
      </c>
      <c r="L302" s="3">
        <f t="shared" si="19"/>
        <v>302.60000000000002</v>
      </c>
      <c r="M302" s="3" t="str">
        <f>TEXT(Table3[[#This Row],[Date]], "mmmm")</f>
        <v>February</v>
      </c>
      <c r="N302" s="3" t="str">
        <f>_xlfn.XLOOKUP(D302,Customers!A:A,Customers!B:B )</f>
        <v>Lee, Mullen and Hall</v>
      </c>
      <c r="O302" s="3" t="str">
        <f>_xlfn.XLOOKUP(C302,Books!A:A,Books!B:B)</f>
        <v>While responsibility</v>
      </c>
      <c r="P302" s="3" t="str">
        <f>INDEX(Customers!B:B,MATCH(D302,Customers!A:A,0))</f>
        <v>Lee, Mullen and Hall</v>
      </c>
    </row>
    <row r="303" spans="1:16">
      <c r="A303" t="s">
        <v>950</v>
      </c>
      <c r="B303" s="5">
        <v>44982</v>
      </c>
      <c r="C303" t="s">
        <v>50</v>
      </c>
      <c r="D303" t="s">
        <v>286</v>
      </c>
      <c r="E303">
        <v>1</v>
      </c>
      <c r="F303" t="str">
        <f t="shared" si="16"/>
        <v>normal</v>
      </c>
      <c r="G303" s="3">
        <v>269</v>
      </c>
      <c r="H303">
        <v>5</v>
      </c>
      <c r="I303" t="str">
        <f t="shared" si="17"/>
        <v>discounted</v>
      </c>
      <c r="J303" s="3">
        <f>Table3[[#This Row],[Quantity_Sold]]*Table3[[#This Row],[Selling_Price]]</f>
        <v>269</v>
      </c>
      <c r="K303" s="3">
        <f t="shared" si="18"/>
        <v>13.45</v>
      </c>
      <c r="L303" s="3">
        <f t="shared" si="19"/>
        <v>255.55</v>
      </c>
      <c r="M303" s="3" t="str">
        <f>TEXT(Table3[[#This Row],[Date]], "mmmm")</f>
        <v>February</v>
      </c>
      <c r="N303" s="3" t="str">
        <f>_xlfn.XLOOKUP(D303,Customers!A:A,Customers!B:B )</f>
        <v>White-Cox</v>
      </c>
      <c r="O303" s="3" t="str">
        <f>_xlfn.XLOOKUP(C303,Books!A:A,Books!B:B)</f>
        <v>Course history</v>
      </c>
      <c r="P303" s="3" t="str">
        <f>INDEX(Customers!B:B,MATCH(D303,Customers!A:A,0))</f>
        <v>White-Cox</v>
      </c>
    </row>
    <row r="304" spans="1:16">
      <c r="A304" t="s">
        <v>951</v>
      </c>
      <c r="B304" s="5">
        <v>44959</v>
      </c>
      <c r="C304" t="s">
        <v>78</v>
      </c>
      <c r="D304" t="s">
        <v>328</v>
      </c>
      <c r="E304">
        <v>9</v>
      </c>
      <c r="F304" t="str">
        <f t="shared" si="16"/>
        <v>Bulk</v>
      </c>
      <c r="G304" s="3">
        <v>288</v>
      </c>
      <c r="H304">
        <v>10</v>
      </c>
      <c r="I304" t="str">
        <f t="shared" si="17"/>
        <v>discounted</v>
      </c>
      <c r="J304" s="3">
        <f>Table3[[#This Row],[Quantity_Sold]]*Table3[[#This Row],[Selling_Price]]</f>
        <v>2592</v>
      </c>
      <c r="K304" s="3">
        <f t="shared" si="18"/>
        <v>28.8</v>
      </c>
      <c r="L304" s="3">
        <f t="shared" si="19"/>
        <v>2563.1999999999998</v>
      </c>
      <c r="M304" s="3" t="str">
        <f>TEXT(Table3[[#This Row],[Date]], "mmmm")</f>
        <v>February</v>
      </c>
      <c r="N304" s="3" t="str">
        <f>_xlfn.XLOOKUP(D304,Customers!A:A,Customers!B:B )</f>
        <v>Callahan, Edwards and Hudson</v>
      </c>
      <c r="O304" s="3" t="str">
        <f>_xlfn.XLOOKUP(C304,Books!A:A,Books!B:B)</f>
        <v>Visit although I</v>
      </c>
      <c r="P304" s="3" t="str">
        <f>INDEX(Customers!B:B,MATCH(D304,Customers!A:A,0))</f>
        <v>Callahan, Edwards and Hudson</v>
      </c>
    </row>
    <row r="305" spans="1:16">
      <c r="A305" t="s">
        <v>952</v>
      </c>
      <c r="B305" s="5">
        <v>44959</v>
      </c>
      <c r="C305" t="s">
        <v>74</v>
      </c>
      <c r="D305" t="s">
        <v>342</v>
      </c>
      <c r="E305">
        <v>4</v>
      </c>
      <c r="F305" t="str">
        <f t="shared" si="16"/>
        <v>normal</v>
      </c>
      <c r="G305" s="3">
        <v>347</v>
      </c>
      <c r="H305">
        <v>5</v>
      </c>
      <c r="I305" t="str">
        <f t="shared" si="17"/>
        <v>discounted</v>
      </c>
      <c r="J305" s="3">
        <f>Table3[[#This Row],[Quantity_Sold]]*Table3[[#This Row],[Selling_Price]]</f>
        <v>1388</v>
      </c>
      <c r="K305" s="3">
        <f t="shared" si="18"/>
        <v>17.350000000000001</v>
      </c>
      <c r="L305" s="3">
        <f t="shared" si="19"/>
        <v>1370.65</v>
      </c>
      <c r="M305" s="3" t="str">
        <f>TEXT(Table3[[#This Row],[Date]], "mmmm")</f>
        <v>February</v>
      </c>
      <c r="N305" s="3" t="str">
        <f>_xlfn.XLOOKUP(D305,Customers!A:A,Customers!B:B )</f>
        <v>Cooper-Bennett</v>
      </c>
      <c r="O305" s="3" t="str">
        <f>_xlfn.XLOOKUP(C305,Books!A:A,Books!B:B)</f>
        <v>Think either pressure</v>
      </c>
      <c r="P305" s="3" t="str">
        <f>INDEX(Customers!B:B,MATCH(D305,Customers!A:A,0))</f>
        <v>Cooper-Bennett</v>
      </c>
    </row>
    <row r="306" spans="1:16">
      <c r="A306" t="s">
        <v>953</v>
      </c>
      <c r="B306" s="5">
        <v>44971</v>
      </c>
      <c r="C306" t="s">
        <v>32</v>
      </c>
      <c r="D306" t="s">
        <v>516</v>
      </c>
      <c r="E306">
        <v>6</v>
      </c>
      <c r="F306" t="str">
        <f t="shared" si="16"/>
        <v>Bulk</v>
      </c>
      <c r="G306" s="3">
        <v>186</v>
      </c>
      <c r="H306">
        <v>15</v>
      </c>
      <c r="I306" t="str">
        <f t="shared" si="17"/>
        <v>discounted</v>
      </c>
      <c r="J306" s="3">
        <f>Table3[[#This Row],[Quantity_Sold]]*Table3[[#This Row],[Selling_Price]]</f>
        <v>1116</v>
      </c>
      <c r="K306" s="3">
        <f t="shared" si="18"/>
        <v>27.9</v>
      </c>
      <c r="L306" s="3">
        <f t="shared" si="19"/>
        <v>1088.0999999999999</v>
      </c>
      <c r="M306" s="3" t="str">
        <f>TEXT(Table3[[#This Row],[Date]], "mmmm")</f>
        <v>February</v>
      </c>
      <c r="N306" s="3" t="str">
        <f>_xlfn.XLOOKUP(D306,Customers!A:A,Customers!B:B )</f>
        <v>Chen Inc</v>
      </c>
      <c r="O306" s="3" t="str">
        <f>_xlfn.XLOOKUP(C306,Books!A:A,Books!B:B)</f>
        <v>Charge along</v>
      </c>
      <c r="P306" s="3" t="str">
        <f>INDEX(Customers!B:B,MATCH(D306,Customers!A:A,0))</f>
        <v>Chen Inc</v>
      </c>
    </row>
    <row r="307" spans="1:16">
      <c r="A307" t="s">
        <v>954</v>
      </c>
      <c r="B307" s="5">
        <v>44981</v>
      </c>
      <c r="C307" t="s">
        <v>40</v>
      </c>
      <c r="D307" t="s">
        <v>488</v>
      </c>
      <c r="E307">
        <v>7</v>
      </c>
      <c r="F307" t="str">
        <f t="shared" si="16"/>
        <v>Bulk</v>
      </c>
      <c r="G307" s="3">
        <v>427</v>
      </c>
      <c r="H307">
        <v>15</v>
      </c>
      <c r="I307" t="str">
        <f t="shared" si="17"/>
        <v>discounted</v>
      </c>
      <c r="J307" s="3">
        <f>Table3[[#This Row],[Quantity_Sold]]*Table3[[#This Row],[Selling_Price]]</f>
        <v>2989</v>
      </c>
      <c r="K307" s="3">
        <f t="shared" si="18"/>
        <v>64.05</v>
      </c>
      <c r="L307" s="3">
        <f t="shared" si="19"/>
        <v>2924.95</v>
      </c>
      <c r="M307" s="3" t="str">
        <f>TEXT(Table3[[#This Row],[Date]], "mmmm")</f>
        <v>February</v>
      </c>
      <c r="N307" s="3" t="str">
        <f>_xlfn.XLOOKUP(D307,Customers!A:A,Customers!B:B )</f>
        <v>Young, Reed and Goodwin</v>
      </c>
      <c r="O307" s="3" t="str">
        <f>_xlfn.XLOOKUP(C307,Books!A:A,Books!B:B)</f>
        <v>Big thought where</v>
      </c>
      <c r="P307" s="3" t="str">
        <f>INDEX(Customers!B:B,MATCH(D307,Customers!A:A,0))</f>
        <v>Young, Reed and Goodwin</v>
      </c>
    </row>
    <row r="308" spans="1:16">
      <c r="A308" t="s">
        <v>955</v>
      </c>
      <c r="B308" s="5">
        <v>44964</v>
      </c>
      <c r="C308" t="s">
        <v>20</v>
      </c>
      <c r="D308" t="s">
        <v>410</v>
      </c>
      <c r="E308">
        <v>10</v>
      </c>
      <c r="F308" t="str">
        <f t="shared" si="16"/>
        <v>Bulk</v>
      </c>
      <c r="G308" s="3">
        <v>213</v>
      </c>
      <c r="H308">
        <v>5</v>
      </c>
      <c r="I308" t="str">
        <f t="shared" si="17"/>
        <v>discounted</v>
      </c>
      <c r="J308" s="3">
        <f>Table3[[#This Row],[Quantity_Sold]]*Table3[[#This Row],[Selling_Price]]</f>
        <v>2130</v>
      </c>
      <c r="K308" s="3">
        <f t="shared" si="18"/>
        <v>10.65</v>
      </c>
      <c r="L308" s="3">
        <f t="shared" si="19"/>
        <v>2119.35</v>
      </c>
      <c r="M308" s="3" t="str">
        <f>TEXT(Table3[[#This Row],[Date]], "mmmm")</f>
        <v>February</v>
      </c>
      <c r="N308" s="3" t="str">
        <f>_xlfn.XLOOKUP(D308,Customers!A:A,Customers!B:B )</f>
        <v>Norris Group</v>
      </c>
      <c r="O308" s="3" t="str">
        <f>_xlfn.XLOOKUP(C308,Books!A:A,Books!B:B)</f>
        <v>System they</v>
      </c>
      <c r="P308" s="3" t="str">
        <f>INDEX(Customers!B:B,MATCH(D308,Customers!A:A,0))</f>
        <v>Norris Group</v>
      </c>
    </row>
    <row r="309" spans="1:16">
      <c r="A309" t="s">
        <v>956</v>
      </c>
      <c r="B309" s="5">
        <v>44975</v>
      </c>
      <c r="C309" t="s">
        <v>106</v>
      </c>
      <c r="D309" t="s">
        <v>448</v>
      </c>
      <c r="E309">
        <v>10</v>
      </c>
      <c r="F309" t="str">
        <f t="shared" si="16"/>
        <v>Bulk</v>
      </c>
      <c r="G309" s="3">
        <v>219</v>
      </c>
      <c r="H309">
        <v>0</v>
      </c>
      <c r="I309" t="str">
        <f t="shared" si="17"/>
        <v>full price</v>
      </c>
      <c r="J309" s="3">
        <f>Table3[[#This Row],[Quantity_Sold]]*Table3[[#This Row],[Selling_Price]]</f>
        <v>2190</v>
      </c>
      <c r="K309" s="3">
        <f t="shared" si="18"/>
        <v>0</v>
      </c>
      <c r="L309" s="3">
        <f t="shared" si="19"/>
        <v>2190</v>
      </c>
      <c r="M309" s="3" t="str">
        <f>TEXT(Table3[[#This Row],[Date]], "mmmm")</f>
        <v>February</v>
      </c>
      <c r="N309" s="3" t="str">
        <f>_xlfn.XLOOKUP(D309,Customers!A:A,Customers!B:B )</f>
        <v>Blair, Gibson and Patel</v>
      </c>
      <c r="O309" s="3" t="str">
        <f>_xlfn.XLOOKUP(C309,Books!A:A,Books!B:B)</f>
        <v>Some may</v>
      </c>
      <c r="P309" s="3" t="str">
        <f>INDEX(Customers!B:B,MATCH(D309,Customers!A:A,0))</f>
        <v>Blair, Gibson and Patel</v>
      </c>
    </row>
    <row r="310" spans="1:16">
      <c r="A310" t="s">
        <v>957</v>
      </c>
      <c r="B310" s="5">
        <v>44974</v>
      </c>
      <c r="C310" t="s">
        <v>82</v>
      </c>
      <c r="D310" t="s">
        <v>500</v>
      </c>
      <c r="E310">
        <v>3</v>
      </c>
      <c r="F310" t="str">
        <f t="shared" si="16"/>
        <v>normal</v>
      </c>
      <c r="G310" s="3">
        <v>373</v>
      </c>
      <c r="H310">
        <v>10</v>
      </c>
      <c r="I310" t="str">
        <f t="shared" si="17"/>
        <v>discounted</v>
      </c>
      <c r="J310" s="3">
        <f>Table3[[#This Row],[Quantity_Sold]]*Table3[[#This Row],[Selling_Price]]</f>
        <v>1119</v>
      </c>
      <c r="K310" s="3">
        <f t="shared" si="18"/>
        <v>37.299999999999997</v>
      </c>
      <c r="L310" s="3">
        <f t="shared" si="19"/>
        <v>1081.7</v>
      </c>
      <c r="M310" s="3" t="str">
        <f>TEXT(Table3[[#This Row],[Date]], "mmmm")</f>
        <v>February</v>
      </c>
      <c r="N310" s="3" t="str">
        <f>_xlfn.XLOOKUP(D310,Customers!A:A,Customers!B:B )</f>
        <v>Patterson Ltd</v>
      </c>
      <c r="O310" s="3" t="str">
        <f>_xlfn.XLOOKUP(C310,Books!A:A,Books!B:B)</f>
        <v>Light leader expect</v>
      </c>
      <c r="P310" s="3" t="str">
        <f>INDEX(Customers!B:B,MATCH(D310,Customers!A:A,0))</f>
        <v>Patterson Ltd</v>
      </c>
    </row>
    <row r="311" spans="1:16">
      <c r="A311" t="s">
        <v>958</v>
      </c>
      <c r="B311" s="5">
        <v>44975</v>
      </c>
      <c r="C311" t="s">
        <v>78</v>
      </c>
      <c r="D311" t="s">
        <v>162</v>
      </c>
      <c r="E311">
        <v>1</v>
      </c>
      <c r="F311" t="str">
        <f t="shared" si="16"/>
        <v>normal</v>
      </c>
      <c r="G311" s="3">
        <v>288</v>
      </c>
      <c r="H311">
        <v>5</v>
      </c>
      <c r="I311" t="str">
        <f t="shared" si="17"/>
        <v>discounted</v>
      </c>
      <c r="J311" s="3">
        <f>Table3[[#This Row],[Quantity_Sold]]*Table3[[#This Row],[Selling_Price]]</f>
        <v>288</v>
      </c>
      <c r="K311" s="3">
        <f t="shared" si="18"/>
        <v>14.4</v>
      </c>
      <c r="L311" s="3">
        <f t="shared" si="19"/>
        <v>273.60000000000002</v>
      </c>
      <c r="M311" s="3" t="str">
        <f>TEXT(Table3[[#This Row],[Date]], "mmmm")</f>
        <v>February</v>
      </c>
      <c r="N311" s="3" t="str">
        <f>_xlfn.XLOOKUP(D311,Customers!A:A,Customers!B:B )</f>
        <v>Trevino PLC</v>
      </c>
      <c r="O311" s="3" t="str">
        <f>_xlfn.XLOOKUP(C311,Books!A:A,Books!B:B)</f>
        <v>Visit although I</v>
      </c>
      <c r="P311" s="3" t="str">
        <f>INDEX(Customers!B:B,MATCH(D311,Customers!A:A,0))</f>
        <v>Trevino PLC</v>
      </c>
    </row>
    <row r="312" spans="1:16">
      <c r="A312" t="s">
        <v>959</v>
      </c>
      <c r="B312" s="5">
        <v>44972</v>
      </c>
      <c r="C312" t="s">
        <v>120</v>
      </c>
      <c r="D312" t="s">
        <v>568</v>
      </c>
      <c r="E312">
        <v>10</v>
      </c>
      <c r="F312" t="str">
        <f t="shared" si="16"/>
        <v>Bulk</v>
      </c>
      <c r="G312" s="3">
        <v>204</v>
      </c>
      <c r="H312">
        <v>5</v>
      </c>
      <c r="I312" t="str">
        <f t="shared" si="17"/>
        <v>discounted</v>
      </c>
      <c r="J312" s="3">
        <f>Table3[[#This Row],[Quantity_Sold]]*Table3[[#This Row],[Selling_Price]]</f>
        <v>2040</v>
      </c>
      <c r="K312" s="3">
        <f t="shared" si="18"/>
        <v>10.199999999999999</v>
      </c>
      <c r="L312" s="3">
        <f t="shared" si="19"/>
        <v>2029.8</v>
      </c>
      <c r="M312" s="3" t="str">
        <f>TEXT(Table3[[#This Row],[Date]], "mmmm")</f>
        <v>February</v>
      </c>
      <c r="N312" s="3" t="str">
        <f>_xlfn.XLOOKUP(D312,Customers!A:A,Customers!B:B )</f>
        <v>Smith PLC</v>
      </c>
      <c r="O312" s="3" t="str">
        <f>_xlfn.XLOOKUP(C312,Books!A:A,Books!B:B)</f>
        <v>Expect turn</v>
      </c>
      <c r="P312" s="3" t="str">
        <f>INDEX(Customers!B:B,MATCH(D312,Customers!A:A,0))</f>
        <v>Smith PLC</v>
      </c>
    </row>
    <row r="313" spans="1:16">
      <c r="A313" t="s">
        <v>960</v>
      </c>
      <c r="B313" s="5">
        <v>44972</v>
      </c>
      <c r="C313" t="s">
        <v>80</v>
      </c>
      <c r="D313" t="s">
        <v>145</v>
      </c>
      <c r="E313">
        <v>5</v>
      </c>
      <c r="F313" t="str">
        <f t="shared" si="16"/>
        <v>normal</v>
      </c>
      <c r="G313" s="3">
        <v>164</v>
      </c>
      <c r="H313">
        <v>10</v>
      </c>
      <c r="I313" t="str">
        <f t="shared" si="17"/>
        <v>discounted</v>
      </c>
      <c r="J313" s="3">
        <f>Table3[[#This Row],[Quantity_Sold]]*Table3[[#This Row],[Selling_Price]]</f>
        <v>820</v>
      </c>
      <c r="K313" s="3">
        <f t="shared" si="18"/>
        <v>16.399999999999999</v>
      </c>
      <c r="L313" s="3">
        <f t="shared" si="19"/>
        <v>803.6</v>
      </c>
      <c r="M313" s="3" t="str">
        <f>TEXT(Table3[[#This Row],[Date]], "mmmm")</f>
        <v>February</v>
      </c>
      <c r="N313" s="3" t="str">
        <f>_xlfn.XLOOKUP(D313,Customers!A:A,Customers!B:B )</f>
        <v>Curtis-Hatfield</v>
      </c>
      <c r="O313" s="3" t="str">
        <f>_xlfn.XLOOKUP(C313,Books!A:A,Books!B:B)</f>
        <v>Can apply</v>
      </c>
      <c r="P313" s="3" t="str">
        <f>INDEX(Customers!B:B,MATCH(D313,Customers!A:A,0))</f>
        <v>Curtis-Hatfield</v>
      </c>
    </row>
    <row r="314" spans="1:16">
      <c r="A314" t="s">
        <v>961</v>
      </c>
      <c r="B314" s="5">
        <v>44975</v>
      </c>
      <c r="C314" t="s">
        <v>30</v>
      </c>
      <c r="D314" t="s">
        <v>422</v>
      </c>
      <c r="E314">
        <v>3</v>
      </c>
      <c r="F314" t="str">
        <f t="shared" si="16"/>
        <v>normal</v>
      </c>
      <c r="G314" s="3">
        <v>281</v>
      </c>
      <c r="H314">
        <v>15</v>
      </c>
      <c r="I314" t="str">
        <f t="shared" si="17"/>
        <v>discounted</v>
      </c>
      <c r="J314" s="3">
        <f>Table3[[#This Row],[Quantity_Sold]]*Table3[[#This Row],[Selling_Price]]</f>
        <v>843</v>
      </c>
      <c r="K314" s="3">
        <f t="shared" si="18"/>
        <v>42.15</v>
      </c>
      <c r="L314" s="3">
        <f t="shared" si="19"/>
        <v>800.85</v>
      </c>
      <c r="M314" s="3" t="str">
        <f>TEXT(Table3[[#This Row],[Date]], "mmmm")</f>
        <v>February</v>
      </c>
      <c r="N314" s="3" t="str">
        <f>_xlfn.XLOOKUP(D314,Customers!A:A,Customers!B:B )</f>
        <v>Butler-Carter</v>
      </c>
      <c r="O314" s="3" t="str">
        <f>_xlfn.XLOOKUP(C314,Books!A:A,Books!B:B)</f>
        <v>Remember serve</v>
      </c>
      <c r="P314" s="3" t="str">
        <f>INDEX(Customers!B:B,MATCH(D314,Customers!A:A,0))</f>
        <v>Butler-Carter</v>
      </c>
    </row>
    <row r="315" spans="1:16">
      <c r="A315" t="s">
        <v>962</v>
      </c>
      <c r="B315" s="5">
        <v>44970</v>
      </c>
      <c r="C315" t="s">
        <v>80</v>
      </c>
      <c r="D315" t="s">
        <v>578</v>
      </c>
      <c r="E315">
        <v>4</v>
      </c>
      <c r="F315" t="str">
        <f t="shared" si="16"/>
        <v>normal</v>
      </c>
      <c r="G315" s="3">
        <v>164</v>
      </c>
      <c r="H315">
        <v>10</v>
      </c>
      <c r="I315" t="str">
        <f t="shared" si="17"/>
        <v>discounted</v>
      </c>
      <c r="J315" s="3">
        <f>Table3[[#This Row],[Quantity_Sold]]*Table3[[#This Row],[Selling_Price]]</f>
        <v>656</v>
      </c>
      <c r="K315" s="3">
        <f t="shared" si="18"/>
        <v>16.399999999999999</v>
      </c>
      <c r="L315" s="3">
        <f t="shared" si="19"/>
        <v>639.6</v>
      </c>
      <c r="M315" s="3" t="str">
        <f>TEXT(Table3[[#This Row],[Date]], "mmmm")</f>
        <v>February</v>
      </c>
      <c r="N315" s="3" t="str">
        <f>_xlfn.XLOOKUP(D315,Customers!A:A,Customers!B:B )</f>
        <v>Moody-Dunn</v>
      </c>
      <c r="O315" s="3" t="str">
        <f>_xlfn.XLOOKUP(C315,Books!A:A,Books!B:B)</f>
        <v>Can apply</v>
      </c>
      <c r="P315" s="3" t="str">
        <f>INDEX(Customers!B:B,MATCH(D315,Customers!A:A,0))</f>
        <v>Moody-Dunn</v>
      </c>
    </row>
    <row r="316" spans="1:16">
      <c r="A316" t="s">
        <v>963</v>
      </c>
      <c r="B316" s="5">
        <v>44973</v>
      </c>
      <c r="C316" t="s">
        <v>88</v>
      </c>
      <c r="D316" t="s">
        <v>296</v>
      </c>
      <c r="E316">
        <v>10</v>
      </c>
      <c r="F316" t="str">
        <f t="shared" si="16"/>
        <v>Bulk</v>
      </c>
      <c r="G316" s="3">
        <v>456</v>
      </c>
      <c r="H316">
        <v>10</v>
      </c>
      <c r="I316" t="str">
        <f t="shared" si="17"/>
        <v>discounted</v>
      </c>
      <c r="J316" s="3">
        <f>Table3[[#This Row],[Quantity_Sold]]*Table3[[#This Row],[Selling_Price]]</f>
        <v>4560</v>
      </c>
      <c r="K316" s="3">
        <f t="shared" si="18"/>
        <v>45.6</v>
      </c>
      <c r="L316" s="3">
        <f t="shared" si="19"/>
        <v>4514.3999999999996</v>
      </c>
      <c r="M316" s="3" t="str">
        <f>TEXT(Table3[[#This Row],[Date]], "mmmm")</f>
        <v>February</v>
      </c>
      <c r="N316" s="3" t="str">
        <f>_xlfn.XLOOKUP(D316,Customers!A:A,Customers!B:B )</f>
        <v>Lee, Mullen and Hall</v>
      </c>
      <c r="O316" s="3" t="str">
        <f>_xlfn.XLOOKUP(C316,Books!A:A,Books!B:B)</f>
        <v>Lay chance</v>
      </c>
      <c r="P316" s="3" t="str">
        <f>INDEX(Customers!B:B,MATCH(D316,Customers!A:A,0))</f>
        <v>Lee, Mullen and Hall</v>
      </c>
    </row>
    <row r="317" spans="1:16">
      <c r="A317" t="s">
        <v>964</v>
      </c>
      <c r="B317" s="5">
        <v>44979</v>
      </c>
      <c r="C317" t="s">
        <v>60</v>
      </c>
      <c r="D317" t="s">
        <v>604</v>
      </c>
      <c r="E317">
        <v>5</v>
      </c>
      <c r="F317" t="str">
        <f t="shared" si="16"/>
        <v>normal</v>
      </c>
      <c r="G317" s="3">
        <v>459</v>
      </c>
      <c r="H317">
        <v>10</v>
      </c>
      <c r="I317" t="str">
        <f t="shared" si="17"/>
        <v>discounted</v>
      </c>
      <c r="J317" s="3">
        <f>Table3[[#This Row],[Quantity_Sold]]*Table3[[#This Row],[Selling_Price]]</f>
        <v>2295</v>
      </c>
      <c r="K317" s="3">
        <f t="shared" si="18"/>
        <v>45.9</v>
      </c>
      <c r="L317" s="3">
        <f t="shared" si="19"/>
        <v>2249.1</v>
      </c>
      <c r="M317" s="3" t="str">
        <f>TEXT(Table3[[#This Row],[Date]], "mmmm")</f>
        <v>February</v>
      </c>
      <c r="N317" s="3" t="str">
        <f>_xlfn.XLOOKUP(D317,Customers!A:A,Customers!B:B )</f>
        <v>Mclaughlin-Ballard</v>
      </c>
      <c r="O317" s="3" t="str">
        <f>_xlfn.XLOOKUP(C317,Books!A:A,Books!B:B)</f>
        <v>Whatever method</v>
      </c>
      <c r="P317" s="3" t="str">
        <f>INDEX(Customers!B:B,MATCH(D317,Customers!A:A,0))</f>
        <v>Mclaughlin-Ballard</v>
      </c>
    </row>
    <row r="318" spans="1:16">
      <c r="A318" t="s">
        <v>965</v>
      </c>
      <c r="B318" s="5">
        <v>44980</v>
      </c>
      <c r="C318" t="s">
        <v>66</v>
      </c>
      <c r="D318" t="s">
        <v>520</v>
      </c>
      <c r="E318">
        <v>6</v>
      </c>
      <c r="F318" t="str">
        <f t="shared" si="16"/>
        <v>Bulk</v>
      </c>
      <c r="G318" s="3">
        <v>271</v>
      </c>
      <c r="H318">
        <v>5</v>
      </c>
      <c r="I318" t="str">
        <f t="shared" si="17"/>
        <v>discounted</v>
      </c>
      <c r="J318" s="3">
        <f>Table3[[#This Row],[Quantity_Sold]]*Table3[[#This Row],[Selling_Price]]</f>
        <v>1626</v>
      </c>
      <c r="K318" s="3">
        <f t="shared" si="18"/>
        <v>13.55</v>
      </c>
      <c r="L318" s="3">
        <f t="shared" si="19"/>
        <v>1612.45</v>
      </c>
      <c r="M318" s="3" t="str">
        <f>TEXT(Table3[[#This Row],[Date]], "mmmm")</f>
        <v>February</v>
      </c>
      <c r="N318" s="3" t="str">
        <f>_xlfn.XLOOKUP(D318,Customers!A:A,Customers!B:B )</f>
        <v>Lucero and Sons</v>
      </c>
      <c r="O318" s="3" t="str">
        <f>_xlfn.XLOOKUP(C318,Books!A:A,Books!B:B)</f>
        <v>Easy citizen time</v>
      </c>
      <c r="P318" s="3" t="str">
        <f>INDEX(Customers!B:B,MATCH(D318,Customers!A:A,0))</f>
        <v>Lucero and Sons</v>
      </c>
    </row>
    <row r="319" spans="1:16">
      <c r="A319" t="s">
        <v>966</v>
      </c>
      <c r="B319" s="5">
        <v>44976</v>
      </c>
      <c r="C319" t="s">
        <v>94</v>
      </c>
      <c r="D319" t="s">
        <v>139</v>
      </c>
      <c r="E319">
        <v>6</v>
      </c>
      <c r="F319" t="str">
        <f t="shared" si="16"/>
        <v>Bulk</v>
      </c>
      <c r="G319" s="3">
        <v>262</v>
      </c>
      <c r="H319">
        <v>0</v>
      </c>
      <c r="I319" t="str">
        <f t="shared" si="17"/>
        <v>full price</v>
      </c>
      <c r="J319" s="3">
        <f>Table3[[#This Row],[Quantity_Sold]]*Table3[[#This Row],[Selling_Price]]</f>
        <v>1572</v>
      </c>
      <c r="K319" s="3">
        <f t="shared" si="18"/>
        <v>0</v>
      </c>
      <c r="L319" s="3">
        <f t="shared" si="19"/>
        <v>1572</v>
      </c>
      <c r="M319" s="3" t="str">
        <f>TEXT(Table3[[#This Row],[Date]], "mmmm")</f>
        <v>February</v>
      </c>
      <c r="N319" s="3" t="str">
        <f>_xlfn.XLOOKUP(D319,Customers!A:A,Customers!B:B )</f>
        <v>Garcia-Martin</v>
      </c>
      <c r="O319" s="3" t="str">
        <f>_xlfn.XLOOKUP(C319,Books!A:A,Books!B:B)</f>
        <v>Number owner</v>
      </c>
      <c r="P319" s="3" t="str">
        <f>INDEX(Customers!B:B,MATCH(D319,Customers!A:A,0))</f>
        <v>Garcia-Martin</v>
      </c>
    </row>
    <row r="320" spans="1:16">
      <c r="A320" t="s">
        <v>967</v>
      </c>
      <c r="B320" s="5">
        <v>44965</v>
      </c>
      <c r="C320" t="s">
        <v>70</v>
      </c>
      <c r="D320" t="s">
        <v>234</v>
      </c>
      <c r="E320">
        <v>3</v>
      </c>
      <c r="F320" t="str">
        <f t="shared" si="16"/>
        <v>normal</v>
      </c>
      <c r="G320" s="3">
        <v>370</v>
      </c>
      <c r="H320">
        <v>0</v>
      </c>
      <c r="I320" t="str">
        <f t="shared" si="17"/>
        <v>full price</v>
      </c>
      <c r="J320" s="3">
        <f>Table3[[#This Row],[Quantity_Sold]]*Table3[[#This Row],[Selling_Price]]</f>
        <v>1110</v>
      </c>
      <c r="K320" s="3">
        <f t="shared" si="18"/>
        <v>0</v>
      </c>
      <c r="L320" s="3">
        <f t="shared" si="19"/>
        <v>1110</v>
      </c>
      <c r="M320" s="3" t="str">
        <f>TEXT(Table3[[#This Row],[Date]], "mmmm")</f>
        <v>February</v>
      </c>
      <c r="N320" s="3" t="str">
        <f>_xlfn.XLOOKUP(D320,Customers!A:A,Customers!B:B )</f>
        <v>Alvarez, Le and Wilson</v>
      </c>
      <c r="O320" s="3" t="str">
        <f>_xlfn.XLOOKUP(C320,Books!A:A,Books!B:B)</f>
        <v>Assume wrong</v>
      </c>
      <c r="P320" s="3" t="str">
        <f>INDEX(Customers!B:B,MATCH(D320,Customers!A:A,0))</f>
        <v>Alvarez, Le and Wilson</v>
      </c>
    </row>
    <row r="321" spans="1:16">
      <c r="A321" t="s">
        <v>968</v>
      </c>
      <c r="B321" s="5">
        <v>44984</v>
      </c>
      <c r="C321" t="s">
        <v>86</v>
      </c>
      <c r="D321" t="s">
        <v>258</v>
      </c>
      <c r="E321">
        <v>10</v>
      </c>
      <c r="F321" t="str">
        <f t="shared" si="16"/>
        <v>Bulk</v>
      </c>
      <c r="G321" s="3">
        <v>356</v>
      </c>
      <c r="H321">
        <v>0</v>
      </c>
      <c r="I321" t="str">
        <f t="shared" si="17"/>
        <v>full price</v>
      </c>
      <c r="J321" s="3">
        <f>Table3[[#This Row],[Quantity_Sold]]*Table3[[#This Row],[Selling_Price]]</f>
        <v>3560</v>
      </c>
      <c r="K321" s="3">
        <f t="shared" si="18"/>
        <v>0</v>
      </c>
      <c r="L321" s="3">
        <f t="shared" si="19"/>
        <v>3560</v>
      </c>
      <c r="M321" s="3" t="str">
        <f>TEXT(Table3[[#This Row],[Date]], "mmmm")</f>
        <v>February</v>
      </c>
      <c r="N321" s="3" t="str">
        <f>_xlfn.XLOOKUP(D321,Customers!A:A,Customers!B:B )</f>
        <v>Williams LLC</v>
      </c>
      <c r="O321" s="3" t="str">
        <f>_xlfn.XLOOKUP(C321,Books!A:A,Books!B:B)</f>
        <v>While responsibility</v>
      </c>
      <c r="P321" s="3" t="str">
        <f>INDEX(Customers!B:B,MATCH(D321,Customers!A:A,0))</f>
        <v>Williams LLC</v>
      </c>
    </row>
    <row r="322" spans="1:16">
      <c r="A322" t="s">
        <v>969</v>
      </c>
      <c r="B322" s="5">
        <v>44972</v>
      </c>
      <c r="C322" t="s">
        <v>54</v>
      </c>
      <c r="D322" t="s">
        <v>448</v>
      </c>
      <c r="E322">
        <v>2</v>
      </c>
      <c r="F322" t="str">
        <f t="shared" ref="F322:F385" si="20">IF(E322&gt;5,"Bulk","normal")</f>
        <v>normal</v>
      </c>
      <c r="G322" s="3">
        <v>421</v>
      </c>
      <c r="H322">
        <v>15</v>
      </c>
      <c r="I322" t="str">
        <f t="shared" ref="I322:I385" si="21">IF(H322&gt;0,"discounted","full price")</f>
        <v>discounted</v>
      </c>
      <c r="J322" s="3">
        <f>Table3[[#This Row],[Quantity_Sold]]*Table3[[#This Row],[Selling_Price]]</f>
        <v>842</v>
      </c>
      <c r="K322" s="3">
        <f t="shared" ref="K322:K385" si="22">H322*G322/100</f>
        <v>63.15</v>
      </c>
      <c r="L322" s="3">
        <f t="shared" ref="L322:L385" si="23">J322-K322</f>
        <v>778.85</v>
      </c>
      <c r="M322" s="3" t="str">
        <f>TEXT(Table3[[#This Row],[Date]], "mmmm")</f>
        <v>February</v>
      </c>
      <c r="N322" s="3" t="str">
        <f>_xlfn.XLOOKUP(D322,Customers!A:A,Customers!B:B )</f>
        <v>Blair, Gibson and Patel</v>
      </c>
      <c r="O322" s="3" t="str">
        <f>_xlfn.XLOOKUP(C322,Books!A:A,Books!B:B)</f>
        <v>Author director</v>
      </c>
      <c r="P322" s="3" t="str">
        <f>INDEX(Customers!B:B,MATCH(D322,Customers!A:A,0))</f>
        <v>Blair, Gibson and Patel</v>
      </c>
    </row>
    <row r="323" spans="1:16">
      <c r="A323" t="s">
        <v>970</v>
      </c>
      <c r="B323" s="5">
        <v>44978</v>
      </c>
      <c r="C323" t="s">
        <v>100</v>
      </c>
      <c r="D323" t="s">
        <v>402</v>
      </c>
      <c r="E323">
        <v>7</v>
      </c>
      <c r="F323" t="str">
        <f t="shared" si="20"/>
        <v>Bulk</v>
      </c>
      <c r="G323" s="3">
        <v>334</v>
      </c>
      <c r="H323">
        <v>10</v>
      </c>
      <c r="I323" t="str">
        <f t="shared" si="21"/>
        <v>discounted</v>
      </c>
      <c r="J323" s="3">
        <f>Table3[[#This Row],[Quantity_Sold]]*Table3[[#This Row],[Selling_Price]]</f>
        <v>2338</v>
      </c>
      <c r="K323" s="3">
        <f t="shared" si="22"/>
        <v>33.4</v>
      </c>
      <c r="L323" s="3">
        <f t="shared" si="23"/>
        <v>2304.6</v>
      </c>
      <c r="M323" s="3" t="str">
        <f>TEXT(Table3[[#This Row],[Date]], "mmmm")</f>
        <v>February</v>
      </c>
      <c r="N323" s="3" t="str">
        <f>_xlfn.XLOOKUP(D323,Customers!A:A,Customers!B:B )</f>
        <v>Caldwell PLC</v>
      </c>
      <c r="O323" s="3" t="str">
        <f>_xlfn.XLOOKUP(C323,Books!A:A,Books!B:B)</f>
        <v>Prevent particularly wrong</v>
      </c>
      <c r="P323" s="3" t="str">
        <f>INDEX(Customers!B:B,MATCH(D323,Customers!A:A,0))</f>
        <v>Caldwell PLC</v>
      </c>
    </row>
    <row r="324" spans="1:16">
      <c r="A324" t="s">
        <v>971</v>
      </c>
      <c r="B324" s="5">
        <v>44981</v>
      </c>
      <c r="C324" t="s">
        <v>28</v>
      </c>
      <c r="D324" t="s">
        <v>236</v>
      </c>
      <c r="E324">
        <v>3</v>
      </c>
      <c r="F324" t="str">
        <f t="shared" si="20"/>
        <v>normal</v>
      </c>
      <c r="G324" s="3">
        <v>342</v>
      </c>
      <c r="H324">
        <v>5</v>
      </c>
      <c r="I324" t="str">
        <f t="shared" si="21"/>
        <v>discounted</v>
      </c>
      <c r="J324" s="3">
        <f>Table3[[#This Row],[Quantity_Sold]]*Table3[[#This Row],[Selling_Price]]</f>
        <v>1026</v>
      </c>
      <c r="K324" s="3">
        <f t="shared" si="22"/>
        <v>17.100000000000001</v>
      </c>
      <c r="L324" s="3">
        <f t="shared" si="23"/>
        <v>1008.9</v>
      </c>
      <c r="M324" s="3" t="str">
        <f>TEXT(Table3[[#This Row],[Date]], "mmmm")</f>
        <v>February</v>
      </c>
      <c r="N324" s="3" t="str">
        <f>_xlfn.XLOOKUP(D324,Customers!A:A,Customers!B:B )</f>
        <v>Davis, Franklin and Pollard</v>
      </c>
      <c r="O324" s="3" t="str">
        <f>_xlfn.XLOOKUP(C324,Books!A:A,Books!B:B)</f>
        <v>Eat pattern view</v>
      </c>
      <c r="P324" s="3" t="str">
        <f>INDEX(Customers!B:B,MATCH(D324,Customers!A:A,0))</f>
        <v>Davis, Franklin and Pollard</v>
      </c>
    </row>
    <row r="325" spans="1:16">
      <c r="A325" t="s">
        <v>972</v>
      </c>
      <c r="B325" s="5">
        <v>44982</v>
      </c>
      <c r="C325" t="s">
        <v>10</v>
      </c>
      <c r="D325" t="s">
        <v>626</v>
      </c>
      <c r="E325">
        <v>7</v>
      </c>
      <c r="F325" t="str">
        <f t="shared" si="20"/>
        <v>Bulk</v>
      </c>
      <c r="G325" s="3">
        <v>167</v>
      </c>
      <c r="H325">
        <v>0</v>
      </c>
      <c r="I325" t="str">
        <f t="shared" si="21"/>
        <v>full price</v>
      </c>
      <c r="J325" s="3">
        <f>Table3[[#This Row],[Quantity_Sold]]*Table3[[#This Row],[Selling_Price]]</f>
        <v>1169</v>
      </c>
      <c r="K325" s="3">
        <f t="shared" si="22"/>
        <v>0</v>
      </c>
      <c r="L325" s="3">
        <f t="shared" si="23"/>
        <v>1169</v>
      </c>
      <c r="M325" s="3" t="str">
        <f>TEXT(Table3[[#This Row],[Date]], "mmmm")</f>
        <v>February</v>
      </c>
      <c r="N325" s="3" t="str">
        <f>_xlfn.XLOOKUP(D325,Customers!A:A,Customers!B:B )</f>
        <v>Young Ltd</v>
      </c>
      <c r="O325" s="3" t="str">
        <f>_xlfn.XLOOKUP(C325,Books!A:A,Books!B:B)</f>
        <v>Late</v>
      </c>
      <c r="P325" s="3" t="str">
        <f>INDEX(Customers!B:B,MATCH(D325,Customers!A:A,0))</f>
        <v>Young Ltd</v>
      </c>
    </row>
    <row r="326" spans="1:16">
      <c r="A326" t="s">
        <v>973</v>
      </c>
      <c r="B326" s="5">
        <v>44979</v>
      </c>
      <c r="C326" t="s">
        <v>26</v>
      </c>
      <c r="D326" t="s">
        <v>296</v>
      </c>
      <c r="E326">
        <v>6</v>
      </c>
      <c r="F326" t="str">
        <f t="shared" si="20"/>
        <v>Bulk</v>
      </c>
      <c r="G326" s="3">
        <v>210</v>
      </c>
      <c r="H326">
        <v>5</v>
      </c>
      <c r="I326" t="str">
        <f t="shared" si="21"/>
        <v>discounted</v>
      </c>
      <c r="J326" s="3">
        <f>Table3[[#This Row],[Quantity_Sold]]*Table3[[#This Row],[Selling_Price]]</f>
        <v>1260</v>
      </c>
      <c r="K326" s="3">
        <f t="shared" si="22"/>
        <v>10.5</v>
      </c>
      <c r="L326" s="3">
        <f t="shared" si="23"/>
        <v>1249.5</v>
      </c>
      <c r="M326" s="3" t="str">
        <f>TEXT(Table3[[#This Row],[Date]], "mmmm")</f>
        <v>February</v>
      </c>
      <c r="N326" s="3" t="str">
        <f>_xlfn.XLOOKUP(D326,Customers!A:A,Customers!B:B )</f>
        <v>Lee, Mullen and Hall</v>
      </c>
      <c r="O326" s="3" t="str">
        <f>_xlfn.XLOOKUP(C326,Books!A:A,Books!B:B)</f>
        <v>Nearly material</v>
      </c>
      <c r="P326" s="3" t="str">
        <f>INDEX(Customers!B:B,MATCH(D326,Customers!A:A,0))</f>
        <v>Lee, Mullen and Hall</v>
      </c>
    </row>
    <row r="327" spans="1:16">
      <c r="A327" t="s">
        <v>974</v>
      </c>
      <c r="B327" s="5">
        <v>44978</v>
      </c>
      <c r="C327" t="s">
        <v>126</v>
      </c>
      <c r="D327" t="s">
        <v>272</v>
      </c>
      <c r="E327">
        <v>3</v>
      </c>
      <c r="F327" t="str">
        <f t="shared" si="20"/>
        <v>normal</v>
      </c>
      <c r="G327" s="3">
        <v>399</v>
      </c>
      <c r="H327">
        <v>5</v>
      </c>
      <c r="I327" t="str">
        <f t="shared" si="21"/>
        <v>discounted</v>
      </c>
      <c r="J327" s="3">
        <f>Table3[[#This Row],[Quantity_Sold]]*Table3[[#This Row],[Selling_Price]]</f>
        <v>1197</v>
      </c>
      <c r="K327" s="3">
        <f t="shared" si="22"/>
        <v>19.95</v>
      </c>
      <c r="L327" s="3">
        <f t="shared" si="23"/>
        <v>1177.05</v>
      </c>
      <c r="M327" s="3" t="str">
        <f>TEXT(Table3[[#This Row],[Date]], "mmmm")</f>
        <v>February</v>
      </c>
      <c r="N327" s="3" t="str">
        <f>_xlfn.XLOOKUP(D327,Customers!A:A,Customers!B:B )</f>
        <v>Garcia, Scott and Beltran</v>
      </c>
      <c r="O327" s="3" t="str">
        <f>_xlfn.XLOOKUP(C327,Books!A:A,Books!B:B)</f>
        <v>Ahead leg senior</v>
      </c>
      <c r="P327" s="3" t="str">
        <f>INDEX(Customers!B:B,MATCH(D327,Customers!A:A,0))</f>
        <v>Garcia, Scott and Beltran</v>
      </c>
    </row>
    <row r="328" spans="1:16">
      <c r="A328" t="s">
        <v>975</v>
      </c>
      <c r="B328" s="5">
        <v>44976</v>
      </c>
      <c r="C328" t="s">
        <v>66</v>
      </c>
      <c r="D328" t="s">
        <v>352</v>
      </c>
      <c r="E328">
        <v>4</v>
      </c>
      <c r="F328" t="str">
        <f t="shared" si="20"/>
        <v>normal</v>
      </c>
      <c r="G328" s="3">
        <v>271</v>
      </c>
      <c r="H328">
        <v>5</v>
      </c>
      <c r="I328" t="str">
        <f t="shared" si="21"/>
        <v>discounted</v>
      </c>
      <c r="J328" s="3">
        <f>Table3[[#This Row],[Quantity_Sold]]*Table3[[#This Row],[Selling_Price]]</f>
        <v>1084</v>
      </c>
      <c r="K328" s="3">
        <f t="shared" si="22"/>
        <v>13.55</v>
      </c>
      <c r="L328" s="3">
        <f t="shared" si="23"/>
        <v>1070.45</v>
      </c>
      <c r="M328" s="3" t="str">
        <f>TEXT(Table3[[#This Row],[Date]], "mmmm")</f>
        <v>February</v>
      </c>
      <c r="N328" s="3" t="str">
        <f>_xlfn.XLOOKUP(D328,Customers!A:A,Customers!B:B )</f>
        <v>Gardner PLC</v>
      </c>
      <c r="O328" s="3" t="str">
        <f>_xlfn.XLOOKUP(C328,Books!A:A,Books!B:B)</f>
        <v>Easy citizen time</v>
      </c>
      <c r="P328" s="3" t="str">
        <f>INDEX(Customers!B:B,MATCH(D328,Customers!A:A,0))</f>
        <v>Gardner PLC</v>
      </c>
    </row>
    <row r="329" spans="1:16">
      <c r="A329" t="s">
        <v>976</v>
      </c>
      <c r="B329" s="5">
        <v>44982</v>
      </c>
      <c r="C329" t="s">
        <v>15</v>
      </c>
      <c r="D329" t="s">
        <v>620</v>
      </c>
      <c r="E329">
        <v>1</v>
      </c>
      <c r="F329" t="str">
        <f t="shared" si="20"/>
        <v>normal</v>
      </c>
      <c r="G329" s="3">
        <v>248</v>
      </c>
      <c r="H329">
        <v>15</v>
      </c>
      <c r="I329" t="str">
        <f t="shared" si="21"/>
        <v>discounted</v>
      </c>
      <c r="J329" s="3">
        <f>Table3[[#This Row],[Quantity_Sold]]*Table3[[#This Row],[Selling_Price]]</f>
        <v>248</v>
      </c>
      <c r="K329" s="3">
        <f t="shared" si="22"/>
        <v>37.200000000000003</v>
      </c>
      <c r="L329" s="3">
        <f t="shared" si="23"/>
        <v>210.8</v>
      </c>
      <c r="M329" s="3" t="str">
        <f>TEXT(Table3[[#This Row],[Date]], "mmmm")</f>
        <v>February</v>
      </c>
      <c r="N329" s="3" t="str">
        <f>_xlfn.XLOOKUP(D329,Customers!A:A,Customers!B:B )</f>
        <v>Crane LLC</v>
      </c>
      <c r="O329" s="3" t="str">
        <f>_xlfn.XLOOKUP(C329,Books!A:A,Books!B:B)</f>
        <v>Especially father down</v>
      </c>
      <c r="P329" s="3" t="str">
        <f>INDEX(Customers!B:B,MATCH(D329,Customers!A:A,0))</f>
        <v>Crane LLC</v>
      </c>
    </row>
    <row r="330" spans="1:16">
      <c r="A330" t="s">
        <v>977</v>
      </c>
      <c r="B330" s="5">
        <v>44976</v>
      </c>
      <c r="C330" t="s">
        <v>94</v>
      </c>
      <c r="D330" t="s">
        <v>262</v>
      </c>
      <c r="E330">
        <v>9</v>
      </c>
      <c r="F330" t="str">
        <f t="shared" si="20"/>
        <v>Bulk</v>
      </c>
      <c r="G330" s="3">
        <v>262</v>
      </c>
      <c r="H330">
        <v>10</v>
      </c>
      <c r="I330" t="str">
        <f t="shared" si="21"/>
        <v>discounted</v>
      </c>
      <c r="J330" s="3">
        <f>Table3[[#This Row],[Quantity_Sold]]*Table3[[#This Row],[Selling_Price]]</f>
        <v>2358</v>
      </c>
      <c r="K330" s="3">
        <f t="shared" si="22"/>
        <v>26.2</v>
      </c>
      <c r="L330" s="3">
        <f t="shared" si="23"/>
        <v>2331.8000000000002</v>
      </c>
      <c r="M330" s="3" t="str">
        <f>TEXT(Table3[[#This Row],[Date]], "mmmm")</f>
        <v>February</v>
      </c>
      <c r="N330" s="3" t="str">
        <f>_xlfn.XLOOKUP(D330,Customers!A:A,Customers!B:B )</f>
        <v>Brown, Diaz and Freeman</v>
      </c>
      <c r="O330" s="3" t="str">
        <f>_xlfn.XLOOKUP(C330,Books!A:A,Books!B:B)</f>
        <v>Number owner</v>
      </c>
      <c r="P330" s="3" t="str">
        <f>INDEX(Customers!B:B,MATCH(D330,Customers!A:A,0))</f>
        <v>Brown, Diaz and Freeman</v>
      </c>
    </row>
    <row r="331" spans="1:16">
      <c r="A331" t="s">
        <v>978</v>
      </c>
      <c r="B331" s="5">
        <v>44981</v>
      </c>
      <c r="C331" t="s">
        <v>98</v>
      </c>
      <c r="D331" t="s">
        <v>320</v>
      </c>
      <c r="E331">
        <v>2</v>
      </c>
      <c r="F331" t="str">
        <f t="shared" si="20"/>
        <v>normal</v>
      </c>
      <c r="G331" s="3">
        <v>206</v>
      </c>
      <c r="H331">
        <v>10</v>
      </c>
      <c r="I331" t="str">
        <f t="shared" si="21"/>
        <v>discounted</v>
      </c>
      <c r="J331" s="3">
        <f>Table3[[#This Row],[Quantity_Sold]]*Table3[[#This Row],[Selling_Price]]</f>
        <v>412</v>
      </c>
      <c r="K331" s="3">
        <f t="shared" si="22"/>
        <v>20.6</v>
      </c>
      <c r="L331" s="3">
        <f t="shared" si="23"/>
        <v>391.4</v>
      </c>
      <c r="M331" s="3" t="str">
        <f>TEXT(Table3[[#This Row],[Date]], "mmmm")</f>
        <v>February</v>
      </c>
      <c r="N331" s="3" t="str">
        <f>_xlfn.XLOOKUP(D331,Customers!A:A,Customers!B:B )</f>
        <v>Warner, Willis and Ray</v>
      </c>
      <c r="O331" s="3" t="str">
        <f>_xlfn.XLOOKUP(C331,Books!A:A,Books!B:B)</f>
        <v>Inside lot never discover</v>
      </c>
      <c r="P331" s="3" t="str">
        <f>INDEX(Customers!B:B,MATCH(D331,Customers!A:A,0))</f>
        <v>Warner, Willis and Ray</v>
      </c>
    </row>
    <row r="332" spans="1:16">
      <c r="A332" t="s">
        <v>979</v>
      </c>
      <c r="B332" s="5">
        <v>44968</v>
      </c>
      <c r="C332" t="s">
        <v>18</v>
      </c>
      <c r="D332" t="s">
        <v>564</v>
      </c>
      <c r="E332">
        <v>1</v>
      </c>
      <c r="F332" t="str">
        <f t="shared" si="20"/>
        <v>normal</v>
      </c>
      <c r="G332" s="3">
        <v>500</v>
      </c>
      <c r="H332">
        <v>5</v>
      </c>
      <c r="I332" t="str">
        <f t="shared" si="21"/>
        <v>discounted</v>
      </c>
      <c r="J332" s="3">
        <f>Table3[[#This Row],[Quantity_Sold]]*Table3[[#This Row],[Selling_Price]]</f>
        <v>500</v>
      </c>
      <c r="K332" s="3">
        <f t="shared" si="22"/>
        <v>25</v>
      </c>
      <c r="L332" s="3">
        <f t="shared" si="23"/>
        <v>475</v>
      </c>
      <c r="M332" s="3" t="str">
        <f>TEXT(Table3[[#This Row],[Date]], "mmmm")</f>
        <v>February</v>
      </c>
      <c r="N332" s="3" t="str">
        <f>_xlfn.XLOOKUP(D332,Customers!A:A,Customers!B:B )</f>
        <v>Hernandez, Castaneda and Khan</v>
      </c>
      <c r="O332" s="3" t="str">
        <f>_xlfn.XLOOKUP(C332,Books!A:A,Books!B:B)</f>
        <v>Cell become</v>
      </c>
      <c r="P332" s="3" t="str">
        <f>INDEX(Customers!B:B,MATCH(D332,Customers!A:A,0))</f>
        <v>Hernandez, Castaneda and Khan</v>
      </c>
    </row>
    <row r="333" spans="1:16">
      <c r="A333" t="s">
        <v>980</v>
      </c>
      <c r="B333" s="5">
        <v>44970</v>
      </c>
      <c r="C333" t="s">
        <v>34</v>
      </c>
      <c r="D333" t="s">
        <v>594</v>
      </c>
      <c r="E333">
        <v>10</v>
      </c>
      <c r="F333" t="str">
        <f t="shared" si="20"/>
        <v>Bulk</v>
      </c>
      <c r="G333" s="3">
        <v>284</v>
      </c>
      <c r="H333">
        <v>5</v>
      </c>
      <c r="I333" t="str">
        <f t="shared" si="21"/>
        <v>discounted</v>
      </c>
      <c r="J333" s="3">
        <f>Table3[[#This Row],[Quantity_Sold]]*Table3[[#This Row],[Selling_Price]]</f>
        <v>2840</v>
      </c>
      <c r="K333" s="3">
        <f t="shared" si="22"/>
        <v>14.2</v>
      </c>
      <c r="L333" s="3">
        <f t="shared" si="23"/>
        <v>2825.8</v>
      </c>
      <c r="M333" s="3" t="str">
        <f>TEXT(Table3[[#This Row],[Date]], "mmmm")</f>
        <v>February</v>
      </c>
      <c r="N333" s="3" t="str">
        <f>_xlfn.XLOOKUP(D333,Customers!A:A,Customers!B:B )</f>
        <v>Bauer, Page and Archer</v>
      </c>
      <c r="O333" s="3" t="str">
        <f>_xlfn.XLOOKUP(C333,Books!A:A,Books!B:B)</f>
        <v>Against realize bill</v>
      </c>
      <c r="P333" s="3" t="str">
        <f>INDEX(Customers!B:B,MATCH(D333,Customers!A:A,0))</f>
        <v>Bauer, Page and Archer</v>
      </c>
    </row>
    <row r="334" spans="1:16">
      <c r="A334" t="s">
        <v>981</v>
      </c>
      <c r="B334" s="5">
        <v>44967</v>
      </c>
      <c r="C334" t="s">
        <v>4</v>
      </c>
      <c r="D334" t="s">
        <v>450</v>
      </c>
      <c r="E334">
        <v>4</v>
      </c>
      <c r="F334" t="str">
        <f t="shared" si="20"/>
        <v>normal</v>
      </c>
      <c r="G334" s="3">
        <v>418</v>
      </c>
      <c r="H334">
        <v>15</v>
      </c>
      <c r="I334" t="str">
        <f t="shared" si="21"/>
        <v>discounted</v>
      </c>
      <c r="J334" s="3">
        <f>Table3[[#This Row],[Quantity_Sold]]*Table3[[#This Row],[Selling_Price]]</f>
        <v>1672</v>
      </c>
      <c r="K334" s="3">
        <f t="shared" si="22"/>
        <v>62.7</v>
      </c>
      <c r="L334" s="3">
        <f t="shared" si="23"/>
        <v>1609.3</v>
      </c>
      <c r="M334" s="3" t="str">
        <f>TEXT(Table3[[#This Row],[Date]], "mmmm")</f>
        <v>February</v>
      </c>
      <c r="N334" s="3" t="str">
        <f>_xlfn.XLOOKUP(D334,Customers!A:A,Customers!B:B )</f>
        <v>Garcia, Garcia and Rose</v>
      </c>
      <c r="O334" s="3" t="str">
        <f>_xlfn.XLOOKUP(C334,Books!A:A,Books!B:B)</f>
        <v>Arrive ok</v>
      </c>
      <c r="P334" s="3" t="str">
        <f>INDEX(Customers!B:B,MATCH(D334,Customers!A:A,0))</f>
        <v>Garcia, Garcia and Rose</v>
      </c>
    </row>
    <row r="335" spans="1:16">
      <c r="A335" t="s">
        <v>982</v>
      </c>
      <c r="B335" s="5">
        <v>44977</v>
      </c>
      <c r="C335" t="s">
        <v>24</v>
      </c>
      <c r="D335" t="s">
        <v>364</v>
      </c>
      <c r="E335">
        <v>5</v>
      </c>
      <c r="F335" t="str">
        <f t="shared" si="20"/>
        <v>normal</v>
      </c>
      <c r="G335" s="3">
        <v>492</v>
      </c>
      <c r="H335">
        <v>0</v>
      </c>
      <c r="I335" t="str">
        <f t="shared" si="21"/>
        <v>full price</v>
      </c>
      <c r="J335" s="3">
        <f>Table3[[#This Row],[Quantity_Sold]]*Table3[[#This Row],[Selling_Price]]</f>
        <v>2460</v>
      </c>
      <c r="K335" s="3">
        <f t="shared" si="22"/>
        <v>0</v>
      </c>
      <c r="L335" s="3">
        <f t="shared" si="23"/>
        <v>2460</v>
      </c>
      <c r="M335" s="3" t="str">
        <f>TEXT(Table3[[#This Row],[Date]], "mmmm")</f>
        <v>February</v>
      </c>
      <c r="N335" s="3" t="str">
        <f>_xlfn.XLOOKUP(D335,Customers!A:A,Customers!B:B )</f>
        <v>Mann PLC</v>
      </c>
      <c r="O335" s="3" t="str">
        <f>_xlfn.XLOOKUP(C335,Books!A:A,Books!B:B)</f>
        <v>Audience stop sport</v>
      </c>
      <c r="P335" s="3" t="str">
        <f>INDEX(Customers!B:B,MATCH(D335,Customers!A:A,0))</f>
        <v>Mann PLC</v>
      </c>
    </row>
    <row r="336" spans="1:16">
      <c r="A336" t="s">
        <v>983</v>
      </c>
      <c r="B336" s="5">
        <v>44968</v>
      </c>
      <c r="C336" t="s">
        <v>68</v>
      </c>
      <c r="D336" t="s">
        <v>362</v>
      </c>
      <c r="E336">
        <v>6</v>
      </c>
      <c r="F336" t="str">
        <f t="shared" si="20"/>
        <v>Bulk</v>
      </c>
      <c r="G336" s="3">
        <v>410</v>
      </c>
      <c r="H336">
        <v>10</v>
      </c>
      <c r="I336" t="str">
        <f t="shared" si="21"/>
        <v>discounted</v>
      </c>
      <c r="J336" s="3">
        <f>Table3[[#This Row],[Quantity_Sold]]*Table3[[#This Row],[Selling_Price]]</f>
        <v>2460</v>
      </c>
      <c r="K336" s="3">
        <f t="shared" si="22"/>
        <v>41</v>
      </c>
      <c r="L336" s="3">
        <f t="shared" si="23"/>
        <v>2419</v>
      </c>
      <c r="M336" s="3" t="str">
        <f>TEXT(Table3[[#This Row],[Date]], "mmmm")</f>
        <v>February</v>
      </c>
      <c r="N336" s="3" t="str">
        <f>_xlfn.XLOOKUP(D336,Customers!A:A,Customers!B:B )</f>
        <v>Moss, Lewis and Rosales</v>
      </c>
      <c r="O336" s="3" t="str">
        <f>_xlfn.XLOOKUP(C336,Books!A:A,Books!B:B)</f>
        <v>Audience will series</v>
      </c>
      <c r="P336" s="3" t="str">
        <f>INDEX(Customers!B:B,MATCH(D336,Customers!A:A,0))</f>
        <v>Moss, Lewis and Rosales</v>
      </c>
    </row>
    <row r="337" spans="1:16">
      <c r="A337" t="s">
        <v>984</v>
      </c>
      <c r="B337" s="5">
        <v>44971</v>
      </c>
      <c r="C337" t="s">
        <v>68</v>
      </c>
      <c r="D337" t="s">
        <v>586</v>
      </c>
      <c r="E337">
        <v>9</v>
      </c>
      <c r="F337" t="str">
        <f t="shared" si="20"/>
        <v>Bulk</v>
      </c>
      <c r="G337" s="3">
        <v>410</v>
      </c>
      <c r="H337">
        <v>5</v>
      </c>
      <c r="I337" t="str">
        <f t="shared" si="21"/>
        <v>discounted</v>
      </c>
      <c r="J337" s="3">
        <f>Table3[[#This Row],[Quantity_Sold]]*Table3[[#This Row],[Selling_Price]]</f>
        <v>3690</v>
      </c>
      <c r="K337" s="3">
        <f t="shared" si="22"/>
        <v>20.5</v>
      </c>
      <c r="L337" s="3">
        <f t="shared" si="23"/>
        <v>3669.5</v>
      </c>
      <c r="M337" s="3" t="str">
        <f>TEXT(Table3[[#This Row],[Date]], "mmmm")</f>
        <v>February</v>
      </c>
      <c r="N337" s="3" t="str">
        <f>_xlfn.XLOOKUP(D337,Customers!A:A,Customers!B:B )</f>
        <v>Collins-Wang</v>
      </c>
      <c r="O337" s="3" t="str">
        <f>_xlfn.XLOOKUP(C337,Books!A:A,Books!B:B)</f>
        <v>Audience will series</v>
      </c>
      <c r="P337" s="3" t="str">
        <f>INDEX(Customers!B:B,MATCH(D337,Customers!A:A,0))</f>
        <v>Collins-Wang</v>
      </c>
    </row>
    <row r="338" spans="1:16">
      <c r="A338" t="s">
        <v>985</v>
      </c>
      <c r="B338" s="5">
        <v>44983</v>
      </c>
      <c r="C338" t="s">
        <v>76</v>
      </c>
      <c r="D338" t="s">
        <v>552</v>
      </c>
      <c r="E338">
        <v>5</v>
      </c>
      <c r="F338" t="str">
        <f t="shared" si="20"/>
        <v>normal</v>
      </c>
      <c r="G338" s="3">
        <v>305</v>
      </c>
      <c r="H338">
        <v>15</v>
      </c>
      <c r="I338" t="str">
        <f t="shared" si="21"/>
        <v>discounted</v>
      </c>
      <c r="J338" s="3">
        <f>Table3[[#This Row],[Quantity_Sold]]*Table3[[#This Row],[Selling_Price]]</f>
        <v>1525</v>
      </c>
      <c r="K338" s="3">
        <f t="shared" si="22"/>
        <v>45.75</v>
      </c>
      <c r="L338" s="3">
        <f t="shared" si="23"/>
        <v>1479.25</v>
      </c>
      <c r="M338" s="3" t="str">
        <f>TEXT(Table3[[#This Row],[Date]], "mmmm")</f>
        <v>February</v>
      </c>
      <c r="N338" s="3" t="str">
        <f>_xlfn.XLOOKUP(D338,Customers!A:A,Customers!B:B )</f>
        <v>Lamb LLC</v>
      </c>
      <c r="O338" s="3" t="str">
        <f>_xlfn.XLOOKUP(C338,Books!A:A,Books!B:B)</f>
        <v>Above treatment</v>
      </c>
      <c r="P338" s="3" t="str">
        <f>INDEX(Customers!B:B,MATCH(D338,Customers!A:A,0))</f>
        <v>Lamb LLC</v>
      </c>
    </row>
    <row r="339" spans="1:16">
      <c r="A339" t="s">
        <v>986</v>
      </c>
      <c r="B339" s="5">
        <v>44959</v>
      </c>
      <c r="C339" t="s">
        <v>48</v>
      </c>
      <c r="D339" t="s">
        <v>141</v>
      </c>
      <c r="E339">
        <v>7</v>
      </c>
      <c r="F339" t="str">
        <f t="shared" si="20"/>
        <v>Bulk</v>
      </c>
      <c r="G339" s="3">
        <v>386</v>
      </c>
      <c r="H339">
        <v>10</v>
      </c>
      <c r="I339" t="str">
        <f t="shared" si="21"/>
        <v>discounted</v>
      </c>
      <c r="J339" s="3">
        <f>Table3[[#This Row],[Quantity_Sold]]*Table3[[#This Row],[Selling_Price]]</f>
        <v>2702</v>
      </c>
      <c r="K339" s="3">
        <f t="shared" si="22"/>
        <v>38.6</v>
      </c>
      <c r="L339" s="3">
        <f t="shared" si="23"/>
        <v>2663.4</v>
      </c>
      <c r="M339" s="3" t="str">
        <f>TEXT(Table3[[#This Row],[Date]], "mmmm")</f>
        <v>February</v>
      </c>
      <c r="N339" s="3" t="str">
        <f>_xlfn.XLOOKUP(D339,Customers!A:A,Customers!B:B )</f>
        <v>Clark and Sons</v>
      </c>
      <c r="O339" s="3" t="str">
        <f>_xlfn.XLOOKUP(C339,Books!A:A,Books!B:B)</f>
        <v>Choose level</v>
      </c>
      <c r="P339" s="3" t="str">
        <f>INDEX(Customers!B:B,MATCH(D339,Customers!A:A,0))</f>
        <v>Clark and Sons</v>
      </c>
    </row>
    <row r="340" spans="1:16">
      <c r="A340" t="s">
        <v>987</v>
      </c>
      <c r="B340" s="5">
        <v>44959</v>
      </c>
      <c r="C340" t="s">
        <v>122</v>
      </c>
      <c r="D340" t="s">
        <v>294</v>
      </c>
      <c r="E340">
        <v>2</v>
      </c>
      <c r="F340" t="str">
        <f t="shared" si="20"/>
        <v>normal</v>
      </c>
      <c r="G340" s="3">
        <v>326</v>
      </c>
      <c r="H340">
        <v>10</v>
      </c>
      <c r="I340" t="str">
        <f t="shared" si="21"/>
        <v>discounted</v>
      </c>
      <c r="J340" s="3">
        <f>Table3[[#This Row],[Quantity_Sold]]*Table3[[#This Row],[Selling_Price]]</f>
        <v>652</v>
      </c>
      <c r="K340" s="3">
        <f t="shared" si="22"/>
        <v>32.6</v>
      </c>
      <c r="L340" s="3">
        <f t="shared" si="23"/>
        <v>619.4</v>
      </c>
      <c r="M340" s="3" t="str">
        <f>TEXT(Table3[[#This Row],[Date]], "mmmm")</f>
        <v>February</v>
      </c>
      <c r="N340" s="3" t="str">
        <f>_xlfn.XLOOKUP(D340,Customers!A:A,Customers!B:B )</f>
        <v>Davis-Buckley</v>
      </c>
      <c r="O340" s="3" t="str">
        <f>_xlfn.XLOOKUP(C340,Books!A:A,Books!B:B)</f>
        <v>Than every</v>
      </c>
      <c r="P340" s="3" t="str">
        <f>INDEX(Customers!B:B,MATCH(D340,Customers!A:A,0))</f>
        <v>Davis-Buckley</v>
      </c>
    </row>
    <row r="341" spans="1:16">
      <c r="A341" t="s">
        <v>988</v>
      </c>
      <c r="B341" s="5">
        <v>44961</v>
      </c>
      <c r="C341" t="s">
        <v>74</v>
      </c>
      <c r="D341" t="s">
        <v>378</v>
      </c>
      <c r="E341">
        <v>2</v>
      </c>
      <c r="F341" t="str">
        <f t="shared" si="20"/>
        <v>normal</v>
      </c>
      <c r="G341" s="3">
        <v>347</v>
      </c>
      <c r="H341">
        <v>5</v>
      </c>
      <c r="I341" t="str">
        <f t="shared" si="21"/>
        <v>discounted</v>
      </c>
      <c r="J341" s="3">
        <f>Table3[[#This Row],[Quantity_Sold]]*Table3[[#This Row],[Selling_Price]]</f>
        <v>694</v>
      </c>
      <c r="K341" s="3">
        <f t="shared" si="22"/>
        <v>17.350000000000001</v>
      </c>
      <c r="L341" s="3">
        <f t="shared" si="23"/>
        <v>676.65</v>
      </c>
      <c r="M341" s="3" t="str">
        <f>TEXT(Table3[[#This Row],[Date]], "mmmm")</f>
        <v>February</v>
      </c>
      <c r="N341" s="3" t="str">
        <f>_xlfn.XLOOKUP(D341,Customers!A:A,Customers!B:B )</f>
        <v>Aguirre Group</v>
      </c>
      <c r="O341" s="3" t="str">
        <f>_xlfn.XLOOKUP(C341,Books!A:A,Books!B:B)</f>
        <v>Think either pressure</v>
      </c>
      <c r="P341" s="3" t="str">
        <f>INDEX(Customers!B:B,MATCH(D341,Customers!A:A,0))</f>
        <v>Aguirre Group</v>
      </c>
    </row>
    <row r="342" spans="1:16">
      <c r="A342" t="s">
        <v>989</v>
      </c>
      <c r="B342" s="5">
        <v>44984</v>
      </c>
      <c r="C342" t="s">
        <v>126</v>
      </c>
      <c r="D342" t="s">
        <v>143</v>
      </c>
      <c r="E342">
        <v>1</v>
      </c>
      <c r="F342" t="str">
        <f t="shared" si="20"/>
        <v>normal</v>
      </c>
      <c r="G342" s="3">
        <v>399</v>
      </c>
      <c r="H342">
        <v>15</v>
      </c>
      <c r="I342" t="str">
        <f t="shared" si="21"/>
        <v>discounted</v>
      </c>
      <c r="J342" s="3">
        <f>Table3[[#This Row],[Quantity_Sold]]*Table3[[#This Row],[Selling_Price]]</f>
        <v>399</v>
      </c>
      <c r="K342" s="3">
        <f t="shared" si="22"/>
        <v>59.85</v>
      </c>
      <c r="L342" s="3">
        <f t="shared" si="23"/>
        <v>339.15</v>
      </c>
      <c r="M342" s="3" t="str">
        <f>TEXT(Table3[[#This Row],[Date]], "mmmm")</f>
        <v>February</v>
      </c>
      <c r="N342" s="3" t="str">
        <f>_xlfn.XLOOKUP(D342,Customers!A:A,Customers!B:B )</f>
        <v>Scott Ltd</v>
      </c>
      <c r="O342" s="3" t="str">
        <f>_xlfn.XLOOKUP(C342,Books!A:A,Books!B:B)</f>
        <v>Ahead leg senior</v>
      </c>
      <c r="P342" s="3" t="str">
        <f>INDEX(Customers!B:B,MATCH(D342,Customers!A:A,0))</f>
        <v>Scott Ltd</v>
      </c>
    </row>
    <row r="343" spans="1:16">
      <c r="A343" t="s">
        <v>990</v>
      </c>
      <c r="B343" s="5">
        <v>44981</v>
      </c>
      <c r="C343" t="s">
        <v>34</v>
      </c>
      <c r="D343" t="s">
        <v>410</v>
      </c>
      <c r="E343">
        <v>10</v>
      </c>
      <c r="F343" t="str">
        <f t="shared" si="20"/>
        <v>Bulk</v>
      </c>
      <c r="G343" s="3">
        <v>284</v>
      </c>
      <c r="H343">
        <v>10</v>
      </c>
      <c r="I343" t="str">
        <f t="shared" si="21"/>
        <v>discounted</v>
      </c>
      <c r="J343" s="3">
        <f>Table3[[#This Row],[Quantity_Sold]]*Table3[[#This Row],[Selling_Price]]</f>
        <v>2840</v>
      </c>
      <c r="K343" s="3">
        <f t="shared" si="22"/>
        <v>28.4</v>
      </c>
      <c r="L343" s="3">
        <f t="shared" si="23"/>
        <v>2811.6</v>
      </c>
      <c r="M343" s="3" t="str">
        <f>TEXT(Table3[[#This Row],[Date]], "mmmm")</f>
        <v>February</v>
      </c>
      <c r="N343" s="3" t="str">
        <f>_xlfn.XLOOKUP(D343,Customers!A:A,Customers!B:B )</f>
        <v>Norris Group</v>
      </c>
      <c r="O343" s="3" t="str">
        <f>_xlfn.XLOOKUP(C343,Books!A:A,Books!B:B)</f>
        <v>Against realize bill</v>
      </c>
      <c r="P343" s="3" t="str">
        <f>INDEX(Customers!B:B,MATCH(D343,Customers!A:A,0))</f>
        <v>Norris Group</v>
      </c>
    </row>
    <row r="344" spans="1:16">
      <c r="A344" t="s">
        <v>991</v>
      </c>
      <c r="B344" s="5">
        <v>44979</v>
      </c>
      <c r="C344" t="s">
        <v>60</v>
      </c>
      <c r="D344" t="s">
        <v>282</v>
      </c>
      <c r="E344">
        <v>7</v>
      </c>
      <c r="F344" t="str">
        <f t="shared" si="20"/>
        <v>Bulk</v>
      </c>
      <c r="G344" s="3">
        <v>459</v>
      </c>
      <c r="H344">
        <v>15</v>
      </c>
      <c r="I344" t="str">
        <f t="shared" si="21"/>
        <v>discounted</v>
      </c>
      <c r="J344" s="3">
        <f>Table3[[#This Row],[Quantity_Sold]]*Table3[[#This Row],[Selling_Price]]</f>
        <v>3213</v>
      </c>
      <c r="K344" s="3">
        <f t="shared" si="22"/>
        <v>68.849999999999994</v>
      </c>
      <c r="L344" s="3">
        <f t="shared" si="23"/>
        <v>3144.15</v>
      </c>
      <c r="M344" s="3" t="str">
        <f>TEXT(Table3[[#This Row],[Date]], "mmmm")</f>
        <v>February</v>
      </c>
      <c r="N344" s="3" t="str">
        <f>_xlfn.XLOOKUP(D344,Customers!A:A,Customers!B:B )</f>
        <v>Mckenzie-Russell</v>
      </c>
      <c r="O344" s="3" t="str">
        <f>_xlfn.XLOOKUP(C344,Books!A:A,Books!B:B)</f>
        <v>Whatever method</v>
      </c>
      <c r="P344" s="3" t="str">
        <f>INDEX(Customers!B:B,MATCH(D344,Customers!A:A,0))</f>
        <v>Mckenzie-Russell</v>
      </c>
    </row>
    <row r="345" spans="1:16">
      <c r="A345" t="s">
        <v>992</v>
      </c>
      <c r="B345" s="5">
        <v>44968</v>
      </c>
      <c r="C345" t="s">
        <v>40</v>
      </c>
      <c r="D345" t="s">
        <v>246</v>
      </c>
      <c r="E345">
        <v>9</v>
      </c>
      <c r="F345" t="str">
        <f t="shared" si="20"/>
        <v>Bulk</v>
      </c>
      <c r="G345" s="3">
        <v>427</v>
      </c>
      <c r="H345">
        <v>0</v>
      </c>
      <c r="I345" t="str">
        <f t="shared" si="21"/>
        <v>full price</v>
      </c>
      <c r="J345" s="3">
        <f>Table3[[#This Row],[Quantity_Sold]]*Table3[[#This Row],[Selling_Price]]</f>
        <v>3843</v>
      </c>
      <c r="K345" s="3">
        <f t="shared" si="22"/>
        <v>0</v>
      </c>
      <c r="L345" s="3">
        <f t="shared" si="23"/>
        <v>3843</v>
      </c>
      <c r="M345" s="3" t="str">
        <f>TEXT(Table3[[#This Row],[Date]], "mmmm")</f>
        <v>February</v>
      </c>
      <c r="N345" s="3" t="str">
        <f>_xlfn.XLOOKUP(D345,Customers!A:A,Customers!B:B )</f>
        <v>Murphy LLC</v>
      </c>
      <c r="O345" s="3" t="str">
        <f>_xlfn.XLOOKUP(C345,Books!A:A,Books!B:B)</f>
        <v>Big thought where</v>
      </c>
      <c r="P345" s="3" t="str">
        <f>INDEX(Customers!B:B,MATCH(D345,Customers!A:A,0))</f>
        <v>Murphy LLC</v>
      </c>
    </row>
    <row r="346" spans="1:16">
      <c r="A346" t="s">
        <v>993</v>
      </c>
      <c r="B346" s="5">
        <v>44963</v>
      </c>
      <c r="C346" t="s">
        <v>88</v>
      </c>
      <c r="D346" t="s">
        <v>410</v>
      </c>
      <c r="E346">
        <v>4</v>
      </c>
      <c r="F346" t="str">
        <f t="shared" si="20"/>
        <v>normal</v>
      </c>
      <c r="G346" s="3">
        <v>456</v>
      </c>
      <c r="H346">
        <v>15</v>
      </c>
      <c r="I346" t="str">
        <f t="shared" si="21"/>
        <v>discounted</v>
      </c>
      <c r="J346" s="3">
        <f>Table3[[#This Row],[Quantity_Sold]]*Table3[[#This Row],[Selling_Price]]</f>
        <v>1824</v>
      </c>
      <c r="K346" s="3">
        <f t="shared" si="22"/>
        <v>68.400000000000006</v>
      </c>
      <c r="L346" s="3">
        <f t="shared" si="23"/>
        <v>1755.6</v>
      </c>
      <c r="M346" s="3" t="str">
        <f>TEXT(Table3[[#This Row],[Date]], "mmmm")</f>
        <v>February</v>
      </c>
      <c r="N346" s="3" t="str">
        <f>_xlfn.XLOOKUP(D346,Customers!A:A,Customers!B:B )</f>
        <v>Norris Group</v>
      </c>
      <c r="O346" s="3" t="str">
        <f>_xlfn.XLOOKUP(C346,Books!A:A,Books!B:B)</f>
        <v>Lay chance</v>
      </c>
      <c r="P346" s="3" t="str">
        <f>INDEX(Customers!B:B,MATCH(D346,Customers!A:A,0))</f>
        <v>Norris Group</v>
      </c>
    </row>
    <row r="347" spans="1:16">
      <c r="A347" t="s">
        <v>994</v>
      </c>
      <c r="B347" s="5">
        <v>44960</v>
      </c>
      <c r="C347" t="s">
        <v>18</v>
      </c>
      <c r="D347" t="s">
        <v>300</v>
      </c>
      <c r="E347">
        <v>7</v>
      </c>
      <c r="F347" t="str">
        <f t="shared" si="20"/>
        <v>Bulk</v>
      </c>
      <c r="G347" s="3">
        <v>500</v>
      </c>
      <c r="H347">
        <v>5</v>
      </c>
      <c r="I347" t="str">
        <f t="shared" si="21"/>
        <v>discounted</v>
      </c>
      <c r="J347" s="3">
        <f>Table3[[#This Row],[Quantity_Sold]]*Table3[[#This Row],[Selling_Price]]</f>
        <v>3500</v>
      </c>
      <c r="K347" s="3">
        <f t="shared" si="22"/>
        <v>25</v>
      </c>
      <c r="L347" s="3">
        <f t="shared" si="23"/>
        <v>3475</v>
      </c>
      <c r="M347" s="3" t="str">
        <f>TEXT(Table3[[#This Row],[Date]], "mmmm")</f>
        <v>February</v>
      </c>
      <c r="N347" s="3" t="str">
        <f>_xlfn.XLOOKUP(D347,Customers!A:A,Customers!B:B )</f>
        <v>Smith-Ramsey</v>
      </c>
      <c r="O347" s="3" t="str">
        <f>_xlfn.XLOOKUP(C347,Books!A:A,Books!B:B)</f>
        <v>Cell become</v>
      </c>
      <c r="P347" s="3" t="str">
        <f>INDEX(Customers!B:B,MATCH(D347,Customers!A:A,0))</f>
        <v>Smith-Ramsey</v>
      </c>
    </row>
    <row r="348" spans="1:16">
      <c r="A348" t="s">
        <v>995</v>
      </c>
      <c r="B348" s="5">
        <v>44962</v>
      </c>
      <c r="C348" t="s">
        <v>86</v>
      </c>
      <c r="D348" t="s">
        <v>462</v>
      </c>
      <c r="E348">
        <v>6</v>
      </c>
      <c r="F348" t="str">
        <f t="shared" si="20"/>
        <v>Bulk</v>
      </c>
      <c r="G348" s="3">
        <v>356</v>
      </c>
      <c r="H348">
        <v>0</v>
      </c>
      <c r="I348" t="str">
        <f t="shared" si="21"/>
        <v>full price</v>
      </c>
      <c r="J348" s="3">
        <f>Table3[[#This Row],[Quantity_Sold]]*Table3[[#This Row],[Selling_Price]]</f>
        <v>2136</v>
      </c>
      <c r="K348" s="3">
        <f t="shared" si="22"/>
        <v>0</v>
      </c>
      <c r="L348" s="3">
        <f t="shared" si="23"/>
        <v>2136</v>
      </c>
      <c r="M348" s="3" t="str">
        <f>TEXT(Table3[[#This Row],[Date]], "mmmm")</f>
        <v>February</v>
      </c>
      <c r="N348" s="3" t="str">
        <f>_xlfn.XLOOKUP(D348,Customers!A:A,Customers!B:B )</f>
        <v>Harris Ltd</v>
      </c>
      <c r="O348" s="3" t="str">
        <f>_xlfn.XLOOKUP(C348,Books!A:A,Books!B:B)</f>
        <v>While responsibility</v>
      </c>
      <c r="P348" s="3" t="str">
        <f>INDEX(Customers!B:B,MATCH(D348,Customers!A:A,0))</f>
        <v>Harris Ltd</v>
      </c>
    </row>
    <row r="349" spans="1:16">
      <c r="A349" t="s">
        <v>996</v>
      </c>
      <c r="B349" s="5">
        <v>44960</v>
      </c>
      <c r="C349" t="s">
        <v>102</v>
      </c>
      <c r="D349" t="s">
        <v>494</v>
      </c>
      <c r="E349">
        <v>3</v>
      </c>
      <c r="F349" t="str">
        <f t="shared" si="20"/>
        <v>normal</v>
      </c>
      <c r="G349" s="3">
        <v>162</v>
      </c>
      <c r="H349">
        <v>10</v>
      </c>
      <c r="I349" t="str">
        <f t="shared" si="21"/>
        <v>discounted</v>
      </c>
      <c r="J349" s="3">
        <f>Table3[[#This Row],[Quantity_Sold]]*Table3[[#This Row],[Selling_Price]]</f>
        <v>486</v>
      </c>
      <c r="K349" s="3">
        <f t="shared" si="22"/>
        <v>16.2</v>
      </c>
      <c r="L349" s="3">
        <f t="shared" si="23"/>
        <v>469.8</v>
      </c>
      <c r="M349" s="3" t="str">
        <f>TEXT(Table3[[#This Row],[Date]], "mmmm")</f>
        <v>February</v>
      </c>
      <c r="N349" s="3" t="str">
        <f>_xlfn.XLOOKUP(D349,Customers!A:A,Customers!B:B )</f>
        <v>Garner Inc</v>
      </c>
      <c r="O349" s="3" t="str">
        <f>_xlfn.XLOOKUP(C349,Books!A:A,Books!B:B)</f>
        <v>Effort same</v>
      </c>
      <c r="P349" s="3" t="str">
        <f>INDEX(Customers!B:B,MATCH(D349,Customers!A:A,0))</f>
        <v>Garner Inc</v>
      </c>
    </row>
    <row r="350" spans="1:16">
      <c r="A350" t="s">
        <v>997</v>
      </c>
      <c r="B350" s="5">
        <v>44964</v>
      </c>
      <c r="C350" t="s">
        <v>36</v>
      </c>
      <c r="D350" t="s">
        <v>538</v>
      </c>
      <c r="E350">
        <v>5</v>
      </c>
      <c r="F350" t="str">
        <f t="shared" si="20"/>
        <v>normal</v>
      </c>
      <c r="G350" s="3">
        <v>420</v>
      </c>
      <c r="H350">
        <v>5</v>
      </c>
      <c r="I350" t="str">
        <f t="shared" si="21"/>
        <v>discounted</v>
      </c>
      <c r="J350" s="3">
        <f>Table3[[#This Row],[Quantity_Sold]]*Table3[[#This Row],[Selling_Price]]</f>
        <v>2100</v>
      </c>
      <c r="K350" s="3">
        <f t="shared" si="22"/>
        <v>21</v>
      </c>
      <c r="L350" s="3">
        <f t="shared" si="23"/>
        <v>2079</v>
      </c>
      <c r="M350" s="3" t="str">
        <f>TEXT(Table3[[#This Row],[Date]], "mmmm")</f>
        <v>February</v>
      </c>
      <c r="N350" s="3" t="str">
        <f>_xlfn.XLOOKUP(D350,Customers!A:A,Customers!B:B )</f>
        <v>Savage, Boyle and Kennedy</v>
      </c>
      <c r="O350" s="3" t="str">
        <f>_xlfn.XLOOKUP(C350,Books!A:A,Books!B:B)</f>
        <v>Try fast</v>
      </c>
      <c r="P350" s="3" t="str">
        <f>INDEX(Customers!B:B,MATCH(D350,Customers!A:A,0))</f>
        <v>Savage, Boyle and Kennedy</v>
      </c>
    </row>
    <row r="351" spans="1:16">
      <c r="A351" t="s">
        <v>998</v>
      </c>
      <c r="B351" s="5">
        <v>44980</v>
      </c>
      <c r="C351" t="s">
        <v>126</v>
      </c>
      <c r="D351" t="s">
        <v>176</v>
      </c>
      <c r="E351">
        <v>5</v>
      </c>
      <c r="F351" t="str">
        <f t="shared" si="20"/>
        <v>normal</v>
      </c>
      <c r="G351" s="3">
        <v>399</v>
      </c>
      <c r="H351">
        <v>5</v>
      </c>
      <c r="I351" t="str">
        <f t="shared" si="21"/>
        <v>discounted</v>
      </c>
      <c r="J351" s="3">
        <f>Table3[[#This Row],[Quantity_Sold]]*Table3[[#This Row],[Selling_Price]]</f>
        <v>1995</v>
      </c>
      <c r="K351" s="3">
        <f t="shared" si="22"/>
        <v>19.95</v>
      </c>
      <c r="L351" s="3">
        <f t="shared" si="23"/>
        <v>1975.05</v>
      </c>
      <c r="M351" s="3" t="str">
        <f>TEXT(Table3[[#This Row],[Date]], "mmmm")</f>
        <v>February</v>
      </c>
      <c r="N351" s="3" t="str">
        <f>_xlfn.XLOOKUP(D351,Customers!A:A,Customers!B:B )</f>
        <v>Pierce, Cross and Solomon</v>
      </c>
      <c r="O351" s="3" t="str">
        <f>_xlfn.XLOOKUP(C351,Books!A:A,Books!B:B)</f>
        <v>Ahead leg senior</v>
      </c>
      <c r="P351" s="3" t="str">
        <f>INDEX(Customers!B:B,MATCH(D351,Customers!A:A,0))</f>
        <v>Pierce, Cross and Solomon</v>
      </c>
    </row>
    <row r="352" spans="1:16">
      <c r="A352" t="s">
        <v>999</v>
      </c>
      <c r="B352" s="5">
        <v>44983</v>
      </c>
      <c r="C352" t="s">
        <v>58</v>
      </c>
      <c r="D352" t="s">
        <v>518</v>
      </c>
      <c r="E352">
        <v>3</v>
      </c>
      <c r="F352" t="str">
        <f t="shared" si="20"/>
        <v>normal</v>
      </c>
      <c r="G352" s="3">
        <v>467</v>
      </c>
      <c r="H352">
        <v>15</v>
      </c>
      <c r="I352" t="str">
        <f t="shared" si="21"/>
        <v>discounted</v>
      </c>
      <c r="J352" s="3">
        <f>Table3[[#This Row],[Quantity_Sold]]*Table3[[#This Row],[Selling_Price]]</f>
        <v>1401</v>
      </c>
      <c r="K352" s="3">
        <f t="shared" si="22"/>
        <v>70.05</v>
      </c>
      <c r="L352" s="3">
        <f t="shared" si="23"/>
        <v>1330.95</v>
      </c>
      <c r="M352" s="3" t="str">
        <f>TEXT(Table3[[#This Row],[Date]], "mmmm")</f>
        <v>February</v>
      </c>
      <c r="N352" s="3" t="str">
        <f>_xlfn.XLOOKUP(D352,Customers!A:A,Customers!B:B )</f>
        <v>Koch, Tran and Garner</v>
      </c>
      <c r="O352" s="3" t="str">
        <f>_xlfn.XLOOKUP(C352,Books!A:A,Books!B:B)</f>
        <v>World threat</v>
      </c>
      <c r="P352" s="3" t="str">
        <f>INDEX(Customers!B:B,MATCH(D352,Customers!A:A,0))</f>
        <v>Koch, Tran and Garner</v>
      </c>
    </row>
    <row r="353" spans="1:16">
      <c r="A353" t="s">
        <v>1000</v>
      </c>
      <c r="B353" s="5">
        <v>44983</v>
      </c>
      <c r="C353" t="s">
        <v>52</v>
      </c>
      <c r="D353" t="s">
        <v>404</v>
      </c>
      <c r="E353">
        <v>9</v>
      </c>
      <c r="F353" t="str">
        <f t="shared" si="20"/>
        <v>Bulk</v>
      </c>
      <c r="G353" s="3">
        <v>441</v>
      </c>
      <c r="H353">
        <v>15</v>
      </c>
      <c r="I353" t="str">
        <f t="shared" si="21"/>
        <v>discounted</v>
      </c>
      <c r="J353" s="3">
        <f>Table3[[#This Row],[Quantity_Sold]]*Table3[[#This Row],[Selling_Price]]</f>
        <v>3969</v>
      </c>
      <c r="K353" s="3">
        <f t="shared" si="22"/>
        <v>66.150000000000006</v>
      </c>
      <c r="L353" s="3">
        <f t="shared" si="23"/>
        <v>3902.85</v>
      </c>
      <c r="M353" s="3" t="str">
        <f>TEXT(Table3[[#This Row],[Date]], "mmmm")</f>
        <v>February</v>
      </c>
      <c r="N353" s="3" t="str">
        <f>_xlfn.XLOOKUP(D353,Customers!A:A,Customers!B:B )</f>
        <v>Morales-Morris</v>
      </c>
      <c r="O353" s="3" t="str">
        <f>_xlfn.XLOOKUP(C353,Books!A:A,Books!B:B)</f>
        <v>Hope meet thing</v>
      </c>
      <c r="P353" s="3" t="str">
        <f>INDEX(Customers!B:B,MATCH(D353,Customers!A:A,0))</f>
        <v>Morales-Morris</v>
      </c>
    </row>
    <row r="354" spans="1:16">
      <c r="A354" t="s">
        <v>1001</v>
      </c>
      <c r="B354" s="5">
        <v>44965</v>
      </c>
      <c r="C354" t="s">
        <v>13</v>
      </c>
      <c r="D354" t="s">
        <v>592</v>
      </c>
      <c r="E354">
        <v>10</v>
      </c>
      <c r="F354" t="str">
        <f t="shared" si="20"/>
        <v>Bulk</v>
      </c>
      <c r="G354" s="3">
        <v>354</v>
      </c>
      <c r="H354">
        <v>10</v>
      </c>
      <c r="I354" t="str">
        <f t="shared" si="21"/>
        <v>discounted</v>
      </c>
      <c r="J354" s="3">
        <f>Table3[[#This Row],[Quantity_Sold]]*Table3[[#This Row],[Selling_Price]]</f>
        <v>3540</v>
      </c>
      <c r="K354" s="3">
        <f t="shared" si="22"/>
        <v>35.4</v>
      </c>
      <c r="L354" s="3">
        <f t="shared" si="23"/>
        <v>3504.6</v>
      </c>
      <c r="M354" s="3" t="str">
        <f>TEXT(Table3[[#This Row],[Date]], "mmmm")</f>
        <v>February</v>
      </c>
      <c r="N354" s="3" t="str">
        <f>_xlfn.XLOOKUP(D354,Customers!A:A,Customers!B:B )</f>
        <v>Martin, Davis and Arias</v>
      </c>
      <c r="O354" s="3" t="str">
        <f>_xlfn.XLOOKUP(C354,Books!A:A,Books!B:B)</f>
        <v>Food ability</v>
      </c>
      <c r="P354" s="3" t="str">
        <f>INDEX(Customers!B:B,MATCH(D354,Customers!A:A,0))</f>
        <v>Martin, Davis and Arias</v>
      </c>
    </row>
    <row r="355" spans="1:16">
      <c r="A355" t="s">
        <v>1002</v>
      </c>
      <c r="B355" s="5">
        <v>44962</v>
      </c>
      <c r="C355" t="s">
        <v>90</v>
      </c>
      <c r="D355" t="s">
        <v>418</v>
      </c>
      <c r="E355">
        <v>6</v>
      </c>
      <c r="F355" t="str">
        <f t="shared" si="20"/>
        <v>Bulk</v>
      </c>
      <c r="G355" s="3">
        <v>222</v>
      </c>
      <c r="H355">
        <v>0</v>
      </c>
      <c r="I355" t="str">
        <f t="shared" si="21"/>
        <v>full price</v>
      </c>
      <c r="J355" s="3">
        <f>Table3[[#This Row],[Quantity_Sold]]*Table3[[#This Row],[Selling_Price]]</f>
        <v>1332</v>
      </c>
      <c r="K355" s="3">
        <f t="shared" si="22"/>
        <v>0</v>
      </c>
      <c r="L355" s="3">
        <f t="shared" si="23"/>
        <v>1332</v>
      </c>
      <c r="M355" s="3" t="str">
        <f>TEXT(Table3[[#This Row],[Date]], "mmmm")</f>
        <v>February</v>
      </c>
      <c r="N355" s="3" t="str">
        <f>_xlfn.XLOOKUP(D355,Customers!A:A,Customers!B:B )</f>
        <v>Holloway, Lewis and Bryan</v>
      </c>
      <c r="O355" s="3" t="str">
        <f>_xlfn.XLOOKUP(C355,Books!A:A,Books!B:B)</f>
        <v>Remember approach buy</v>
      </c>
      <c r="P355" s="3" t="str">
        <f>INDEX(Customers!B:B,MATCH(D355,Customers!A:A,0))</f>
        <v>Holloway, Lewis and Bryan</v>
      </c>
    </row>
    <row r="356" spans="1:16">
      <c r="A356" t="s">
        <v>1003</v>
      </c>
      <c r="B356" s="5">
        <v>44959</v>
      </c>
      <c r="C356" t="s">
        <v>104</v>
      </c>
      <c r="D356" t="s">
        <v>392</v>
      </c>
      <c r="E356">
        <v>1</v>
      </c>
      <c r="F356" t="str">
        <f t="shared" si="20"/>
        <v>normal</v>
      </c>
      <c r="G356" s="3">
        <v>465</v>
      </c>
      <c r="H356">
        <v>5</v>
      </c>
      <c r="I356" t="str">
        <f t="shared" si="21"/>
        <v>discounted</v>
      </c>
      <c r="J356" s="3">
        <f>Table3[[#This Row],[Quantity_Sold]]*Table3[[#This Row],[Selling_Price]]</f>
        <v>465</v>
      </c>
      <c r="K356" s="3">
        <f t="shared" si="22"/>
        <v>23.25</v>
      </c>
      <c r="L356" s="3">
        <f t="shared" si="23"/>
        <v>441.75</v>
      </c>
      <c r="M356" s="3" t="str">
        <f>TEXT(Table3[[#This Row],[Date]], "mmmm")</f>
        <v>February</v>
      </c>
      <c r="N356" s="3" t="str">
        <f>_xlfn.XLOOKUP(D356,Customers!A:A,Customers!B:B )</f>
        <v>Bruce-Jacobs</v>
      </c>
      <c r="O356" s="3" t="str">
        <f>_xlfn.XLOOKUP(C356,Books!A:A,Books!B:B)</f>
        <v>Process find daughter</v>
      </c>
      <c r="P356" s="3" t="str">
        <f>INDEX(Customers!B:B,MATCH(D356,Customers!A:A,0))</f>
        <v>Bruce-Jacobs</v>
      </c>
    </row>
    <row r="357" spans="1:16">
      <c r="A357" t="s">
        <v>1004</v>
      </c>
      <c r="B357" s="5">
        <v>44964</v>
      </c>
      <c r="C357" t="s">
        <v>86</v>
      </c>
      <c r="D357" t="s">
        <v>428</v>
      </c>
      <c r="E357">
        <v>9</v>
      </c>
      <c r="F357" t="str">
        <f t="shared" si="20"/>
        <v>Bulk</v>
      </c>
      <c r="G357" s="3">
        <v>356</v>
      </c>
      <c r="H357">
        <v>15</v>
      </c>
      <c r="I357" t="str">
        <f t="shared" si="21"/>
        <v>discounted</v>
      </c>
      <c r="J357" s="3">
        <f>Table3[[#This Row],[Quantity_Sold]]*Table3[[#This Row],[Selling_Price]]</f>
        <v>3204</v>
      </c>
      <c r="K357" s="3">
        <f t="shared" si="22"/>
        <v>53.4</v>
      </c>
      <c r="L357" s="3">
        <f t="shared" si="23"/>
        <v>3150.6</v>
      </c>
      <c r="M357" s="3" t="str">
        <f>TEXT(Table3[[#This Row],[Date]], "mmmm")</f>
        <v>February</v>
      </c>
      <c r="N357" s="3" t="str">
        <f>_xlfn.XLOOKUP(D357,Customers!A:A,Customers!B:B )</f>
        <v>Daniels-Bond</v>
      </c>
      <c r="O357" s="3" t="str">
        <f>_xlfn.XLOOKUP(C357,Books!A:A,Books!B:B)</f>
        <v>While responsibility</v>
      </c>
      <c r="P357" s="3" t="str">
        <f>INDEX(Customers!B:B,MATCH(D357,Customers!A:A,0))</f>
        <v>Daniels-Bond</v>
      </c>
    </row>
    <row r="358" spans="1:16">
      <c r="A358" t="s">
        <v>1005</v>
      </c>
      <c r="B358" s="5">
        <v>44958</v>
      </c>
      <c r="C358" t="s">
        <v>74</v>
      </c>
      <c r="D358" t="s">
        <v>582</v>
      </c>
      <c r="E358">
        <v>9</v>
      </c>
      <c r="F358" t="str">
        <f t="shared" si="20"/>
        <v>Bulk</v>
      </c>
      <c r="G358" s="3">
        <v>347</v>
      </c>
      <c r="H358">
        <v>0</v>
      </c>
      <c r="I358" t="str">
        <f t="shared" si="21"/>
        <v>full price</v>
      </c>
      <c r="J358" s="3">
        <f>Table3[[#This Row],[Quantity_Sold]]*Table3[[#This Row],[Selling_Price]]</f>
        <v>3123</v>
      </c>
      <c r="K358" s="3">
        <f t="shared" si="22"/>
        <v>0</v>
      </c>
      <c r="L358" s="3">
        <f t="shared" si="23"/>
        <v>3123</v>
      </c>
      <c r="M358" s="3" t="str">
        <f>TEXT(Table3[[#This Row],[Date]], "mmmm")</f>
        <v>February</v>
      </c>
      <c r="N358" s="3" t="str">
        <f>_xlfn.XLOOKUP(D358,Customers!A:A,Customers!B:B )</f>
        <v>Martin Inc</v>
      </c>
      <c r="O358" s="3" t="str">
        <f>_xlfn.XLOOKUP(C358,Books!A:A,Books!B:B)</f>
        <v>Think either pressure</v>
      </c>
      <c r="P358" s="3" t="str">
        <f>INDEX(Customers!B:B,MATCH(D358,Customers!A:A,0))</f>
        <v>Martin Inc</v>
      </c>
    </row>
    <row r="359" spans="1:16">
      <c r="A359" t="s">
        <v>1006</v>
      </c>
      <c r="B359" s="5">
        <v>44981</v>
      </c>
      <c r="C359" t="s">
        <v>10</v>
      </c>
      <c r="D359" t="s">
        <v>386</v>
      </c>
      <c r="E359">
        <v>6</v>
      </c>
      <c r="F359" t="str">
        <f t="shared" si="20"/>
        <v>Bulk</v>
      </c>
      <c r="G359" s="3">
        <v>167</v>
      </c>
      <c r="H359">
        <v>5</v>
      </c>
      <c r="I359" t="str">
        <f t="shared" si="21"/>
        <v>discounted</v>
      </c>
      <c r="J359" s="3">
        <f>Table3[[#This Row],[Quantity_Sold]]*Table3[[#This Row],[Selling_Price]]</f>
        <v>1002</v>
      </c>
      <c r="K359" s="3">
        <f t="shared" si="22"/>
        <v>8.35</v>
      </c>
      <c r="L359" s="3">
        <f t="shared" si="23"/>
        <v>993.65</v>
      </c>
      <c r="M359" s="3" t="str">
        <f>TEXT(Table3[[#This Row],[Date]], "mmmm")</f>
        <v>February</v>
      </c>
      <c r="N359" s="3" t="str">
        <f>_xlfn.XLOOKUP(D359,Customers!A:A,Customers!B:B )</f>
        <v>Sullivan-Patterson</v>
      </c>
      <c r="O359" s="3" t="str">
        <f>_xlfn.XLOOKUP(C359,Books!A:A,Books!B:B)</f>
        <v>Late</v>
      </c>
      <c r="P359" s="3" t="str">
        <f>INDEX(Customers!B:B,MATCH(D359,Customers!A:A,0))</f>
        <v>Sullivan-Patterson</v>
      </c>
    </row>
    <row r="360" spans="1:16">
      <c r="A360" t="s">
        <v>1007</v>
      </c>
      <c r="B360" s="5">
        <v>44982</v>
      </c>
      <c r="C360" t="s">
        <v>20</v>
      </c>
      <c r="D360" t="s">
        <v>486</v>
      </c>
      <c r="E360">
        <v>6</v>
      </c>
      <c r="F360" t="str">
        <f t="shared" si="20"/>
        <v>Bulk</v>
      </c>
      <c r="G360" s="3">
        <v>213</v>
      </c>
      <c r="H360">
        <v>10</v>
      </c>
      <c r="I360" t="str">
        <f t="shared" si="21"/>
        <v>discounted</v>
      </c>
      <c r="J360" s="3">
        <f>Table3[[#This Row],[Quantity_Sold]]*Table3[[#This Row],[Selling_Price]]</f>
        <v>1278</v>
      </c>
      <c r="K360" s="3">
        <f t="shared" si="22"/>
        <v>21.3</v>
      </c>
      <c r="L360" s="3">
        <f t="shared" si="23"/>
        <v>1256.7</v>
      </c>
      <c r="M360" s="3" t="str">
        <f>TEXT(Table3[[#This Row],[Date]], "mmmm")</f>
        <v>February</v>
      </c>
      <c r="N360" s="3" t="str">
        <f>_xlfn.XLOOKUP(D360,Customers!A:A,Customers!B:B )</f>
        <v>Liu Group</v>
      </c>
      <c r="O360" s="3" t="str">
        <f>_xlfn.XLOOKUP(C360,Books!A:A,Books!B:B)</f>
        <v>System they</v>
      </c>
      <c r="P360" s="3" t="str">
        <f>INDEX(Customers!B:B,MATCH(D360,Customers!A:A,0))</f>
        <v>Liu Group</v>
      </c>
    </row>
    <row r="361" spans="1:16">
      <c r="A361" t="s">
        <v>1008</v>
      </c>
      <c r="B361" s="5">
        <v>44978</v>
      </c>
      <c r="C361" t="s">
        <v>70</v>
      </c>
      <c r="D361" t="s">
        <v>420</v>
      </c>
      <c r="E361">
        <v>5</v>
      </c>
      <c r="F361" t="str">
        <f t="shared" si="20"/>
        <v>normal</v>
      </c>
      <c r="G361" s="3">
        <v>370</v>
      </c>
      <c r="H361">
        <v>5</v>
      </c>
      <c r="I361" t="str">
        <f t="shared" si="21"/>
        <v>discounted</v>
      </c>
      <c r="J361" s="3">
        <f>Table3[[#This Row],[Quantity_Sold]]*Table3[[#This Row],[Selling_Price]]</f>
        <v>1850</v>
      </c>
      <c r="K361" s="3">
        <f t="shared" si="22"/>
        <v>18.5</v>
      </c>
      <c r="L361" s="3">
        <f t="shared" si="23"/>
        <v>1831.5</v>
      </c>
      <c r="M361" s="3" t="str">
        <f>TEXT(Table3[[#This Row],[Date]], "mmmm")</f>
        <v>February</v>
      </c>
      <c r="N361" s="3" t="str">
        <f>_xlfn.XLOOKUP(D361,Customers!A:A,Customers!B:B )</f>
        <v>Malone-Riggs</v>
      </c>
      <c r="O361" s="3" t="str">
        <f>_xlfn.XLOOKUP(C361,Books!A:A,Books!B:B)</f>
        <v>Assume wrong</v>
      </c>
      <c r="P361" s="3" t="str">
        <f>INDEX(Customers!B:B,MATCH(D361,Customers!A:A,0))</f>
        <v>Malone-Riggs</v>
      </c>
    </row>
    <row r="362" spans="1:16">
      <c r="A362" t="s">
        <v>1009</v>
      </c>
      <c r="B362" s="5">
        <v>44981</v>
      </c>
      <c r="C362" t="s">
        <v>76</v>
      </c>
      <c r="D362" t="s">
        <v>180</v>
      </c>
      <c r="E362">
        <v>2</v>
      </c>
      <c r="F362" t="str">
        <f t="shared" si="20"/>
        <v>normal</v>
      </c>
      <c r="G362" s="3">
        <v>305</v>
      </c>
      <c r="H362">
        <v>5</v>
      </c>
      <c r="I362" t="str">
        <f t="shared" si="21"/>
        <v>discounted</v>
      </c>
      <c r="J362" s="3">
        <f>Table3[[#This Row],[Quantity_Sold]]*Table3[[#This Row],[Selling_Price]]</f>
        <v>610</v>
      </c>
      <c r="K362" s="3">
        <f t="shared" si="22"/>
        <v>15.25</v>
      </c>
      <c r="L362" s="3">
        <f t="shared" si="23"/>
        <v>594.75</v>
      </c>
      <c r="M362" s="3" t="str">
        <f>TEXT(Table3[[#This Row],[Date]], "mmmm")</f>
        <v>February</v>
      </c>
      <c r="N362" s="3" t="str">
        <f>_xlfn.XLOOKUP(D362,Customers!A:A,Customers!B:B )</f>
        <v>Harris-Chandler</v>
      </c>
      <c r="O362" s="3" t="str">
        <f>_xlfn.XLOOKUP(C362,Books!A:A,Books!B:B)</f>
        <v>Above treatment</v>
      </c>
      <c r="P362" s="3" t="str">
        <f>INDEX(Customers!B:B,MATCH(D362,Customers!A:A,0))</f>
        <v>Harris-Chandler</v>
      </c>
    </row>
    <row r="363" spans="1:16">
      <c r="A363" t="s">
        <v>1010</v>
      </c>
      <c r="B363" s="5">
        <v>44964</v>
      </c>
      <c r="C363" t="s">
        <v>13</v>
      </c>
      <c r="D363" t="s">
        <v>380</v>
      </c>
      <c r="E363">
        <v>10</v>
      </c>
      <c r="F363" t="str">
        <f t="shared" si="20"/>
        <v>Bulk</v>
      </c>
      <c r="G363" s="3">
        <v>354</v>
      </c>
      <c r="H363">
        <v>15</v>
      </c>
      <c r="I363" t="str">
        <f t="shared" si="21"/>
        <v>discounted</v>
      </c>
      <c r="J363" s="3">
        <f>Table3[[#This Row],[Quantity_Sold]]*Table3[[#This Row],[Selling_Price]]</f>
        <v>3540</v>
      </c>
      <c r="K363" s="3">
        <f t="shared" si="22"/>
        <v>53.1</v>
      </c>
      <c r="L363" s="3">
        <f t="shared" si="23"/>
        <v>3486.9</v>
      </c>
      <c r="M363" s="3" t="str">
        <f>TEXT(Table3[[#This Row],[Date]], "mmmm")</f>
        <v>February</v>
      </c>
      <c r="N363" s="3" t="str">
        <f>_xlfn.XLOOKUP(D363,Customers!A:A,Customers!B:B )</f>
        <v>Barnes-Johnson</v>
      </c>
      <c r="O363" s="3" t="str">
        <f>_xlfn.XLOOKUP(C363,Books!A:A,Books!B:B)</f>
        <v>Food ability</v>
      </c>
      <c r="P363" s="3" t="str">
        <f>INDEX(Customers!B:B,MATCH(D363,Customers!A:A,0))</f>
        <v>Barnes-Johnson</v>
      </c>
    </row>
    <row r="364" spans="1:16">
      <c r="A364" t="s">
        <v>1011</v>
      </c>
      <c r="B364" s="5">
        <v>44958</v>
      </c>
      <c r="C364" t="s">
        <v>76</v>
      </c>
      <c r="D364" t="s">
        <v>356</v>
      </c>
      <c r="E364">
        <v>10</v>
      </c>
      <c r="F364" t="str">
        <f t="shared" si="20"/>
        <v>Bulk</v>
      </c>
      <c r="G364" s="3">
        <v>305</v>
      </c>
      <c r="H364">
        <v>5</v>
      </c>
      <c r="I364" t="str">
        <f t="shared" si="21"/>
        <v>discounted</v>
      </c>
      <c r="J364" s="3">
        <f>Table3[[#This Row],[Quantity_Sold]]*Table3[[#This Row],[Selling_Price]]</f>
        <v>3050</v>
      </c>
      <c r="K364" s="3">
        <f t="shared" si="22"/>
        <v>15.25</v>
      </c>
      <c r="L364" s="3">
        <f t="shared" si="23"/>
        <v>3034.75</v>
      </c>
      <c r="M364" s="3" t="str">
        <f>TEXT(Table3[[#This Row],[Date]], "mmmm")</f>
        <v>February</v>
      </c>
      <c r="N364" s="3" t="str">
        <f>_xlfn.XLOOKUP(D364,Customers!A:A,Customers!B:B )</f>
        <v>Nash, Rich and Hill</v>
      </c>
      <c r="O364" s="3" t="str">
        <f>_xlfn.XLOOKUP(C364,Books!A:A,Books!B:B)</f>
        <v>Above treatment</v>
      </c>
      <c r="P364" s="3" t="str">
        <f>INDEX(Customers!B:B,MATCH(D364,Customers!A:A,0))</f>
        <v>Nash, Rich and Hill</v>
      </c>
    </row>
    <row r="365" spans="1:16">
      <c r="A365" t="s">
        <v>1012</v>
      </c>
      <c r="B365" s="5">
        <v>44972</v>
      </c>
      <c r="C365" t="s">
        <v>120</v>
      </c>
      <c r="D365" t="s">
        <v>472</v>
      </c>
      <c r="E365">
        <v>6</v>
      </c>
      <c r="F365" t="str">
        <f t="shared" si="20"/>
        <v>Bulk</v>
      </c>
      <c r="G365" s="3">
        <v>204</v>
      </c>
      <c r="H365">
        <v>0</v>
      </c>
      <c r="I365" t="str">
        <f t="shared" si="21"/>
        <v>full price</v>
      </c>
      <c r="J365" s="3">
        <f>Table3[[#This Row],[Quantity_Sold]]*Table3[[#This Row],[Selling_Price]]</f>
        <v>1224</v>
      </c>
      <c r="K365" s="3">
        <f t="shared" si="22"/>
        <v>0</v>
      </c>
      <c r="L365" s="3">
        <f t="shared" si="23"/>
        <v>1224</v>
      </c>
      <c r="M365" s="3" t="str">
        <f>TEXT(Table3[[#This Row],[Date]], "mmmm")</f>
        <v>February</v>
      </c>
      <c r="N365" s="3" t="str">
        <f>_xlfn.XLOOKUP(D365,Customers!A:A,Customers!B:B )</f>
        <v>Smith-Lester</v>
      </c>
      <c r="O365" s="3" t="str">
        <f>_xlfn.XLOOKUP(C365,Books!A:A,Books!B:B)</f>
        <v>Expect turn</v>
      </c>
      <c r="P365" s="3" t="str">
        <f>INDEX(Customers!B:B,MATCH(D365,Customers!A:A,0))</f>
        <v>Smith-Lester</v>
      </c>
    </row>
    <row r="366" spans="1:16">
      <c r="A366" t="s">
        <v>1013</v>
      </c>
      <c r="B366" s="5">
        <v>44968</v>
      </c>
      <c r="C366" t="s">
        <v>92</v>
      </c>
      <c r="D366" t="s">
        <v>566</v>
      </c>
      <c r="E366">
        <v>10</v>
      </c>
      <c r="F366" t="str">
        <f t="shared" si="20"/>
        <v>Bulk</v>
      </c>
      <c r="G366" s="3">
        <v>381</v>
      </c>
      <c r="H366">
        <v>15</v>
      </c>
      <c r="I366" t="str">
        <f t="shared" si="21"/>
        <v>discounted</v>
      </c>
      <c r="J366" s="3">
        <f>Table3[[#This Row],[Quantity_Sold]]*Table3[[#This Row],[Selling_Price]]</f>
        <v>3810</v>
      </c>
      <c r="K366" s="3">
        <f t="shared" si="22"/>
        <v>57.15</v>
      </c>
      <c r="L366" s="3">
        <f t="shared" si="23"/>
        <v>3752.85</v>
      </c>
      <c r="M366" s="3" t="str">
        <f>TEXT(Table3[[#This Row],[Date]], "mmmm")</f>
        <v>February</v>
      </c>
      <c r="N366" s="3" t="str">
        <f>_xlfn.XLOOKUP(D366,Customers!A:A,Customers!B:B )</f>
        <v>Benson, Cervantes and Johnson</v>
      </c>
      <c r="O366" s="3" t="str">
        <f>_xlfn.XLOOKUP(C366,Books!A:A,Books!B:B)</f>
        <v>Also general growth local</v>
      </c>
      <c r="P366" s="3" t="str">
        <f>INDEX(Customers!B:B,MATCH(D366,Customers!A:A,0))</f>
        <v>Benson, Cervantes and Johnson</v>
      </c>
    </row>
    <row r="367" spans="1:16">
      <c r="A367" t="s">
        <v>1014</v>
      </c>
      <c r="B367" s="5">
        <v>44961</v>
      </c>
      <c r="C367" t="s">
        <v>32</v>
      </c>
      <c r="D367" t="s">
        <v>628</v>
      </c>
      <c r="E367">
        <v>9</v>
      </c>
      <c r="F367" t="str">
        <f t="shared" si="20"/>
        <v>Bulk</v>
      </c>
      <c r="G367" s="3">
        <v>186</v>
      </c>
      <c r="H367">
        <v>10</v>
      </c>
      <c r="I367" t="str">
        <f t="shared" si="21"/>
        <v>discounted</v>
      </c>
      <c r="J367" s="3">
        <f>Table3[[#This Row],[Quantity_Sold]]*Table3[[#This Row],[Selling_Price]]</f>
        <v>1674</v>
      </c>
      <c r="K367" s="3">
        <f t="shared" si="22"/>
        <v>18.600000000000001</v>
      </c>
      <c r="L367" s="3">
        <f t="shared" si="23"/>
        <v>1655.4</v>
      </c>
      <c r="M367" s="3" t="str">
        <f>TEXT(Table3[[#This Row],[Date]], "mmmm")</f>
        <v>February</v>
      </c>
      <c r="N367" s="3" t="str">
        <f>_xlfn.XLOOKUP(D367,Customers!A:A,Customers!B:B )</f>
        <v>Curtis Group</v>
      </c>
      <c r="O367" s="3" t="str">
        <f>_xlfn.XLOOKUP(C367,Books!A:A,Books!B:B)</f>
        <v>Charge along</v>
      </c>
      <c r="P367" s="3" t="str">
        <f>INDEX(Customers!B:B,MATCH(D367,Customers!A:A,0))</f>
        <v>Curtis Group</v>
      </c>
    </row>
    <row r="368" spans="1:16">
      <c r="A368" t="s">
        <v>1015</v>
      </c>
      <c r="B368" s="5">
        <v>44966</v>
      </c>
      <c r="C368" t="s">
        <v>10</v>
      </c>
      <c r="D368" t="s">
        <v>502</v>
      </c>
      <c r="E368">
        <v>9</v>
      </c>
      <c r="F368" t="str">
        <f t="shared" si="20"/>
        <v>Bulk</v>
      </c>
      <c r="G368" s="3">
        <v>167</v>
      </c>
      <c r="H368">
        <v>0</v>
      </c>
      <c r="I368" t="str">
        <f t="shared" si="21"/>
        <v>full price</v>
      </c>
      <c r="J368" s="3">
        <f>Table3[[#This Row],[Quantity_Sold]]*Table3[[#This Row],[Selling_Price]]</f>
        <v>1503</v>
      </c>
      <c r="K368" s="3">
        <f t="shared" si="22"/>
        <v>0</v>
      </c>
      <c r="L368" s="3">
        <f t="shared" si="23"/>
        <v>1503</v>
      </c>
      <c r="M368" s="3" t="str">
        <f>TEXT(Table3[[#This Row],[Date]], "mmmm")</f>
        <v>February</v>
      </c>
      <c r="N368" s="3" t="str">
        <f>_xlfn.XLOOKUP(D368,Customers!A:A,Customers!B:B )</f>
        <v>Ware LLC</v>
      </c>
      <c r="O368" s="3" t="str">
        <f>_xlfn.XLOOKUP(C368,Books!A:A,Books!B:B)</f>
        <v>Late</v>
      </c>
      <c r="P368" s="3" t="str">
        <f>INDEX(Customers!B:B,MATCH(D368,Customers!A:A,0))</f>
        <v>Ware LLC</v>
      </c>
    </row>
    <row r="369" spans="1:16">
      <c r="A369" t="s">
        <v>1016</v>
      </c>
      <c r="B369" s="5">
        <v>44977</v>
      </c>
      <c r="C369" t="s">
        <v>13</v>
      </c>
      <c r="D369" t="s">
        <v>506</v>
      </c>
      <c r="E369">
        <v>8</v>
      </c>
      <c r="F369" t="str">
        <f t="shared" si="20"/>
        <v>Bulk</v>
      </c>
      <c r="G369" s="3">
        <v>354</v>
      </c>
      <c r="H369">
        <v>5</v>
      </c>
      <c r="I369" t="str">
        <f t="shared" si="21"/>
        <v>discounted</v>
      </c>
      <c r="J369" s="3">
        <f>Table3[[#This Row],[Quantity_Sold]]*Table3[[#This Row],[Selling_Price]]</f>
        <v>2832</v>
      </c>
      <c r="K369" s="3">
        <f t="shared" si="22"/>
        <v>17.7</v>
      </c>
      <c r="L369" s="3">
        <f t="shared" si="23"/>
        <v>2814.3</v>
      </c>
      <c r="M369" s="3" t="str">
        <f>TEXT(Table3[[#This Row],[Date]], "mmmm")</f>
        <v>February</v>
      </c>
      <c r="N369" s="3" t="str">
        <f>_xlfn.XLOOKUP(D369,Customers!A:A,Customers!B:B )</f>
        <v>Torres Ltd</v>
      </c>
      <c r="O369" s="3" t="str">
        <f>_xlfn.XLOOKUP(C369,Books!A:A,Books!B:B)</f>
        <v>Food ability</v>
      </c>
      <c r="P369" s="3" t="str">
        <f>INDEX(Customers!B:B,MATCH(D369,Customers!A:A,0))</f>
        <v>Torres Ltd</v>
      </c>
    </row>
    <row r="370" spans="1:16">
      <c r="A370" t="s">
        <v>1017</v>
      </c>
      <c r="B370" s="5">
        <v>44968</v>
      </c>
      <c r="C370" t="s">
        <v>18</v>
      </c>
      <c r="D370" t="s">
        <v>390</v>
      </c>
      <c r="E370">
        <v>2</v>
      </c>
      <c r="F370" t="str">
        <f t="shared" si="20"/>
        <v>normal</v>
      </c>
      <c r="G370" s="3">
        <v>500</v>
      </c>
      <c r="H370">
        <v>0</v>
      </c>
      <c r="I370" t="str">
        <f t="shared" si="21"/>
        <v>full price</v>
      </c>
      <c r="J370" s="3">
        <f>Table3[[#This Row],[Quantity_Sold]]*Table3[[#This Row],[Selling_Price]]</f>
        <v>1000</v>
      </c>
      <c r="K370" s="3">
        <f t="shared" si="22"/>
        <v>0</v>
      </c>
      <c r="L370" s="3">
        <f t="shared" si="23"/>
        <v>1000</v>
      </c>
      <c r="M370" s="3" t="str">
        <f>TEXT(Table3[[#This Row],[Date]], "mmmm")</f>
        <v>February</v>
      </c>
      <c r="N370" s="3" t="str">
        <f>_xlfn.XLOOKUP(D370,Customers!A:A,Customers!B:B )</f>
        <v>Rodriguez, Brown and Daniels</v>
      </c>
      <c r="O370" s="3" t="str">
        <f>_xlfn.XLOOKUP(C370,Books!A:A,Books!B:B)</f>
        <v>Cell become</v>
      </c>
      <c r="P370" s="3" t="str">
        <f>INDEX(Customers!B:B,MATCH(D370,Customers!A:A,0))</f>
        <v>Rodriguez, Brown and Daniels</v>
      </c>
    </row>
    <row r="371" spans="1:16">
      <c r="A371" t="s">
        <v>1018</v>
      </c>
      <c r="B371" s="5">
        <v>44964</v>
      </c>
      <c r="C371" t="s">
        <v>120</v>
      </c>
      <c r="D371" t="s">
        <v>304</v>
      </c>
      <c r="E371">
        <v>7</v>
      </c>
      <c r="F371" t="str">
        <f t="shared" si="20"/>
        <v>Bulk</v>
      </c>
      <c r="G371" s="3">
        <v>204</v>
      </c>
      <c r="H371">
        <v>0</v>
      </c>
      <c r="I371" t="str">
        <f t="shared" si="21"/>
        <v>full price</v>
      </c>
      <c r="J371" s="3">
        <f>Table3[[#This Row],[Quantity_Sold]]*Table3[[#This Row],[Selling_Price]]</f>
        <v>1428</v>
      </c>
      <c r="K371" s="3">
        <f t="shared" si="22"/>
        <v>0</v>
      </c>
      <c r="L371" s="3">
        <f t="shared" si="23"/>
        <v>1428</v>
      </c>
      <c r="M371" s="3" t="str">
        <f>TEXT(Table3[[#This Row],[Date]], "mmmm")</f>
        <v>February</v>
      </c>
      <c r="N371" s="3" t="str">
        <f>_xlfn.XLOOKUP(D371,Customers!A:A,Customers!B:B )</f>
        <v>Roberts, Silva and Gray</v>
      </c>
      <c r="O371" s="3" t="str">
        <f>_xlfn.XLOOKUP(C371,Books!A:A,Books!B:B)</f>
        <v>Expect turn</v>
      </c>
      <c r="P371" s="3" t="str">
        <f>INDEX(Customers!B:B,MATCH(D371,Customers!A:A,0))</f>
        <v>Roberts, Silva and Gray</v>
      </c>
    </row>
    <row r="372" spans="1:16">
      <c r="A372" t="s">
        <v>1019</v>
      </c>
      <c r="B372" s="5">
        <v>44985</v>
      </c>
      <c r="C372" t="s">
        <v>114</v>
      </c>
      <c r="D372" t="s">
        <v>236</v>
      </c>
      <c r="E372">
        <v>8</v>
      </c>
      <c r="F372" t="str">
        <f t="shared" si="20"/>
        <v>Bulk</v>
      </c>
      <c r="G372" s="3">
        <v>315</v>
      </c>
      <c r="H372">
        <v>15</v>
      </c>
      <c r="I372" t="str">
        <f t="shared" si="21"/>
        <v>discounted</v>
      </c>
      <c r="J372" s="3">
        <f>Table3[[#This Row],[Quantity_Sold]]*Table3[[#This Row],[Selling_Price]]</f>
        <v>2520</v>
      </c>
      <c r="K372" s="3">
        <f t="shared" si="22"/>
        <v>47.25</v>
      </c>
      <c r="L372" s="3">
        <f t="shared" si="23"/>
        <v>2472.75</v>
      </c>
      <c r="M372" s="3" t="str">
        <f>TEXT(Table3[[#This Row],[Date]], "mmmm")</f>
        <v>February</v>
      </c>
      <c r="N372" s="3" t="str">
        <f>_xlfn.XLOOKUP(D372,Customers!A:A,Customers!B:B )</f>
        <v>Davis, Franklin and Pollard</v>
      </c>
      <c r="O372" s="3" t="str">
        <f>_xlfn.XLOOKUP(C372,Books!A:A,Books!B:B)</f>
        <v>Detail difficult power</v>
      </c>
      <c r="P372" s="3" t="str">
        <f>INDEX(Customers!B:B,MATCH(D372,Customers!A:A,0))</f>
        <v>Davis, Franklin and Pollard</v>
      </c>
    </row>
    <row r="373" spans="1:16">
      <c r="A373" t="s">
        <v>1020</v>
      </c>
      <c r="B373" s="5">
        <v>44962</v>
      </c>
      <c r="C373" t="s">
        <v>80</v>
      </c>
      <c r="D373" t="s">
        <v>398</v>
      </c>
      <c r="E373">
        <v>4</v>
      </c>
      <c r="F373" t="str">
        <f t="shared" si="20"/>
        <v>normal</v>
      </c>
      <c r="G373" s="3">
        <v>164</v>
      </c>
      <c r="H373">
        <v>10</v>
      </c>
      <c r="I373" t="str">
        <f t="shared" si="21"/>
        <v>discounted</v>
      </c>
      <c r="J373" s="3">
        <f>Table3[[#This Row],[Quantity_Sold]]*Table3[[#This Row],[Selling_Price]]</f>
        <v>656</v>
      </c>
      <c r="K373" s="3">
        <f t="shared" si="22"/>
        <v>16.399999999999999</v>
      </c>
      <c r="L373" s="3">
        <f t="shared" si="23"/>
        <v>639.6</v>
      </c>
      <c r="M373" s="3" t="str">
        <f>TEXT(Table3[[#This Row],[Date]], "mmmm")</f>
        <v>February</v>
      </c>
      <c r="N373" s="3" t="str">
        <f>_xlfn.XLOOKUP(D373,Customers!A:A,Customers!B:B )</f>
        <v>Moreno, Jenkins and Perez</v>
      </c>
      <c r="O373" s="3" t="str">
        <f>_xlfn.XLOOKUP(C373,Books!A:A,Books!B:B)</f>
        <v>Can apply</v>
      </c>
      <c r="P373" s="3" t="str">
        <f>INDEX(Customers!B:B,MATCH(D373,Customers!A:A,0))</f>
        <v>Moreno, Jenkins and Perez</v>
      </c>
    </row>
    <row r="374" spans="1:16">
      <c r="A374" t="s">
        <v>1021</v>
      </c>
      <c r="B374" s="5">
        <v>44976</v>
      </c>
      <c r="C374" t="s">
        <v>54</v>
      </c>
      <c r="D374" t="s">
        <v>530</v>
      </c>
      <c r="E374">
        <v>8</v>
      </c>
      <c r="F374" t="str">
        <f t="shared" si="20"/>
        <v>Bulk</v>
      </c>
      <c r="G374" s="3">
        <v>421</v>
      </c>
      <c r="H374">
        <v>5</v>
      </c>
      <c r="I374" t="str">
        <f t="shared" si="21"/>
        <v>discounted</v>
      </c>
      <c r="J374" s="3">
        <f>Table3[[#This Row],[Quantity_Sold]]*Table3[[#This Row],[Selling_Price]]</f>
        <v>3368</v>
      </c>
      <c r="K374" s="3">
        <f t="shared" si="22"/>
        <v>21.05</v>
      </c>
      <c r="L374" s="3">
        <f t="shared" si="23"/>
        <v>3346.95</v>
      </c>
      <c r="M374" s="3" t="str">
        <f>TEXT(Table3[[#This Row],[Date]], "mmmm")</f>
        <v>February</v>
      </c>
      <c r="N374" s="3" t="str">
        <f>_xlfn.XLOOKUP(D374,Customers!A:A,Customers!B:B )</f>
        <v>Prince Group</v>
      </c>
      <c r="O374" s="3" t="str">
        <f>_xlfn.XLOOKUP(C374,Books!A:A,Books!B:B)</f>
        <v>Author director</v>
      </c>
      <c r="P374" s="3" t="str">
        <f>INDEX(Customers!B:B,MATCH(D374,Customers!A:A,0))</f>
        <v>Prince Group</v>
      </c>
    </row>
    <row r="375" spans="1:16">
      <c r="A375" t="s">
        <v>1022</v>
      </c>
      <c r="B375" s="5">
        <v>44971</v>
      </c>
      <c r="C375" t="s">
        <v>20</v>
      </c>
      <c r="D375" t="s">
        <v>588</v>
      </c>
      <c r="E375">
        <v>3</v>
      </c>
      <c r="F375" t="str">
        <f t="shared" si="20"/>
        <v>normal</v>
      </c>
      <c r="G375" s="3">
        <v>213</v>
      </c>
      <c r="H375">
        <v>15</v>
      </c>
      <c r="I375" t="str">
        <f t="shared" si="21"/>
        <v>discounted</v>
      </c>
      <c r="J375" s="3">
        <f>Table3[[#This Row],[Quantity_Sold]]*Table3[[#This Row],[Selling_Price]]</f>
        <v>639</v>
      </c>
      <c r="K375" s="3">
        <f t="shared" si="22"/>
        <v>31.95</v>
      </c>
      <c r="L375" s="3">
        <f t="shared" si="23"/>
        <v>607.04999999999995</v>
      </c>
      <c r="M375" s="3" t="str">
        <f>TEXT(Table3[[#This Row],[Date]], "mmmm")</f>
        <v>February</v>
      </c>
      <c r="N375" s="3" t="str">
        <f>_xlfn.XLOOKUP(D375,Customers!A:A,Customers!B:B )</f>
        <v>Wilkinson, Bell and Stevens</v>
      </c>
      <c r="O375" s="3" t="str">
        <f>_xlfn.XLOOKUP(C375,Books!A:A,Books!B:B)</f>
        <v>System they</v>
      </c>
      <c r="P375" s="3" t="str">
        <f>INDEX(Customers!B:B,MATCH(D375,Customers!A:A,0))</f>
        <v>Wilkinson, Bell and Stevens</v>
      </c>
    </row>
    <row r="376" spans="1:16">
      <c r="A376" t="s">
        <v>1023</v>
      </c>
      <c r="B376" s="5">
        <v>44979</v>
      </c>
      <c r="C376" t="s">
        <v>114</v>
      </c>
      <c r="D376" t="s">
        <v>460</v>
      </c>
      <c r="E376">
        <v>9</v>
      </c>
      <c r="F376" t="str">
        <f t="shared" si="20"/>
        <v>Bulk</v>
      </c>
      <c r="G376" s="3">
        <v>315</v>
      </c>
      <c r="H376">
        <v>10</v>
      </c>
      <c r="I376" t="str">
        <f t="shared" si="21"/>
        <v>discounted</v>
      </c>
      <c r="J376" s="3">
        <f>Table3[[#This Row],[Quantity_Sold]]*Table3[[#This Row],[Selling_Price]]</f>
        <v>2835</v>
      </c>
      <c r="K376" s="3">
        <f t="shared" si="22"/>
        <v>31.5</v>
      </c>
      <c r="L376" s="3">
        <f t="shared" si="23"/>
        <v>2803.5</v>
      </c>
      <c r="M376" s="3" t="str">
        <f>TEXT(Table3[[#This Row],[Date]], "mmmm")</f>
        <v>February</v>
      </c>
      <c r="N376" s="3" t="str">
        <f>_xlfn.XLOOKUP(D376,Customers!A:A,Customers!B:B )</f>
        <v>Alvarez, Knight and Lopez</v>
      </c>
      <c r="O376" s="3" t="str">
        <f>_xlfn.XLOOKUP(C376,Books!A:A,Books!B:B)</f>
        <v>Detail difficult power</v>
      </c>
      <c r="P376" s="3" t="str">
        <f>INDEX(Customers!B:B,MATCH(D376,Customers!A:A,0))</f>
        <v>Alvarez, Knight and Lopez</v>
      </c>
    </row>
    <row r="377" spans="1:16">
      <c r="A377" t="s">
        <v>1024</v>
      </c>
      <c r="B377" s="5">
        <v>44975</v>
      </c>
      <c r="C377" t="s">
        <v>58</v>
      </c>
      <c r="D377" t="s">
        <v>498</v>
      </c>
      <c r="E377">
        <v>2</v>
      </c>
      <c r="F377" t="str">
        <f t="shared" si="20"/>
        <v>normal</v>
      </c>
      <c r="G377" s="3">
        <v>467</v>
      </c>
      <c r="H377">
        <v>15</v>
      </c>
      <c r="I377" t="str">
        <f t="shared" si="21"/>
        <v>discounted</v>
      </c>
      <c r="J377" s="3">
        <f>Table3[[#This Row],[Quantity_Sold]]*Table3[[#This Row],[Selling_Price]]</f>
        <v>934</v>
      </c>
      <c r="K377" s="3">
        <f t="shared" si="22"/>
        <v>70.05</v>
      </c>
      <c r="L377" s="3">
        <f t="shared" si="23"/>
        <v>863.95</v>
      </c>
      <c r="M377" s="3" t="str">
        <f>TEXT(Table3[[#This Row],[Date]], "mmmm")</f>
        <v>February</v>
      </c>
      <c r="N377" s="3" t="str">
        <f>_xlfn.XLOOKUP(D377,Customers!A:A,Customers!B:B )</f>
        <v>Anderson-Hogan</v>
      </c>
      <c r="O377" s="3" t="str">
        <f>_xlfn.XLOOKUP(C377,Books!A:A,Books!B:B)</f>
        <v>World threat</v>
      </c>
      <c r="P377" s="3" t="str">
        <f>INDEX(Customers!B:B,MATCH(D377,Customers!A:A,0))</f>
        <v>Anderson-Hogan</v>
      </c>
    </row>
    <row r="378" spans="1:16">
      <c r="A378" t="s">
        <v>1025</v>
      </c>
      <c r="B378" s="5">
        <v>44978</v>
      </c>
      <c r="C378" t="s">
        <v>22</v>
      </c>
      <c r="D378" t="s">
        <v>398</v>
      </c>
      <c r="E378">
        <v>10</v>
      </c>
      <c r="F378" t="str">
        <f t="shared" si="20"/>
        <v>Bulk</v>
      </c>
      <c r="G378" s="3">
        <v>332</v>
      </c>
      <c r="H378">
        <v>0</v>
      </c>
      <c r="I378" t="str">
        <f t="shared" si="21"/>
        <v>full price</v>
      </c>
      <c r="J378" s="3">
        <f>Table3[[#This Row],[Quantity_Sold]]*Table3[[#This Row],[Selling_Price]]</f>
        <v>3320</v>
      </c>
      <c r="K378" s="3">
        <f t="shared" si="22"/>
        <v>0</v>
      </c>
      <c r="L378" s="3">
        <f t="shared" si="23"/>
        <v>3320</v>
      </c>
      <c r="M378" s="3" t="str">
        <f>TEXT(Table3[[#This Row],[Date]], "mmmm")</f>
        <v>February</v>
      </c>
      <c r="N378" s="3" t="str">
        <f>_xlfn.XLOOKUP(D378,Customers!A:A,Customers!B:B )</f>
        <v>Moreno, Jenkins and Perez</v>
      </c>
      <c r="O378" s="3" t="str">
        <f>_xlfn.XLOOKUP(C378,Books!A:A,Books!B:B)</f>
        <v>Loss peace on</v>
      </c>
      <c r="P378" s="3" t="str">
        <f>INDEX(Customers!B:B,MATCH(D378,Customers!A:A,0))</f>
        <v>Moreno, Jenkins and Perez</v>
      </c>
    </row>
    <row r="379" spans="1:16">
      <c r="A379" t="s">
        <v>1026</v>
      </c>
      <c r="B379" s="5">
        <v>44969</v>
      </c>
      <c r="C379" t="s">
        <v>46</v>
      </c>
      <c r="D379" t="s">
        <v>226</v>
      </c>
      <c r="E379">
        <v>10</v>
      </c>
      <c r="F379" t="str">
        <f t="shared" si="20"/>
        <v>Bulk</v>
      </c>
      <c r="G379" s="3">
        <v>167</v>
      </c>
      <c r="H379">
        <v>10</v>
      </c>
      <c r="I379" t="str">
        <f t="shared" si="21"/>
        <v>discounted</v>
      </c>
      <c r="J379" s="3">
        <f>Table3[[#This Row],[Quantity_Sold]]*Table3[[#This Row],[Selling_Price]]</f>
        <v>1670</v>
      </c>
      <c r="K379" s="3">
        <f t="shared" si="22"/>
        <v>16.7</v>
      </c>
      <c r="L379" s="3">
        <f t="shared" si="23"/>
        <v>1653.3</v>
      </c>
      <c r="M379" s="3" t="str">
        <f>TEXT(Table3[[#This Row],[Date]], "mmmm")</f>
        <v>February</v>
      </c>
      <c r="N379" s="3" t="str">
        <f>_xlfn.XLOOKUP(D379,Customers!A:A,Customers!B:B )</f>
        <v>Blackburn, Castillo and Diaz</v>
      </c>
      <c r="O379" s="3" t="str">
        <f>_xlfn.XLOOKUP(C379,Books!A:A,Books!B:B)</f>
        <v>Result population age</v>
      </c>
      <c r="P379" s="3" t="str">
        <f>INDEX(Customers!B:B,MATCH(D379,Customers!A:A,0))</f>
        <v>Blackburn, Castillo and Diaz</v>
      </c>
    </row>
    <row r="380" spans="1:16">
      <c r="A380" t="s">
        <v>1027</v>
      </c>
      <c r="B380" s="5">
        <v>44967</v>
      </c>
      <c r="C380" t="s">
        <v>18</v>
      </c>
      <c r="D380" t="s">
        <v>568</v>
      </c>
      <c r="E380">
        <v>1</v>
      </c>
      <c r="F380" t="str">
        <f t="shared" si="20"/>
        <v>normal</v>
      </c>
      <c r="G380" s="3">
        <v>500</v>
      </c>
      <c r="H380">
        <v>15</v>
      </c>
      <c r="I380" t="str">
        <f t="shared" si="21"/>
        <v>discounted</v>
      </c>
      <c r="J380" s="3">
        <f>Table3[[#This Row],[Quantity_Sold]]*Table3[[#This Row],[Selling_Price]]</f>
        <v>500</v>
      </c>
      <c r="K380" s="3">
        <f t="shared" si="22"/>
        <v>75</v>
      </c>
      <c r="L380" s="3">
        <f t="shared" si="23"/>
        <v>425</v>
      </c>
      <c r="M380" s="3" t="str">
        <f>TEXT(Table3[[#This Row],[Date]], "mmmm")</f>
        <v>February</v>
      </c>
      <c r="N380" s="3" t="str">
        <f>_xlfn.XLOOKUP(D380,Customers!A:A,Customers!B:B )</f>
        <v>Smith PLC</v>
      </c>
      <c r="O380" s="3" t="str">
        <f>_xlfn.XLOOKUP(C380,Books!A:A,Books!B:B)</f>
        <v>Cell become</v>
      </c>
      <c r="P380" s="3" t="str">
        <f>INDEX(Customers!B:B,MATCH(D380,Customers!A:A,0))</f>
        <v>Smith PLC</v>
      </c>
    </row>
    <row r="381" spans="1:16">
      <c r="A381" t="s">
        <v>1028</v>
      </c>
      <c r="B381" s="5">
        <v>44968</v>
      </c>
      <c r="C381" t="s">
        <v>36</v>
      </c>
      <c r="D381" t="s">
        <v>362</v>
      </c>
      <c r="E381">
        <v>7</v>
      </c>
      <c r="F381" t="str">
        <f t="shared" si="20"/>
        <v>Bulk</v>
      </c>
      <c r="G381" s="3">
        <v>420</v>
      </c>
      <c r="H381">
        <v>0</v>
      </c>
      <c r="I381" t="str">
        <f t="shared" si="21"/>
        <v>full price</v>
      </c>
      <c r="J381" s="3">
        <f>Table3[[#This Row],[Quantity_Sold]]*Table3[[#This Row],[Selling_Price]]</f>
        <v>2940</v>
      </c>
      <c r="K381" s="3">
        <f t="shared" si="22"/>
        <v>0</v>
      </c>
      <c r="L381" s="3">
        <f t="shared" si="23"/>
        <v>2940</v>
      </c>
      <c r="M381" s="3" t="str">
        <f>TEXT(Table3[[#This Row],[Date]], "mmmm")</f>
        <v>February</v>
      </c>
      <c r="N381" s="3" t="str">
        <f>_xlfn.XLOOKUP(D381,Customers!A:A,Customers!B:B )</f>
        <v>Moss, Lewis and Rosales</v>
      </c>
      <c r="O381" s="3" t="str">
        <f>_xlfn.XLOOKUP(C381,Books!A:A,Books!B:B)</f>
        <v>Try fast</v>
      </c>
      <c r="P381" s="3" t="str">
        <f>INDEX(Customers!B:B,MATCH(D381,Customers!A:A,0))</f>
        <v>Moss, Lewis and Rosales</v>
      </c>
    </row>
    <row r="382" spans="1:16">
      <c r="A382" t="s">
        <v>1029</v>
      </c>
      <c r="B382" s="5">
        <v>44969</v>
      </c>
      <c r="C382" t="s">
        <v>70</v>
      </c>
      <c r="D382" t="s">
        <v>614</v>
      </c>
      <c r="E382">
        <v>1</v>
      </c>
      <c r="F382" t="str">
        <f t="shared" si="20"/>
        <v>normal</v>
      </c>
      <c r="G382" s="3">
        <v>370</v>
      </c>
      <c r="H382">
        <v>15</v>
      </c>
      <c r="I382" t="str">
        <f t="shared" si="21"/>
        <v>discounted</v>
      </c>
      <c r="J382" s="3">
        <f>Table3[[#This Row],[Quantity_Sold]]*Table3[[#This Row],[Selling_Price]]</f>
        <v>370</v>
      </c>
      <c r="K382" s="3">
        <f t="shared" si="22"/>
        <v>55.5</v>
      </c>
      <c r="L382" s="3">
        <f t="shared" si="23"/>
        <v>314.5</v>
      </c>
      <c r="M382" s="3" t="str">
        <f>TEXT(Table3[[#This Row],[Date]], "mmmm")</f>
        <v>February</v>
      </c>
      <c r="N382" s="3" t="str">
        <f>_xlfn.XLOOKUP(D382,Customers!A:A,Customers!B:B )</f>
        <v>Morgan PLC</v>
      </c>
      <c r="O382" s="3" t="str">
        <f>_xlfn.XLOOKUP(C382,Books!A:A,Books!B:B)</f>
        <v>Assume wrong</v>
      </c>
      <c r="P382" s="3" t="str">
        <f>INDEX(Customers!B:B,MATCH(D382,Customers!A:A,0))</f>
        <v>Morgan PLC</v>
      </c>
    </row>
    <row r="383" spans="1:16">
      <c r="A383" t="s">
        <v>1030</v>
      </c>
      <c r="B383" s="5">
        <v>44984</v>
      </c>
      <c r="C383" t="s">
        <v>122</v>
      </c>
      <c r="D383" t="s">
        <v>538</v>
      </c>
      <c r="E383">
        <v>4</v>
      </c>
      <c r="F383" t="str">
        <f t="shared" si="20"/>
        <v>normal</v>
      </c>
      <c r="G383" s="3">
        <v>326</v>
      </c>
      <c r="H383">
        <v>10</v>
      </c>
      <c r="I383" t="str">
        <f t="shared" si="21"/>
        <v>discounted</v>
      </c>
      <c r="J383" s="3">
        <f>Table3[[#This Row],[Quantity_Sold]]*Table3[[#This Row],[Selling_Price]]</f>
        <v>1304</v>
      </c>
      <c r="K383" s="3">
        <f t="shared" si="22"/>
        <v>32.6</v>
      </c>
      <c r="L383" s="3">
        <f t="shared" si="23"/>
        <v>1271.4000000000001</v>
      </c>
      <c r="M383" s="3" t="str">
        <f>TEXT(Table3[[#This Row],[Date]], "mmmm")</f>
        <v>February</v>
      </c>
      <c r="N383" s="3" t="str">
        <f>_xlfn.XLOOKUP(D383,Customers!A:A,Customers!B:B )</f>
        <v>Savage, Boyle and Kennedy</v>
      </c>
      <c r="O383" s="3" t="str">
        <f>_xlfn.XLOOKUP(C383,Books!A:A,Books!B:B)</f>
        <v>Than every</v>
      </c>
      <c r="P383" s="3" t="str">
        <f>INDEX(Customers!B:B,MATCH(D383,Customers!A:A,0))</f>
        <v>Savage, Boyle and Kennedy</v>
      </c>
    </row>
    <row r="384" spans="1:16">
      <c r="A384" t="s">
        <v>1031</v>
      </c>
      <c r="B384" s="5">
        <v>44970</v>
      </c>
      <c r="C384" t="s">
        <v>126</v>
      </c>
      <c r="D384" t="s">
        <v>574</v>
      </c>
      <c r="E384">
        <v>10</v>
      </c>
      <c r="F384" t="str">
        <f t="shared" si="20"/>
        <v>Bulk</v>
      </c>
      <c r="G384" s="3">
        <v>399</v>
      </c>
      <c r="H384">
        <v>15</v>
      </c>
      <c r="I384" t="str">
        <f t="shared" si="21"/>
        <v>discounted</v>
      </c>
      <c r="J384" s="3">
        <f>Table3[[#This Row],[Quantity_Sold]]*Table3[[#This Row],[Selling_Price]]</f>
        <v>3990</v>
      </c>
      <c r="K384" s="3">
        <f t="shared" si="22"/>
        <v>59.85</v>
      </c>
      <c r="L384" s="3">
        <f t="shared" si="23"/>
        <v>3930.15</v>
      </c>
      <c r="M384" s="3" t="str">
        <f>TEXT(Table3[[#This Row],[Date]], "mmmm")</f>
        <v>February</v>
      </c>
      <c r="N384" s="3" t="str">
        <f>_xlfn.XLOOKUP(D384,Customers!A:A,Customers!B:B )</f>
        <v>Williams Group</v>
      </c>
      <c r="O384" s="3" t="str">
        <f>_xlfn.XLOOKUP(C384,Books!A:A,Books!B:B)</f>
        <v>Ahead leg senior</v>
      </c>
      <c r="P384" s="3" t="str">
        <f>INDEX(Customers!B:B,MATCH(D384,Customers!A:A,0))</f>
        <v>Williams Group</v>
      </c>
    </row>
    <row r="385" spans="1:16">
      <c r="A385" t="s">
        <v>1032</v>
      </c>
      <c r="B385" s="5">
        <v>44978</v>
      </c>
      <c r="C385" t="s">
        <v>96</v>
      </c>
      <c r="D385" t="s">
        <v>402</v>
      </c>
      <c r="E385">
        <v>7</v>
      </c>
      <c r="F385" t="str">
        <f t="shared" si="20"/>
        <v>Bulk</v>
      </c>
      <c r="G385" s="3">
        <v>396</v>
      </c>
      <c r="H385">
        <v>10</v>
      </c>
      <c r="I385" t="str">
        <f t="shared" si="21"/>
        <v>discounted</v>
      </c>
      <c r="J385" s="3">
        <f>Table3[[#This Row],[Quantity_Sold]]*Table3[[#This Row],[Selling_Price]]</f>
        <v>2772</v>
      </c>
      <c r="K385" s="3">
        <f t="shared" si="22"/>
        <v>39.6</v>
      </c>
      <c r="L385" s="3">
        <f t="shared" si="23"/>
        <v>2732.4</v>
      </c>
      <c r="M385" s="3" t="str">
        <f>TEXT(Table3[[#This Row],[Date]], "mmmm")</f>
        <v>February</v>
      </c>
      <c r="N385" s="3" t="str">
        <f>_xlfn.XLOOKUP(D385,Customers!A:A,Customers!B:B )</f>
        <v>Caldwell PLC</v>
      </c>
      <c r="O385" s="3" t="str">
        <f>_xlfn.XLOOKUP(C385,Books!A:A,Books!B:B)</f>
        <v>Green city audience</v>
      </c>
      <c r="P385" s="3" t="str">
        <f>INDEX(Customers!B:B,MATCH(D385,Customers!A:A,0))</f>
        <v>Caldwell PLC</v>
      </c>
    </row>
    <row r="386" spans="1:16">
      <c r="A386" t="s">
        <v>1033</v>
      </c>
      <c r="B386" s="5">
        <v>44972</v>
      </c>
      <c r="C386" t="s">
        <v>10</v>
      </c>
      <c r="D386" t="s">
        <v>624</v>
      </c>
      <c r="E386">
        <v>4</v>
      </c>
      <c r="F386" t="str">
        <f t="shared" ref="F386:F449" si="24">IF(E386&gt;5,"Bulk","normal")</f>
        <v>normal</v>
      </c>
      <c r="G386" s="3">
        <v>167</v>
      </c>
      <c r="H386">
        <v>0</v>
      </c>
      <c r="I386" t="str">
        <f t="shared" ref="I386:I449" si="25">IF(H386&gt;0,"discounted","full price")</f>
        <v>full price</v>
      </c>
      <c r="J386" s="3">
        <f>Table3[[#This Row],[Quantity_Sold]]*Table3[[#This Row],[Selling_Price]]</f>
        <v>668</v>
      </c>
      <c r="K386" s="3">
        <f t="shared" ref="K386:K449" si="26">H386*G386/100</f>
        <v>0</v>
      </c>
      <c r="L386" s="3">
        <f t="shared" ref="L386:L449" si="27">J386-K386</f>
        <v>668</v>
      </c>
      <c r="M386" s="3" t="str">
        <f>TEXT(Table3[[#This Row],[Date]], "mmmm")</f>
        <v>February</v>
      </c>
      <c r="N386" s="3" t="str">
        <f>_xlfn.XLOOKUP(D386,Customers!A:A,Customers!B:B )</f>
        <v>Williams, Mills and Schwartz</v>
      </c>
      <c r="O386" s="3" t="str">
        <f>_xlfn.XLOOKUP(C386,Books!A:A,Books!B:B)</f>
        <v>Late</v>
      </c>
      <c r="P386" s="3" t="str">
        <f>INDEX(Customers!B:B,MATCH(D386,Customers!A:A,0))</f>
        <v>Williams, Mills and Schwartz</v>
      </c>
    </row>
    <row r="387" spans="1:16">
      <c r="A387" t="s">
        <v>1034</v>
      </c>
      <c r="B387" s="5">
        <v>44981</v>
      </c>
      <c r="C387" t="s">
        <v>116</v>
      </c>
      <c r="D387" t="s">
        <v>192</v>
      </c>
      <c r="E387">
        <v>10</v>
      </c>
      <c r="F387" t="str">
        <f t="shared" si="24"/>
        <v>Bulk</v>
      </c>
      <c r="G387" s="3">
        <v>209</v>
      </c>
      <c r="H387">
        <v>15</v>
      </c>
      <c r="I387" t="str">
        <f t="shared" si="25"/>
        <v>discounted</v>
      </c>
      <c r="J387" s="3">
        <f>Table3[[#This Row],[Quantity_Sold]]*Table3[[#This Row],[Selling_Price]]</f>
        <v>2090</v>
      </c>
      <c r="K387" s="3">
        <f t="shared" si="26"/>
        <v>31.35</v>
      </c>
      <c r="L387" s="3">
        <f t="shared" si="27"/>
        <v>2058.65</v>
      </c>
      <c r="M387" s="3" t="str">
        <f>TEXT(Table3[[#This Row],[Date]], "mmmm")</f>
        <v>February</v>
      </c>
      <c r="N387" s="3" t="str">
        <f>_xlfn.XLOOKUP(D387,Customers!A:A,Customers!B:B )</f>
        <v>Evans LLC</v>
      </c>
      <c r="O387" s="3" t="str">
        <f>_xlfn.XLOOKUP(C387,Books!A:A,Books!B:B)</f>
        <v>Present positive</v>
      </c>
      <c r="P387" s="3" t="str">
        <f>INDEX(Customers!B:B,MATCH(D387,Customers!A:A,0))</f>
        <v>Evans LLC</v>
      </c>
    </row>
    <row r="388" spans="1:16">
      <c r="A388" t="s">
        <v>1035</v>
      </c>
      <c r="B388" s="5">
        <v>44983</v>
      </c>
      <c r="C388" t="s">
        <v>102</v>
      </c>
      <c r="D388" t="s">
        <v>460</v>
      </c>
      <c r="E388">
        <v>4</v>
      </c>
      <c r="F388" t="str">
        <f t="shared" si="24"/>
        <v>normal</v>
      </c>
      <c r="G388" s="3">
        <v>162</v>
      </c>
      <c r="H388">
        <v>10</v>
      </c>
      <c r="I388" t="str">
        <f t="shared" si="25"/>
        <v>discounted</v>
      </c>
      <c r="J388" s="3">
        <f>Table3[[#This Row],[Quantity_Sold]]*Table3[[#This Row],[Selling_Price]]</f>
        <v>648</v>
      </c>
      <c r="K388" s="3">
        <f t="shared" si="26"/>
        <v>16.2</v>
      </c>
      <c r="L388" s="3">
        <f t="shared" si="27"/>
        <v>631.79999999999995</v>
      </c>
      <c r="M388" s="3" t="str">
        <f>TEXT(Table3[[#This Row],[Date]], "mmmm")</f>
        <v>February</v>
      </c>
      <c r="N388" s="3" t="str">
        <f>_xlfn.XLOOKUP(D388,Customers!A:A,Customers!B:B )</f>
        <v>Alvarez, Knight and Lopez</v>
      </c>
      <c r="O388" s="3" t="str">
        <f>_xlfn.XLOOKUP(C388,Books!A:A,Books!B:B)</f>
        <v>Effort same</v>
      </c>
      <c r="P388" s="3" t="str">
        <f>INDEX(Customers!B:B,MATCH(D388,Customers!A:A,0))</f>
        <v>Alvarez, Knight and Lopez</v>
      </c>
    </row>
    <row r="389" spans="1:16">
      <c r="A389" t="s">
        <v>1036</v>
      </c>
      <c r="B389" s="5">
        <v>44960</v>
      </c>
      <c r="C389" t="s">
        <v>80</v>
      </c>
      <c r="D389" t="s">
        <v>488</v>
      </c>
      <c r="E389">
        <v>7</v>
      </c>
      <c r="F389" t="str">
        <f t="shared" si="24"/>
        <v>Bulk</v>
      </c>
      <c r="G389" s="3">
        <v>164</v>
      </c>
      <c r="H389">
        <v>15</v>
      </c>
      <c r="I389" t="str">
        <f t="shared" si="25"/>
        <v>discounted</v>
      </c>
      <c r="J389" s="3">
        <f>Table3[[#This Row],[Quantity_Sold]]*Table3[[#This Row],[Selling_Price]]</f>
        <v>1148</v>
      </c>
      <c r="K389" s="3">
        <f t="shared" si="26"/>
        <v>24.6</v>
      </c>
      <c r="L389" s="3">
        <f t="shared" si="27"/>
        <v>1123.4000000000001</v>
      </c>
      <c r="M389" s="3" t="str">
        <f>TEXT(Table3[[#This Row],[Date]], "mmmm")</f>
        <v>February</v>
      </c>
      <c r="N389" s="3" t="str">
        <f>_xlfn.XLOOKUP(D389,Customers!A:A,Customers!B:B )</f>
        <v>Young, Reed and Goodwin</v>
      </c>
      <c r="O389" s="3" t="str">
        <f>_xlfn.XLOOKUP(C389,Books!A:A,Books!B:B)</f>
        <v>Can apply</v>
      </c>
      <c r="P389" s="3" t="str">
        <f>INDEX(Customers!B:B,MATCH(D389,Customers!A:A,0))</f>
        <v>Young, Reed and Goodwin</v>
      </c>
    </row>
    <row r="390" spans="1:16">
      <c r="A390" t="s">
        <v>1037</v>
      </c>
      <c r="B390" s="5">
        <v>44961</v>
      </c>
      <c r="C390" t="s">
        <v>58</v>
      </c>
      <c r="D390" t="s">
        <v>240</v>
      </c>
      <c r="E390">
        <v>6</v>
      </c>
      <c r="F390" t="str">
        <f t="shared" si="24"/>
        <v>Bulk</v>
      </c>
      <c r="G390" s="3">
        <v>467</v>
      </c>
      <c r="H390">
        <v>15</v>
      </c>
      <c r="I390" t="str">
        <f t="shared" si="25"/>
        <v>discounted</v>
      </c>
      <c r="J390" s="3">
        <f>Table3[[#This Row],[Quantity_Sold]]*Table3[[#This Row],[Selling_Price]]</f>
        <v>2802</v>
      </c>
      <c r="K390" s="3">
        <f t="shared" si="26"/>
        <v>70.05</v>
      </c>
      <c r="L390" s="3">
        <f t="shared" si="27"/>
        <v>2731.95</v>
      </c>
      <c r="M390" s="3" t="str">
        <f>TEXT(Table3[[#This Row],[Date]], "mmmm")</f>
        <v>February</v>
      </c>
      <c r="N390" s="3" t="str">
        <f>_xlfn.XLOOKUP(D390,Customers!A:A,Customers!B:B )</f>
        <v>Hayes-Logan</v>
      </c>
      <c r="O390" s="3" t="str">
        <f>_xlfn.XLOOKUP(C390,Books!A:A,Books!B:B)</f>
        <v>World threat</v>
      </c>
      <c r="P390" s="3" t="str">
        <f>INDEX(Customers!B:B,MATCH(D390,Customers!A:A,0))</f>
        <v>Hayes-Logan</v>
      </c>
    </row>
    <row r="391" spans="1:16">
      <c r="A391" t="s">
        <v>1038</v>
      </c>
      <c r="B391" s="5">
        <v>44984</v>
      </c>
      <c r="C391" t="s">
        <v>50</v>
      </c>
      <c r="D391" t="s">
        <v>206</v>
      </c>
      <c r="E391">
        <v>9</v>
      </c>
      <c r="F391" t="str">
        <f t="shared" si="24"/>
        <v>Bulk</v>
      </c>
      <c r="G391" s="3">
        <v>269</v>
      </c>
      <c r="H391">
        <v>5</v>
      </c>
      <c r="I391" t="str">
        <f t="shared" si="25"/>
        <v>discounted</v>
      </c>
      <c r="J391" s="3">
        <f>Table3[[#This Row],[Quantity_Sold]]*Table3[[#This Row],[Selling_Price]]</f>
        <v>2421</v>
      </c>
      <c r="K391" s="3">
        <f t="shared" si="26"/>
        <v>13.45</v>
      </c>
      <c r="L391" s="3">
        <f t="shared" si="27"/>
        <v>2407.5500000000002</v>
      </c>
      <c r="M391" s="3" t="str">
        <f>TEXT(Table3[[#This Row],[Date]], "mmmm")</f>
        <v>February</v>
      </c>
      <c r="N391" s="3" t="str">
        <f>_xlfn.XLOOKUP(D391,Customers!A:A,Customers!B:B )</f>
        <v>Sanchez-Jenkins</v>
      </c>
      <c r="O391" s="3" t="str">
        <f>_xlfn.XLOOKUP(C391,Books!A:A,Books!B:B)</f>
        <v>Course history</v>
      </c>
      <c r="P391" s="3" t="str">
        <f>INDEX(Customers!B:B,MATCH(D391,Customers!A:A,0))</f>
        <v>Sanchez-Jenkins</v>
      </c>
    </row>
    <row r="392" spans="1:16">
      <c r="A392" t="s">
        <v>1039</v>
      </c>
      <c r="B392" s="5">
        <v>44979</v>
      </c>
      <c r="C392" t="s">
        <v>112</v>
      </c>
      <c r="D392" t="s">
        <v>200</v>
      </c>
      <c r="E392">
        <v>6</v>
      </c>
      <c r="F392" t="str">
        <f t="shared" si="24"/>
        <v>Bulk</v>
      </c>
      <c r="G392" s="3">
        <v>462</v>
      </c>
      <c r="H392">
        <v>10</v>
      </c>
      <c r="I392" t="str">
        <f t="shared" si="25"/>
        <v>discounted</v>
      </c>
      <c r="J392" s="3">
        <f>Table3[[#This Row],[Quantity_Sold]]*Table3[[#This Row],[Selling_Price]]</f>
        <v>2772</v>
      </c>
      <c r="K392" s="3">
        <f t="shared" si="26"/>
        <v>46.2</v>
      </c>
      <c r="L392" s="3">
        <f t="shared" si="27"/>
        <v>2725.8</v>
      </c>
      <c r="M392" s="3" t="str">
        <f>TEXT(Table3[[#This Row],[Date]], "mmmm")</f>
        <v>February</v>
      </c>
      <c r="N392" s="3" t="str">
        <f>_xlfn.XLOOKUP(D392,Customers!A:A,Customers!B:B )</f>
        <v>Baird, Johnson and Ellison</v>
      </c>
      <c r="O392" s="3" t="str">
        <f>_xlfn.XLOOKUP(C392,Books!A:A,Books!B:B)</f>
        <v>Now stage</v>
      </c>
      <c r="P392" s="3" t="str">
        <f>INDEX(Customers!B:B,MATCH(D392,Customers!A:A,0))</f>
        <v>Baird, Johnson and Ellison</v>
      </c>
    </row>
    <row r="393" spans="1:16">
      <c r="A393" t="s">
        <v>1040</v>
      </c>
      <c r="B393" s="5">
        <v>44983</v>
      </c>
      <c r="C393" t="s">
        <v>24</v>
      </c>
      <c r="D393" t="s">
        <v>454</v>
      </c>
      <c r="E393">
        <v>4</v>
      </c>
      <c r="F393" t="str">
        <f t="shared" si="24"/>
        <v>normal</v>
      </c>
      <c r="G393" s="3">
        <v>492</v>
      </c>
      <c r="H393">
        <v>15</v>
      </c>
      <c r="I393" t="str">
        <f t="shared" si="25"/>
        <v>discounted</v>
      </c>
      <c r="J393" s="3">
        <f>Table3[[#This Row],[Quantity_Sold]]*Table3[[#This Row],[Selling_Price]]</f>
        <v>1968</v>
      </c>
      <c r="K393" s="3">
        <f t="shared" si="26"/>
        <v>73.8</v>
      </c>
      <c r="L393" s="3">
        <f t="shared" si="27"/>
        <v>1894.2</v>
      </c>
      <c r="M393" s="3" t="str">
        <f>TEXT(Table3[[#This Row],[Date]], "mmmm")</f>
        <v>February</v>
      </c>
      <c r="N393" s="3" t="str">
        <f>_xlfn.XLOOKUP(D393,Customers!A:A,Customers!B:B )</f>
        <v>Martin Ltd</v>
      </c>
      <c r="O393" s="3" t="str">
        <f>_xlfn.XLOOKUP(C393,Books!A:A,Books!B:B)</f>
        <v>Audience stop sport</v>
      </c>
      <c r="P393" s="3" t="str">
        <f>INDEX(Customers!B:B,MATCH(D393,Customers!A:A,0))</f>
        <v>Martin Ltd</v>
      </c>
    </row>
    <row r="394" spans="1:16">
      <c r="A394" t="s">
        <v>1041</v>
      </c>
      <c r="B394" s="5">
        <v>44969</v>
      </c>
      <c r="C394" t="s">
        <v>28</v>
      </c>
      <c r="D394" t="s">
        <v>558</v>
      </c>
      <c r="E394">
        <v>10</v>
      </c>
      <c r="F394" t="str">
        <f t="shared" si="24"/>
        <v>Bulk</v>
      </c>
      <c r="G394" s="3">
        <v>342</v>
      </c>
      <c r="H394">
        <v>10</v>
      </c>
      <c r="I394" t="str">
        <f t="shared" si="25"/>
        <v>discounted</v>
      </c>
      <c r="J394" s="3">
        <f>Table3[[#This Row],[Quantity_Sold]]*Table3[[#This Row],[Selling_Price]]</f>
        <v>3420</v>
      </c>
      <c r="K394" s="3">
        <f t="shared" si="26"/>
        <v>34.200000000000003</v>
      </c>
      <c r="L394" s="3">
        <f t="shared" si="27"/>
        <v>3385.8</v>
      </c>
      <c r="M394" s="3" t="str">
        <f>TEXT(Table3[[#This Row],[Date]], "mmmm")</f>
        <v>February</v>
      </c>
      <c r="N394" s="3" t="str">
        <f>_xlfn.XLOOKUP(D394,Customers!A:A,Customers!B:B )</f>
        <v>Maldonado-Cohen</v>
      </c>
      <c r="O394" s="3" t="str">
        <f>_xlfn.XLOOKUP(C394,Books!A:A,Books!B:B)</f>
        <v>Eat pattern view</v>
      </c>
      <c r="P394" s="3" t="str">
        <f>INDEX(Customers!B:B,MATCH(D394,Customers!A:A,0))</f>
        <v>Maldonado-Cohen</v>
      </c>
    </row>
    <row r="395" spans="1:16">
      <c r="A395" t="s">
        <v>1042</v>
      </c>
      <c r="B395" s="5">
        <v>44976</v>
      </c>
      <c r="C395" t="s">
        <v>20</v>
      </c>
      <c r="D395" t="s">
        <v>628</v>
      </c>
      <c r="E395">
        <v>2</v>
      </c>
      <c r="F395" t="str">
        <f t="shared" si="24"/>
        <v>normal</v>
      </c>
      <c r="G395" s="3">
        <v>213</v>
      </c>
      <c r="H395">
        <v>0</v>
      </c>
      <c r="I395" t="str">
        <f t="shared" si="25"/>
        <v>full price</v>
      </c>
      <c r="J395" s="3">
        <f>Table3[[#This Row],[Quantity_Sold]]*Table3[[#This Row],[Selling_Price]]</f>
        <v>426</v>
      </c>
      <c r="K395" s="3">
        <f t="shared" si="26"/>
        <v>0</v>
      </c>
      <c r="L395" s="3">
        <f t="shared" si="27"/>
        <v>426</v>
      </c>
      <c r="M395" s="3" t="str">
        <f>TEXT(Table3[[#This Row],[Date]], "mmmm")</f>
        <v>February</v>
      </c>
      <c r="N395" s="3" t="str">
        <f>_xlfn.XLOOKUP(D395,Customers!A:A,Customers!B:B )</f>
        <v>Curtis Group</v>
      </c>
      <c r="O395" s="3" t="str">
        <f>_xlfn.XLOOKUP(C395,Books!A:A,Books!B:B)</f>
        <v>System they</v>
      </c>
      <c r="P395" s="3" t="str">
        <f>INDEX(Customers!B:B,MATCH(D395,Customers!A:A,0))</f>
        <v>Curtis Group</v>
      </c>
    </row>
    <row r="396" spans="1:16">
      <c r="A396" t="s">
        <v>1043</v>
      </c>
      <c r="B396" s="5">
        <v>44966</v>
      </c>
      <c r="C396" t="s">
        <v>24</v>
      </c>
      <c r="D396" t="s">
        <v>290</v>
      </c>
      <c r="E396">
        <v>8</v>
      </c>
      <c r="F396" t="str">
        <f t="shared" si="24"/>
        <v>Bulk</v>
      </c>
      <c r="G396" s="3">
        <v>492</v>
      </c>
      <c r="H396">
        <v>15</v>
      </c>
      <c r="I396" t="str">
        <f t="shared" si="25"/>
        <v>discounted</v>
      </c>
      <c r="J396" s="3">
        <f>Table3[[#This Row],[Quantity_Sold]]*Table3[[#This Row],[Selling_Price]]</f>
        <v>3936</v>
      </c>
      <c r="K396" s="3">
        <f t="shared" si="26"/>
        <v>73.8</v>
      </c>
      <c r="L396" s="3">
        <f t="shared" si="27"/>
        <v>3862.2</v>
      </c>
      <c r="M396" s="3" t="str">
        <f>TEXT(Table3[[#This Row],[Date]], "mmmm")</f>
        <v>February</v>
      </c>
      <c r="N396" s="3" t="str">
        <f>_xlfn.XLOOKUP(D396,Customers!A:A,Customers!B:B )</f>
        <v>Kaiser Group</v>
      </c>
      <c r="O396" s="3" t="str">
        <f>_xlfn.XLOOKUP(C396,Books!A:A,Books!B:B)</f>
        <v>Audience stop sport</v>
      </c>
      <c r="P396" s="3" t="str">
        <f>INDEX(Customers!B:B,MATCH(D396,Customers!A:A,0))</f>
        <v>Kaiser Group</v>
      </c>
    </row>
    <row r="397" spans="1:16">
      <c r="A397" t="s">
        <v>1044</v>
      </c>
      <c r="B397" s="5">
        <v>44967</v>
      </c>
      <c r="C397" t="s">
        <v>52</v>
      </c>
      <c r="D397" t="s">
        <v>446</v>
      </c>
      <c r="E397">
        <v>7</v>
      </c>
      <c r="F397" t="str">
        <f t="shared" si="24"/>
        <v>Bulk</v>
      </c>
      <c r="G397" s="3">
        <v>441</v>
      </c>
      <c r="H397">
        <v>5</v>
      </c>
      <c r="I397" t="str">
        <f t="shared" si="25"/>
        <v>discounted</v>
      </c>
      <c r="J397" s="3">
        <f>Table3[[#This Row],[Quantity_Sold]]*Table3[[#This Row],[Selling_Price]]</f>
        <v>3087</v>
      </c>
      <c r="K397" s="3">
        <f t="shared" si="26"/>
        <v>22.05</v>
      </c>
      <c r="L397" s="3">
        <f t="shared" si="27"/>
        <v>3064.95</v>
      </c>
      <c r="M397" s="3" t="str">
        <f>TEXT(Table3[[#This Row],[Date]], "mmmm")</f>
        <v>February</v>
      </c>
      <c r="N397" s="3" t="str">
        <f>_xlfn.XLOOKUP(D397,Customers!A:A,Customers!B:B )</f>
        <v>Trevino LLC</v>
      </c>
      <c r="O397" s="3" t="str">
        <f>_xlfn.XLOOKUP(C397,Books!A:A,Books!B:B)</f>
        <v>Hope meet thing</v>
      </c>
      <c r="P397" s="3" t="str">
        <f>INDEX(Customers!B:B,MATCH(D397,Customers!A:A,0))</f>
        <v>Trevino LLC</v>
      </c>
    </row>
    <row r="398" spans="1:16">
      <c r="A398" t="s">
        <v>1045</v>
      </c>
      <c r="B398" s="5">
        <v>44982</v>
      </c>
      <c r="C398" t="s">
        <v>86</v>
      </c>
      <c r="D398" t="s">
        <v>308</v>
      </c>
      <c r="E398">
        <v>1</v>
      </c>
      <c r="F398" t="str">
        <f t="shared" si="24"/>
        <v>normal</v>
      </c>
      <c r="G398" s="3">
        <v>356</v>
      </c>
      <c r="H398">
        <v>0</v>
      </c>
      <c r="I398" t="str">
        <f t="shared" si="25"/>
        <v>full price</v>
      </c>
      <c r="J398" s="3">
        <f>Table3[[#This Row],[Quantity_Sold]]*Table3[[#This Row],[Selling_Price]]</f>
        <v>356</v>
      </c>
      <c r="K398" s="3">
        <f t="shared" si="26"/>
        <v>0</v>
      </c>
      <c r="L398" s="3">
        <f t="shared" si="27"/>
        <v>356</v>
      </c>
      <c r="M398" s="3" t="str">
        <f>TEXT(Table3[[#This Row],[Date]], "mmmm")</f>
        <v>February</v>
      </c>
      <c r="N398" s="3" t="str">
        <f>_xlfn.XLOOKUP(D398,Customers!A:A,Customers!B:B )</f>
        <v>Sanford-Bullock</v>
      </c>
      <c r="O398" s="3" t="str">
        <f>_xlfn.XLOOKUP(C398,Books!A:A,Books!B:B)</f>
        <v>While responsibility</v>
      </c>
      <c r="P398" s="3" t="str">
        <f>INDEX(Customers!B:B,MATCH(D398,Customers!A:A,0))</f>
        <v>Sanford-Bullock</v>
      </c>
    </row>
    <row r="399" spans="1:16">
      <c r="A399" t="s">
        <v>1046</v>
      </c>
      <c r="B399" s="5">
        <v>44980</v>
      </c>
      <c r="C399" t="s">
        <v>62</v>
      </c>
      <c r="D399" t="s">
        <v>610</v>
      </c>
      <c r="E399">
        <v>7</v>
      </c>
      <c r="F399" t="str">
        <f t="shared" si="24"/>
        <v>Bulk</v>
      </c>
      <c r="G399" s="3">
        <v>336</v>
      </c>
      <c r="H399">
        <v>5</v>
      </c>
      <c r="I399" t="str">
        <f t="shared" si="25"/>
        <v>discounted</v>
      </c>
      <c r="J399" s="3">
        <f>Table3[[#This Row],[Quantity_Sold]]*Table3[[#This Row],[Selling_Price]]</f>
        <v>2352</v>
      </c>
      <c r="K399" s="3">
        <f t="shared" si="26"/>
        <v>16.8</v>
      </c>
      <c r="L399" s="3">
        <f t="shared" si="27"/>
        <v>2335.1999999999998</v>
      </c>
      <c r="M399" s="3" t="str">
        <f>TEXT(Table3[[#This Row],[Date]], "mmmm")</f>
        <v>February</v>
      </c>
      <c r="N399" s="3" t="str">
        <f>_xlfn.XLOOKUP(D399,Customers!A:A,Customers!B:B )</f>
        <v>Ross Ltd</v>
      </c>
      <c r="O399" s="3" t="str">
        <f>_xlfn.XLOOKUP(C399,Books!A:A,Books!B:B)</f>
        <v>Wife get age</v>
      </c>
      <c r="P399" s="3" t="str">
        <f>INDEX(Customers!B:B,MATCH(D399,Customers!A:A,0))</f>
        <v>Ross Ltd</v>
      </c>
    </row>
    <row r="400" spans="1:16">
      <c r="A400" t="s">
        <v>1047</v>
      </c>
      <c r="B400" s="5">
        <v>44963</v>
      </c>
      <c r="C400" t="s">
        <v>100</v>
      </c>
      <c r="D400" t="s">
        <v>578</v>
      </c>
      <c r="E400">
        <v>9</v>
      </c>
      <c r="F400" t="str">
        <f t="shared" si="24"/>
        <v>Bulk</v>
      </c>
      <c r="G400" s="3">
        <v>334</v>
      </c>
      <c r="H400">
        <v>5</v>
      </c>
      <c r="I400" t="str">
        <f t="shared" si="25"/>
        <v>discounted</v>
      </c>
      <c r="J400" s="3">
        <f>Table3[[#This Row],[Quantity_Sold]]*Table3[[#This Row],[Selling_Price]]</f>
        <v>3006</v>
      </c>
      <c r="K400" s="3">
        <f t="shared" si="26"/>
        <v>16.7</v>
      </c>
      <c r="L400" s="3">
        <f t="shared" si="27"/>
        <v>2989.3</v>
      </c>
      <c r="M400" s="3" t="str">
        <f>TEXT(Table3[[#This Row],[Date]], "mmmm")</f>
        <v>February</v>
      </c>
      <c r="N400" s="3" t="str">
        <f>_xlfn.XLOOKUP(D400,Customers!A:A,Customers!B:B )</f>
        <v>Moody-Dunn</v>
      </c>
      <c r="O400" s="3" t="str">
        <f>_xlfn.XLOOKUP(C400,Books!A:A,Books!B:B)</f>
        <v>Prevent particularly wrong</v>
      </c>
      <c r="P400" s="3" t="str">
        <f>INDEX(Customers!B:B,MATCH(D400,Customers!A:A,0))</f>
        <v>Moody-Dunn</v>
      </c>
    </row>
    <row r="401" spans="1:16">
      <c r="A401" t="s">
        <v>1048</v>
      </c>
      <c r="B401" s="5">
        <v>44979</v>
      </c>
      <c r="C401" t="s">
        <v>15</v>
      </c>
      <c r="D401" t="s">
        <v>406</v>
      </c>
      <c r="E401">
        <v>6</v>
      </c>
      <c r="F401" t="str">
        <f t="shared" si="24"/>
        <v>Bulk</v>
      </c>
      <c r="G401" s="3">
        <v>248</v>
      </c>
      <c r="H401">
        <v>10</v>
      </c>
      <c r="I401" t="str">
        <f t="shared" si="25"/>
        <v>discounted</v>
      </c>
      <c r="J401" s="3">
        <f>Table3[[#This Row],[Quantity_Sold]]*Table3[[#This Row],[Selling_Price]]</f>
        <v>1488</v>
      </c>
      <c r="K401" s="3">
        <f t="shared" si="26"/>
        <v>24.8</v>
      </c>
      <c r="L401" s="3">
        <f t="shared" si="27"/>
        <v>1463.2</v>
      </c>
      <c r="M401" s="3" t="str">
        <f>TEXT(Table3[[#This Row],[Date]], "mmmm")</f>
        <v>February</v>
      </c>
      <c r="N401" s="3" t="str">
        <f>_xlfn.XLOOKUP(D401,Customers!A:A,Customers!B:B )</f>
        <v>Hernandez PLC</v>
      </c>
      <c r="O401" s="3" t="str">
        <f>_xlfn.XLOOKUP(C401,Books!A:A,Books!B:B)</f>
        <v>Especially father down</v>
      </c>
      <c r="P401" s="3" t="str">
        <f>INDEX(Customers!B:B,MATCH(D401,Customers!A:A,0))</f>
        <v>Hernandez PLC</v>
      </c>
    </row>
    <row r="402" spans="1:16">
      <c r="A402" t="s">
        <v>1049</v>
      </c>
      <c r="B402" s="5">
        <v>44984</v>
      </c>
      <c r="C402" t="s">
        <v>60</v>
      </c>
      <c r="D402" t="s">
        <v>536</v>
      </c>
      <c r="E402">
        <v>2</v>
      </c>
      <c r="F402" t="str">
        <f t="shared" si="24"/>
        <v>normal</v>
      </c>
      <c r="G402" s="3">
        <v>459</v>
      </c>
      <c r="H402">
        <v>0</v>
      </c>
      <c r="I402" t="str">
        <f t="shared" si="25"/>
        <v>full price</v>
      </c>
      <c r="J402" s="3">
        <f>Table3[[#This Row],[Quantity_Sold]]*Table3[[#This Row],[Selling_Price]]</f>
        <v>918</v>
      </c>
      <c r="K402" s="3">
        <f t="shared" si="26"/>
        <v>0</v>
      </c>
      <c r="L402" s="3">
        <f t="shared" si="27"/>
        <v>918</v>
      </c>
      <c r="M402" s="3" t="str">
        <f>TEXT(Table3[[#This Row],[Date]], "mmmm")</f>
        <v>February</v>
      </c>
      <c r="N402" s="3" t="str">
        <f>_xlfn.XLOOKUP(D402,Customers!A:A,Customers!B:B )</f>
        <v>Watts, Phillips and Vang</v>
      </c>
      <c r="O402" s="3" t="str">
        <f>_xlfn.XLOOKUP(C402,Books!A:A,Books!B:B)</f>
        <v>Whatever method</v>
      </c>
      <c r="P402" s="3" t="str">
        <f>INDEX(Customers!B:B,MATCH(D402,Customers!A:A,0))</f>
        <v>Watts, Phillips and Vang</v>
      </c>
    </row>
    <row r="403" spans="1:16">
      <c r="A403" t="s">
        <v>1050</v>
      </c>
      <c r="B403" s="5">
        <v>44965</v>
      </c>
      <c r="C403" t="s">
        <v>124</v>
      </c>
      <c r="D403" t="s">
        <v>268</v>
      </c>
      <c r="E403">
        <v>9</v>
      </c>
      <c r="F403" t="str">
        <f t="shared" si="24"/>
        <v>Bulk</v>
      </c>
      <c r="G403" s="3">
        <v>362</v>
      </c>
      <c r="H403">
        <v>5</v>
      </c>
      <c r="I403" t="str">
        <f t="shared" si="25"/>
        <v>discounted</v>
      </c>
      <c r="J403" s="3">
        <f>Table3[[#This Row],[Quantity_Sold]]*Table3[[#This Row],[Selling_Price]]</f>
        <v>3258</v>
      </c>
      <c r="K403" s="3">
        <f t="shared" si="26"/>
        <v>18.100000000000001</v>
      </c>
      <c r="L403" s="3">
        <f t="shared" si="27"/>
        <v>3239.9</v>
      </c>
      <c r="M403" s="3" t="str">
        <f>TEXT(Table3[[#This Row],[Date]], "mmmm")</f>
        <v>February</v>
      </c>
      <c r="N403" s="3" t="str">
        <f>_xlfn.XLOOKUP(D403,Customers!A:A,Customers!B:B )</f>
        <v>Williams-Hart</v>
      </c>
      <c r="O403" s="3" t="str">
        <f>_xlfn.XLOOKUP(C403,Books!A:A,Books!B:B)</f>
        <v>Financial</v>
      </c>
      <c r="P403" s="3" t="str">
        <f>INDEX(Customers!B:B,MATCH(D403,Customers!A:A,0))</f>
        <v>Williams-Hart</v>
      </c>
    </row>
    <row r="404" spans="1:16">
      <c r="A404" t="s">
        <v>1051</v>
      </c>
      <c r="B404" s="5">
        <v>44976</v>
      </c>
      <c r="C404" t="s">
        <v>94</v>
      </c>
      <c r="D404" t="s">
        <v>472</v>
      </c>
      <c r="E404">
        <v>7</v>
      </c>
      <c r="F404" t="str">
        <f t="shared" si="24"/>
        <v>Bulk</v>
      </c>
      <c r="G404" s="3">
        <v>262</v>
      </c>
      <c r="H404">
        <v>0</v>
      </c>
      <c r="I404" t="str">
        <f t="shared" si="25"/>
        <v>full price</v>
      </c>
      <c r="J404" s="3">
        <f>Table3[[#This Row],[Quantity_Sold]]*Table3[[#This Row],[Selling_Price]]</f>
        <v>1834</v>
      </c>
      <c r="K404" s="3">
        <f t="shared" si="26"/>
        <v>0</v>
      </c>
      <c r="L404" s="3">
        <f t="shared" si="27"/>
        <v>1834</v>
      </c>
      <c r="M404" s="3" t="str">
        <f>TEXT(Table3[[#This Row],[Date]], "mmmm")</f>
        <v>February</v>
      </c>
      <c r="N404" s="3" t="str">
        <f>_xlfn.XLOOKUP(D404,Customers!A:A,Customers!B:B )</f>
        <v>Smith-Lester</v>
      </c>
      <c r="O404" s="3" t="str">
        <f>_xlfn.XLOOKUP(C404,Books!A:A,Books!B:B)</f>
        <v>Number owner</v>
      </c>
      <c r="P404" s="3" t="str">
        <f>INDEX(Customers!B:B,MATCH(D404,Customers!A:A,0))</f>
        <v>Smith-Lester</v>
      </c>
    </row>
    <row r="405" spans="1:16">
      <c r="A405" t="s">
        <v>1052</v>
      </c>
      <c r="B405" s="5">
        <v>44977</v>
      </c>
      <c r="C405" t="s">
        <v>4</v>
      </c>
      <c r="D405" t="s">
        <v>572</v>
      </c>
      <c r="E405">
        <v>8</v>
      </c>
      <c r="F405" t="str">
        <f t="shared" si="24"/>
        <v>Bulk</v>
      </c>
      <c r="G405" s="3">
        <v>418</v>
      </c>
      <c r="H405">
        <v>10</v>
      </c>
      <c r="I405" t="str">
        <f t="shared" si="25"/>
        <v>discounted</v>
      </c>
      <c r="J405" s="3">
        <f>Table3[[#This Row],[Quantity_Sold]]*Table3[[#This Row],[Selling_Price]]</f>
        <v>3344</v>
      </c>
      <c r="K405" s="3">
        <f t="shared" si="26"/>
        <v>41.8</v>
      </c>
      <c r="L405" s="3">
        <f t="shared" si="27"/>
        <v>3302.2</v>
      </c>
      <c r="M405" s="3" t="str">
        <f>TEXT(Table3[[#This Row],[Date]], "mmmm")</f>
        <v>February</v>
      </c>
      <c r="N405" s="3" t="str">
        <f>_xlfn.XLOOKUP(D405,Customers!A:A,Customers!B:B )</f>
        <v>Hill Inc</v>
      </c>
      <c r="O405" s="3" t="str">
        <f>_xlfn.XLOOKUP(C405,Books!A:A,Books!B:B)</f>
        <v>Arrive ok</v>
      </c>
      <c r="P405" s="3" t="str">
        <f>INDEX(Customers!B:B,MATCH(D405,Customers!A:A,0))</f>
        <v>Hill Inc</v>
      </c>
    </row>
    <row r="406" spans="1:16">
      <c r="A406" t="s">
        <v>1053</v>
      </c>
      <c r="B406" s="5">
        <v>44961</v>
      </c>
      <c r="C406" t="s">
        <v>92</v>
      </c>
      <c r="D406" t="s">
        <v>320</v>
      </c>
      <c r="E406">
        <v>8</v>
      </c>
      <c r="F406" t="str">
        <f t="shared" si="24"/>
        <v>Bulk</v>
      </c>
      <c r="G406" s="3">
        <v>381</v>
      </c>
      <c r="H406">
        <v>15</v>
      </c>
      <c r="I406" t="str">
        <f t="shared" si="25"/>
        <v>discounted</v>
      </c>
      <c r="J406" s="3">
        <f>Table3[[#This Row],[Quantity_Sold]]*Table3[[#This Row],[Selling_Price]]</f>
        <v>3048</v>
      </c>
      <c r="K406" s="3">
        <f t="shared" si="26"/>
        <v>57.15</v>
      </c>
      <c r="L406" s="3">
        <f t="shared" si="27"/>
        <v>2990.85</v>
      </c>
      <c r="M406" s="3" t="str">
        <f>TEXT(Table3[[#This Row],[Date]], "mmmm")</f>
        <v>February</v>
      </c>
      <c r="N406" s="3" t="str">
        <f>_xlfn.XLOOKUP(D406,Customers!A:A,Customers!B:B )</f>
        <v>Warner, Willis and Ray</v>
      </c>
      <c r="O406" s="3" t="str">
        <f>_xlfn.XLOOKUP(C406,Books!A:A,Books!B:B)</f>
        <v>Also general growth local</v>
      </c>
      <c r="P406" s="3" t="str">
        <f>INDEX(Customers!B:B,MATCH(D406,Customers!A:A,0))</f>
        <v>Warner, Willis and Ray</v>
      </c>
    </row>
    <row r="407" spans="1:16">
      <c r="A407" t="s">
        <v>1054</v>
      </c>
      <c r="B407" s="5">
        <v>44975</v>
      </c>
      <c r="C407" t="s">
        <v>42</v>
      </c>
      <c r="D407" t="s">
        <v>358</v>
      </c>
      <c r="E407">
        <v>2</v>
      </c>
      <c r="F407" t="str">
        <f t="shared" si="24"/>
        <v>normal</v>
      </c>
      <c r="G407" s="3">
        <v>303</v>
      </c>
      <c r="H407">
        <v>10</v>
      </c>
      <c r="I407" t="str">
        <f t="shared" si="25"/>
        <v>discounted</v>
      </c>
      <c r="J407" s="3">
        <f>Table3[[#This Row],[Quantity_Sold]]*Table3[[#This Row],[Selling_Price]]</f>
        <v>606</v>
      </c>
      <c r="K407" s="3">
        <f t="shared" si="26"/>
        <v>30.3</v>
      </c>
      <c r="L407" s="3">
        <f t="shared" si="27"/>
        <v>575.70000000000005</v>
      </c>
      <c r="M407" s="3" t="str">
        <f>TEXT(Table3[[#This Row],[Date]], "mmmm")</f>
        <v>February</v>
      </c>
      <c r="N407" s="3" t="str">
        <f>_xlfn.XLOOKUP(D407,Customers!A:A,Customers!B:B )</f>
        <v>Hood-Pena</v>
      </c>
      <c r="O407" s="3" t="str">
        <f>_xlfn.XLOOKUP(C407,Books!A:A,Books!B:B)</f>
        <v>Industry sport interesting</v>
      </c>
      <c r="P407" s="3" t="str">
        <f>INDEX(Customers!B:B,MATCH(D407,Customers!A:A,0))</f>
        <v>Hood-Pena</v>
      </c>
    </row>
    <row r="408" spans="1:16">
      <c r="A408" t="s">
        <v>1055</v>
      </c>
      <c r="B408" s="5">
        <v>44959</v>
      </c>
      <c r="C408" t="s">
        <v>66</v>
      </c>
      <c r="D408" t="s">
        <v>206</v>
      </c>
      <c r="E408">
        <v>4</v>
      </c>
      <c r="F408" t="str">
        <f t="shared" si="24"/>
        <v>normal</v>
      </c>
      <c r="G408" s="3">
        <v>271</v>
      </c>
      <c r="H408">
        <v>10</v>
      </c>
      <c r="I408" t="str">
        <f t="shared" si="25"/>
        <v>discounted</v>
      </c>
      <c r="J408" s="3">
        <f>Table3[[#This Row],[Quantity_Sold]]*Table3[[#This Row],[Selling_Price]]</f>
        <v>1084</v>
      </c>
      <c r="K408" s="3">
        <f t="shared" si="26"/>
        <v>27.1</v>
      </c>
      <c r="L408" s="3">
        <f t="shared" si="27"/>
        <v>1056.9000000000001</v>
      </c>
      <c r="M408" s="3" t="str">
        <f>TEXT(Table3[[#This Row],[Date]], "mmmm")</f>
        <v>February</v>
      </c>
      <c r="N408" s="3" t="str">
        <f>_xlfn.XLOOKUP(D408,Customers!A:A,Customers!B:B )</f>
        <v>Sanchez-Jenkins</v>
      </c>
      <c r="O408" s="3" t="str">
        <f>_xlfn.XLOOKUP(C408,Books!A:A,Books!B:B)</f>
        <v>Easy citizen time</v>
      </c>
      <c r="P408" s="3" t="str">
        <f>INDEX(Customers!B:B,MATCH(D408,Customers!A:A,0))</f>
        <v>Sanchez-Jenkins</v>
      </c>
    </row>
    <row r="409" spans="1:16">
      <c r="A409" t="s">
        <v>1056</v>
      </c>
      <c r="B409" s="5">
        <v>44973</v>
      </c>
      <c r="C409" t="s">
        <v>22</v>
      </c>
      <c r="D409" t="s">
        <v>484</v>
      </c>
      <c r="E409">
        <v>10</v>
      </c>
      <c r="F409" t="str">
        <f t="shared" si="24"/>
        <v>Bulk</v>
      </c>
      <c r="G409" s="3">
        <v>332</v>
      </c>
      <c r="H409">
        <v>10</v>
      </c>
      <c r="I409" t="str">
        <f t="shared" si="25"/>
        <v>discounted</v>
      </c>
      <c r="J409" s="3">
        <f>Table3[[#This Row],[Quantity_Sold]]*Table3[[#This Row],[Selling_Price]]</f>
        <v>3320</v>
      </c>
      <c r="K409" s="3">
        <f t="shared" si="26"/>
        <v>33.200000000000003</v>
      </c>
      <c r="L409" s="3">
        <f t="shared" si="27"/>
        <v>3286.8</v>
      </c>
      <c r="M409" s="3" t="str">
        <f>TEXT(Table3[[#This Row],[Date]], "mmmm")</f>
        <v>February</v>
      </c>
      <c r="N409" s="3" t="str">
        <f>_xlfn.XLOOKUP(D409,Customers!A:A,Customers!B:B )</f>
        <v>Hall-Morgan</v>
      </c>
      <c r="O409" s="3" t="str">
        <f>_xlfn.XLOOKUP(C409,Books!A:A,Books!B:B)</f>
        <v>Loss peace on</v>
      </c>
      <c r="P409" s="3" t="str">
        <f>INDEX(Customers!B:B,MATCH(D409,Customers!A:A,0))</f>
        <v>Hall-Morgan</v>
      </c>
    </row>
    <row r="410" spans="1:16">
      <c r="A410" t="s">
        <v>1057</v>
      </c>
      <c r="B410" s="5">
        <v>44965</v>
      </c>
      <c r="C410" t="s">
        <v>66</v>
      </c>
      <c r="D410" t="s">
        <v>538</v>
      </c>
      <c r="E410">
        <v>1</v>
      </c>
      <c r="F410" t="str">
        <f t="shared" si="24"/>
        <v>normal</v>
      </c>
      <c r="G410" s="3">
        <v>271</v>
      </c>
      <c r="H410">
        <v>15</v>
      </c>
      <c r="I410" t="str">
        <f t="shared" si="25"/>
        <v>discounted</v>
      </c>
      <c r="J410" s="3">
        <f>Table3[[#This Row],[Quantity_Sold]]*Table3[[#This Row],[Selling_Price]]</f>
        <v>271</v>
      </c>
      <c r="K410" s="3">
        <f t="shared" si="26"/>
        <v>40.65</v>
      </c>
      <c r="L410" s="3">
        <f t="shared" si="27"/>
        <v>230.35</v>
      </c>
      <c r="M410" s="3" t="str">
        <f>TEXT(Table3[[#This Row],[Date]], "mmmm")</f>
        <v>February</v>
      </c>
      <c r="N410" s="3" t="str">
        <f>_xlfn.XLOOKUP(D410,Customers!A:A,Customers!B:B )</f>
        <v>Savage, Boyle and Kennedy</v>
      </c>
      <c r="O410" s="3" t="str">
        <f>_xlfn.XLOOKUP(C410,Books!A:A,Books!B:B)</f>
        <v>Easy citizen time</v>
      </c>
      <c r="P410" s="3" t="str">
        <f>INDEX(Customers!B:B,MATCH(D410,Customers!A:A,0))</f>
        <v>Savage, Boyle and Kennedy</v>
      </c>
    </row>
    <row r="411" spans="1:16">
      <c r="A411" t="s">
        <v>1058</v>
      </c>
      <c r="B411" s="5">
        <v>44979</v>
      </c>
      <c r="C411" t="s">
        <v>7</v>
      </c>
      <c r="D411" t="s">
        <v>286</v>
      </c>
      <c r="E411">
        <v>8</v>
      </c>
      <c r="F411" t="str">
        <f t="shared" si="24"/>
        <v>Bulk</v>
      </c>
      <c r="G411" s="3">
        <v>341</v>
      </c>
      <c r="H411">
        <v>0</v>
      </c>
      <c r="I411" t="str">
        <f t="shared" si="25"/>
        <v>full price</v>
      </c>
      <c r="J411" s="3">
        <f>Table3[[#This Row],[Quantity_Sold]]*Table3[[#This Row],[Selling_Price]]</f>
        <v>2728</v>
      </c>
      <c r="K411" s="3">
        <f t="shared" si="26"/>
        <v>0</v>
      </c>
      <c r="L411" s="3">
        <f t="shared" si="27"/>
        <v>2728</v>
      </c>
      <c r="M411" s="3" t="str">
        <f>TEXT(Table3[[#This Row],[Date]], "mmmm")</f>
        <v>February</v>
      </c>
      <c r="N411" s="3" t="str">
        <f>_xlfn.XLOOKUP(D411,Customers!A:A,Customers!B:B )</f>
        <v>White-Cox</v>
      </c>
      <c r="O411" s="3" t="str">
        <f>_xlfn.XLOOKUP(C411,Books!A:A,Books!B:B)</f>
        <v>Key protect simple fall</v>
      </c>
      <c r="P411" s="3" t="str">
        <f>INDEX(Customers!B:B,MATCH(D411,Customers!A:A,0))</f>
        <v>White-Cox</v>
      </c>
    </row>
    <row r="412" spans="1:16">
      <c r="A412" t="s">
        <v>1059</v>
      </c>
      <c r="B412" s="5">
        <v>44985</v>
      </c>
      <c r="C412" t="s">
        <v>108</v>
      </c>
      <c r="D412" t="s">
        <v>388</v>
      </c>
      <c r="E412">
        <v>8</v>
      </c>
      <c r="F412" t="str">
        <f t="shared" si="24"/>
        <v>Bulk</v>
      </c>
      <c r="G412" s="3">
        <v>287</v>
      </c>
      <c r="H412">
        <v>15</v>
      </c>
      <c r="I412" t="str">
        <f t="shared" si="25"/>
        <v>discounted</v>
      </c>
      <c r="J412" s="3">
        <f>Table3[[#This Row],[Quantity_Sold]]*Table3[[#This Row],[Selling_Price]]</f>
        <v>2296</v>
      </c>
      <c r="K412" s="3">
        <f t="shared" si="26"/>
        <v>43.05</v>
      </c>
      <c r="L412" s="3">
        <f t="shared" si="27"/>
        <v>2252.9499999999998</v>
      </c>
      <c r="M412" s="3" t="str">
        <f>TEXT(Table3[[#This Row],[Date]], "mmmm")</f>
        <v>February</v>
      </c>
      <c r="N412" s="3" t="str">
        <f>_xlfn.XLOOKUP(D412,Customers!A:A,Customers!B:B )</f>
        <v>Lloyd-Williams</v>
      </c>
      <c r="O412" s="3" t="str">
        <f>_xlfn.XLOOKUP(C412,Books!A:A,Books!B:B)</f>
        <v>Front</v>
      </c>
      <c r="P412" s="3" t="str">
        <f>INDEX(Customers!B:B,MATCH(D412,Customers!A:A,0))</f>
        <v>Lloyd-Williams</v>
      </c>
    </row>
    <row r="413" spans="1:16">
      <c r="A413" t="s">
        <v>1060</v>
      </c>
      <c r="B413" s="5">
        <v>44978</v>
      </c>
      <c r="C413" t="s">
        <v>7</v>
      </c>
      <c r="D413" t="s">
        <v>542</v>
      </c>
      <c r="E413">
        <v>10</v>
      </c>
      <c r="F413" t="str">
        <f t="shared" si="24"/>
        <v>Bulk</v>
      </c>
      <c r="G413" s="3">
        <v>341</v>
      </c>
      <c r="H413">
        <v>10</v>
      </c>
      <c r="I413" t="str">
        <f t="shared" si="25"/>
        <v>discounted</v>
      </c>
      <c r="J413" s="3">
        <f>Table3[[#This Row],[Quantity_Sold]]*Table3[[#This Row],[Selling_Price]]</f>
        <v>3410</v>
      </c>
      <c r="K413" s="3">
        <f t="shared" si="26"/>
        <v>34.1</v>
      </c>
      <c r="L413" s="3">
        <f t="shared" si="27"/>
        <v>3375.9</v>
      </c>
      <c r="M413" s="3" t="str">
        <f>TEXT(Table3[[#This Row],[Date]], "mmmm")</f>
        <v>February</v>
      </c>
      <c r="N413" s="3" t="str">
        <f>_xlfn.XLOOKUP(D413,Customers!A:A,Customers!B:B )</f>
        <v>Rodriguez, Hammond and Mason</v>
      </c>
      <c r="O413" s="3" t="str">
        <f>_xlfn.XLOOKUP(C413,Books!A:A,Books!B:B)</f>
        <v>Key protect simple fall</v>
      </c>
      <c r="P413" s="3" t="str">
        <f>INDEX(Customers!B:B,MATCH(D413,Customers!A:A,0))</f>
        <v>Rodriguez, Hammond and Mason</v>
      </c>
    </row>
    <row r="414" spans="1:16">
      <c r="A414" t="s">
        <v>1061</v>
      </c>
      <c r="B414" s="5">
        <v>44977</v>
      </c>
      <c r="C414" t="s">
        <v>112</v>
      </c>
      <c r="D414" t="s">
        <v>338</v>
      </c>
      <c r="E414">
        <v>5</v>
      </c>
      <c r="F414" t="str">
        <f t="shared" si="24"/>
        <v>normal</v>
      </c>
      <c r="G414" s="3">
        <v>462</v>
      </c>
      <c r="H414">
        <v>15</v>
      </c>
      <c r="I414" t="str">
        <f t="shared" si="25"/>
        <v>discounted</v>
      </c>
      <c r="J414" s="3">
        <f>Table3[[#This Row],[Quantity_Sold]]*Table3[[#This Row],[Selling_Price]]</f>
        <v>2310</v>
      </c>
      <c r="K414" s="3">
        <f t="shared" si="26"/>
        <v>69.3</v>
      </c>
      <c r="L414" s="3">
        <f t="shared" si="27"/>
        <v>2240.6999999999998</v>
      </c>
      <c r="M414" s="3" t="str">
        <f>TEXT(Table3[[#This Row],[Date]], "mmmm")</f>
        <v>February</v>
      </c>
      <c r="N414" s="3" t="str">
        <f>_xlfn.XLOOKUP(D414,Customers!A:A,Customers!B:B )</f>
        <v>Mahoney-Long</v>
      </c>
      <c r="O414" s="3" t="str">
        <f>_xlfn.XLOOKUP(C414,Books!A:A,Books!B:B)</f>
        <v>Now stage</v>
      </c>
      <c r="P414" s="3" t="str">
        <f>INDEX(Customers!B:B,MATCH(D414,Customers!A:A,0))</f>
        <v>Mahoney-Long</v>
      </c>
    </row>
    <row r="415" spans="1:16">
      <c r="A415" t="s">
        <v>1062</v>
      </c>
      <c r="B415" s="5">
        <v>44980</v>
      </c>
      <c r="C415" t="s">
        <v>80</v>
      </c>
      <c r="D415" t="s">
        <v>230</v>
      </c>
      <c r="E415">
        <v>6</v>
      </c>
      <c r="F415" t="str">
        <f t="shared" si="24"/>
        <v>Bulk</v>
      </c>
      <c r="G415" s="3">
        <v>164</v>
      </c>
      <c r="H415">
        <v>10</v>
      </c>
      <c r="I415" t="str">
        <f t="shared" si="25"/>
        <v>discounted</v>
      </c>
      <c r="J415" s="3">
        <f>Table3[[#This Row],[Quantity_Sold]]*Table3[[#This Row],[Selling_Price]]</f>
        <v>984</v>
      </c>
      <c r="K415" s="3">
        <f t="shared" si="26"/>
        <v>16.399999999999999</v>
      </c>
      <c r="L415" s="3">
        <f t="shared" si="27"/>
        <v>967.6</v>
      </c>
      <c r="M415" s="3" t="str">
        <f>TEXT(Table3[[#This Row],[Date]], "mmmm")</f>
        <v>February</v>
      </c>
      <c r="N415" s="3" t="str">
        <f>_xlfn.XLOOKUP(D415,Customers!A:A,Customers!B:B )</f>
        <v>Alexander-Williams</v>
      </c>
      <c r="O415" s="3" t="str">
        <f>_xlfn.XLOOKUP(C415,Books!A:A,Books!B:B)</f>
        <v>Can apply</v>
      </c>
      <c r="P415" s="3" t="str">
        <f>INDEX(Customers!B:B,MATCH(D415,Customers!A:A,0))</f>
        <v>Alexander-Williams</v>
      </c>
    </row>
    <row r="416" spans="1:16">
      <c r="A416" t="s">
        <v>1063</v>
      </c>
      <c r="B416" s="5">
        <v>44979</v>
      </c>
      <c r="C416" t="s">
        <v>72</v>
      </c>
      <c r="D416" t="s">
        <v>368</v>
      </c>
      <c r="E416">
        <v>5</v>
      </c>
      <c r="F416" t="str">
        <f t="shared" si="24"/>
        <v>normal</v>
      </c>
      <c r="G416" s="3">
        <v>423</v>
      </c>
      <c r="H416">
        <v>5</v>
      </c>
      <c r="I416" t="str">
        <f t="shared" si="25"/>
        <v>discounted</v>
      </c>
      <c r="J416" s="3">
        <f>Table3[[#This Row],[Quantity_Sold]]*Table3[[#This Row],[Selling_Price]]</f>
        <v>2115</v>
      </c>
      <c r="K416" s="3">
        <f t="shared" si="26"/>
        <v>21.15</v>
      </c>
      <c r="L416" s="3">
        <f t="shared" si="27"/>
        <v>2093.85</v>
      </c>
      <c r="M416" s="3" t="str">
        <f>TEXT(Table3[[#This Row],[Date]], "mmmm")</f>
        <v>February</v>
      </c>
      <c r="N416" s="3" t="str">
        <f>_xlfn.XLOOKUP(D416,Customers!A:A,Customers!B:B )</f>
        <v>Anderson-Martinez</v>
      </c>
      <c r="O416" s="3" t="str">
        <f>_xlfn.XLOOKUP(C416,Books!A:A,Books!B:B)</f>
        <v>Remain hard</v>
      </c>
      <c r="P416" s="3" t="str">
        <f>INDEX(Customers!B:B,MATCH(D416,Customers!A:A,0))</f>
        <v>Anderson-Martinez</v>
      </c>
    </row>
    <row r="417" spans="1:16">
      <c r="A417" t="s">
        <v>1064</v>
      </c>
      <c r="B417" s="5">
        <v>44958</v>
      </c>
      <c r="C417" t="s">
        <v>52</v>
      </c>
      <c r="D417" t="s">
        <v>264</v>
      </c>
      <c r="E417">
        <v>9</v>
      </c>
      <c r="F417" t="str">
        <f t="shared" si="24"/>
        <v>Bulk</v>
      </c>
      <c r="G417" s="3">
        <v>441</v>
      </c>
      <c r="H417">
        <v>10</v>
      </c>
      <c r="I417" t="str">
        <f t="shared" si="25"/>
        <v>discounted</v>
      </c>
      <c r="J417" s="3">
        <f>Table3[[#This Row],[Quantity_Sold]]*Table3[[#This Row],[Selling_Price]]</f>
        <v>3969</v>
      </c>
      <c r="K417" s="3">
        <f t="shared" si="26"/>
        <v>44.1</v>
      </c>
      <c r="L417" s="3">
        <f t="shared" si="27"/>
        <v>3924.9</v>
      </c>
      <c r="M417" s="3" t="str">
        <f>TEXT(Table3[[#This Row],[Date]], "mmmm")</f>
        <v>February</v>
      </c>
      <c r="N417" s="3" t="str">
        <f>_xlfn.XLOOKUP(D417,Customers!A:A,Customers!B:B )</f>
        <v>Price Ltd</v>
      </c>
      <c r="O417" s="3" t="str">
        <f>_xlfn.XLOOKUP(C417,Books!A:A,Books!B:B)</f>
        <v>Hope meet thing</v>
      </c>
      <c r="P417" s="3" t="str">
        <f>INDEX(Customers!B:B,MATCH(D417,Customers!A:A,0))</f>
        <v>Price Ltd</v>
      </c>
    </row>
    <row r="418" spans="1:16">
      <c r="A418" t="s">
        <v>1065</v>
      </c>
      <c r="B418" s="5">
        <v>44963</v>
      </c>
      <c r="C418" t="s">
        <v>106</v>
      </c>
      <c r="D418" t="s">
        <v>384</v>
      </c>
      <c r="E418">
        <v>10</v>
      </c>
      <c r="F418" t="str">
        <f t="shared" si="24"/>
        <v>Bulk</v>
      </c>
      <c r="G418" s="3">
        <v>219</v>
      </c>
      <c r="H418">
        <v>10</v>
      </c>
      <c r="I418" t="str">
        <f t="shared" si="25"/>
        <v>discounted</v>
      </c>
      <c r="J418" s="3">
        <f>Table3[[#This Row],[Quantity_Sold]]*Table3[[#This Row],[Selling_Price]]</f>
        <v>2190</v>
      </c>
      <c r="K418" s="3">
        <f t="shared" si="26"/>
        <v>21.9</v>
      </c>
      <c r="L418" s="3">
        <f t="shared" si="27"/>
        <v>2168.1</v>
      </c>
      <c r="M418" s="3" t="str">
        <f>TEXT(Table3[[#This Row],[Date]], "mmmm")</f>
        <v>February</v>
      </c>
      <c r="N418" s="3" t="str">
        <f>_xlfn.XLOOKUP(D418,Customers!A:A,Customers!B:B )</f>
        <v>Mendoza-Burke</v>
      </c>
      <c r="O418" s="3" t="str">
        <f>_xlfn.XLOOKUP(C418,Books!A:A,Books!B:B)</f>
        <v>Some may</v>
      </c>
      <c r="P418" s="3" t="str">
        <f>INDEX(Customers!B:B,MATCH(D418,Customers!A:A,0))</f>
        <v>Mendoza-Burke</v>
      </c>
    </row>
    <row r="419" spans="1:16">
      <c r="A419" t="s">
        <v>1066</v>
      </c>
      <c r="B419" s="5">
        <v>44980</v>
      </c>
      <c r="C419" t="s">
        <v>52</v>
      </c>
      <c r="D419" t="s">
        <v>246</v>
      </c>
      <c r="E419">
        <v>9</v>
      </c>
      <c r="F419" t="str">
        <f t="shared" si="24"/>
        <v>Bulk</v>
      </c>
      <c r="G419" s="3">
        <v>441</v>
      </c>
      <c r="H419">
        <v>0</v>
      </c>
      <c r="I419" t="str">
        <f t="shared" si="25"/>
        <v>full price</v>
      </c>
      <c r="J419" s="3">
        <f>Table3[[#This Row],[Quantity_Sold]]*Table3[[#This Row],[Selling_Price]]</f>
        <v>3969</v>
      </c>
      <c r="K419" s="3">
        <f t="shared" si="26"/>
        <v>0</v>
      </c>
      <c r="L419" s="3">
        <f t="shared" si="27"/>
        <v>3969</v>
      </c>
      <c r="M419" s="3" t="str">
        <f>TEXT(Table3[[#This Row],[Date]], "mmmm")</f>
        <v>February</v>
      </c>
      <c r="N419" s="3" t="str">
        <f>_xlfn.XLOOKUP(D419,Customers!A:A,Customers!B:B )</f>
        <v>Murphy LLC</v>
      </c>
      <c r="O419" s="3" t="str">
        <f>_xlfn.XLOOKUP(C419,Books!A:A,Books!B:B)</f>
        <v>Hope meet thing</v>
      </c>
      <c r="P419" s="3" t="str">
        <f>INDEX(Customers!B:B,MATCH(D419,Customers!A:A,0))</f>
        <v>Murphy LLC</v>
      </c>
    </row>
    <row r="420" spans="1:16">
      <c r="A420" t="s">
        <v>1067</v>
      </c>
      <c r="B420" s="5">
        <v>44980</v>
      </c>
      <c r="C420" t="s">
        <v>100</v>
      </c>
      <c r="D420" t="s">
        <v>372</v>
      </c>
      <c r="E420">
        <v>5</v>
      </c>
      <c r="F420" t="str">
        <f t="shared" si="24"/>
        <v>normal</v>
      </c>
      <c r="G420" s="3">
        <v>334</v>
      </c>
      <c r="H420">
        <v>10</v>
      </c>
      <c r="I420" t="str">
        <f t="shared" si="25"/>
        <v>discounted</v>
      </c>
      <c r="J420" s="3">
        <f>Table3[[#This Row],[Quantity_Sold]]*Table3[[#This Row],[Selling_Price]]</f>
        <v>1670</v>
      </c>
      <c r="K420" s="3">
        <f t="shared" si="26"/>
        <v>33.4</v>
      </c>
      <c r="L420" s="3">
        <f t="shared" si="27"/>
        <v>1636.6</v>
      </c>
      <c r="M420" s="3" t="str">
        <f>TEXT(Table3[[#This Row],[Date]], "mmmm")</f>
        <v>February</v>
      </c>
      <c r="N420" s="3" t="str">
        <f>_xlfn.XLOOKUP(D420,Customers!A:A,Customers!B:B )</f>
        <v>Lambert, Valdez and Garcia</v>
      </c>
      <c r="O420" s="3" t="str">
        <f>_xlfn.XLOOKUP(C420,Books!A:A,Books!B:B)</f>
        <v>Prevent particularly wrong</v>
      </c>
      <c r="P420" s="3" t="str">
        <f>INDEX(Customers!B:B,MATCH(D420,Customers!A:A,0))</f>
        <v>Lambert, Valdez and Garcia</v>
      </c>
    </row>
    <row r="421" spans="1:16">
      <c r="A421" t="s">
        <v>1068</v>
      </c>
      <c r="B421" s="5">
        <v>44960</v>
      </c>
      <c r="C421" t="s">
        <v>88</v>
      </c>
      <c r="D421" t="s">
        <v>164</v>
      </c>
      <c r="E421">
        <v>8</v>
      </c>
      <c r="F421" t="str">
        <f t="shared" si="24"/>
        <v>Bulk</v>
      </c>
      <c r="G421" s="3">
        <v>456</v>
      </c>
      <c r="H421">
        <v>15</v>
      </c>
      <c r="I421" t="str">
        <f t="shared" si="25"/>
        <v>discounted</v>
      </c>
      <c r="J421" s="3">
        <f>Table3[[#This Row],[Quantity_Sold]]*Table3[[#This Row],[Selling_Price]]</f>
        <v>3648</v>
      </c>
      <c r="K421" s="3">
        <f t="shared" si="26"/>
        <v>68.400000000000006</v>
      </c>
      <c r="L421" s="3">
        <f t="shared" si="27"/>
        <v>3579.6</v>
      </c>
      <c r="M421" s="3" t="str">
        <f>TEXT(Table3[[#This Row],[Date]], "mmmm")</f>
        <v>February</v>
      </c>
      <c r="N421" s="3" t="str">
        <f>_xlfn.XLOOKUP(D421,Customers!A:A,Customers!B:B )</f>
        <v>Munoz, Black and Wilson</v>
      </c>
      <c r="O421" s="3" t="str">
        <f>_xlfn.XLOOKUP(C421,Books!A:A,Books!B:B)</f>
        <v>Lay chance</v>
      </c>
      <c r="P421" s="3" t="str">
        <f>INDEX(Customers!B:B,MATCH(D421,Customers!A:A,0))</f>
        <v>Munoz, Black and Wilson</v>
      </c>
    </row>
    <row r="422" spans="1:16">
      <c r="A422" t="s">
        <v>1069</v>
      </c>
      <c r="B422" s="5">
        <v>44970</v>
      </c>
      <c r="C422" t="s">
        <v>32</v>
      </c>
      <c r="D422" t="s">
        <v>260</v>
      </c>
      <c r="E422">
        <v>3</v>
      </c>
      <c r="F422" t="str">
        <f t="shared" si="24"/>
        <v>normal</v>
      </c>
      <c r="G422" s="3">
        <v>186</v>
      </c>
      <c r="H422">
        <v>0</v>
      </c>
      <c r="I422" t="str">
        <f t="shared" si="25"/>
        <v>full price</v>
      </c>
      <c r="J422" s="3">
        <f>Table3[[#This Row],[Quantity_Sold]]*Table3[[#This Row],[Selling_Price]]</f>
        <v>558</v>
      </c>
      <c r="K422" s="3">
        <f t="shared" si="26"/>
        <v>0</v>
      </c>
      <c r="L422" s="3">
        <f t="shared" si="27"/>
        <v>558</v>
      </c>
      <c r="M422" s="3" t="str">
        <f>TEXT(Table3[[#This Row],[Date]], "mmmm")</f>
        <v>February</v>
      </c>
      <c r="N422" s="3" t="str">
        <f>_xlfn.XLOOKUP(D422,Customers!A:A,Customers!B:B )</f>
        <v>Thomas-Melendez</v>
      </c>
      <c r="O422" s="3" t="str">
        <f>_xlfn.XLOOKUP(C422,Books!A:A,Books!B:B)</f>
        <v>Charge along</v>
      </c>
      <c r="P422" s="3" t="str">
        <f>INDEX(Customers!B:B,MATCH(D422,Customers!A:A,0))</f>
        <v>Thomas-Melendez</v>
      </c>
    </row>
    <row r="423" spans="1:16">
      <c r="A423" t="s">
        <v>1070</v>
      </c>
      <c r="B423" s="5">
        <v>44962</v>
      </c>
      <c r="C423" t="s">
        <v>68</v>
      </c>
      <c r="D423" t="s">
        <v>264</v>
      </c>
      <c r="E423">
        <v>1</v>
      </c>
      <c r="F423" t="str">
        <f t="shared" si="24"/>
        <v>normal</v>
      </c>
      <c r="G423" s="3">
        <v>410</v>
      </c>
      <c r="H423">
        <v>15</v>
      </c>
      <c r="I423" t="str">
        <f t="shared" si="25"/>
        <v>discounted</v>
      </c>
      <c r="J423" s="3">
        <f>Table3[[#This Row],[Quantity_Sold]]*Table3[[#This Row],[Selling_Price]]</f>
        <v>410</v>
      </c>
      <c r="K423" s="3">
        <f t="shared" si="26"/>
        <v>61.5</v>
      </c>
      <c r="L423" s="3">
        <f t="shared" si="27"/>
        <v>348.5</v>
      </c>
      <c r="M423" s="3" t="str">
        <f>TEXT(Table3[[#This Row],[Date]], "mmmm")</f>
        <v>February</v>
      </c>
      <c r="N423" s="3" t="str">
        <f>_xlfn.XLOOKUP(D423,Customers!A:A,Customers!B:B )</f>
        <v>Price Ltd</v>
      </c>
      <c r="O423" s="3" t="str">
        <f>_xlfn.XLOOKUP(C423,Books!A:A,Books!B:B)</f>
        <v>Audience will series</v>
      </c>
      <c r="P423" s="3" t="str">
        <f>INDEX(Customers!B:B,MATCH(D423,Customers!A:A,0))</f>
        <v>Price Ltd</v>
      </c>
    </row>
    <row r="424" spans="1:16">
      <c r="A424" t="s">
        <v>1071</v>
      </c>
      <c r="B424" s="5">
        <v>44961</v>
      </c>
      <c r="C424" t="s">
        <v>86</v>
      </c>
      <c r="D424" t="s">
        <v>416</v>
      </c>
      <c r="E424">
        <v>1</v>
      </c>
      <c r="F424" t="str">
        <f t="shared" si="24"/>
        <v>normal</v>
      </c>
      <c r="G424" s="3">
        <v>356</v>
      </c>
      <c r="H424">
        <v>5</v>
      </c>
      <c r="I424" t="str">
        <f t="shared" si="25"/>
        <v>discounted</v>
      </c>
      <c r="J424" s="3">
        <f>Table3[[#This Row],[Quantity_Sold]]*Table3[[#This Row],[Selling_Price]]</f>
        <v>356</v>
      </c>
      <c r="K424" s="3">
        <f t="shared" si="26"/>
        <v>17.8</v>
      </c>
      <c r="L424" s="3">
        <f t="shared" si="27"/>
        <v>338.2</v>
      </c>
      <c r="M424" s="3" t="str">
        <f>TEXT(Table3[[#This Row],[Date]], "mmmm")</f>
        <v>February</v>
      </c>
      <c r="N424" s="3" t="str">
        <f>_xlfn.XLOOKUP(D424,Customers!A:A,Customers!B:B )</f>
        <v>Ashley, Delgado and Hernandez</v>
      </c>
      <c r="O424" s="3" t="str">
        <f>_xlfn.XLOOKUP(C424,Books!A:A,Books!B:B)</f>
        <v>While responsibility</v>
      </c>
      <c r="P424" s="3" t="str">
        <f>INDEX(Customers!B:B,MATCH(D424,Customers!A:A,0))</f>
        <v>Ashley, Delgado and Hernandez</v>
      </c>
    </row>
    <row r="425" spans="1:16">
      <c r="A425" t="s">
        <v>1072</v>
      </c>
      <c r="B425" s="5">
        <v>44967</v>
      </c>
      <c r="C425" t="s">
        <v>40</v>
      </c>
      <c r="D425" t="s">
        <v>232</v>
      </c>
      <c r="E425">
        <v>7</v>
      </c>
      <c r="F425" t="str">
        <f t="shared" si="24"/>
        <v>Bulk</v>
      </c>
      <c r="G425" s="3">
        <v>427</v>
      </c>
      <c r="H425">
        <v>10</v>
      </c>
      <c r="I425" t="str">
        <f t="shared" si="25"/>
        <v>discounted</v>
      </c>
      <c r="J425" s="3">
        <f>Table3[[#This Row],[Quantity_Sold]]*Table3[[#This Row],[Selling_Price]]</f>
        <v>2989</v>
      </c>
      <c r="K425" s="3">
        <f t="shared" si="26"/>
        <v>42.7</v>
      </c>
      <c r="L425" s="3">
        <f t="shared" si="27"/>
        <v>2946.3</v>
      </c>
      <c r="M425" s="3" t="str">
        <f>TEXT(Table3[[#This Row],[Date]], "mmmm")</f>
        <v>February</v>
      </c>
      <c r="N425" s="3" t="str">
        <f>_xlfn.XLOOKUP(D425,Customers!A:A,Customers!B:B )</f>
        <v>Mcknight LLC</v>
      </c>
      <c r="O425" s="3" t="str">
        <f>_xlfn.XLOOKUP(C425,Books!A:A,Books!B:B)</f>
        <v>Big thought where</v>
      </c>
      <c r="P425" s="3" t="str">
        <f>INDEX(Customers!B:B,MATCH(D425,Customers!A:A,0))</f>
        <v>Mcknight LLC</v>
      </c>
    </row>
    <row r="426" spans="1:16">
      <c r="A426" t="s">
        <v>1073</v>
      </c>
      <c r="B426" s="5">
        <v>44979</v>
      </c>
      <c r="C426" t="s">
        <v>4</v>
      </c>
      <c r="D426" t="s">
        <v>630</v>
      </c>
      <c r="E426">
        <v>10</v>
      </c>
      <c r="F426" t="str">
        <f t="shared" si="24"/>
        <v>Bulk</v>
      </c>
      <c r="G426" s="3">
        <v>418</v>
      </c>
      <c r="H426">
        <v>10</v>
      </c>
      <c r="I426" t="str">
        <f t="shared" si="25"/>
        <v>discounted</v>
      </c>
      <c r="J426" s="3">
        <f>Table3[[#This Row],[Quantity_Sold]]*Table3[[#This Row],[Selling_Price]]</f>
        <v>4180</v>
      </c>
      <c r="K426" s="3">
        <f t="shared" si="26"/>
        <v>41.8</v>
      </c>
      <c r="L426" s="3">
        <f t="shared" si="27"/>
        <v>4138.2</v>
      </c>
      <c r="M426" s="3" t="str">
        <f>TEXT(Table3[[#This Row],[Date]], "mmmm")</f>
        <v>February</v>
      </c>
      <c r="N426" s="3" t="str">
        <f>_xlfn.XLOOKUP(D426,Customers!A:A,Customers!B:B )</f>
        <v>Harding-Johns</v>
      </c>
      <c r="O426" s="3" t="str">
        <f>_xlfn.XLOOKUP(C426,Books!A:A,Books!B:B)</f>
        <v>Arrive ok</v>
      </c>
      <c r="P426" s="3" t="str">
        <f>INDEX(Customers!B:B,MATCH(D426,Customers!A:A,0))</f>
        <v>Harding-Johns</v>
      </c>
    </row>
    <row r="427" spans="1:16">
      <c r="A427" t="s">
        <v>1074</v>
      </c>
      <c r="B427" s="5">
        <v>44975</v>
      </c>
      <c r="C427" t="s">
        <v>72</v>
      </c>
      <c r="D427" t="s">
        <v>364</v>
      </c>
      <c r="E427">
        <v>6</v>
      </c>
      <c r="F427" t="str">
        <f t="shared" si="24"/>
        <v>Bulk</v>
      </c>
      <c r="G427" s="3">
        <v>423</v>
      </c>
      <c r="H427">
        <v>10</v>
      </c>
      <c r="I427" t="str">
        <f t="shared" si="25"/>
        <v>discounted</v>
      </c>
      <c r="J427" s="3">
        <f>Table3[[#This Row],[Quantity_Sold]]*Table3[[#This Row],[Selling_Price]]</f>
        <v>2538</v>
      </c>
      <c r="K427" s="3">
        <f t="shared" si="26"/>
        <v>42.3</v>
      </c>
      <c r="L427" s="3">
        <f t="shared" si="27"/>
        <v>2495.6999999999998</v>
      </c>
      <c r="M427" s="3" t="str">
        <f>TEXT(Table3[[#This Row],[Date]], "mmmm")</f>
        <v>February</v>
      </c>
      <c r="N427" s="3" t="str">
        <f>_xlfn.XLOOKUP(D427,Customers!A:A,Customers!B:B )</f>
        <v>Mann PLC</v>
      </c>
      <c r="O427" s="3" t="str">
        <f>_xlfn.XLOOKUP(C427,Books!A:A,Books!B:B)</f>
        <v>Remain hard</v>
      </c>
      <c r="P427" s="3" t="str">
        <f>INDEX(Customers!B:B,MATCH(D427,Customers!A:A,0))</f>
        <v>Mann PLC</v>
      </c>
    </row>
    <row r="428" spans="1:16">
      <c r="A428" t="s">
        <v>1075</v>
      </c>
      <c r="B428" s="5">
        <v>44962</v>
      </c>
      <c r="C428" t="s">
        <v>48</v>
      </c>
      <c r="D428" t="s">
        <v>318</v>
      </c>
      <c r="E428">
        <v>7</v>
      </c>
      <c r="F428" t="str">
        <f t="shared" si="24"/>
        <v>Bulk</v>
      </c>
      <c r="G428" s="3">
        <v>386</v>
      </c>
      <c r="H428">
        <v>10</v>
      </c>
      <c r="I428" t="str">
        <f t="shared" si="25"/>
        <v>discounted</v>
      </c>
      <c r="J428" s="3">
        <f>Table3[[#This Row],[Quantity_Sold]]*Table3[[#This Row],[Selling_Price]]</f>
        <v>2702</v>
      </c>
      <c r="K428" s="3">
        <f t="shared" si="26"/>
        <v>38.6</v>
      </c>
      <c r="L428" s="3">
        <f t="shared" si="27"/>
        <v>2663.4</v>
      </c>
      <c r="M428" s="3" t="str">
        <f>TEXT(Table3[[#This Row],[Date]], "mmmm")</f>
        <v>February</v>
      </c>
      <c r="N428" s="3" t="str">
        <f>_xlfn.XLOOKUP(D428,Customers!A:A,Customers!B:B )</f>
        <v>Davis, Shepard and Clay</v>
      </c>
      <c r="O428" s="3" t="str">
        <f>_xlfn.XLOOKUP(C428,Books!A:A,Books!B:B)</f>
        <v>Choose level</v>
      </c>
      <c r="P428" s="3" t="str">
        <f>INDEX(Customers!B:B,MATCH(D428,Customers!A:A,0))</f>
        <v>Davis, Shepard and Clay</v>
      </c>
    </row>
    <row r="429" spans="1:16">
      <c r="A429" t="s">
        <v>1076</v>
      </c>
      <c r="B429" s="5">
        <v>44978</v>
      </c>
      <c r="C429" t="s">
        <v>24</v>
      </c>
      <c r="D429" t="s">
        <v>344</v>
      </c>
      <c r="E429">
        <v>10</v>
      </c>
      <c r="F429" t="str">
        <f t="shared" si="24"/>
        <v>Bulk</v>
      </c>
      <c r="G429" s="3">
        <v>492</v>
      </c>
      <c r="H429">
        <v>0</v>
      </c>
      <c r="I429" t="str">
        <f t="shared" si="25"/>
        <v>full price</v>
      </c>
      <c r="J429" s="3">
        <f>Table3[[#This Row],[Quantity_Sold]]*Table3[[#This Row],[Selling_Price]]</f>
        <v>4920</v>
      </c>
      <c r="K429" s="3">
        <f t="shared" si="26"/>
        <v>0</v>
      </c>
      <c r="L429" s="3">
        <f t="shared" si="27"/>
        <v>4920</v>
      </c>
      <c r="M429" s="3" t="str">
        <f>TEXT(Table3[[#This Row],[Date]], "mmmm")</f>
        <v>February</v>
      </c>
      <c r="N429" s="3" t="str">
        <f>_xlfn.XLOOKUP(D429,Customers!A:A,Customers!B:B )</f>
        <v>Newman-Fitzgerald</v>
      </c>
      <c r="O429" s="3" t="str">
        <f>_xlfn.XLOOKUP(C429,Books!A:A,Books!B:B)</f>
        <v>Audience stop sport</v>
      </c>
      <c r="P429" s="3" t="str">
        <f>INDEX(Customers!B:B,MATCH(D429,Customers!A:A,0))</f>
        <v>Newman-Fitzgerald</v>
      </c>
    </row>
    <row r="430" spans="1:16">
      <c r="A430" t="s">
        <v>1077</v>
      </c>
      <c r="B430" s="5">
        <v>44977</v>
      </c>
      <c r="C430" t="s">
        <v>54</v>
      </c>
      <c r="D430" t="s">
        <v>388</v>
      </c>
      <c r="E430">
        <v>8</v>
      </c>
      <c r="F430" t="str">
        <f t="shared" si="24"/>
        <v>Bulk</v>
      </c>
      <c r="G430" s="3">
        <v>421</v>
      </c>
      <c r="H430">
        <v>0</v>
      </c>
      <c r="I430" t="str">
        <f t="shared" si="25"/>
        <v>full price</v>
      </c>
      <c r="J430" s="3">
        <f>Table3[[#This Row],[Quantity_Sold]]*Table3[[#This Row],[Selling_Price]]</f>
        <v>3368</v>
      </c>
      <c r="K430" s="3">
        <f t="shared" si="26"/>
        <v>0</v>
      </c>
      <c r="L430" s="3">
        <f t="shared" si="27"/>
        <v>3368</v>
      </c>
      <c r="M430" s="3" t="str">
        <f>TEXT(Table3[[#This Row],[Date]], "mmmm")</f>
        <v>February</v>
      </c>
      <c r="N430" s="3" t="str">
        <f>_xlfn.XLOOKUP(D430,Customers!A:A,Customers!B:B )</f>
        <v>Lloyd-Williams</v>
      </c>
      <c r="O430" s="3" t="str">
        <f>_xlfn.XLOOKUP(C430,Books!A:A,Books!B:B)</f>
        <v>Author director</v>
      </c>
      <c r="P430" s="3" t="str">
        <f>INDEX(Customers!B:B,MATCH(D430,Customers!A:A,0))</f>
        <v>Lloyd-Williams</v>
      </c>
    </row>
    <row r="431" spans="1:16">
      <c r="A431" t="s">
        <v>1078</v>
      </c>
      <c r="B431" s="5">
        <v>44964</v>
      </c>
      <c r="C431" t="s">
        <v>108</v>
      </c>
      <c r="D431" t="s">
        <v>478</v>
      </c>
      <c r="E431">
        <v>4</v>
      </c>
      <c r="F431" t="str">
        <f t="shared" si="24"/>
        <v>normal</v>
      </c>
      <c r="G431" s="3">
        <v>287</v>
      </c>
      <c r="H431">
        <v>15</v>
      </c>
      <c r="I431" t="str">
        <f t="shared" si="25"/>
        <v>discounted</v>
      </c>
      <c r="J431" s="3">
        <f>Table3[[#This Row],[Quantity_Sold]]*Table3[[#This Row],[Selling_Price]]</f>
        <v>1148</v>
      </c>
      <c r="K431" s="3">
        <f t="shared" si="26"/>
        <v>43.05</v>
      </c>
      <c r="L431" s="3">
        <f t="shared" si="27"/>
        <v>1104.95</v>
      </c>
      <c r="M431" s="3" t="str">
        <f>TEXT(Table3[[#This Row],[Date]], "mmmm")</f>
        <v>February</v>
      </c>
      <c r="N431" s="3" t="str">
        <f>_xlfn.XLOOKUP(D431,Customers!A:A,Customers!B:B )</f>
        <v>Moran LLC</v>
      </c>
      <c r="O431" s="3" t="str">
        <f>_xlfn.XLOOKUP(C431,Books!A:A,Books!B:B)</f>
        <v>Front</v>
      </c>
      <c r="P431" s="3" t="str">
        <f>INDEX(Customers!B:B,MATCH(D431,Customers!A:A,0))</f>
        <v>Moran LLC</v>
      </c>
    </row>
    <row r="432" spans="1:16">
      <c r="A432" t="s">
        <v>1079</v>
      </c>
      <c r="B432" s="5">
        <v>44975</v>
      </c>
      <c r="C432" t="s">
        <v>86</v>
      </c>
      <c r="D432" t="s">
        <v>556</v>
      </c>
      <c r="E432">
        <v>6</v>
      </c>
      <c r="F432" t="str">
        <f t="shared" si="24"/>
        <v>Bulk</v>
      </c>
      <c r="G432" s="3">
        <v>356</v>
      </c>
      <c r="H432">
        <v>15</v>
      </c>
      <c r="I432" t="str">
        <f t="shared" si="25"/>
        <v>discounted</v>
      </c>
      <c r="J432" s="3">
        <f>Table3[[#This Row],[Quantity_Sold]]*Table3[[#This Row],[Selling_Price]]</f>
        <v>2136</v>
      </c>
      <c r="K432" s="3">
        <f t="shared" si="26"/>
        <v>53.4</v>
      </c>
      <c r="L432" s="3">
        <f t="shared" si="27"/>
        <v>2082.6</v>
      </c>
      <c r="M432" s="3" t="str">
        <f>TEXT(Table3[[#This Row],[Date]], "mmmm")</f>
        <v>February</v>
      </c>
      <c r="N432" s="3" t="str">
        <f>_xlfn.XLOOKUP(D432,Customers!A:A,Customers!B:B )</f>
        <v>Richards Ltd</v>
      </c>
      <c r="O432" s="3" t="str">
        <f>_xlfn.XLOOKUP(C432,Books!A:A,Books!B:B)</f>
        <v>While responsibility</v>
      </c>
      <c r="P432" s="3" t="str">
        <f>INDEX(Customers!B:B,MATCH(D432,Customers!A:A,0))</f>
        <v>Richards Ltd</v>
      </c>
    </row>
    <row r="433" spans="1:16">
      <c r="A433" t="s">
        <v>1080</v>
      </c>
      <c r="B433" s="5">
        <v>44966</v>
      </c>
      <c r="C433" t="s">
        <v>116</v>
      </c>
      <c r="D433" t="s">
        <v>356</v>
      </c>
      <c r="E433">
        <v>10</v>
      </c>
      <c r="F433" t="str">
        <f t="shared" si="24"/>
        <v>Bulk</v>
      </c>
      <c r="G433" s="3">
        <v>209</v>
      </c>
      <c r="H433">
        <v>10</v>
      </c>
      <c r="I433" t="str">
        <f t="shared" si="25"/>
        <v>discounted</v>
      </c>
      <c r="J433" s="3">
        <f>Table3[[#This Row],[Quantity_Sold]]*Table3[[#This Row],[Selling_Price]]</f>
        <v>2090</v>
      </c>
      <c r="K433" s="3">
        <f t="shared" si="26"/>
        <v>20.9</v>
      </c>
      <c r="L433" s="3">
        <f t="shared" si="27"/>
        <v>2069.1</v>
      </c>
      <c r="M433" s="3" t="str">
        <f>TEXT(Table3[[#This Row],[Date]], "mmmm")</f>
        <v>February</v>
      </c>
      <c r="N433" s="3" t="str">
        <f>_xlfn.XLOOKUP(D433,Customers!A:A,Customers!B:B )</f>
        <v>Nash, Rich and Hill</v>
      </c>
      <c r="O433" s="3" t="str">
        <f>_xlfn.XLOOKUP(C433,Books!A:A,Books!B:B)</f>
        <v>Present positive</v>
      </c>
      <c r="P433" s="3" t="str">
        <f>INDEX(Customers!B:B,MATCH(D433,Customers!A:A,0))</f>
        <v>Nash, Rich and Hill</v>
      </c>
    </row>
    <row r="434" spans="1:16">
      <c r="A434" t="s">
        <v>1081</v>
      </c>
      <c r="B434" s="5">
        <v>44963</v>
      </c>
      <c r="C434" t="s">
        <v>46</v>
      </c>
      <c r="D434" t="s">
        <v>286</v>
      </c>
      <c r="E434">
        <v>4</v>
      </c>
      <c r="F434" t="str">
        <f t="shared" si="24"/>
        <v>normal</v>
      </c>
      <c r="G434" s="3">
        <v>167</v>
      </c>
      <c r="H434">
        <v>5</v>
      </c>
      <c r="I434" t="str">
        <f t="shared" si="25"/>
        <v>discounted</v>
      </c>
      <c r="J434" s="3">
        <f>Table3[[#This Row],[Quantity_Sold]]*Table3[[#This Row],[Selling_Price]]</f>
        <v>668</v>
      </c>
      <c r="K434" s="3">
        <f t="shared" si="26"/>
        <v>8.35</v>
      </c>
      <c r="L434" s="3">
        <f t="shared" si="27"/>
        <v>659.65</v>
      </c>
      <c r="M434" s="3" t="str">
        <f>TEXT(Table3[[#This Row],[Date]], "mmmm")</f>
        <v>February</v>
      </c>
      <c r="N434" s="3" t="str">
        <f>_xlfn.XLOOKUP(D434,Customers!A:A,Customers!B:B )</f>
        <v>White-Cox</v>
      </c>
      <c r="O434" s="3" t="str">
        <f>_xlfn.XLOOKUP(C434,Books!A:A,Books!B:B)</f>
        <v>Result population age</v>
      </c>
      <c r="P434" s="3" t="str">
        <f>INDEX(Customers!B:B,MATCH(D434,Customers!A:A,0))</f>
        <v>White-Cox</v>
      </c>
    </row>
    <row r="435" spans="1:16">
      <c r="A435" t="s">
        <v>1082</v>
      </c>
      <c r="B435" s="5">
        <v>44962</v>
      </c>
      <c r="C435" t="s">
        <v>72</v>
      </c>
      <c r="D435" t="s">
        <v>157</v>
      </c>
      <c r="E435">
        <v>2</v>
      </c>
      <c r="F435" t="str">
        <f t="shared" si="24"/>
        <v>normal</v>
      </c>
      <c r="G435" s="3">
        <v>423</v>
      </c>
      <c r="H435">
        <v>5</v>
      </c>
      <c r="I435" t="str">
        <f t="shared" si="25"/>
        <v>discounted</v>
      </c>
      <c r="J435" s="3">
        <f>Table3[[#This Row],[Quantity_Sold]]*Table3[[#This Row],[Selling_Price]]</f>
        <v>846</v>
      </c>
      <c r="K435" s="3">
        <f t="shared" si="26"/>
        <v>21.15</v>
      </c>
      <c r="L435" s="3">
        <f t="shared" si="27"/>
        <v>824.85</v>
      </c>
      <c r="M435" s="3" t="str">
        <f>TEXT(Table3[[#This Row],[Date]], "mmmm")</f>
        <v>February</v>
      </c>
      <c r="N435" s="3" t="str">
        <f>_xlfn.XLOOKUP(D435,Customers!A:A,Customers!B:B )</f>
        <v>Brown PLC</v>
      </c>
      <c r="O435" s="3" t="str">
        <f>_xlfn.XLOOKUP(C435,Books!A:A,Books!B:B)</f>
        <v>Remain hard</v>
      </c>
      <c r="P435" s="3" t="str">
        <f>INDEX(Customers!B:B,MATCH(D435,Customers!A:A,0))</f>
        <v>Brown PLC</v>
      </c>
    </row>
    <row r="436" spans="1:16">
      <c r="A436" t="s">
        <v>1083</v>
      </c>
      <c r="B436" s="5">
        <v>44983</v>
      </c>
      <c r="C436" t="s">
        <v>22</v>
      </c>
      <c r="D436" t="s">
        <v>364</v>
      </c>
      <c r="E436">
        <v>7</v>
      </c>
      <c r="F436" t="str">
        <f t="shared" si="24"/>
        <v>Bulk</v>
      </c>
      <c r="G436" s="3">
        <v>332</v>
      </c>
      <c r="H436">
        <v>10</v>
      </c>
      <c r="I436" t="str">
        <f t="shared" si="25"/>
        <v>discounted</v>
      </c>
      <c r="J436" s="3">
        <f>Table3[[#This Row],[Quantity_Sold]]*Table3[[#This Row],[Selling_Price]]</f>
        <v>2324</v>
      </c>
      <c r="K436" s="3">
        <f t="shared" si="26"/>
        <v>33.200000000000003</v>
      </c>
      <c r="L436" s="3">
        <f t="shared" si="27"/>
        <v>2290.8000000000002</v>
      </c>
      <c r="M436" s="3" t="str">
        <f>TEXT(Table3[[#This Row],[Date]], "mmmm")</f>
        <v>February</v>
      </c>
      <c r="N436" s="3" t="str">
        <f>_xlfn.XLOOKUP(D436,Customers!A:A,Customers!B:B )</f>
        <v>Mann PLC</v>
      </c>
      <c r="O436" s="3" t="str">
        <f>_xlfn.XLOOKUP(C436,Books!A:A,Books!B:B)</f>
        <v>Loss peace on</v>
      </c>
      <c r="P436" s="3" t="str">
        <f>INDEX(Customers!B:B,MATCH(D436,Customers!A:A,0))</f>
        <v>Mann PLC</v>
      </c>
    </row>
    <row r="437" spans="1:16">
      <c r="A437" t="s">
        <v>1084</v>
      </c>
      <c r="B437" s="5">
        <v>44968</v>
      </c>
      <c r="C437" t="s">
        <v>34</v>
      </c>
      <c r="D437" t="s">
        <v>248</v>
      </c>
      <c r="E437">
        <v>1</v>
      </c>
      <c r="F437" t="str">
        <f t="shared" si="24"/>
        <v>normal</v>
      </c>
      <c r="G437" s="3">
        <v>284</v>
      </c>
      <c r="H437">
        <v>5</v>
      </c>
      <c r="I437" t="str">
        <f t="shared" si="25"/>
        <v>discounted</v>
      </c>
      <c r="J437" s="3">
        <f>Table3[[#This Row],[Quantity_Sold]]*Table3[[#This Row],[Selling_Price]]</f>
        <v>284</v>
      </c>
      <c r="K437" s="3">
        <f t="shared" si="26"/>
        <v>14.2</v>
      </c>
      <c r="L437" s="3">
        <f t="shared" si="27"/>
        <v>269.8</v>
      </c>
      <c r="M437" s="3" t="str">
        <f>TEXT(Table3[[#This Row],[Date]], "mmmm")</f>
        <v>February</v>
      </c>
      <c r="N437" s="3" t="str">
        <f>_xlfn.XLOOKUP(D437,Customers!A:A,Customers!B:B )</f>
        <v>Macdonald Ltd</v>
      </c>
      <c r="O437" s="3" t="str">
        <f>_xlfn.XLOOKUP(C437,Books!A:A,Books!B:B)</f>
        <v>Against realize bill</v>
      </c>
      <c r="P437" s="3" t="str">
        <f>INDEX(Customers!B:B,MATCH(D437,Customers!A:A,0))</f>
        <v>Macdonald Ltd</v>
      </c>
    </row>
    <row r="438" spans="1:16">
      <c r="A438" t="s">
        <v>1085</v>
      </c>
      <c r="B438" s="5">
        <v>44965</v>
      </c>
      <c r="C438" t="s">
        <v>80</v>
      </c>
      <c r="D438" t="s">
        <v>258</v>
      </c>
      <c r="E438">
        <v>3</v>
      </c>
      <c r="F438" t="str">
        <f t="shared" si="24"/>
        <v>normal</v>
      </c>
      <c r="G438" s="3">
        <v>164</v>
      </c>
      <c r="H438">
        <v>10</v>
      </c>
      <c r="I438" t="str">
        <f t="shared" si="25"/>
        <v>discounted</v>
      </c>
      <c r="J438" s="3">
        <f>Table3[[#This Row],[Quantity_Sold]]*Table3[[#This Row],[Selling_Price]]</f>
        <v>492</v>
      </c>
      <c r="K438" s="3">
        <f t="shared" si="26"/>
        <v>16.399999999999999</v>
      </c>
      <c r="L438" s="3">
        <f t="shared" si="27"/>
        <v>475.6</v>
      </c>
      <c r="M438" s="3" t="str">
        <f>TEXT(Table3[[#This Row],[Date]], "mmmm")</f>
        <v>February</v>
      </c>
      <c r="N438" s="3" t="str">
        <f>_xlfn.XLOOKUP(D438,Customers!A:A,Customers!B:B )</f>
        <v>Williams LLC</v>
      </c>
      <c r="O438" s="3" t="str">
        <f>_xlfn.XLOOKUP(C438,Books!A:A,Books!B:B)</f>
        <v>Can apply</v>
      </c>
      <c r="P438" s="3" t="str">
        <f>INDEX(Customers!B:B,MATCH(D438,Customers!A:A,0))</f>
        <v>Williams LLC</v>
      </c>
    </row>
    <row r="439" spans="1:16">
      <c r="A439" t="s">
        <v>1086</v>
      </c>
      <c r="B439" s="5">
        <v>44969</v>
      </c>
      <c r="C439" t="s">
        <v>52</v>
      </c>
      <c r="D439" t="s">
        <v>476</v>
      </c>
      <c r="E439">
        <v>4</v>
      </c>
      <c r="F439" t="str">
        <f t="shared" si="24"/>
        <v>normal</v>
      </c>
      <c r="G439" s="3">
        <v>441</v>
      </c>
      <c r="H439">
        <v>15</v>
      </c>
      <c r="I439" t="str">
        <f t="shared" si="25"/>
        <v>discounted</v>
      </c>
      <c r="J439" s="3">
        <f>Table3[[#This Row],[Quantity_Sold]]*Table3[[#This Row],[Selling_Price]]</f>
        <v>1764</v>
      </c>
      <c r="K439" s="3">
        <f t="shared" si="26"/>
        <v>66.150000000000006</v>
      </c>
      <c r="L439" s="3">
        <f t="shared" si="27"/>
        <v>1697.85</v>
      </c>
      <c r="M439" s="3" t="str">
        <f>TEXT(Table3[[#This Row],[Date]], "mmmm")</f>
        <v>February</v>
      </c>
      <c r="N439" s="3" t="str">
        <f>_xlfn.XLOOKUP(D439,Customers!A:A,Customers!B:B )</f>
        <v>Warren, Crane and Jones</v>
      </c>
      <c r="O439" s="3" t="str">
        <f>_xlfn.XLOOKUP(C439,Books!A:A,Books!B:B)</f>
        <v>Hope meet thing</v>
      </c>
      <c r="P439" s="3" t="str">
        <f>INDEX(Customers!B:B,MATCH(D439,Customers!A:A,0))</f>
        <v>Warren, Crane and Jones</v>
      </c>
    </row>
    <row r="440" spans="1:16">
      <c r="A440" t="s">
        <v>1087</v>
      </c>
      <c r="B440" s="5">
        <v>44976</v>
      </c>
      <c r="C440" t="s">
        <v>15</v>
      </c>
      <c r="D440" t="s">
        <v>562</v>
      </c>
      <c r="E440">
        <v>4</v>
      </c>
      <c r="F440" t="str">
        <f t="shared" si="24"/>
        <v>normal</v>
      </c>
      <c r="G440" s="3">
        <v>248</v>
      </c>
      <c r="H440">
        <v>15</v>
      </c>
      <c r="I440" t="str">
        <f t="shared" si="25"/>
        <v>discounted</v>
      </c>
      <c r="J440" s="3">
        <f>Table3[[#This Row],[Quantity_Sold]]*Table3[[#This Row],[Selling_Price]]</f>
        <v>992</v>
      </c>
      <c r="K440" s="3">
        <f t="shared" si="26"/>
        <v>37.200000000000003</v>
      </c>
      <c r="L440" s="3">
        <f t="shared" si="27"/>
        <v>954.8</v>
      </c>
      <c r="M440" s="3" t="str">
        <f>TEXT(Table3[[#This Row],[Date]], "mmmm")</f>
        <v>February</v>
      </c>
      <c r="N440" s="3" t="str">
        <f>_xlfn.XLOOKUP(D440,Customers!A:A,Customers!B:B )</f>
        <v>Nelson, Martinez and Malone</v>
      </c>
      <c r="O440" s="3" t="str">
        <f>_xlfn.XLOOKUP(C440,Books!A:A,Books!B:B)</f>
        <v>Especially father down</v>
      </c>
      <c r="P440" s="3" t="str">
        <f>INDEX(Customers!B:B,MATCH(D440,Customers!A:A,0))</f>
        <v>Nelson, Martinez and Malone</v>
      </c>
    </row>
    <row r="441" spans="1:16">
      <c r="A441" t="s">
        <v>1088</v>
      </c>
      <c r="B441" s="5">
        <v>44977</v>
      </c>
      <c r="C441" t="s">
        <v>118</v>
      </c>
      <c r="D441" t="s">
        <v>208</v>
      </c>
      <c r="E441">
        <v>9</v>
      </c>
      <c r="F441" t="str">
        <f t="shared" si="24"/>
        <v>Bulk</v>
      </c>
      <c r="G441" s="3">
        <v>192</v>
      </c>
      <c r="H441">
        <v>0</v>
      </c>
      <c r="I441" t="str">
        <f t="shared" si="25"/>
        <v>full price</v>
      </c>
      <c r="J441" s="3">
        <f>Table3[[#This Row],[Quantity_Sold]]*Table3[[#This Row],[Selling_Price]]</f>
        <v>1728</v>
      </c>
      <c r="K441" s="3">
        <f t="shared" si="26"/>
        <v>0</v>
      </c>
      <c r="L441" s="3">
        <f t="shared" si="27"/>
        <v>1728</v>
      </c>
      <c r="M441" s="3" t="str">
        <f>TEXT(Table3[[#This Row],[Date]], "mmmm")</f>
        <v>February</v>
      </c>
      <c r="N441" s="3" t="str">
        <f>_xlfn.XLOOKUP(D441,Customers!A:A,Customers!B:B )</f>
        <v>Smith-Proctor</v>
      </c>
      <c r="O441" s="3" t="str">
        <f>_xlfn.XLOOKUP(C441,Books!A:A,Books!B:B)</f>
        <v>Attorney</v>
      </c>
      <c r="P441" s="3" t="str">
        <f>INDEX(Customers!B:B,MATCH(D441,Customers!A:A,0))</f>
        <v>Smith-Proctor</v>
      </c>
    </row>
    <row r="442" spans="1:16">
      <c r="A442" t="s">
        <v>1089</v>
      </c>
      <c r="B442" s="5">
        <v>44966</v>
      </c>
      <c r="C442" t="s">
        <v>124</v>
      </c>
      <c r="D442" t="s">
        <v>244</v>
      </c>
      <c r="E442">
        <v>2</v>
      </c>
      <c r="F442" t="str">
        <f t="shared" si="24"/>
        <v>normal</v>
      </c>
      <c r="G442" s="3">
        <v>362</v>
      </c>
      <c r="H442">
        <v>10</v>
      </c>
      <c r="I442" t="str">
        <f t="shared" si="25"/>
        <v>discounted</v>
      </c>
      <c r="J442" s="3">
        <f>Table3[[#This Row],[Quantity_Sold]]*Table3[[#This Row],[Selling_Price]]</f>
        <v>724</v>
      </c>
      <c r="K442" s="3">
        <f t="shared" si="26"/>
        <v>36.200000000000003</v>
      </c>
      <c r="L442" s="3">
        <f t="shared" si="27"/>
        <v>687.8</v>
      </c>
      <c r="M442" s="3" t="str">
        <f>TEXT(Table3[[#This Row],[Date]], "mmmm")</f>
        <v>February</v>
      </c>
      <c r="N442" s="3" t="str">
        <f>_xlfn.XLOOKUP(D442,Customers!A:A,Customers!B:B )</f>
        <v>Byrd, Dixon and Kennedy</v>
      </c>
      <c r="O442" s="3" t="str">
        <f>_xlfn.XLOOKUP(C442,Books!A:A,Books!B:B)</f>
        <v>Financial</v>
      </c>
      <c r="P442" s="3" t="str">
        <f>INDEX(Customers!B:B,MATCH(D442,Customers!A:A,0))</f>
        <v>Byrd, Dixon and Kennedy</v>
      </c>
    </row>
    <row r="443" spans="1:16">
      <c r="A443" t="s">
        <v>1090</v>
      </c>
      <c r="B443" s="5">
        <v>44973</v>
      </c>
      <c r="C443" t="s">
        <v>108</v>
      </c>
      <c r="D443" t="s">
        <v>474</v>
      </c>
      <c r="E443">
        <v>4</v>
      </c>
      <c r="F443" t="str">
        <f t="shared" si="24"/>
        <v>normal</v>
      </c>
      <c r="G443" s="3">
        <v>287</v>
      </c>
      <c r="H443">
        <v>0</v>
      </c>
      <c r="I443" t="str">
        <f t="shared" si="25"/>
        <v>full price</v>
      </c>
      <c r="J443" s="3">
        <f>Table3[[#This Row],[Quantity_Sold]]*Table3[[#This Row],[Selling_Price]]</f>
        <v>1148</v>
      </c>
      <c r="K443" s="3">
        <f t="shared" si="26"/>
        <v>0</v>
      </c>
      <c r="L443" s="3">
        <f t="shared" si="27"/>
        <v>1148</v>
      </c>
      <c r="M443" s="3" t="str">
        <f>TEXT(Table3[[#This Row],[Date]], "mmmm")</f>
        <v>February</v>
      </c>
      <c r="N443" s="3" t="str">
        <f>_xlfn.XLOOKUP(D443,Customers!A:A,Customers!B:B )</f>
        <v>Murphy and Sons</v>
      </c>
      <c r="O443" s="3" t="str">
        <f>_xlfn.XLOOKUP(C443,Books!A:A,Books!B:B)</f>
        <v>Front</v>
      </c>
      <c r="P443" s="3" t="str">
        <f>INDEX(Customers!B:B,MATCH(D443,Customers!A:A,0))</f>
        <v>Murphy and Sons</v>
      </c>
    </row>
    <row r="444" spans="1:16">
      <c r="A444" t="s">
        <v>1091</v>
      </c>
      <c r="B444" s="5">
        <v>44978</v>
      </c>
      <c r="C444" t="s">
        <v>30</v>
      </c>
      <c r="D444" t="s">
        <v>458</v>
      </c>
      <c r="E444">
        <v>8</v>
      </c>
      <c r="F444" t="str">
        <f t="shared" si="24"/>
        <v>Bulk</v>
      </c>
      <c r="G444" s="3">
        <v>281</v>
      </c>
      <c r="H444">
        <v>5</v>
      </c>
      <c r="I444" t="str">
        <f t="shared" si="25"/>
        <v>discounted</v>
      </c>
      <c r="J444" s="3">
        <f>Table3[[#This Row],[Quantity_Sold]]*Table3[[#This Row],[Selling_Price]]</f>
        <v>2248</v>
      </c>
      <c r="K444" s="3">
        <f t="shared" si="26"/>
        <v>14.05</v>
      </c>
      <c r="L444" s="3">
        <f t="shared" si="27"/>
        <v>2233.9499999999998</v>
      </c>
      <c r="M444" s="3" t="str">
        <f>TEXT(Table3[[#This Row],[Date]], "mmmm")</f>
        <v>February</v>
      </c>
      <c r="N444" s="3" t="str">
        <f>_xlfn.XLOOKUP(D444,Customers!A:A,Customers!B:B )</f>
        <v>Salazar, Maldonado and Thomas</v>
      </c>
      <c r="O444" s="3" t="str">
        <f>_xlfn.XLOOKUP(C444,Books!A:A,Books!B:B)</f>
        <v>Remember serve</v>
      </c>
      <c r="P444" s="3" t="str">
        <f>INDEX(Customers!B:B,MATCH(D444,Customers!A:A,0))</f>
        <v>Salazar, Maldonado and Thomas</v>
      </c>
    </row>
    <row r="445" spans="1:16">
      <c r="A445" t="s">
        <v>1092</v>
      </c>
      <c r="B445" s="5">
        <v>44959</v>
      </c>
      <c r="C445" t="s">
        <v>72</v>
      </c>
      <c r="D445" t="s">
        <v>322</v>
      </c>
      <c r="E445">
        <v>8</v>
      </c>
      <c r="F445" t="str">
        <f t="shared" si="24"/>
        <v>Bulk</v>
      </c>
      <c r="G445" s="3">
        <v>423</v>
      </c>
      <c r="H445">
        <v>5</v>
      </c>
      <c r="I445" t="str">
        <f t="shared" si="25"/>
        <v>discounted</v>
      </c>
      <c r="J445" s="3">
        <f>Table3[[#This Row],[Quantity_Sold]]*Table3[[#This Row],[Selling_Price]]</f>
        <v>3384</v>
      </c>
      <c r="K445" s="3">
        <f t="shared" si="26"/>
        <v>21.15</v>
      </c>
      <c r="L445" s="3">
        <f t="shared" si="27"/>
        <v>3362.85</v>
      </c>
      <c r="M445" s="3" t="str">
        <f>TEXT(Table3[[#This Row],[Date]], "mmmm")</f>
        <v>February</v>
      </c>
      <c r="N445" s="3" t="str">
        <f>_xlfn.XLOOKUP(D445,Customers!A:A,Customers!B:B )</f>
        <v>Henderson, Daniels and Kelly</v>
      </c>
      <c r="O445" s="3" t="str">
        <f>_xlfn.XLOOKUP(C445,Books!A:A,Books!B:B)</f>
        <v>Remain hard</v>
      </c>
      <c r="P445" s="3" t="str">
        <f>INDEX(Customers!B:B,MATCH(D445,Customers!A:A,0))</f>
        <v>Henderson, Daniels and Kelly</v>
      </c>
    </row>
    <row r="446" spans="1:16">
      <c r="A446" t="s">
        <v>1093</v>
      </c>
      <c r="B446" s="5">
        <v>44971</v>
      </c>
      <c r="C446" t="s">
        <v>90</v>
      </c>
      <c r="D446" t="s">
        <v>198</v>
      </c>
      <c r="E446">
        <v>3</v>
      </c>
      <c r="F446" t="str">
        <f t="shared" si="24"/>
        <v>normal</v>
      </c>
      <c r="G446" s="3">
        <v>222</v>
      </c>
      <c r="H446">
        <v>15</v>
      </c>
      <c r="I446" t="str">
        <f t="shared" si="25"/>
        <v>discounted</v>
      </c>
      <c r="J446" s="3">
        <f>Table3[[#This Row],[Quantity_Sold]]*Table3[[#This Row],[Selling_Price]]</f>
        <v>666</v>
      </c>
      <c r="K446" s="3">
        <f t="shared" si="26"/>
        <v>33.299999999999997</v>
      </c>
      <c r="L446" s="3">
        <f t="shared" si="27"/>
        <v>632.70000000000005</v>
      </c>
      <c r="M446" s="3" t="str">
        <f>TEXT(Table3[[#This Row],[Date]], "mmmm")</f>
        <v>February</v>
      </c>
      <c r="N446" s="3" t="str">
        <f>_xlfn.XLOOKUP(D446,Customers!A:A,Customers!B:B )</f>
        <v>Harris-Mills</v>
      </c>
      <c r="O446" s="3" t="str">
        <f>_xlfn.XLOOKUP(C446,Books!A:A,Books!B:B)</f>
        <v>Remember approach buy</v>
      </c>
      <c r="P446" s="3" t="str">
        <f>INDEX(Customers!B:B,MATCH(D446,Customers!A:A,0))</f>
        <v>Harris-Mills</v>
      </c>
    </row>
    <row r="447" spans="1:16">
      <c r="A447" t="s">
        <v>1094</v>
      </c>
      <c r="B447" s="5">
        <v>44981</v>
      </c>
      <c r="C447" t="s">
        <v>10</v>
      </c>
      <c r="D447" t="s">
        <v>570</v>
      </c>
      <c r="E447">
        <v>2</v>
      </c>
      <c r="F447" t="str">
        <f t="shared" si="24"/>
        <v>normal</v>
      </c>
      <c r="G447" s="3">
        <v>167</v>
      </c>
      <c r="H447">
        <v>15</v>
      </c>
      <c r="I447" t="str">
        <f t="shared" si="25"/>
        <v>discounted</v>
      </c>
      <c r="J447" s="3">
        <f>Table3[[#This Row],[Quantity_Sold]]*Table3[[#This Row],[Selling_Price]]</f>
        <v>334</v>
      </c>
      <c r="K447" s="3">
        <f t="shared" si="26"/>
        <v>25.05</v>
      </c>
      <c r="L447" s="3">
        <f t="shared" si="27"/>
        <v>308.95</v>
      </c>
      <c r="M447" s="3" t="str">
        <f>TEXT(Table3[[#This Row],[Date]], "mmmm")</f>
        <v>February</v>
      </c>
      <c r="N447" s="3" t="str">
        <f>_xlfn.XLOOKUP(D447,Customers!A:A,Customers!B:B )</f>
        <v>Potter Group</v>
      </c>
      <c r="O447" s="3" t="str">
        <f>_xlfn.XLOOKUP(C447,Books!A:A,Books!B:B)</f>
        <v>Late</v>
      </c>
      <c r="P447" s="3" t="str">
        <f>INDEX(Customers!B:B,MATCH(D447,Customers!A:A,0))</f>
        <v>Potter Group</v>
      </c>
    </row>
    <row r="448" spans="1:16">
      <c r="A448" t="s">
        <v>1095</v>
      </c>
      <c r="B448" s="5">
        <v>44982</v>
      </c>
      <c r="C448" t="s">
        <v>124</v>
      </c>
      <c r="D448" t="s">
        <v>194</v>
      </c>
      <c r="E448">
        <v>7</v>
      </c>
      <c r="F448" t="str">
        <f t="shared" si="24"/>
        <v>Bulk</v>
      </c>
      <c r="G448" s="3">
        <v>362</v>
      </c>
      <c r="H448">
        <v>10</v>
      </c>
      <c r="I448" t="str">
        <f t="shared" si="25"/>
        <v>discounted</v>
      </c>
      <c r="J448" s="3">
        <f>Table3[[#This Row],[Quantity_Sold]]*Table3[[#This Row],[Selling_Price]]</f>
        <v>2534</v>
      </c>
      <c r="K448" s="3">
        <f t="shared" si="26"/>
        <v>36.200000000000003</v>
      </c>
      <c r="L448" s="3">
        <f t="shared" si="27"/>
        <v>2497.8000000000002</v>
      </c>
      <c r="M448" s="3" t="str">
        <f>TEXT(Table3[[#This Row],[Date]], "mmmm")</f>
        <v>February</v>
      </c>
      <c r="N448" s="3" t="str">
        <f>_xlfn.XLOOKUP(D448,Customers!A:A,Customers!B:B )</f>
        <v>Cook-Rocha</v>
      </c>
      <c r="O448" s="3" t="str">
        <f>_xlfn.XLOOKUP(C448,Books!A:A,Books!B:B)</f>
        <v>Financial</v>
      </c>
      <c r="P448" s="3" t="str">
        <f>INDEX(Customers!B:B,MATCH(D448,Customers!A:A,0))</f>
        <v>Cook-Rocha</v>
      </c>
    </row>
    <row r="449" spans="1:16">
      <c r="A449" t="s">
        <v>1096</v>
      </c>
      <c r="B449" s="5">
        <v>44971</v>
      </c>
      <c r="C449" t="s">
        <v>70</v>
      </c>
      <c r="D449" t="s">
        <v>550</v>
      </c>
      <c r="E449">
        <v>3</v>
      </c>
      <c r="F449" t="str">
        <f t="shared" si="24"/>
        <v>normal</v>
      </c>
      <c r="G449" s="3">
        <v>370</v>
      </c>
      <c r="H449">
        <v>10</v>
      </c>
      <c r="I449" t="str">
        <f t="shared" si="25"/>
        <v>discounted</v>
      </c>
      <c r="J449" s="3">
        <f>Table3[[#This Row],[Quantity_Sold]]*Table3[[#This Row],[Selling_Price]]</f>
        <v>1110</v>
      </c>
      <c r="K449" s="3">
        <f t="shared" si="26"/>
        <v>37</v>
      </c>
      <c r="L449" s="3">
        <f t="shared" si="27"/>
        <v>1073</v>
      </c>
      <c r="M449" s="3" t="str">
        <f>TEXT(Table3[[#This Row],[Date]], "mmmm")</f>
        <v>February</v>
      </c>
      <c r="N449" s="3" t="str">
        <f>_xlfn.XLOOKUP(D449,Customers!A:A,Customers!B:B )</f>
        <v>Hunter PLC</v>
      </c>
      <c r="O449" s="3" t="str">
        <f>_xlfn.XLOOKUP(C449,Books!A:A,Books!B:B)</f>
        <v>Assume wrong</v>
      </c>
      <c r="P449" s="3" t="str">
        <f>INDEX(Customers!B:B,MATCH(D449,Customers!A:A,0))</f>
        <v>Hunter PLC</v>
      </c>
    </row>
    <row r="450" spans="1:16">
      <c r="A450" t="s">
        <v>1097</v>
      </c>
      <c r="B450" s="5">
        <v>44978</v>
      </c>
      <c r="C450" t="s">
        <v>34</v>
      </c>
      <c r="D450" t="s">
        <v>356</v>
      </c>
      <c r="E450">
        <v>10</v>
      </c>
      <c r="F450" t="str">
        <f t="shared" ref="F450:F513" si="28">IF(E450&gt;5,"Bulk","normal")</f>
        <v>Bulk</v>
      </c>
      <c r="G450" s="3">
        <v>284</v>
      </c>
      <c r="H450">
        <v>0</v>
      </c>
      <c r="I450" t="str">
        <f t="shared" ref="I450:I513" si="29">IF(H450&gt;0,"discounted","full price")</f>
        <v>full price</v>
      </c>
      <c r="J450" s="3">
        <f>Table3[[#This Row],[Quantity_Sold]]*Table3[[#This Row],[Selling_Price]]</f>
        <v>2840</v>
      </c>
      <c r="K450" s="3">
        <f t="shared" ref="K450:K513" si="30">H450*G450/100</f>
        <v>0</v>
      </c>
      <c r="L450" s="3">
        <f t="shared" ref="L450:L513" si="31">J450-K450</f>
        <v>2840</v>
      </c>
      <c r="M450" s="3" t="str">
        <f>TEXT(Table3[[#This Row],[Date]], "mmmm")</f>
        <v>February</v>
      </c>
      <c r="N450" s="3" t="str">
        <f>_xlfn.XLOOKUP(D450,Customers!A:A,Customers!B:B )</f>
        <v>Nash, Rich and Hill</v>
      </c>
      <c r="O450" s="3" t="str">
        <f>_xlfn.XLOOKUP(C450,Books!A:A,Books!B:B)</f>
        <v>Against realize bill</v>
      </c>
      <c r="P450" s="3" t="str">
        <f>INDEX(Customers!B:B,MATCH(D450,Customers!A:A,0))</f>
        <v>Nash, Rich and Hill</v>
      </c>
    </row>
    <row r="451" spans="1:16">
      <c r="A451" t="s">
        <v>1098</v>
      </c>
      <c r="B451" s="5">
        <v>44983</v>
      </c>
      <c r="C451" t="s">
        <v>30</v>
      </c>
      <c r="D451" t="s">
        <v>188</v>
      </c>
      <c r="E451">
        <v>5</v>
      </c>
      <c r="F451" t="str">
        <f t="shared" si="28"/>
        <v>normal</v>
      </c>
      <c r="G451" s="3">
        <v>281</v>
      </c>
      <c r="H451">
        <v>10</v>
      </c>
      <c r="I451" t="str">
        <f t="shared" si="29"/>
        <v>discounted</v>
      </c>
      <c r="J451" s="3">
        <f>Table3[[#This Row],[Quantity_Sold]]*Table3[[#This Row],[Selling_Price]]</f>
        <v>1405</v>
      </c>
      <c r="K451" s="3">
        <f t="shared" si="30"/>
        <v>28.1</v>
      </c>
      <c r="L451" s="3">
        <f t="shared" si="31"/>
        <v>1376.9</v>
      </c>
      <c r="M451" s="3" t="str">
        <f>TEXT(Table3[[#This Row],[Date]], "mmmm")</f>
        <v>February</v>
      </c>
      <c r="N451" s="3" t="str">
        <f>_xlfn.XLOOKUP(D451,Customers!A:A,Customers!B:B )</f>
        <v>Moran-Joyce</v>
      </c>
      <c r="O451" s="3" t="str">
        <f>_xlfn.XLOOKUP(C451,Books!A:A,Books!B:B)</f>
        <v>Remember serve</v>
      </c>
      <c r="P451" s="3" t="str">
        <f>INDEX(Customers!B:B,MATCH(D451,Customers!A:A,0))</f>
        <v>Moran-Joyce</v>
      </c>
    </row>
    <row r="452" spans="1:16">
      <c r="A452" t="s">
        <v>1099</v>
      </c>
      <c r="B452" s="5">
        <v>44971</v>
      </c>
      <c r="C452" t="s">
        <v>74</v>
      </c>
      <c r="D452" t="s">
        <v>436</v>
      </c>
      <c r="E452">
        <v>3</v>
      </c>
      <c r="F452" t="str">
        <f t="shared" si="28"/>
        <v>normal</v>
      </c>
      <c r="G452" s="3">
        <v>347</v>
      </c>
      <c r="H452">
        <v>5</v>
      </c>
      <c r="I452" t="str">
        <f t="shared" si="29"/>
        <v>discounted</v>
      </c>
      <c r="J452" s="3">
        <f>Table3[[#This Row],[Quantity_Sold]]*Table3[[#This Row],[Selling_Price]]</f>
        <v>1041</v>
      </c>
      <c r="K452" s="3">
        <f t="shared" si="30"/>
        <v>17.350000000000001</v>
      </c>
      <c r="L452" s="3">
        <f t="shared" si="31"/>
        <v>1023.65</v>
      </c>
      <c r="M452" s="3" t="str">
        <f>TEXT(Table3[[#This Row],[Date]], "mmmm")</f>
        <v>February</v>
      </c>
      <c r="N452" s="3" t="str">
        <f>_xlfn.XLOOKUP(D452,Customers!A:A,Customers!B:B )</f>
        <v>Brown-Rivers</v>
      </c>
      <c r="O452" s="3" t="str">
        <f>_xlfn.XLOOKUP(C452,Books!A:A,Books!B:B)</f>
        <v>Think either pressure</v>
      </c>
      <c r="P452" s="3" t="str">
        <f>INDEX(Customers!B:B,MATCH(D452,Customers!A:A,0))</f>
        <v>Brown-Rivers</v>
      </c>
    </row>
    <row r="453" spans="1:16">
      <c r="A453" t="s">
        <v>1100</v>
      </c>
      <c r="B453" s="5">
        <v>44963</v>
      </c>
      <c r="C453" t="s">
        <v>80</v>
      </c>
      <c r="D453" t="s">
        <v>418</v>
      </c>
      <c r="E453">
        <v>3</v>
      </c>
      <c r="F453" t="str">
        <f t="shared" si="28"/>
        <v>normal</v>
      </c>
      <c r="G453" s="3">
        <v>164</v>
      </c>
      <c r="H453">
        <v>5</v>
      </c>
      <c r="I453" t="str">
        <f t="shared" si="29"/>
        <v>discounted</v>
      </c>
      <c r="J453" s="3">
        <f>Table3[[#This Row],[Quantity_Sold]]*Table3[[#This Row],[Selling_Price]]</f>
        <v>492</v>
      </c>
      <c r="K453" s="3">
        <f t="shared" si="30"/>
        <v>8.1999999999999993</v>
      </c>
      <c r="L453" s="3">
        <f t="shared" si="31"/>
        <v>483.8</v>
      </c>
      <c r="M453" s="3" t="str">
        <f>TEXT(Table3[[#This Row],[Date]], "mmmm")</f>
        <v>February</v>
      </c>
      <c r="N453" s="3" t="str">
        <f>_xlfn.XLOOKUP(D453,Customers!A:A,Customers!B:B )</f>
        <v>Holloway, Lewis and Bryan</v>
      </c>
      <c r="O453" s="3" t="str">
        <f>_xlfn.XLOOKUP(C453,Books!A:A,Books!B:B)</f>
        <v>Can apply</v>
      </c>
      <c r="P453" s="3" t="str">
        <f>INDEX(Customers!B:B,MATCH(D453,Customers!A:A,0))</f>
        <v>Holloway, Lewis and Bryan</v>
      </c>
    </row>
    <row r="454" spans="1:16">
      <c r="A454" t="s">
        <v>1101</v>
      </c>
      <c r="B454" s="5">
        <v>44971</v>
      </c>
      <c r="C454" t="s">
        <v>15</v>
      </c>
      <c r="D454" t="s">
        <v>139</v>
      </c>
      <c r="E454">
        <v>7</v>
      </c>
      <c r="F454" t="str">
        <f t="shared" si="28"/>
        <v>Bulk</v>
      </c>
      <c r="G454" s="3">
        <v>248</v>
      </c>
      <c r="H454">
        <v>5</v>
      </c>
      <c r="I454" t="str">
        <f t="shared" si="29"/>
        <v>discounted</v>
      </c>
      <c r="J454" s="3">
        <f>Table3[[#This Row],[Quantity_Sold]]*Table3[[#This Row],[Selling_Price]]</f>
        <v>1736</v>
      </c>
      <c r="K454" s="3">
        <f t="shared" si="30"/>
        <v>12.4</v>
      </c>
      <c r="L454" s="3">
        <f t="shared" si="31"/>
        <v>1723.6</v>
      </c>
      <c r="M454" s="3" t="str">
        <f>TEXT(Table3[[#This Row],[Date]], "mmmm")</f>
        <v>February</v>
      </c>
      <c r="N454" s="3" t="str">
        <f>_xlfn.XLOOKUP(D454,Customers!A:A,Customers!B:B )</f>
        <v>Garcia-Martin</v>
      </c>
      <c r="O454" s="3" t="str">
        <f>_xlfn.XLOOKUP(C454,Books!A:A,Books!B:B)</f>
        <v>Especially father down</v>
      </c>
      <c r="P454" s="3" t="str">
        <f>INDEX(Customers!B:B,MATCH(D454,Customers!A:A,0))</f>
        <v>Garcia-Martin</v>
      </c>
    </row>
    <row r="455" spans="1:16">
      <c r="A455" t="s">
        <v>1102</v>
      </c>
      <c r="B455" s="5">
        <v>44960</v>
      </c>
      <c r="C455" t="s">
        <v>104</v>
      </c>
      <c r="D455" t="s">
        <v>474</v>
      </c>
      <c r="E455">
        <v>10</v>
      </c>
      <c r="F455" t="str">
        <f t="shared" si="28"/>
        <v>Bulk</v>
      </c>
      <c r="G455" s="3">
        <v>465</v>
      </c>
      <c r="H455">
        <v>15</v>
      </c>
      <c r="I455" t="str">
        <f t="shared" si="29"/>
        <v>discounted</v>
      </c>
      <c r="J455" s="3">
        <f>Table3[[#This Row],[Quantity_Sold]]*Table3[[#This Row],[Selling_Price]]</f>
        <v>4650</v>
      </c>
      <c r="K455" s="3">
        <f t="shared" si="30"/>
        <v>69.75</v>
      </c>
      <c r="L455" s="3">
        <f t="shared" si="31"/>
        <v>4580.25</v>
      </c>
      <c r="M455" s="3" t="str">
        <f>TEXT(Table3[[#This Row],[Date]], "mmmm")</f>
        <v>February</v>
      </c>
      <c r="N455" s="3" t="str">
        <f>_xlfn.XLOOKUP(D455,Customers!A:A,Customers!B:B )</f>
        <v>Murphy and Sons</v>
      </c>
      <c r="O455" s="3" t="str">
        <f>_xlfn.XLOOKUP(C455,Books!A:A,Books!B:B)</f>
        <v>Process find daughter</v>
      </c>
      <c r="P455" s="3" t="str">
        <f>INDEX(Customers!B:B,MATCH(D455,Customers!A:A,0))</f>
        <v>Murphy and Sons</v>
      </c>
    </row>
    <row r="456" spans="1:16">
      <c r="A456" t="s">
        <v>1103</v>
      </c>
      <c r="B456" s="5">
        <v>44972</v>
      </c>
      <c r="C456" t="s">
        <v>90</v>
      </c>
      <c r="D456" t="s">
        <v>424</v>
      </c>
      <c r="E456">
        <v>4</v>
      </c>
      <c r="F456" t="str">
        <f t="shared" si="28"/>
        <v>normal</v>
      </c>
      <c r="G456" s="3">
        <v>222</v>
      </c>
      <c r="H456">
        <v>0</v>
      </c>
      <c r="I456" t="str">
        <f t="shared" si="29"/>
        <v>full price</v>
      </c>
      <c r="J456" s="3">
        <f>Table3[[#This Row],[Quantity_Sold]]*Table3[[#This Row],[Selling_Price]]</f>
        <v>888</v>
      </c>
      <c r="K456" s="3">
        <f t="shared" si="30"/>
        <v>0</v>
      </c>
      <c r="L456" s="3">
        <f t="shared" si="31"/>
        <v>888</v>
      </c>
      <c r="M456" s="3" t="str">
        <f>TEXT(Table3[[#This Row],[Date]], "mmmm")</f>
        <v>February</v>
      </c>
      <c r="N456" s="3" t="str">
        <f>_xlfn.XLOOKUP(D456,Customers!A:A,Customers!B:B )</f>
        <v>Dillon-Galloway</v>
      </c>
      <c r="O456" s="3" t="str">
        <f>_xlfn.XLOOKUP(C456,Books!A:A,Books!B:B)</f>
        <v>Remember approach buy</v>
      </c>
      <c r="P456" s="3" t="str">
        <f>INDEX(Customers!B:B,MATCH(D456,Customers!A:A,0))</f>
        <v>Dillon-Galloway</v>
      </c>
    </row>
    <row r="457" spans="1:16">
      <c r="A457" t="s">
        <v>1104</v>
      </c>
      <c r="B457" s="5">
        <v>44974</v>
      </c>
      <c r="C457" t="s">
        <v>122</v>
      </c>
      <c r="D457" t="s">
        <v>136</v>
      </c>
      <c r="E457">
        <v>5</v>
      </c>
      <c r="F457" t="str">
        <f t="shared" si="28"/>
        <v>normal</v>
      </c>
      <c r="G457" s="3">
        <v>326</v>
      </c>
      <c r="H457">
        <v>5</v>
      </c>
      <c r="I457" t="str">
        <f t="shared" si="29"/>
        <v>discounted</v>
      </c>
      <c r="J457" s="3">
        <f>Table3[[#This Row],[Quantity_Sold]]*Table3[[#This Row],[Selling_Price]]</f>
        <v>1630</v>
      </c>
      <c r="K457" s="3">
        <f t="shared" si="30"/>
        <v>16.3</v>
      </c>
      <c r="L457" s="3">
        <f t="shared" si="31"/>
        <v>1613.7</v>
      </c>
      <c r="M457" s="3" t="str">
        <f>TEXT(Table3[[#This Row],[Date]], "mmmm")</f>
        <v>February</v>
      </c>
      <c r="N457" s="3" t="str">
        <f>_xlfn.XLOOKUP(D457,Customers!A:A,Customers!B:B )</f>
        <v>Bowman Group</v>
      </c>
      <c r="O457" s="3" t="str">
        <f>_xlfn.XLOOKUP(C457,Books!A:A,Books!B:B)</f>
        <v>Than every</v>
      </c>
      <c r="P457" s="3" t="str">
        <f>INDEX(Customers!B:B,MATCH(D457,Customers!A:A,0))</f>
        <v>Bowman Group</v>
      </c>
    </row>
    <row r="458" spans="1:16">
      <c r="A458" t="s">
        <v>1105</v>
      </c>
      <c r="B458" s="5">
        <v>44980</v>
      </c>
      <c r="C458" t="s">
        <v>4</v>
      </c>
      <c r="D458" t="s">
        <v>612</v>
      </c>
      <c r="E458">
        <v>3</v>
      </c>
      <c r="F458" t="str">
        <f t="shared" si="28"/>
        <v>normal</v>
      </c>
      <c r="G458" s="3">
        <v>418</v>
      </c>
      <c r="H458">
        <v>10</v>
      </c>
      <c r="I458" t="str">
        <f t="shared" si="29"/>
        <v>discounted</v>
      </c>
      <c r="J458" s="3">
        <f>Table3[[#This Row],[Quantity_Sold]]*Table3[[#This Row],[Selling_Price]]</f>
        <v>1254</v>
      </c>
      <c r="K458" s="3">
        <f t="shared" si="30"/>
        <v>41.8</v>
      </c>
      <c r="L458" s="3">
        <f t="shared" si="31"/>
        <v>1212.2</v>
      </c>
      <c r="M458" s="3" t="str">
        <f>TEXT(Table3[[#This Row],[Date]], "mmmm")</f>
        <v>February</v>
      </c>
      <c r="N458" s="3" t="str">
        <f>_xlfn.XLOOKUP(D458,Customers!A:A,Customers!B:B )</f>
        <v>Washington, Golden and Roberts</v>
      </c>
      <c r="O458" s="3" t="str">
        <f>_xlfn.XLOOKUP(C458,Books!A:A,Books!B:B)</f>
        <v>Arrive ok</v>
      </c>
      <c r="P458" s="3" t="str">
        <f>INDEX(Customers!B:B,MATCH(D458,Customers!A:A,0))</f>
        <v>Washington, Golden and Roberts</v>
      </c>
    </row>
    <row r="459" spans="1:16">
      <c r="A459" t="s">
        <v>1106</v>
      </c>
      <c r="B459" s="5">
        <v>44971</v>
      </c>
      <c r="C459" t="s">
        <v>44</v>
      </c>
      <c r="D459" t="s">
        <v>500</v>
      </c>
      <c r="E459">
        <v>5</v>
      </c>
      <c r="F459" t="str">
        <f t="shared" si="28"/>
        <v>normal</v>
      </c>
      <c r="G459" s="3">
        <v>295</v>
      </c>
      <c r="H459">
        <v>15</v>
      </c>
      <c r="I459" t="str">
        <f t="shared" si="29"/>
        <v>discounted</v>
      </c>
      <c r="J459" s="3">
        <f>Table3[[#This Row],[Quantity_Sold]]*Table3[[#This Row],[Selling_Price]]</f>
        <v>1475</v>
      </c>
      <c r="K459" s="3">
        <f t="shared" si="30"/>
        <v>44.25</v>
      </c>
      <c r="L459" s="3">
        <f t="shared" si="31"/>
        <v>1430.75</v>
      </c>
      <c r="M459" s="3" t="str">
        <f>TEXT(Table3[[#This Row],[Date]], "mmmm")</f>
        <v>February</v>
      </c>
      <c r="N459" s="3" t="str">
        <f>_xlfn.XLOOKUP(D459,Customers!A:A,Customers!B:B )</f>
        <v>Patterson Ltd</v>
      </c>
      <c r="O459" s="3" t="str">
        <f>_xlfn.XLOOKUP(C459,Books!A:A,Books!B:B)</f>
        <v>Once suddenly</v>
      </c>
      <c r="P459" s="3" t="str">
        <f>INDEX(Customers!B:B,MATCH(D459,Customers!A:A,0))</f>
        <v>Patterson Ltd</v>
      </c>
    </row>
    <row r="460" spans="1:16">
      <c r="A460" t="s">
        <v>1107</v>
      </c>
      <c r="B460" s="5">
        <v>44968</v>
      </c>
      <c r="C460" t="s">
        <v>72</v>
      </c>
      <c r="D460" t="s">
        <v>366</v>
      </c>
      <c r="E460">
        <v>7</v>
      </c>
      <c r="F460" t="str">
        <f t="shared" si="28"/>
        <v>Bulk</v>
      </c>
      <c r="G460" s="3">
        <v>423</v>
      </c>
      <c r="H460">
        <v>0</v>
      </c>
      <c r="I460" t="str">
        <f t="shared" si="29"/>
        <v>full price</v>
      </c>
      <c r="J460" s="3">
        <f>Table3[[#This Row],[Quantity_Sold]]*Table3[[#This Row],[Selling_Price]]</f>
        <v>2961</v>
      </c>
      <c r="K460" s="3">
        <f t="shared" si="30"/>
        <v>0</v>
      </c>
      <c r="L460" s="3">
        <f t="shared" si="31"/>
        <v>2961</v>
      </c>
      <c r="M460" s="3" t="str">
        <f>TEXT(Table3[[#This Row],[Date]], "mmmm")</f>
        <v>February</v>
      </c>
      <c r="N460" s="3" t="str">
        <f>_xlfn.XLOOKUP(D460,Customers!A:A,Customers!B:B )</f>
        <v>Carr Ltd</v>
      </c>
      <c r="O460" s="3" t="str">
        <f>_xlfn.XLOOKUP(C460,Books!A:A,Books!B:B)</f>
        <v>Remain hard</v>
      </c>
      <c r="P460" s="3" t="str">
        <f>INDEX(Customers!B:B,MATCH(D460,Customers!A:A,0))</f>
        <v>Carr Ltd</v>
      </c>
    </row>
    <row r="461" spans="1:16">
      <c r="A461" t="s">
        <v>1108</v>
      </c>
      <c r="B461" s="5">
        <v>44973</v>
      </c>
      <c r="C461" t="s">
        <v>74</v>
      </c>
      <c r="D461" t="s">
        <v>532</v>
      </c>
      <c r="E461">
        <v>4</v>
      </c>
      <c r="F461" t="str">
        <f t="shared" si="28"/>
        <v>normal</v>
      </c>
      <c r="G461" s="3">
        <v>347</v>
      </c>
      <c r="H461">
        <v>0</v>
      </c>
      <c r="I461" t="str">
        <f t="shared" si="29"/>
        <v>full price</v>
      </c>
      <c r="J461" s="3">
        <f>Table3[[#This Row],[Quantity_Sold]]*Table3[[#This Row],[Selling_Price]]</f>
        <v>1388</v>
      </c>
      <c r="K461" s="3">
        <f t="shared" si="30"/>
        <v>0</v>
      </c>
      <c r="L461" s="3">
        <f t="shared" si="31"/>
        <v>1388</v>
      </c>
      <c r="M461" s="3" t="str">
        <f>TEXT(Table3[[#This Row],[Date]], "mmmm")</f>
        <v>February</v>
      </c>
      <c r="N461" s="3" t="str">
        <f>_xlfn.XLOOKUP(D461,Customers!A:A,Customers!B:B )</f>
        <v>Bender Group</v>
      </c>
      <c r="O461" s="3" t="str">
        <f>_xlfn.XLOOKUP(C461,Books!A:A,Books!B:B)</f>
        <v>Think either pressure</v>
      </c>
      <c r="P461" s="3" t="str">
        <f>INDEX(Customers!B:B,MATCH(D461,Customers!A:A,0))</f>
        <v>Bender Group</v>
      </c>
    </row>
    <row r="462" spans="1:16">
      <c r="A462" t="s">
        <v>1109</v>
      </c>
      <c r="B462" s="5">
        <v>44966</v>
      </c>
      <c r="C462" t="s">
        <v>40</v>
      </c>
      <c r="D462" t="s">
        <v>366</v>
      </c>
      <c r="E462">
        <v>1</v>
      </c>
      <c r="F462" t="str">
        <f t="shared" si="28"/>
        <v>normal</v>
      </c>
      <c r="G462" s="3">
        <v>427</v>
      </c>
      <c r="H462">
        <v>5</v>
      </c>
      <c r="I462" t="str">
        <f t="shared" si="29"/>
        <v>discounted</v>
      </c>
      <c r="J462" s="3">
        <f>Table3[[#This Row],[Quantity_Sold]]*Table3[[#This Row],[Selling_Price]]</f>
        <v>427</v>
      </c>
      <c r="K462" s="3">
        <f t="shared" si="30"/>
        <v>21.35</v>
      </c>
      <c r="L462" s="3">
        <f t="shared" si="31"/>
        <v>405.65</v>
      </c>
      <c r="M462" s="3" t="str">
        <f>TEXT(Table3[[#This Row],[Date]], "mmmm")</f>
        <v>February</v>
      </c>
      <c r="N462" s="3" t="str">
        <f>_xlfn.XLOOKUP(D462,Customers!A:A,Customers!B:B )</f>
        <v>Carr Ltd</v>
      </c>
      <c r="O462" s="3" t="str">
        <f>_xlfn.XLOOKUP(C462,Books!A:A,Books!B:B)</f>
        <v>Big thought where</v>
      </c>
      <c r="P462" s="3" t="str">
        <f>INDEX(Customers!B:B,MATCH(D462,Customers!A:A,0))</f>
        <v>Carr Ltd</v>
      </c>
    </row>
    <row r="463" spans="1:16">
      <c r="A463" t="s">
        <v>1110</v>
      </c>
      <c r="B463" s="5">
        <v>44979</v>
      </c>
      <c r="C463" t="s">
        <v>100</v>
      </c>
      <c r="D463" t="s">
        <v>438</v>
      </c>
      <c r="E463">
        <v>8</v>
      </c>
      <c r="F463" t="str">
        <f t="shared" si="28"/>
        <v>Bulk</v>
      </c>
      <c r="G463" s="3">
        <v>334</v>
      </c>
      <c r="H463">
        <v>0</v>
      </c>
      <c r="I463" t="str">
        <f t="shared" si="29"/>
        <v>full price</v>
      </c>
      <c r="J463" s="3">
        <f>Table3[[#This Row],[Quantity_Sold]]*Table3[[#This Row],[Selling_Price]]</f>
        <v>2672</v>
      </c>
      <c r="K463" s="3">
        <f t="shared" si="30"/>
        <v>0</v>
      </c>
      <c r="L463" s="3">
        <f t="shared" si="31"/>
        <v>2672</v>
      </c>
      <c r="M463" s="3" t="str">
        <f>TEXT(Table3[[#This Row],[Date]], "mmmm")</f>
        <v>February</v>
      </c>
      <c r="N463" s="3" t="str">
        <f>_xlfn.XLOOKUP(D463,Customers!A:A,Customers!B:B )</f>
        <v>Wolfe-Spencer</v>
      </c>
      <c r="O463" s="3" t="str">
        <f>_xlfn.XLOOKUP(C463,Books!A:A,Books!B:B)</f>
        <v>Prevent particularly wrong</v>
      </c>
      <c r="P463" s="3" t="str">
        <f>INDEX(Customers!B:B,MATCH(D463,Customers!A:A,0))</f>
        <v>Wolfe-Spencer</v>
      </c>
    </row>
    <row r="464" spans="1:16">
      <c r="A464" t="s">
        <v>1111</v>
      </c>
      <c r="B464" s="5">
        <v>44983</v>
      </c>
      <c r="C464" t="s">
        <v>10</v>
      </c>
      <c r="D464" t="s">
        <v>264</v>
      </c>
      <c r="E464">
        <v>2</v>
      </c>
      <c r="F464" t="str">
        <f t="shared" si="28"/>
        <v>normal</v>
      </c>
      <c r="G464" s="3">
        <v>167</v>
      </c>
      <c r="H464">
        <v>15</v>
      </c>
      <c r="I464" t="str">
        <f t="shared" si="29"/>
        <v>discounted</v>
      </c>
      <c r="J464" s="3">
        <f>Table3[[#This Row],[Quantity_Sold]]*Table3[[#This Row],[Selling_Price]]</f>
        <v>334</v>
      </c>
      <c r="K464" s="3">
        <f t="shared" si="30"/>
        <v>25.05</v>
      </c>
      <c r="L464" s="3">
        <f t="shared" si="31"/>
        <v>308.95</v>
      </c>
      <c r="M464" s="3" t="str">
        <f>TEXT(Table3[[#This Row],[Date]], "mmmm")</f>
        <v>February</v>
      </c>
      <c r="N464" s="3" t="str">
        <f>_xlfn.XLOOKUP(D464,Customers!A:A,Customers!B:B )</f>
        <v>Price Ltd</v>
      </c>
      <c r="O464" s="3" t="str">
        <f>_xlfn.XLOOKUP(C464,Books!A:A,Books!B:B)</f>
        <v>Late</v>
      </c>
      <c r="P464" s="3" t="str">
        <f>INDEX(Customers!B:B,MATCH(D464,Customers!A:A,0))</f>
        <v>Price Ltd</v>
      </c>
    </row>
    <row r="465" spans="1:16">
      <c r="A465" t="s">
        <v>1112</v>
      </c>
      <c r="B465" s="5">
        <v>44976</v>
      </c>
      <c r="C465" t="s">
        <v>7</v>
      </c>
      <c r="D465" t="s">
        <v>496</v>
      </c>
      <c r="E465">
        <v>6</v>
      </c>
      <c r="F465" t="str">
        <f t="shared" si="28"/>
        <v>Bulk</v>
      </c>
      <c r="G465" s="3">
        <v>341</v>
      </c>
      <c r="H465">
        <v>0</v>
      </c>
      <c r="I465" t="str">
        <f t="shared" si="29"/>
        <v>full price</v>
      </c>
      <c r="J465" s="3">
        <f>Table3[[#This Row],[Quantity_Sold]]*Table3[[#This Row],[Selling_Price]]</f>
        <v>2046</v>
      </c>
      <c r="K465" s="3">
        <f t="shared" si="30"/>
        <v>0</v>
      </c>
      <c r="L465" s="3">
        <f t="shared" si="31"/>
        <v>2046</v>
      </c>
      <c r="M465" s="3" t="str">
        <f>TEXT(Table3[[#This Row],[Date]], "mmmm")</f>
        <v>February</v>
      </c>
      <c r="N465" s="3" t="str">
        <f>_xlfn.XLOOKUP(D465,Customers!A:A,Customers!B:B )</f>
        <v>Morales, Allen and Wells</v>
      </c>
      <c r="O465" s="3" t="str">
        <f>_xlfn.XLOOKUP(C465,Books!A:A,Books!B:B)</f>
        <v>Key protect simple fall</v>
      </c>
      <c r="P465" s="3" t="str">
        <f>INDEX(Customers!B:B,MATCH(D465,Customers!A:A,0))</f>
        <v>Morales, Allen and Wells</v>
      </c>
    </row>
    <row r="466" spans="1:16">
      <c r="A466" t="s">
        <v>1113</v>
      </c>
      <c r="B466" s="5">
        <v>44973</v>
      </c>
      <c r="C466" t="s">
        <v>94</v>
      </c>
      <c r="D466" t="s">
        <v>168</v>
      </c>
      <c r="E466">
        <v>9</v>
      </c>
      <c r="F466" t="str">
        <f t="shared" si="28"/>
        <v>Bulk</v>
      </c>
      <c r="G466" s="3">
        <v>262</v>
      </c>
      <c r="H466">
        <v>10</v>
      </c>
      <c r="I466" t="str">
        <f t="shared" si="29"/>
        <v>discounted</v>
      </c>
      <c r="J466" s="3">
        <f>Table3[[#This Row],[Quantity_Sold]]*Table3[[#This Row],[Selling_Price]]</f>
        <v>2358</v>
      </c>
      <c r="K466" s="3">
        <f t="shared" si="30"/>
        <v>26.2</v>
      </c>
      <c r="L466" s="3">
        <f t="shared" si="31"/>
        <v>2331.8000000000002</v>
      </c>
      <c r="M466" s="3" t="str">
        <f>TEXT(Table3[[#This Row],[Date]], "mmmm")</f>
        <v>February</v>
      </c>
      <c r="N466" s="3" t="str">
        <f>_xlfn.XLOOKUP(D466,Customers!A:A,Customers!B:B )</f>
        <v>Maldonado, Miller and Thomas</v>
      </c>
      <c r="O466" s="3" t="str">
        <f>_xlfn.XLOOKUP(C466,Books!A:A,Books!B:B)</f>
        <v>Number owner</v>
      </c>
      <c r="P466" s="3" t="str">
        <f>INDEX(Customers!B:B,MATCH(D466,Customers!A:A,0))</f>
        <v>Maldonado, Miller and Thomas</v>
      </c>
    </row>
    <row r="467" spans="1:16">
      <c r="A467" t="s">
        <v>1114</v>
      </c>
      <c r="B467" s="5">
        <v>44959</v>
      </c>
      <c r="C467" t="s">
        <v>36</v>
      </c>
      <c r="D467" t="s">
        <v>568</v>
      </c>
      <c r="E467">
        <v>9</v>
      </c>
      <c r="F467" t="str">
        <f t="shared" si="28"/>
        <v>Bulk</v>
      </c>
      <c r="G467" s="3">
        <v>420</v>
      </c>
      <c r="H467">
        <v>5</v>
      </c>
      <c r="I467" t="str">
        <f t="shared" si="29"/>
        <v>discounted</v>
      </c>
      <c r="J467" s="3">
        <f>Table3[[#This Row],[Quantity_Sold]]*Table3[[#This Row],[Selling_Price]]</f>
        <v>3780</v>
      </c>
      <c r="K467" s="3">
        <f t="shared" si="30"/>
        <v>21</v>
      </c>
      <c r="L467" s="3">
        <f t="shared" si="31"/>
        <v>3759</v>
      </c>
      <c r="M467" s="3" t="str">
        <f>TEXT(Table3[[#This Row],[Date]], "mmmm")</f>
        <v>February</v>
      </c>
      <c r="N467" s="3" t="str">
        <f>_xlfn.XLOOKUP(D467,Customers!A:A,Customers!B:B )</f>
        <v>Smith PLC</v>
      </c>
      <c r="O467" s="3" t="str">
        <f>_xlfn.XLOOKUP(C467,Books!A:A,Books!B:B)</f>
        <v>Try fast</v>
      </c>
      <c r="P467" s="3" t="str">
        <f>INDEX(Customers!B:B,MATCH(D467,Customers!A:A,0))</f>
        <v>Smith PLC</v>
      </c>
    </row>
    <row r="468" spans="1:16">
      <c r="A468" t="s">
        <v>1115</v>
      </c>
      <c r="B468" s="5">
        <v>44970</v>
      </c>
      <c r="C468" t="s">
        <v>66</v>
      </c>
      <c r="D468" t="s">
        <v>256</v>
      </c>
      <c r="E468">
        <v>8</v>
      </c>
      <c r="F468" t="str">
        <f t="shared" si="28"/>
        <v>Bulk</v>
      </c>
      <c r="G468" s="3">
        <v>271</v>
      </c>
      <c r="H468">
        <v>15</v>
      </c>
      <c r="I468" t="str">
        <f t="shared" si="29"/>
        <v>discounted</v>
      </c>
      <c r="J468" s="3">
        <f>Table3[[#This Row],[Quantity_Sold]]*Table3[[#This Row],[Selling_Price]]</f>
        <v>2168</v>
      </c>
      <c r="K468" s="3">
        <f t="shared" si="30"/>
        <v>40.65</v>
      </c>
      <c r="L468" s="3">
        <f t="shared" si="31"/>
        <v>2127.35</v>
      </c>
      <c r="M468" s="3" t="str">
        <f>TEXT(Table3[[#This Row],[Date]], "mmmm")</f>
        <v>February</v>
      </c>
      <c r="N468" s="3" t="str">
        <f>_xlfn.XLOOKUP(D468,Customers!A:A,Customers!B:B )</f>
        <v>Stevenson-Phillips</v>
      </c>
      <c r="O468" s="3" t="str">
        <f>_xlfn.XLOOKUP(C468,Books!A:A,Books!B:B)</f>
        <v>Easy citizen time</v>
      </c>
      <c r="P468" s="3" t="str">
        <f>INDEX(Customers!B:B,MATCH(D468,Customers!A:A,0))</f>
        <v>Stevenson-Phillips</v>
      </c>
    </row>
    <row r="469" spans="1:16">
      <c r="A469" t="s">
        <v>1116</v>
      </c>
      <c r="B469" s="5">
        <v>44977</v>
      </c>
      <c r="C469" t="s">
        <v>18</v>
      </c>
      <c r="D469" t="s">
        <v>602</v>
      </c>
      <c r="E469">
        <v>5</v>
      </c>
      <c r="F469" t="str">
        <f t="shared" si="28"/>
        <v>normal</v>
      </c>
      <c r="G469" s="3">
        <v>500</v>
      </c>
      <c r="H469">
        <v>10</v>
      </c>
      <c r="I469" t="str">
        <f t="shared" si="29"/>
        <v>discounted</v>
      </c>
      <c r="J469" s="3">
        <f>Table3[[#This Row],[Quantity_Sold]]*Table3[[#This Row],[Selling_Price]]</f>
        <v>2500</v>
      </c>
      <c r="K469" s="3">
        <f t="shared" si="30"/>
        <v>50</v>
      </c>
      <c r="L469" s="3">
        <f t="shared" si="31"/>
        <v>2450</v>
      </c>
      <c r="M469" s="3" t="str">
        <f>TEXT(Table3[[#This Row],[Date]], "mmmm")</f>
        <v>February</v>
      </c>
      <c r="N469" s="3" t="str">
        <f>_xlfn.XLOOKUP(D469,Customers!A:A,Customers!B:B )</f>
        <v>Spears, Matthews and Ellis</v>
      </c>
      <c r="O469" s="3" t="str">
        <f>_xlfn.XLOOKUP(C469,Books!A:A,Books!B:B)</f>
        <v>Cell become</v>
      </c>
      <c r="P469" s="3" t="str">
        <f>INDEX(Customers!B:B,MATCH(D469,Customers!A:A,0))</f>
        <v>Spears, Matthews and Ellis</v>
      </c>
    </row>
    <row r="470" spans="1:16">
      <c r="A470" t="s">
        <v>1117</v>
      </c>
      <c r="B470" s="5">
        <v>44958</v>
      </c>
      <c r="C470" t="s">
        <v>72</v>
      </c>
      <c r="D470" t="s">
        <v>350</v>
      </c>
      <c r="E470">
        <v>6</v>
      </c>
      <c r="F470" t="str">
        <f t="shared" si="28"/>
        <v>Bulk</v>
      </c>
      <c r="G470" s="3">
        <v>423</v>
      </c>
      <c r="H470">
        <v>15</v>
      </c>
      <c r="I470" t="str">
        <f t="shared" si="29"/>
        <v>discounted</v>
      </c>
      <c r="J470" s="3">
        <f>Table3[[#This Row],[Quantity_Sold]]*Table3[[#This Row],[Selling_Price]]</f>
        <v>2538</v>
      </c>
      <c r="K470" s="3">
        <f t="shared" si="30"/>
        <v>63.45</v>
      </c>
      <c r="L470" s="3">
        <f t="shared" si="31"/>
        <v>2474.5500000000002</v>
      </c>
      <c r="M470" s="3" t="str">
        <f>TEXT(Table3[[#This Row],[Date]], "mmmm")</f>
        <v>February</v>
      </c>
      <c r="N470" s="3" t="str">
        <f>_xlfn.XLOOKUP(D470,Customers!A:A,Customers!B:B )</f>
        <v>Johnson-Bennett</v>
      </c>
      <c r="O470" s="3" t="str">
        <f>_xlfn.XLOOKUP(C470,Books!A:A,Books!B:B)</f>
        <v>Remain hard</v>
      </c>
      <c r="P470" s="3" t="str">
        <f>INDEX(Customers!B:B,MATCH(D470,Customers!A:A,0))</f>
        <v>Johnson-Bennett</v>
      </c>
    </row>
    <row r="471" spans="1:16">
      <c r="A471" t="s">
        <v>1118</v>
      </c>
      <c r="B471" s="5">
        <v>44960</v>
      </c>
      <c r="C471" t="s">
        <v>28</v>
      </c>
      <c r="D471" t="s">
        <v>474</v>
      </c>
      <c r="E471">
        <v>10</v>
      </c>
      <c r="F471" t="str">
        <f t="shared" si="28"/>
        <v>Bulk</v>
      </c>
      <c r="G471" s="3">
        <v>342</v>
      </c>
      <c r="H471">
        <v>10</v>
      </c>
      <c r="I471" t="str">
        <f t="shared" si="29"/>
        <v>discounted</v>
      </c>
      <c r="J471" s="3">
        <f>Table3[[#This Row],[Quantity_Sold]]*Table3[[#This Row],[Selling_Price]]</f>
        <v>3420</v>
      </c>
      <c r="K471" s="3">
        <f t="shared" si="30"/>
        <v>34.200000000000003</v>
      </c>
      <c r="L471" s="3">
        <f t="shared" si="31"/>
        <v>3385.8</v>
      </c>
      <c r="M471" s="3" t="str">
        <f>TEXT(Table3[[#This Row],[Date]], "mmmm")</f>
        <v>February</v>
      </c>
      <c r="N471" s="3" t="str">
        <f>_xlfn.XLOOKUP(D471,Customers!A:A,Customers!B:B )</f>
        <v>Murphy and Sons</v>
      </c>
      <c r="O471" s="3" t="str">
        <f>_xlfn.XLOOKUP(C471,Books!A:A,Books!B:B)</f>
        <v>Eat pattern view</v>
      </c>
      <c r="P471" s="3" t="str">
        <f>INDEX(Customers!B:B,MATCH(D471,Customers!A:A,0))</f>
        <v>Murphy and Sons</v>
      </c>
    </row>
    <row r="472" spans="1:16">
      <c r="A472" t="s">
        <v>1119</v>
      </c>
      <c r="B472" s="5">
        <v>44965</v>
      </c>
      <c r="C472" t="s">
        <v>60</v>
      </c>
      <c r="D472" t="s">
        <v>482</v>
      </c>
      <c r="E472">
        <v>7</v>
      </c>
      <c r="F472" t="str">
        <f t="shared" si="28"/>
        <v>Bulk</v>
      </c>
      <c r="G472" s="3">
        <v>459</v>
      </c>
      <c r="H472">
        <v>10</v>
      </c>
      <c r="I472" t="str">
        <f t="shared" si="29"/>
        <v>discounted</v>
      </c>
      <c r="J472" s="3">
        <f>Table3[[#This Row],[Quantity_Sold]]*Table3[[#This Row],[Selling_Price]]</f>
        <v>3213</v>
      </c>
      <c r="K472" s="3">
        <f t="shared" si="30"/>
        <v>45.9</v>
      </c>
      <c r="L472" s="3">
        <f t="shared" si="31"/>
        <v>3167.1</v>
      </c>
      <c r="M472" s="3" t="str">
        <f>TEXT(Table3[[#This Row],[Date]], "mmmm")</f>
        <v>February</v>
      </c>
      <c r="N472" s="3" t="str">
        <f>_xlfn.XLOOKUP(D472,Customers!A:A,Customers!B:B )</f>
        <v>Arnold-Mahoney</v>
      </c>
      <c r="O472" s="3" t="str">
        <f>_xlfn.XLOOKUP(C472,Books!A:A,Books!B:B)</f>
        <v>Whatever method</v>
      </c>
      <c r="P472" s="3" t="str">
        <f>INDEX(Customers!B:B,MATCH(D472,Customers!A:A,0))</f>
        <v>Arnold-Mahoney</v>
      </c>
    </row>
    <row r="473" spans="1:16">
      <c r="A473" t="s">
        <v>1120</v>
      </c>
      <c r="B473" s="5">
        <v>44975</v>
      </c>
      <c r="C473" t="s">
        <v>98</v>
      </c>
      <c r="D473" t="s">
        <v>326</v>
      </c>
      <c r="E473">
        <v>7</v>
      </c>
      <c r="F473" t="str">
        <f t="shared" si="28"/>
        <v>Bulk</v>
      </c>
      <c r="G473" s="3">
        <v>206</v>
      </c>
      <c r="H473">
        <v>10</v>
      </c>
      <c r="I473" t="str">
        <f t="shared" si="29"/>
        <v>discounted</v>
      </c>
      <c r="J473" s="3">
        <f>Table3[[#This Row],[Quantity_Sold]]*Table3[[#This Row],[Selling_Price]]</f>
        <v>1442</v>
      </c>
      <c r="K473" s="3">
        <f t="shared" si="30"/>
        <v>20.6</v>
      </c>
      <c r="L473" s="3">
        <f t="shared" si="31"/>
        <v>1421.4</v>
      </c>
      <c r="M473" s="3" t="str">
        <f>TEXT(Table3[[#This Row],[Date]], "mmmm")</f>
        <v>February</v>
      </c>
      <c r="N473" s="3" t="str">
        <f>_xlfn.XLOOKUP(D473,Customers!A:A,Customers!B:B )</f>
        <v>Scott-Johnston</v>
      </c>
      <c r="O473" s="3" t="str">
        <f>_xlfn.XLOOKUP(C473,Books!A:A,Books!B:B)</f>
        <v>Inside lot never discover</v>
      </c>
      <c r="P473" s="3" t="str">
        <f>INDEX(Customers!B:B,MATCH(D473,Customers!A:A,0))</f>
        <v>Scott-Johnston</v>
      </c>
    </row>
    <row r="474" spans="1:16">
      <c r="A474" t="s">
        <v>1121</v>
      </c>
      <c r="B474" s="5">
        <v>44980</v>
      </c>
      <c r="C474" t="s">
        <v>66</v>
      </c>
      <c r="D474" t="s">
        <v>184</v>
      </c>
      <c r="E474">
        <v>4</v>
      </c>
      <c r="F474" t="str">
        <f t="shared" si="28"/>
        <v>normal</v>
      </c>
      <c r="G474" s="3">
        <v>271</v>
      </c>
      <c r="H474">
        <v>5</v>
      </c>
      <c r="I474" t="str">
        <f t="shared" si="29"/>
        <v>discounted</v>
      </c>
      <c r="J474" s="3">
        <f>Table3[[#This Row],[Quantity_Sold]]*Table3[[#This Row],[Selling_Price]]</f>
        <v>1084</v>
      </c>
      <c r="K474" s="3">
        <f t="shared" si="30"/>
        <v>13.55</v>
      </c>
      <c r="L474" s="3">
        <f t="shared" si="31"/>
        <v>1070.45</v>
      </c>
      <c r="M474" s="3" t="str">
        <f>TEXT(Table3[[#This Row],[Date]], "mmmm")</f>
        <v>February</v>
      </c>
      <c r="N474" s="3" t="str">
        <f>_xlfn.XLOOKUP(D474,Customers!A:A,Customers!B:B )</f>
        <v>Wells, Jones and Rogers</v>
      </c>
      <c r="O474" s="3" t="str">
        <f>_xlfn.XLOOKUP(C474,Books!A:A,Books!B:B)</f>
        <v>Easy citizen time</v>
      </c>
      <c r="P474" s="3" t="str">
        <f>INDEX(Customers!B:B,MATCH(D474,Customers!A:A,0))</f>
        <v>Wells, Jones and Rogers</v>
      </c>
    </row>
    <row r="475" spans="1:16">
      <c r="A475" t="s">
        <v>1122</v>
      </c>
      <c r="B475" s="5">
        <v>44960</v>
      </c>
      <c r="C475" t="s">
        <v>34</v>
      </c>
      <c r="D475" t="s">
        <v>430</v>
      </c>
      <c r="E475">
        <v>7</v>
      </c>
      <c r="F475" t="str">
        <f t="shared" si="28"/>
        <v>Bulk</v>
      </c>
      <c r="G475" s="3">
        <v>284</v>
      </c>
      <c r="H475">
        <v>0</v>
      </c>
      <c r="I475" t="str">
        <f t="shared" si="29"/>
        <v>full price</v>
      </c>
      <c r="J475" s="3">
        <f>Table3[[#This Row],[Quantity_Sold]]*Table3[[#This Row],[Selling_Price]]</f>
        <v>1988</v>
      </c>
      <c r="K475" s="3">
        <f t="shared" si="30"/>
        <v>0</v>
      </c>
      <c r="L475" s="3">
        <f t="shared" si="31"/>
        <v>1988</v>
      </c>
      <c r="M475" s="3" t="str">
        <f>TEXT(Table3[[#This Row],[Date]], "mmmm")</f>
        <v>February</v>
      </c>
      <c r="N475" s="3" t="str">
        <f>_xlfn.XLOOKUP(D475,Customers!A:A,Customers!B:B )</f>
        <v>Ford PLC</v>
      </c>
      <c r="O475" s="3" t="str">
        <f>_xlfn.XLOOKUP(C475,Books!A:A,Books!B:B)</f>
        <v>Against realize bill</v>
      </c>
      <c r="P475" s="3" t="str">
        <f>INDEX(Customers!B:B,MATCH(D475,Customers!A:A,0))</f>
        <v>Ford PLC</v>
      </c>
    </row>
    <row r="476" spans="1:16">
      <c r="A476" t="s">
        <v>1123</v>
      </c>
      <c r="B476" s="5">
        <v>44979</v>
      </c>
      <c r="C476" t="s">
        <v>120</v>
      </c>
      <c r="D476" t="s">
        <v>562</v>
      </c>
      <c r="E476">
        <v>8</v>
      </c>
      <c r="F476" t="str">
        <f t="shared" si="28"/>
        <v>Bulk</v>
      </c>
      <c r="G476" s="3">
        <v>204</v>
      </c>
      <c r="H476">
        <v>0</v>
      </c>
      <c r="I476" t="str">
        <f t="shared" si="29"/>
        <v>full price</v>
      </c>
      <c r="J476" s="3">
        <f>Table3[[#This Row],[Quantity_Sold]]*Table3[[#This Row],[Selling_Price]]</f>
        <v>1632</v>
      </c>
      <c r="K476" s="3">
        <f t="shared" si="30"/>
        <v>0</v>
      </c>
      <c r="L476" s="3">
        <f t="shared" si="31"/>
        <v>1632</v>
      </c>
      <c r="M476" s="3" t="str">
        <f>TEXT(Table3[[#This Row],[Date]], "mmmm")</f>
        <v>February</v>
      </c>
      <c r="N476" s="3" t="str">
        <f>_xlfn.XLOOKUP(D476,Customers!A:A,Customers!B:B )</f>
        <v>Nelson, Martinez and Malone</v>
      </c>
      <c r="O476" s="3" t="str">
        <f>_xlfn.XLOOKUP(C476,Books!A:A,Books!B:B)</f>
        <v>Expect turn</v>
      </c>
      <c r="P476" s="3" t="str">
        <f>INDEX(Customers!B:B,MATCH(D476,Customers!A:A,0))</f>
        <v>Nelson, Martinez and Malone</v>
      </c>
    </row>
    <row r="477" spans="1:16">
      <c r="A477" t="s">
        <v>1124</v>
      </c>
      <c r="B477" s="5">
        <v>44981</v>
      </c>
      <c r="C477" t="s">
        <v>24</v>
      </c>
      <c r="D477" t="s">
        <v>570</v>
      </c>
      <c r="E477">
        <v>4</v>
      </c>
      <c r="F477" t="str">
        <f t="shared" si="28"/>
        <v>normal</v>
      </c>
      <c r="G477" s="3">
        <v>492</v>
      </c>
      <c r="H477">
        <v>5</v>
      </c>
      <c r="I477" t="str">
        <f t="shared" si="29"/>
        <v>discounted</v>
      </c>
      <c r="J477" s="3">
        <f>Table3[[#This Row],[Quantity_Sold]]*Table3[[#This Row],[Selling_Price]]</f>
        <v>1968</v>
      </c>
      <c r="K477" s="3">
        <f t="shared" si="30"/>
        <v>24.6</v>
      </c>
      <c r="L477" s="3">
        <f t="shared" si="31"/>
        <v>1943.4</v>
      </c>
      <c r="M477" s="3" t="str">
        <f>TEXT(Table3[[#This Row],[Date]], "mmmm")</f>
        <v>February</v>
      </c>
      <c r="N477" s="3" t="str">
        <f>_xlfn.XLOOKUP(D477,Customers!A:A,Customers!B:B )</f>
        <v>Potter Group</v>
      </c>
      <c r="O477" s="3" t="str">
        <f>_xlfn.XLOOKUP(C477,Books!A:A,Books!B:B)</f>
        <v>Audience stop sport</v>
      </c>
      <c r="P477" s="3" t="str">
        <f>INDEX(Customers!B:B,MATCH(D477,Customers!A:A,0))</f>
        <v>Potter Group</v>
      </c>
    </row>
    <row r="478" spans="1:16">
      <c r="A478" t="s">
        <v>1125</v>
      </c>
      <c r="B478" s="5">
        <v>44977</v>
      </c>
      <c r="C478" t="s">
        <v>28</v>
      </c>
      <c r="D478" t="s">
        <v>516</v>
      </c>
      <c r="E478">
        <v>10</v>
      </c>
      <c r="F478" t="str">
        <f t="shared" si="28"/>
        <v>Bulk</v>
      </c>
      <c r="G478" s="3">
        <v>342</v>
      </c>
      <c r="H478">
        <v>5</v>
      </c>
      <c r="I478" t="str">
        <f t="shared" si="29"/>
        <v>discounted</v>
      </c>
      <c r="J478" s="3">
        <f>Table3[[#This Row],[Quantity_Sold]]*Table3[[#This Row],[Selling_Price]]</f>
        <v>3420</v>
      </c>
      <c r="K478" s="3">
        <f t="shared" si="30"/>
        <v>17.100000000000001</v>
      </c>
      <c r="L478" s="3">
        <f t="shared" si="31"/>
        <v>3402.9</v>
      </c>
      <c r="M478" s="3" t="str">
        <f>TEXT(Table3[[#This Row],[Date]], "mmmm")</f>
        <v>February</v>
      </c>
      <c r="N478" s="3" t="str">
        <f>_xlfn.XLOOKUP(D478,Customers!A:A,Customers!B:B )</f>
        <v>Chen Inc</v>
      </c>
      <c r="O478" s="3" t="str">
        <f>_xlfn.XLOOKUP(C478,Books!A:A,Books!B:B)</f>
        <v>Eat pattern view</v>
      </c>
      <c r="P478" s="3" t="str">
        <f>INDEX(Customers!B:B,MATCH(D478,Customers!A:A,0))</f>
        <v>Chen Inc</v>
      </c>
    </row>
    <row r="479" spans="1:16">
      <c r="A479" t="s">
        <v>1126</v>
      </c>
      <c r="B479" s="5">
        <v>44976</v>
      </c>
      <c r="C479" t="s">
        <v>76</v>
      </c>
      <c r="D479" t="s">
        <v>576</v>
      </c>
      <c r="E479">
        <v>1</v>
      </c>
      <c r="F479" t="str">
        <f t="shared" si="28"/>
        <v>normal</v>
      </c>
      <c r="G479" s="3">
        <v>305</v>
      </c>
      <c r="H479">
        <v>15</v>
      </c>
      <c r="I479" t="str">
        <f t="shared" si="29"/>
        <v>discounted</v>
      </c>
      <c r="J479" s="3">
        <f>Table3[[#This Row],[Quantity_Sold]]*Table3[[#This Row],[Selling_Price]]</f>
        <v>305</v>
      </c>
      <c r="K479" s="3">
        <f t="shared" si="30"/>
        <v>45.75</v>
      </c>
      <c r="L479" s="3">
        <f t="shared" si="31"/>
        <v>259.25</v>
      </c>
      <c r="M479" s="3" t="str">
        <f>TEXT(Table3[[#This Row],[Date]], "mmmm")</f>
        <v>February</v>
      </c>
      <c r="N479" s="3" t="str">
        <f>_xlfn.XLOOKUP(D479,Customers!A:A,Customers!B:B )</f>
        <v>Griffin Group</v>
      </c>
      <c r="O479" s="3" t="str">
        <f>_xlfn.XLOOKUP(C479,Books!A:A,Books!B:B)</f>
        <v>Above treatment</v>
      </c>
      <c r="P479" s="3" t="str">
        <f>INDEX(Customers!B:B,MATCH(D479,Customers!A:A,0))</f>
        <v>Griffin Group</v>
      </c>
    </row>
    <row r="480" spans="1:16">
      <c r="A480" t="s">
        <v>1127</v>
      </c>
      <c r="B480" s="5">
        <v>44960</v>
      </c>
      <c r="C480" t="s">
        <v>108</v>
      </c>
      <c r="D480" t="s">
        <v>544</v>
      </c>
      <c r="E480">
        <v>2</v>
      </c>
      <c r="F480" t="str">
        <f t="shared" si="28"/>
        <v>normal</v>
      </c>
      <c r="G480" s="3">
        <v>287</v>
      </c>
      <c r="H480">
        <v>10</v>
      </c>
      <c r="I480" t="str">
        <f t="shared" si="29"/>
        <v>discounted</v>
      </c>
      <c r="J480" s="3">
        <f>Table3[[#This Row],[Quantity_Sold]]*Table3[[#This Row],[Selling_Price]]</f>
        <v>574</v>
      </c>
      <c r="K480" s="3">
        <f t="shared" si="30"/>
        <v>28.7</v>
      </c>
      <c r="L480" s="3">
        <f t="shared" si="31"/>
        <v>545.29999999999995</v>
      </c>
      <c r="M480" s="3" t="str">
        <f>TEXT(Table3[[#This Row],[Date]], "mmmm")</f>
        <v>February</v>
      </c>
      <c r="N480" s="3" t="str">
        <f>_xlfn.XLOOKUP(D480,Customers!A:A,Customers!B:B )</f>
        <v>Lee Ltd</v>
      </c>
      <c r="O480" s="3" t="str">
        <f>_xlfn.XLOOKUP(C480,Books!A:A,Books!B:B)</f>
        <v>Front</v>
      </c>
      <c r="P480" s="3" t="str">
        <f>INDEX(Customers!B:B,MATCH(D480,Customers!A:A,0))</f>
        <v>Lee Ltd</v>
      </c>
    </row>
    <row r="481" spans="1:16">
      <c r="A481" t="s">
        <v>1128</v>
      </c>
      <c r="B481" s="5">
        <v>44961</v>
      </c>
      <c r="C481" t="s">
        <v>54</v>
      </c>
      <c r="D481" t="s">
        <v>139</v>
      </c>
      <c r="E481">
        <v>2</v>
      </c>
      <c r="F481" t="str">
        <f t="shared" si="28"/>
        <v>normal</v>
      </c>
      <c r="G481" s="3">
        <v>421</v>
      </c>
      <c r="H481">
        <v>0</v>
      </c>
      <c r="I481" t="str">
        <f t="shared" si="29"/>
        <v>full price</v>
      </c>
      <c r="J481" s="3">
        <f>Table3[[#This Row],[Quantity_Sold]]*Table3[[#This Row],[Selling_Price]]</f>
        <v>842</v>
      </c>
      <c r="K481" s="3">
        <f t="shared" si="30"/>
        <v>0</v>
      </c>
      <c r="L481" s="3">
        <f t="shared" si="31"/>
        <v>842</v>
      </c>
      <c r="M481" s="3" t="str">
        <f>TEXT(Table3[[#This Row],[Date]], "mmmm")</f>
        <v>February</v>
      </c>
      <c r="N481" s="3" t="str">
        <f>_xlfn.XLOOKUP(D481,Customers!A:A,Customers!B:B )</f>
        <v>Garcia-Martin</v>
      </c>
      <c r="O481" s="3" t="str">
        <f>_xlfn.XLOOKUP(C481,Books!A:A,Books!B:B)</f>
        <v>Author director</v>
      </c>
      <c r="P481" s="3" t="str">
        <f>INDEX(Customers!B:B,MATCH(D481,Customers!A:A,0))</f>
        <v>Garcia-Martin</v>
      </c>
    </row>
    <row r="482" spans="1:16">
      <c r="A482" t="s">
        <v>1129</v>
      </c>
      <c r="B482" s="5">
        <v>44959</v>
      </c>
      <c r="C482" t="s">
        <v>120</v>
      </c>
      <c r="D482" t="s">
        <v>402</v>
      </c>
      <c r="E482">
        <v>6</v>
      </c>
      <c r="F482" t="str">
        <f t="shared" si="28"/>
        <v>Bulk</v>
      </c>
      <c r="G482" s="3">
        <v>204</v>
      </c>
      <c r="H482">
        <v>10</v>
      </c>
      <c r="I482" t="str">
        <f t="shared" si="29"/>
        <v>discounted</v>
      </c>
      <c r="J482" s="3">
        <f>Table3[[#This Row],[Quantity_Sold]]*Table3[[#This Row],[Selling_Price]]</f>
        <v>1224</v>
      </c>
      <c r="K482" s="3">
        <f t="shared" si="30"/>
        <v>20.399999999999999</v>
      </c>
      <c r="L482" s="3">
        <f t="shared" si="31"/>
        <v>1203.5999999999999</v>
      </c>
      <c r="M482" s="3" t="str">
        <f>TEXT(Table3[[#This Row],[Date]], "mmmm")</f>
        <v>February</v>
      </c>
      <c r="N482" s="3" t="str">
        <f>_xlfn.XLOOKUP(D482,Customers!A:A,Customers!B:B )</f>
        <v>Caldwell PLC</v>
      </c>
      <c r="O482" s="3" t="str">
        <f>_xlfn.XLOOKUP(C482,Books!A:A,Books!B:B)</f>
        <v>Expect turn</v>
      </c>
      <c r="P482" s="3" t="str">
        <f>INDEX(Customers!B:B,MATCH(D482,Customers!A:A,0))</f>
        <v>Caldwell PLC</v>
      </c>
    </row>
    <row r="483" spans="1:16">
      <c r="A483" t="s">
        <v>1130</v>
      </c>
      <c r="B483" s="5">
        <v>44972</v>
      </c>
      <c r="C483" t="s">
        <v>48</v>
      </c>
      <c r="D483" t="s">
        <v>266</v>
      </c>
      <c r="E483">
        <v>2</v>
      </c>
      <c r="F483" t="str">
        <f t="shared" si="28"/>
        <v>normal</v>
      </c>
      <c r="G483" s="3">
        <v>386</v>
      </c>
      <c r="H483">
        <v>10</v>
      </c>
      <c r="I483" t="str">
        <f t="shared" si="29"/>
        <v>discounted</v>
      </c>
      <c r="J483" s="3">
        <f>Table3[[#This Row],[Quantity_Sold]]*Table3[[#This Row],[Selling_Price]]</f>
        <v>772</v>
      </c>
      <c r="K483" s="3">
        <f t="shared" si="30"/>
        <v>38.6</v>
      </c>
      <c r="L483" s="3">
        <f t="shared" si="31"/>
        <v>733.4</v>
      </c>
      <c r="M483" s="3" t="str">
        <f>TEXT(Table3[[#This Row],[Date]], "mmmm")</f>
        <v>February</v>
      </c>
      <c r="N483" s="3" t="str">
        <f>_xlfn.XLOOKUP(D483,Customers!A:A,Customers!B:B )</f>
        <v>Pennington-Knox</v>
      </c>
      <c r="O483" s="3" t="str">
        <f>_xlfn.XLOOKUP(C483,Books!A:A,Books!B:B)</f>
        <v>Choose level</v>
      </c>
      <c r="P483" s="3" t="str">
        <f>INDEX(Customers!B:B,MATCH(D483,Customers!A:A,0))</f>
        <v>Pennington-Knox</v>
      </c>
    </row>
    <row r="484" spans="1:16">
      <c r="A484" t="s">
        <v>1131</v>
      </c>
      <c r="B484" s="5">
        <v>44973</v>
      </c>
      <c r="C484" t="s">
        <v>18</v>
      </c>
      <c r="D484" t="s">
        <v>380</v>
      </c>
      <c r="E484">
        <v>1</v>
      </c>
      <c r="F484" t="str">
        <f t="shared" si="28"/>
        <v>normal</v>
      </c>
      <c r="G484" s="3">
        <v>500</v>
      </c>
      <c r="H484">
        <v>5</v>
      </c>
      <c r="I484" t="str">
        <f t="shared" si="29"/>
        <v>discounted</v>
      </c>
      <c r="J484" s="3">
        <f>Table3[[#This Row],[Quantity_Sold]]*Table3[[#This Row],[Selling_Price]]</f>
        <v>500</v>
      </c>
      <c r="K484" s="3">
        <f t="shared" si="30"/>
        <v>25</v>
      </c>
      <c r="L484" s="3">
        <f t="shared" si="31"/>
        <v>475</v>
      </c>
      <c r="M484" s="3" t="str">
        <f>TEXT(Table3[[#This Row],[Date]], "mmmm")</f>
        <v>February</v>
      </c>
      <c r="N484" s="3" t="str">
        <f>_xlfn.XLOOKUP(D484,Customers!A:A,Customers!B:B )</f>
        <v>Barnes-Johnson</v>
      </c>
      <c r="O484" s="3" t="str">
        <f>_xlfn.XLOOKUP(C484,Books!A:A,Books!B:B)</f>
        <v>Cell become</v>
      </c>
      <c r="P484" s="3" t="str">
        <f>INDEX(Customers!B:B,MATCH(D484,Customers!A:A,0))</f>
        <v>Barnes-Johnson</v>
      </c>
    </row>
    <row r="485" spans="1:16">
      <c r="A485" t="s">
        <v>1132</v>
      </c>
      <c r="B485" s="5">
        <v>44972</v>
      </c>
      <c r="C485" t="s">
        <v>82</v>
      </c>
      <c r="D485" t="s">
        <v>298</v>
      </c>
      <c r="E485">
        <v>7</v>
      </c>
      <c r="F485" t="str">
        <f t="shared" si="28"/>
        <v>Bulk</v>
      </c>
      <c r="G485" s="3">
        <v>373</v>
      </c>
      <c r="H485">
        <v>0</v>
      </c>
      <c r="I485" t="str">
        <f t="shared" si="29"/>
        <v>full price</v>
      </c>
      <c r="J485" s="3">
        <f>Table3[[#This Row],[Quantity_Sold]]*Table3[[#This Row],[Selling_Price]]</f>
        <v>2611</v>
      </c>
      <c r="K485" s="3">
        <f t="shared" si="30"/>
        <v>0</v>
      </c>
      <c r="L485" s="3">
        <f t="shared" si="31"/>
        <v>2611</v>
      </c>
      <c r="M485" s="3" t="str">
        <f>TEXT(Table3[[#This Row],[Date]], "mmmm")</f>
        <v>February</v>
      </c>
      <c r="N485" s="3" t="str">
        <f>_xlfn.XLOOKUP(D485,Customers!A:A,Customers!B:B )</f>
        <v>Hayes, Hampton and Palmer</v>
      </c>
      <c r="O485" s="3" t="str">
        <f>_xlfn.XLOOKUP(C485,Books!A:A,Books!B:B)</f>
        <v>Light leader expect</v>
      </c>
      <c r="P485" s="3" t="str">
        <f>INDEX(Customers!B:B,MATCH(D485,Customers!A:A,0))</f>
        <v>Hayes, Hampton and Palmer</v>
      </c>
    </row>
    <row r="486" spans="1:16">
      <c r="A486" t="s">
        <v>1133</v>
      </c>
      <c r="B486" s="5">
        <v>44965</v>
      </c>
      <c r="C486" t="s">
        <v>50</v>
      </c>
      <c r="D486" t="s">
        <v>482</v>
      </c>
      <c r="E486">
        <v>3</v>
      </c>
      <c r="F486" t="str">
        <f t="shared" si="28"/>
        <v>normal</v>
      </c>
      <c r="G486" s="3">
        <v>269</v>
      </c>
      <c r="H486">
        <v>15</v>
      </c>
      <c r="I486" t="str">
        <f t="shared" si="29"/>
        <v>discounted</v>
      </c>
      <c r="J486" s="3">
        <f>Table3[[#This Row],[Quantity_Sold]]*Table3[[#This Row],[Selling_Price]]</f>
        <v>807</v>
      </c>
      <c r="K486" s="3">
        <f t="shared" si="30"/>
        <v>40.35</v>
      </c>
      <c r="L486" s="3">
        <f t="shared" si="31"/>
        <v>766.65</v>
      </c>
      <c r="M486" s="3" t="str">
        <f>TEXT(Table3[[#This Row],[Date]], "mmmm")</f>
        <v>February</v>
      </c>
      <c r="N486" s="3" t="str">
        <f>_xlfn.XLOOKUP(D486,Customers!A:A,Customers!B:B )</f>
        <v>Arnold-Mahoney</v>
      </c>
      <c r="O486" s="3" t="str">
        <f>_xlfn.XLOOKUP(C486,Books!A:A,Books!B:B)</f>
        <v>Course history</v>
      </c>
      <c r="P486" s="3" t="str">
        <f>INDEX(Customers!B:B,MATCH(D486,Customers!A:A,0))</f>
        <v>Arnold-Mahoney</v>
      </c>
    </row>
    <row r="487" spans="1:16">
      <c r="A487" t="s">
        <v>1134</v>
      </c>
      <c r="B487" s="5">
        <v>44958</v>
      </c>
      <c r="C487" t="s">
        <v>116</v>
      </c>
      <c r="D487" t="s">
        <v>268</v>
      </c>
      <c r="E487">
        <v>2</v>
      </c>
      <c r="F487" t="str">
        <f t="shared" si="28"/>
        <v>normal</v>
      </c>
      <c r="G487" s="3">
        <v>209</v>
      </c>
      <c r="H487">
        <v>10</v>
      </c>
      <c r="I487" t="str">
        <f t="shared" si="29"/>
        <v>discounted</v>
      </c>
      <c r="J487" s="3">
        <f>Table3[[#This Row],[Quantity_Sold]]*Table3[[#This Row],[Selling_Price]]</f>
        <v>418</v>
      </c>
      <c r="K487" s="3">
        <f t="shared" si="30"/>
        <v>20.9</v>
      </c>
      <c r="L487" s="3">
        <f t="shared" si="31"/>
        <v>397.1</v>
      </c>
      <c r="M487" s="3" t="str">
        <f>TEXT(Table3[[#This Row],[Date]], "mmmm")</f>
        <v>February</v>
      </c>
      <c r="N487" s="3" t="str">
        <f>_xlfn.XLOOKUP(D487,Customers!A:A,Customers!B:B )</f>
        <v>Williams-Hart</v>
      </c>
      <c r="O487" s="3" t="str">
        <f>_xlfn.XLOOKUP(C487,Books!A:A,Books!B:B)</f>
        <v>Present positive</v>
      </c>
      <c r="P487" s="3" t="str">
        <f>INDEX(Customers!B:B,MATCH(D487,Customers!A:A,0))</f>
        <v>Williams-Hart</v>
      </c>
    </row>
    <row r="488" spans="1:16">
      <c r="A488" t="s">
        <v>1135</v>
      </c>
      <c r="B488" s="5">
        <v>44978</v>
      </c>
      <c r="C488" t="s">
        <v>88</v>
      </c>
      <c r="D488" t="s">
        <v>139</v>
      </c>
      <c r="E488">
        <v>2</v>
      </c>
      <c r="F488" t="str">
        <f t="shared" si="28"/>
        <v>normal</v>
      </c>
      <c r="G488" s="3">
        <v>456</v>
      </c>
      <c r="H488">
        <v>0</v>
      </c>
      <c r="I488" t="str">
        <f t="shared" si="29"/>
        <v>full price</v>
      </c>
      <c r="J488" s="3">
        <f>Table3[[#This Row],[Quantity_Sold]]*Table3[[#This Row],[Selling_Price]]</f>
        <v>912</v>
      </c>
      <c r="K488" s="3">
        <f t="shared" si="30"/>
        <v>0</v>
      </c>
      <c r="L488" s="3">
        <f t="shared" si="31"/>
        <v>912</v>
      </c>
      <c r="M488" s="3" t="str">
        <f>TEXT(Table3[[#This Row],[Date]], "mmmm")</f>
        <v>February</v>
      </c>
      <c r="N488" s="3" t="str">
        <f>_xlfn.XLOOKUP(D488,Customers!A:A,Customers!B:B )</f>
        <v>Garcia-Martin</v>
      </c>
      <c r="O488" s="3" t="str">
        <f>_xlfn.XLOOKUP(C488,Books!A:A,Books!B:B)</f>
        <v>Lay chance</v>
      </c>
      <c r="P488" s="3" t="str">
        <f>INDEX(Customers!B:B,MATCH(D488,Customers!A:A,0))</f>
        <v>Garcia-Martin</v>
      </c>
    </row>
    <row r="489" spans="1:16">
      <c r="A489" t="s">
        <v>1136</v>
      </c>
      <c r="B489" s="5">
        <v>44972</v>
      </c>
      <c r="C489" t="s">
        <v>72</v>
      </c>
      <c r="D489" t="s">
        <v>180</v>
      </c>
      <c r="E489">
        <v>7</v>
      </c>
      <c r="F489" t="str">
        <f t="shared" si="28"/>
        <v>Bulk</v>
      </c>
      <c r="G489" s="3">
        <v>423</v>
      </c>
      <c r="H489">
        <v>10</v>
      </c>
      <c r="I489" t="str">
        <f t="shared" si="29"/>
        <v>discounted</v>
      </c>
      <c r="J489" s="3">
        <f>Table3[[#This Row],[Quantity_Sold]]*Table3[[#This Row],[Selling_Price]]</f>
        <v>2961</v>
      </c>
      <c r="K489" s="3">
        <f t="shared" si="30"/>
        <v>42.3</v>
      </c>
      <c r="L489" s="3">
        <f t="shared" si="31"/>
        <v>2918.7</v>
      </c>
      <c r="M489" s="3" t="str">
        <f>TEXT(Table3[[#This Row],[Date]], "mmmm")</f>
        <v>February</v>
      </c>
      <c r="N489" s="3" t="str">
        <f>_xlfn.XLOOKUP(D489,Customers!A:A,Customers!B:B )</f>
        <v>Harris-Chandler</v>
      </c>
      <c r="O489" s="3" t="str">
        <f>_xlfn.XLOOKUP(C489,Books!A:A,Books!B:B)</f>
        <v>Remain hard</v>
      </c>
      <c r="P489" s="3" t="str">
        <f>INDEX(Customers!B:B,MATCH(D489,Customers!A:A,0))</f>
        <v>Harris-Chandler</v>
      </c>
    </row>
    <row r="490" spans="1:16">
      <c r="A490" t="s">
        <v>1137</v>
      </c>
      <c r="B490" s="5">
        <v>44960</v>
      </c>
      <c r="C490" t="s">
        <v>26</v>
      </c>
      <c r="D490" t="s">
        <v>580</v>
      </c>
      <c r="E490">
        <v>5</v>
      </c>
      <c r="F490" t="str">
        <f t="shared" si="28"/>
        <v>normal</v>
      </c>
      <c r="G490" s="3">
        <v>210</v>
      </c>
      <c r="H490">
        <v>15</v>
      </c>
      <c r="I490" t="str">
        <f t="shared" si="29"/>
        <v>discounted</v>
      </c>
      <c r="J490" s="3">
        <f>Table3[[#This Row],[Quantity_Sold]]*Table3[[#This Row],[Selling_Price]]</f>
        <v>1050</v>
      </c>
      <c r="K490" s="3">
        <f t="shared" si="30"/>
        <v>31.5</v>
      </c>
      <c r="L490" s="3">
        <f t="shared" si="31"/>
        <v>1018.5</v>
      </c>
      <c r="M490" s="3" t="str">
        <f>TEXT(Table3[[#This Row],[Date]], "mmmm")</f>
        <v>February</v>
      </c>
      <c r="N490" s="3" t="str">
        <f>_xlfn.XLOOKUP(D490,Customers!A:A,Customers!B:B )</f>
        <v>Brown-Walter</v>
      </c>
      <c r="O490" s="3" t="str">
        <f>_xlfn.XLOOKUP(C490,Books!A:A,Books!B:B)</f>
        <v>Nearly material</v>
      </c>
      <c r="P490" s="3" t="str">
        <f>INDEX(Customers!B:B,MATCH(D490,Customers!A:A,0))</f>
        <v>Brown-Walter</v>
      </c>
    </row>
    <row r="491" spans="1:16">
      <c r="A491" t="s">
        <v>1138</v>
      </c>
      <c r="B491" s="5">
        <v>44963</v>
      </c>
      <c r="C491" t="s">
        <v>44</v>
      </c>
      <c r="D491" t="s">
        <v>240</v>
      </c>
      <c r="E491">
        <v>9</v>
      </c>
      <c r="F491" t="str">
        <f t="shared" si="28"/>
        <v>Bulk</v>
      </c>
      <c r="G491" s="3">
        <v>295</v>
      </c>
      <c r="H491">
        <v>0</v>
      </c>
      <c r="I491" t="str">
        <f t="shared" si="29"/>
        <v>full price</v>
      </c>
      <c r="J491" s="3">
        <f>Table3[[#This Row],[Quantity_Sold]]*Table3[[#This Row],[Selling_Price]]</f>
        <v>2655</v>
      </c>
      <c r="K491" s="3">
        <f t="shared" si="30"/>
        <v>0</v>
      </c>
      <c r="L491" s="3">
        <f t="shared" si="31"/>
        <v>2655</v>
      </c>
      <c r="M491" s="3" t="str">
        <f>TEXT(Table3[[#This Row],[Date]], "mmmm")</f>
        <v>February</v>
      </c>
      <c r="N491" s="3" t="str">
        <f>_xlfn.XLOOKUP(D491,Customers!A:A,Customers!B:B )</f>
        <v>Hayes-Logan</v>
      </c>
      <c r="O491" s="3" t="str">
        <f>_xlfn.XLOOKUP(C491,Books!A:A,Books!B:B)</f>
        <v>Once suddenly</v>
      </c>
      <c r="P491" s="3" t="str">
        <f>INDEX(Customers!B:B,MATCH(D491,Customers!A:A,0))</f>
        <v>Hayes-Logan</v>
      </c>
    </row>
    <row r="492" spans="1:16">
      <c r="A492" t="s">
        <v>1139</v>
      </c>
      <c r="B492" s="5">
        <v>44985</v>
      </c>
      <c r="C492" t="s">
        <v>22</v>
      </c>
      <c r="D492" t="s">
        <v>314</v>
      </c>
      <c r="E492">
        <v>6</v>
      </c>
      <c r="F492" t="str">
        <f t="shared" si="28"/>
        <v>Bulk</v>
      </c>
      <c r="G492" s="3">
        <v>332</v>
      </c>
      <c r="H492">
        <v>15</v>
      </c>
      <c r="I492" t="str">
        <f t="shared" si="29"/>
        <v>discounted</v>
      </c>
      <c r="J492" s="3">
        <f>Table3[[#This Row],[Quantity_Sold]]*Table3[[#This Row],[Selling_Price]]</f>
        <v>1992</v>
      </c>
      <c r="K492" s="3">
        <f t="shared" si="30"/>
        <v>49.8</v>
      </c>
      <c r="L492" s="3">
        <f t="shared" si="31"/>
        <v>1942.2</v>
      </c>
      <c r="M492" s="3" t="str">
        <f>TEXT(Table3[[#This Row],[Date]], "mmmm")</f>
        <v>February</v>
      </c>
      <c r="N492" s="3" t="str">
        <f>_xlfn.XLOOKUP(D492,Customers!A:A,Customers!B:B )</f>
        <v>Anderson LLC</v>
      </c>
      <c r="O492" s="3" t="str">
        <f>_xlfn.XLOOKUP(C492,Books!A:A,Books!B:B)</f>
        <v>Loss peace on</v>
      </c>
      <c r="P492" s="3" t="str">
        <f>INDEX(Customers!B:B,MATCH(D492,Customers!A:A,0))</f>
        <v>Anderson LLC</v>
      </c>
    </row>
    <row r="493" spans="1:16">
      <c r="A493" t="s">
        <v>1140</v>
      </c>
      <c r="B493" s="5">
        <v>44969</v>
      </c>
      <c r="C493" t="s">
        <v>88</v>
      </c>
      <c r="D493" t="s">
        <v>586</v>
      </c>
      <c r="E493">
        <v>8</v>
      </c>
      <c r="F493" t="str">
        <f t="shared" si="28"/>
        <v>Bulk</v>
      </c>
      <c r="G493" s="3">
        <v>456</v>
      </c>
      <c r="H493">
        <v>0</v>
      </c>
      <c r="I493" t="str">
        <f t="shared" si="29"/>
        <v>full price</v>
      </c>
      <c r="J493" s="3">
        <f>Table3[[#This Row],[Quantity_Sold]]*Table3[[#This Row],[Selling_Price]]</f>
        <v>3648</v>
      </c>
      <c r="K493" s="3">
        <f t="shared" si="30"/>
        <v>0</v>
      </c>
      <c r="L493" s="3">
        <f t="shared" si="31"/>
        <v>3648</v>
      </c>
      <c r="M493" s="3" t="str">
        <f>TEXT(Table3[[#This Row],[Date]], "mmmm")</f>
        <v>February</v>
      </c>
      <c r="N493" s="3" t="str">
        <f>_xlfn.XLOOKUP(D493,Customers!A:A,Customers!B:B )</f>
        <v>Collins-Wang</v>
      </c>
      <c r="O493" s="3" t="str">
        <f>_xlfn.XLOOKUP(C493,Books!A:A,Books!B:B)</f>
        <v>Lay chance</v>
      </c>
      <c r="P493" s="3" t="str">
        <f>INDEX(Customers!B:B,MATCH(D493,Customers!A:A,0))</f>
        <v>Collins-Wang</v>
      </c>
    </row>
    <row r="494" spans="1:16">
      <c r="A494" t="s">
        <v>1141</v>
      </c>
      <c r="B494" s="5">
        <v>44983</v>
      </c>
      <c r="C494" t="s">
        <v>52</v>
      </c>
      <c r="D494" t="s">
        <v>240</v>
      </c>
      <c r="E494">
        <v>3</v>
      </c>
      <c r="F494" t="str">
        <f t="shared" si="28"/>
        <v>normal</v>
      </c>
      <c r="G494" s="3">
        <v>441</v>
      </c>
      <c r="H494">
        <v>10</v>
      </c>
      <c r="I494" t="str">
        <f t="shared" si="29"/>
        <v>discounted</v>
      </c>
      <c r="J494" s="3">
        <f>Table3[[#This Row],[Quantity_Sold]]*Table3[[#This Row],[Selling_Price]]</f>
        <v>1323</v>
      </c>
      <c r="K494" s="3">
        <f t="shared" si="30"/>
        <v>44.1</v>
      </c>
      <c r="L494" s="3">
        <f t="shared" si="31"/>
        <v>1278.9000000000001</v>
      </c>
      <c r="M494" s="3" t="str">
        <f>TEXT(Table3[[#This Row],[Date]], "mmmm")</f>
        <v>February</v>
      </c>
      <c r="N494" s="3" t="str">
        <f>_xlfn.XLOOKUP(D494,Customers!A:A,Customers!B:B )</f>
        <v>Hayes-Logan</v>
      </c>
      <c r="O494" s="3" t="str">
        <f>_xlfn.XLOOKUP(C494,Books!A:A,Books!B:B)</f>
        <v>Hope meet thing</v>
      </c>
      <c r="P494" s="3" t="str">
        <f>INDEX(Customers!B:B,MATCH(D494,Customers!A:A,0))</f>
        <v>Hayes-Logan</v>
      </c>
    </row>
    <row r="495" spans="1:16">
      <c r="A495" t="s">
        <v>1142</v>
      </c>
      <c r="B495" s="5">
        <v>44973</v>
      </c>
      <c r="C495" t="s">
        <v>126</v>
      </c>
      <c r="D495" t="s">
        <v>394</v>
      </c>
      <c r="E495">
        <v>9</v>
      </c>
      <c r="F495" t="str">
        <f t="shared" si="28"/>
        <v>Bulk</v>
      </c>
      <c r="G495" s="3">
        <v>399</v>
      </c>
      <c r="H495">
        <v>10</v>
      </c>
      <c r="I495" t="str">
        <f t="shared" si="29"/>
        <v>discounted</v>
      </c>
      <c r="J495" s="3">
        <f>Table3[[#This Row],[Quantity_Sold]]*Table3[[#This Row],[Selling_Price]]</f>
        <v>3591</v>
      </c>
      <c r="K495" s="3">
        <f t="shared" si="30"/>
        <v>39.9</v>
      </c>
      <c r="L495" s="3">
        <f t="shared" si="31"/>
        <v>3551.1</v>
      </c>
      <c r="M495" s="3" t="str">
        <f>TEXT(Table3[[#This Row],[Date]], "mmmm")</f>
        <v>February</v>
      </c>
      <c r="N495" s="3" t="str">
        <f>_xlfn.XLOOKUP(D495,Customers!A:A,Customers!B:B )</f>
        <v>Johnson, Gordon and Fuentes</v>
      </c>
      <c r="O495" s="3" t="str">
        <f>_xlfn.XLOOKUP(C495,Books!A:A,Books!B:B)</f>
        <v>Ahead leg senior</v>
      </c>
      <c r="P495" s="3" t="str">
        <f>INDEX(Customers!B:B,MATCH(D495,Customers!A:A,0))</f>
        <v>Johnson, Gordon and Fuentes</v>
      </c>
    </row>
    <row r="496" spans="1:16">
      <c r="A496" t="s">
        <v>1143</v>
      </c>
      <c r="B496" s="5">
        <v>44982</v>
      </c>
      <c r="C496" t="s">
        <v>40</v>
      </c>
      <c r="D496" t="s">
        <v>450</v>
      </c>
      <c r="E496">
        <v>5</v>
      </c>
      <c r="F496" t="str">
        <f t="shared" si="28"/>
        <v>normal</v>
      </c>
      <c r="G496" s="3">
        <v>427</v>
      </c>
      <c r="H496">
        <v>0</v>
      </c>
      <c r="I496" t="str">
        <f t="shared" si="29"/>
        <v>full price</v>
      </c>
      <c r="J496" s="3">
        <f>Table3[[#This Row],[Quantity_Sold]]*Table3[[#This Row],[Selling_Price]]</f>
        <v>2135</v>
      </c>
      <c r="K496" s="3">
        <f t="shared" si="30"/>
        <v>0</v>
      </c>
      <c r="L496" s="3">
        <f t="shared" si="31"/>
        <v>2135</v>
      </c>
      <c r="M496" s="3" t="str">
        <f>TEXT(Table3[[#This Row],[Date]], "mmmm")</f>
        <v>February</v>
      </c>
      <c r="N496" s="3" t="str">
        <f>_xlfn.XLOOKUP(D496,Customers!A:A,Customers!B:B )</f>
        <v>Garcia, Garcia and Rose</v>
      </c>
      <c r="O496" s="3" t="str">
        <f>_xlfn.XLOOKUP(C496,Books!A:A,Books!B:B)</f>
        <v>Big thought where</v>
      </c>
      <c r="P496" s="3" t="str">
        <f>INDEX(Customers!B:B,MATCH(D496,Customers!A:A,0))</f>
        <v>Garcia, Garcia and Rose</v>
      </c>
    </row>
    <row r="497" spans="1:16">
      <c r="A497" t="s">
        <v>1144</v>
      </c>
      <c r="B497" s="5">
        <v>44985</v>
      </c>
      <c r="C497" t="s">
        <v>58</v>
      </c>
      <c r="D497" t="s">
        <v>514</v>
      </c>
      <c r="E497">
        <v>5</v>
      </c>
      <c r="F497" t="str">
        <f t="shared" si="28"/>
        <v>normal</v>
      </c>
      <c r="G497" s="3">
        <v>467</v>
      </c>
      <c r="H497">
        <v>0</v>
      </c>
      <c r="I497" t="str">
        <f t="shared" si="29"/>
        <v>full price</v>
      </c>
      <c r="J497" s="3">
        <f>Table3[[#This Row],[Quantity_Sold]]*Table3[[#This Row],[Selling_Price]]</f>
        <v>2335</v>
      </c>
      <c r="K497" s="3">
        <f t="shared" si="30"/>
        <v>0</v>
      </c>
      <c r="L497" s="3">
        <f t="shared" si="31"/>
        <v>2335</v>
      </c>
      <c r="M497" s="3" t="str">
        <f>TEXT(Table3[[#This Row],[Date]], "mmmm")</f>
        <v>February</v>
      </c>
      <c r="N497" s="3" t="str">
        <f>_xlfn.XLOOKUP(D497,Customers!A:A,Customers!B:B )</f>
        <v>Contreras Inc</v>
      </c>
      <c r="O497" s="3" t="str">
        <f>_xlfn.XLOOKUP(C497,Books!A:A,Books!B:B)</f>
        <v>World threat</v>
      </c>
      <c r="P497" s="3" t="str">
        <f>INDEX(Customers!B:B,MATCH(D497,Customers!A:A,0))</f>
        <v>Contreras Inc</v>
      </c>
    </row>
    <row r="498" spans="1:16">
      <c r="A498" t="s">
        <v>1145</v>
      </c>
      <c r="B498" s="5">
        <v>44975</v>
      </c>
      <c r="C498" t="s">
        <v>100</v>
      </c>
      <c r="D498" t="s">
        <v>204</v>
      </c>
      <c r="E498">
        <v>1</v>
      </c>
      <c r="F498" t="str">
        <f t="shared" si="28"/>
        <v>normal</v>
      </c>
      <c r="G498" s="3">
        <v>334</v>
      </c>
      <c r="H498">
        <v>0</v>
      </c>
      <c r="I498" t="str">
        <f t="shared" si="29"/>
        <v>full price</v>
      </c>
      <c r="J498" s="3">
        <f>Table3[[#This Row],[Quantity_Sold]]*Table3[[#This Row],[Selling_Price]]</f>
        <v>334</v>
      </c>
      <c r="K498" s="3">
        <f t="shared" si="30"/>
        <v>0</v>
      </c>
      <c r="L498" s="3">
        <f t="shared" si="31"/>
        <v>334</v>
      </c>
      <c r="M498" s="3" t="str">
        <f>TEXT(Table3[[#This Row],[Date]], "mmmm")</f>
        <v>February</v>
      </c>
      <c r="N498" s="3" t="str">
        <f>_xlfn.XLOOKUP(D498,Customers!A:A,Customers!B:B )</f>
        <v>Garcia, Buchanan and Clark</v>
      </c>
      <c r="O498" s="3" t="str">
        <f>_xlfn.XLOOKUP(C498,Books!A:A,Books!B:B)</f>
        <v>Prevent particularly wrong</v>
      </c>
      <c r="P498" s="3" t="str">
        <f>INDEX(Customers!B:B,MATCH(D498,Customers!A:A,0))</f>
        <v>Garcia, Buchanan and Clark</v>
      </c>
    </row>
    <row r="499" spans="1:16">
      <c r="A499" t="s">
        <v>1146</v>
      </c>
      <c r="B499" s="5">
        <v>44970</v>
      </c>
      <c r="C499" t="s">
        <v>110</v>
      </c>
      <c r="D499" t="s">
        <v>202</v>
      </c>
      <c r="E499">
        <v>3</v>
      </c>
      <c r="F499" t="str">
        <f t="shared" si="28"/>
        <v>normal</v>
      </c>
      <c r="G499" s="3">
        <v>451</v>
      </c>
      <c r="H499">
        <v>0</v>
      </c>
      <c r="I499" t="str">
        <f t="shared" si="29"/>
        <v>full price</v>
      </c>
      <c r="J499" s="3">
        <f>Table3[[#This Row],[Quantity_Sold]]*Table3[[#This Row],[Selling_Price]]</f>
        <v>1353</v>
      </c>
      <c r="K499" s="3">
        <f t="shared" si="30"/>
        <v>0</v>
      </c>
      <c r="L499" s="3">
        <f t="shared" si="31"/>
        <v>1353</v>
      </c>
      <c r="M499" s="3" t="str">
        <f>TEXT(Table3[[#This Row],[Date]], "mmmm")</f>
        <v>February</v>
      </c>
      <c r="N499" s="3" t="str">
        <f>_xlfn.XLOOKUP(D499,Customers!A:A,Customers!B:B )</f>
        <v>Finley and Sons</v>
      </c>
      <c r="O499" s="3" t="str">
        <f>_xlfn.XLOOKUP(C499,Books!A:A,Books!B:B)</f>
        <v>Sense produce</v>
      </c>
      <c r="P499" s="3" t="str">
        <f>INDEX(Customers!B:B,MATCH(D499,Customers!A:A,0))</f>
        <v>Finley and Sons</v>
      </c>
    </row>
    <row r="500" spans="1:16">
      <c r="A500" t="s">
        <v>1147</v>
      </c>
      <c r="B500" s="5">
        <v>44970</v>
      </c>
      <c r="C500" t="s">
        <v>74</v>
      </c>
      <c r="D500" t="s">
        <v>268</v>
      </c>
      <c r="E500">
        <v>8</v>
      </c>
      <c r="F500" t="str">
        <f t="shared" si="28"/>
        <v>Bulk</v>
      </c>
      <c r="G500" s="3">
        <v>347</v>
      </c>
      <c r="H500">
        <v>10</v>
      </c>
      <c r="I500" t="str">
        <f t="shared" si="29"/>
        <v>discounted</v>
      </c>
      <c r="J500" s="3">
        <f>Table3[[#This Row],[Quantity_Sold]]*Table3[[#This Row],[Selling_Price]]</f>
        <v>2776</v>
      </c>
      <c r="K500" s="3">
        <f t="shared" si="30"/>
        <v>34.700000000000003</v>
      </c>
      <c r="L500" s="3">
        <f t="shared" si="31"/>
        <v>2741.3</v>
      </c>
      <c r="M500" s="3" t="str">
        <f>TEXT(Table3[[#This Row],[Date]], "mmmm")</f>
        <v>February</v>
      </c>
      <c r="N500" s="3" t="str">
        <f>_xlfn.XLOOKUP(D500,Customers!A:A,Customers!B:B )</f>
        <v>Williams-Hart</v>
      </c>
      <c r="O500" s="3" t="str">
        <f>_xlfn.XLOOKUP(C500,Books!A:A,Books!B:B)</f>
        <v>Think either pressure</v>
      </c>
      <c r="P500" s="3" t="str">
        <f>INDEX(Customers!B:B,MATCH(D500,Customers!A:A,0))</f>
        <v>Williams-Hart</v>
      </c>
    </row>
    <row r="501" spans="1:16">
      <c r="A501" t="s">
        <v>1148</v>
      </c>
      <c r="B501" s="5">
        <v>44958</v>
      </c>
      <c r="C501" t="s">
        <v>106</v>
      </c>
      <c r="D501" t="s">
        <v>576</v>
      </c>
      <c r="E501">
        <v>8</v>
      </c>
      <c r="F501" t="str">
        <f t="shared" si="28"/>
        <v>Bulk</v>
      </c>
      <c r="G501" s="3">
        <v>219</v>
      </c>
      <c r="H501">
        <v>0</v>
      </c>
      <c r="I501" t="str">
        <f t="shared" si="29"/>
        <v>full price</v>
      </c>
      <c r="J501" s="3">
        <f>Table3[[#This Row],[Quantity_Sold]]*Table3[[#This Row],[Selling_Price]]</f>
        <v>1752</v>
      </c>
      <c r="K501" s="3">
        <f t="shared" si="30"/>
        <v>0</v>
      </c>
      <c r="L501" s="3">
        <f t="shared" si="31"/>
        <v>1752</v>
      </c>
      <c r="M501" s="3" t="str">
        <f>TEXT(Table3[[#This Row],[Date]], "mmmm")</f>
        <v>February</v>
      </c>
      <c r="N501" s="3" t="str">
        <f>_xlfn.XLOOKUP(D501,Customers!A:A,Customers!B:B )</f>
        <v>Griffin Group</v>
      </c>
      <c r="O501" s="3" t="str">
        <f>_xlfn.XLOOKUP(C501,Books!A:A,Books!B:B)</f>
        <v>Some may</v>
      </c>
      <c r="P501" s="3" t="str">
        <f>INDEX(Customers!B:B,MATCH(D501,Customers!A:A,0))</f>
        <v>Griffin Group</v>
      </c>
    </row>
    <row r="502" spans="1:16">
      <c r="A502" t="s">
        <v>1149</v>
      </c>
      <c r="B502" s="5">
        <v>44980</v>
      </c>
      <c r="C502" t="s">
        <v>124</v>
      </c>
      <c r="D502" t="s">
        <v>256</v>
      </c>
      <c r="E502">
        <v>9</v>
      </c>
      <c r="F502" t="str">
        <f t="shared" si="28"/>
        <v>Bulk</v>
      </c>
      <c r="G502" s="3">
        <v>362</v>
      </c>
      <c r="H502">
        <v>5</v>
      </c>
      <c r="I502" t="str">
        <f t="shared" si="29"/>
        <v>discounted</v>
      </c>
      <c r="J502" s="3">
        <f>Table3[[#This Row],[Quantity_Sold]]*Table3[[#This Row],[Selling_Price]]</f>
        <v>3258</v>
      </c>
      <c r="K502" s="3">
        <f t="shared" si="30"/>
        <v>18.100000000000001</v>
      </c>
      <c r="L502" s="3">
        <f t="shared" si="31"/>
        <v>3239.9</v>
      </c>
      <c r="M502" s="3" t="str">
        <f>TEXT(Table3[[#This Row],[Date]], "mmmm")</f>
        <v>February</v>
      </c>
      <c r="N502" s="3" t="str">
        <f>_xlfn.XLOOKUP(D502,Customers!A:A,Customers!B:B )</f>
        <v>Stevenson-Phillips</v>
      </c>
      <c r="O502" s="3" t="str">
        <f>_xlfn.XLOOKUP(C502,Books!A:A,Books!B:B)</f>
        <v>Financial</v>
      </c>
      <c r="P502" s="3" t="str">
        <f>INDEX(Customers!B:B,MATCH(D502,Customers!A:A,0))</f>
        <v>Stevenson-Phillips</v>
      </c>
    </row>
    <row r="503" spans="1:16">
      <c r="A503" t="s">
        <v>1150</v>
      </c>
      <c r="B503" s="5">
        <v>44985</v>
      </c>
      <c r="C503" t="s">
        <v>66</v>
      </c>
      <c r="D503" t="s">
        <v>326</v>
      </c>
      <c r="E503">
        <v>8</v>
      </c>
      <c r="F503" t="str">
        <f t="shared" si="28"/>
        <v>Bulk</v>
      </c>
      <c r="G503" s="3">
        <v>271</v>
      </c>
      <c r="H503">
        <v>5</v>
      </c>
      <c r="I503" t="str">
        <f t="shared" si="29"/>
        <v>discounted</v>
      </c>
      <c r="J503" s="3">
        <f>Table3[[#This Row],[Quantity_Sold]]*Table3[[#This Row],[Selling_Price]]</f>
        <v>2168</v>
      </c>
      <c r="K503" s="3">
        <f t="shared" si="30"/>
        <v>13.55</v>
      </c>
      <c r="L503" s="3">
        <f t="shared" si="31"/>
        <v>2154.4499999999998</v>
      </c>
      <c r="M503" s="3" t="str">
        <f>TEXT(Table3[[#This Row],[Date]], "mmmm")</f>
        <v>February</v>
      </c>
      <c r="N503" s="3" t="str">
        <f>_xlfn.XLOOKUP(D503,Customers!A:A,Customers!B:B )</f>
        <v>Scott-Johnston</v>
      </c>
      <c r="O503" s="3" t="str">
        <f>_xlfn.XLOOKUP(C503,Books!A:A,Books!B:B)</f>
        <v>Easy citizen time</v>
      </c>
      <c r="P503" s="3" t="str">
        <f>INDEX(Customers!B:B,MATCH(D503,Customers!A:A,0))</f>
        <v>Scott-Johnston</v>
      </c>
    </row>
    <row r="504" spans="1:16">
      <c r="A504" t="s">
        <v>1151</v>
      </c>
      <c r="B504" s="5">
        <v>44984</v>
      </c>
      <c r="C504" t="s">
        <v>80</v>
      </c>
      <c r="D504" t="s">
        <v>166</v>
      </c>
      <c r="E504">
        <v>8</v>
      </c>
      <c r="F504" t="str">
        <f t="shared" si="28"/>
        <v>Bulk</v>
      </c>
      <c r="G504" s="3">
        <v>164</v>
      </c>
      <c r="H504">
        <v>5</v>
      </c>
      <c r="I504" t="str">
        <f t="shared" si="29"/>
        <v>discounted</v>
      </c>
      <c r="J504" s="3">
        <f>Table3[[#This Row],[Quantity_Sold]]*Table3[[#This Row],[Selling_Price]]</f>
        <v>1312</v>
      </c>
      <c r="K504" s="3">
        <f t="shared" si="30"/>
        <v>8.1999999999999993</v>
      </c>
      <c r="L504" s="3">
        <f t="shared" si="31"/>
        <v>1303.8</v>
      </c>
      <c r="M504" s="3" t="str">
        <f>TEXT(Table3[[#This Row],[Date]], "mmmm")</f>
        <v>February</v>
      </c>
      <c r="N504" s="3" t="str">
        <f>_xlfn.XLOOKUP(D504,Customers!A:A,Customers!B:B )</f>
        <v>Mendez-Taylor</v>
      </c>
      <c r="O504" s="3" t="str">
        <f>_xlfn.XLOOKUP(C504,Books!A:A,Books!B:B)</f>
        <v>Can apply</v>
      </c>
      <c r="P504" s="3" t="str">
        <f>INDEX(Customers!B:B,MATCH(D504,Customers!A:A,0))</f>
        <v>Mendez-Taylor</v>
      </c>
    </row>
    <row r="505" spans="1:16">
      <c r="A505" t="s">
        <v>1152</v>
      </c>
      <c r="B505" s="5">
        <v>44967</v>
      </c>
      <c r="C505" t="s">
        <v>68</v>
      </c>
      <c r="D505" t="s">
        <v>242</v>
      </c>
      <c r="E505">
        <v>6</v>
      </c>
      <c r="F505" t="str">
        <f t="shared" si="28"/>
        <v>Bulk</v>
      </c>
      <c r="G505" s="3">
        <v>410</v>
      </c>
      <c r="H505">
        <v>5</v>
      </c>
      <c r="I505" t="str">
        <f t="shared" si="29"/>
        <v>discounted</v>
      </c>
      <c r="J505" s="3">
        <f>Table3[[#This Row],[Quantity_Sold]]*Table3[[#This Row],[Selling_Price]]</f>
        <v>2460</v>
      </c>
      <c r="K505" s="3">
        <f t="shared" si="30"/>
        <v>20.5</v>
      </c>
      <c r="L505" s="3">
        <f t="shared" si="31"/>
        <v>2439.5</v>
      </c>
      <c r="M505" s="3" t="str">
        <f>TEXT(Table3[[#This Row],[Date]], "mmmm")</f>
        <v>February</v>
      </c>
      <c r="N505" s="3" t="str">
        <f>_xlfn.XLOOKUP(D505,Customers!A:A,Customers!B:B )</f>
        <v>Porter Ltd</v>
      </c>
      <c r="O505" s="3" t="str">
        <f>_xlfn.XLOOKUP(C505,Books!A:A,Books!B:B)</f>
        <v>Audience will series</v>
      </c>
      <c r="P505" s="3" t="str">
        <f>INDEX(Customers!B:B,MATCH(D505,Customers!A:A,0))</f>
        <v>Porter Ltd</v>
      </c>
    </row>
    <row r="506" spans="1:16">
      <c r="A506" t="s">
        <v>1153</v>
      </c>
      <c r="B506" s="5">
        <v>44976</v>
      </c>
      <c r="C506" t="s">
        <v>52</v>
      </c>
      <c r="D506" t="s">
        <v>368</v>
      </c>
      <c r="E506">
        <v>4</v>
      </c>
      <c r="F506" t="str">
        <f t="shared" si="28"/>
        <v>normal</v>
      </c>
      <c r="G506" s="3">
        <v>441</v>
      </c>
      <c r="H506">
        <v>0</v>
      </c>
      <c r="I506" t="str">
        <f t="shared" si="29"/>
        <v>full price</v>
      </c>
      <c r="J506" s="3">
        <f>Table3[[#This Row],[Quantity_Sold]]*Table3[[#This Row],[Selling_Price]]</f>
        <v>1764</v>
      </c>
      <c r="K506" s="3">
        <f t="shared" si="30"/>
        <v>0</v>
      </c>
      <c r="L506" s="3">
        <f t="shared" si="31"/>
        <v>1764</v>
      </c>
      <c r="M506" s="3" t="str">
        <f>TEXT(Table3[[#This Row],[Date]], "mmmm")</f>
        <v>February</v>
      </c>
      <c r="N506" s="3" t="str">
        <f>_xlfn.XLOOKUP(D506,Customers!A:A,Customers!B:B )</f>
        <v>Anderson-Martinez</v>
      </c>
      <c r="O506" s="3" t="str">
        <f>_xlfn.XLOOKUP(C506,Books!A:A,Books!B:B)</f>
        <v>Hope meet thing</v>
      </c>
      <c r="P506" s="3" t="str">
        <f>INDEX(Customers!B:B,MATCH(D506,Customers!A:A,0))</f>
        <v>Anderson-Martinez</v>
      </c>
    </row>
    <row r="507" spans="1:16">
      <c r="A507" t="s">
        <v>1154</v>
      </c>
      <c r="B507" s="5">
        <v>44964</v>
      </c>
      <c r="C507" t="s">
        <v>110</v>
      </c>
      <c r="D507" t="s">
        <v>188</v>
      </c>
      <c r="E507">
        <v>10</v>
      </c>
      <c r="F507" t="str">
        <f t="shared" si="28"/>
        <v>Bulk</v>
      </c>
      <c r="G507" s="3">
        <v>451</v>
      </c>
      <c r="H507">
        <v>15</v>
      </c>
      <c r="I507" t="str">
        <f t="shared" si="29"/>
        <v>discounted</v>
      </c>
      <c r="J507" s="3">
        <f>Table3[[#This Row],[Quantity_Sold]]*Table3[[#This Row],[Selling_Price]]</f>
        <v>4510</v>
      </c>
      <c r="K507" s="3">
        <f t="shared" si="30"/>
        <v>67.650000000000006</v>
      </c>
      <c r="L507" s="3">
        <f t="shared" si="31"/>
        <v>4442.3500000000004</v>
      </c>
      <c r="M507" s="3" t="str">
        <f>TEXT(Table3[[#This Row],[Date]], "mmmm")</f>
        <v>February</v>
      </c>
      <c r="N507" s="3" t="str">
        <f>_xlfn.XLOOKUP(D507,Customers!A:A,Customers!B:B )</f>
        <v>Moran-Joyce</v>
      </c>
      <c r="O507" s="3" t="str">
        <f>_xlfn.XLOOKUP(C507,Books!A:A,Books!B:B)</f>
        <v>Sense produce</v>
      </c>
      <c r="P507" s="3" t="str">
        <f>INDEX(Customers!B:B,MATCH(D507,Customers!A:A,0))</f>
        <v>Moran-Joyce</v>
      </c>
    </row>
    <row r="508" spans="1:16">
      <c r="A508" t="s">
        <v>1155</v>
      </c>
      <c r="B508" s="5">
        <v>44980</v>
      </c>
      <c r="C508" t="s">
        <v>20</v>
      </c>
      <c r="D508" t="s">
        <v>464</v>
      </c>
      <c r="E508">
        <v>9</v>
      </c>
      <c r="F508" t="str">
        <f t="shared" si="28"/>
        <v>Bulk</v>
      </c>
      <c r="G508" s="3">
        <v>213</v>
      </c>
      <c r="H508">
        <v>0</v>
      </c>
      <c r="I508" t="str">
        <f t="shared" si="29"/>
        <v>full price</v>
      </c>
      <c r="J508" s="3">
        <f>Table3[[#This Row],[Quantity_Sold]]*Table3[[#This Row],[Selling_Price]]</f>
        <v>1917</v>
      </c>
      <c r="K508" s="3">
        <f t="shared" si="30"/>
        <v>0</v>
      </c>
      <c r="L508" s="3">
        <f t="shared" si="31"/>
        <v>1917</v>
      </c>
      <c r="M508" s="3" t="str">
        <f>TEXT(Table3[[#This Row],[Date]], "mmmm")</f>
        <v>February</v>
      </c>
      <c r="N508" s="3" t="str">
        <f>_xlfn.XLOOKUP(D508,Customers!A:A,Customers!B:B )</f>
        <v>Vargas, Ali and Vasquez</v>
      </c>
      <c r="O508" s="3" t="str">
        <f>_xlfn.XLOOKUP(C508,Books!A:A,Books!B:B)</f>
        <v>System they</v>
      </c>
      <c r="P508" s="3" t="str">
        <f>INDEX(Customers!B:B,MATCH(D508,Customers!A:A,0))</f>
        <v>Vargas, Ali and Vasquez</v>
      </c>
    </row>
    <row r="509" spans="1:16">
      <c r="A509" t="s">
        <v>1156</v>
      </c>
      <c r="B509" s="5">
        <v>44959</v>
      </c>
      <c r="C509" t="s">
        <v>32</v>
      </c>
      <c r="D509" t="s">
        <v>504</v>
      </c>
      <c r="E509">
        <v>3</v>
      </c>
      <c r="F509" t="str">
        <f t="shared" si="28"/>
        <v>normal</v>
      </c>
      <c r="G509" s="3">
        <v>186</v>
      </c>
      <c r="H509">
        <v>15</v>
      </c>
      <c r="I509" t="str">
        <f t="shared" si="29"/>
        <v>discounted</v>
      </c>
      <c r="J509" s="3">
        <f>Table3[[#This Row],[Quantity_Sold]]*Table3[[#This Row],[Selling_Price]]</f>
        <v>558</v>
      </c>
      <c r="K509" s="3">
        <f t="shared" si="30"/>
        <v>27.9</v>
      </c>
      <c r="L509" s="3">
        <f t="shared" si="31"/>
        <v>530.1</v>
      </c>
      <c r="M509" s="3" t="str">
        <f>TEXT(Table3[[#This Row],[Date]], "mmmm")</f>
        <v>February</v>
      </c>
      <c r="N509" s="3" t="str">
        <f>_xlfn.XLOOKUP(D509,Customers!A:A,Customers!B:B )</f>
        <v>Jones, Rodriguez and Alexander</v>
      </c>
      <c r="O509" s="3" t="str">
        <f>_xlfn.XLOOKUP(C509,Books!A:A,Books!B:B)</f>
        <v>Charge along</v>
      </c>
      <c r="P509" s="3" t="str">
        <f>INDEX(Customers!B:B,MATCH(D509,Customers!A:A,0))</f>
        <v>Jones, Rodriguez and Alexander</v>
      </c>
    </row>
    <row r="510" spans="1:16">
      <c r="A510" t="s">
        <v>1157</v>
      </c>
      <c r="B510" s="5">
        <v>44973</v>
      </c>
      <c r="C510" t="s">
        <v>68</v>
      </c>
      <c r="D510" t="s">
        <v>298</v>
      </c>
      <c r="E510">
        <v>9</v>
      </c>
      <c r="F510" t="str">
        <f t="shared" si="28"/>
        <v>Bulk</v>
      </c>
      <c r="G510" s="3">
        <v>410</v>
      </c>
      <c r="H510">
        <v>0</v>
      </c>
      <c r="I510" t="str">
        <f t="shared" si="29"/>
        <v>full price</v>
      </c>
      <c r="J510" s="3">
        <f>Table3[[#This Row],[Quantity_Sold]]*Table3[[#This Row],[Selling_Price]]</f>
        <v>3690</v>
      </c>
      <c r="K510" s="3">
        <f t="shared" si="30"/>
        <v>0</v>
      </c>
      <c r="L510" s="3">
        <f t="shared" si="31"/>
        <v>3690</v>
      </c>
      <c r="M510" s="3" t="str">
        <f>TEXT(Table3[[#This Row],[Date]], "mmmm")</f>
        <v>February</v>
      </c>
      <c r="N510" s="3" t="str">
        <f>_xlfn.XLOOKUP(D510,Customers!A:A,Customers!B:B )</f>
        <v>Hayes, Hampton and Palmer</v>
      </c>
      <c r="O510" s="3" t="str">
        <f>_xlfn.XLOOKUP(C510,Books!A:A,Books!B:B)</f>
        <v>Audience will series</v>
      </c>
      <c r="P510" s="3" t="str">
        <f>INDEX(Customers!B:B,MATCH(D510,Customers!A:A,0))</f>
        <v>Hayes, Hampton and Palmer</v>
      </c>
    </row>
    <row r="511" spans="1:16">
      <c r="A511" t="s">
        <v>1158</v>
      </c>
      <c r="B511" s="5">
        <v>44983</v>
      </c>
      <c r="C511" t="s">
        <v>118</v>
      </c>
      <c r="D511" t="s">
        <v>480</v>
      </c>
      <c r="E511">
        <v>10</v>
      </c>
      <c r="F511" t="str">
        <f t="shared" si="28"/>
        <v>Bulk</v>
      </c>
      <c r="G511" s="3">
        <v>192</v>
      </c>
      <c r="H511">
        <v>10</v>
      </c>
      <c r="I511" t="str">
        <f t="shared" si="29"/>
        <v>discounted</v>
      </c>
      <c r="J511" s="3">
        <f>Table3[[#This Row],[Quantity_Sold]]*Table3[[#This Row],[Selling_Price]]</f>
        <v>1920</v>
      </c>
      <c r="K511" s="3">
        <f t="shared" si="30"/>
        <v>19.2</v>
      </c>
      <c r="L511" s="3">
        <f t="shared" si="31"/>
        <v>1900.8</v>
      </c>
      <c r="M511" s="3" t="str">
        <f>TEXT(Table3[[#This Row],[Date]], "mmmm")</f>
        <v>February</v>
      </c>
      <c r="N511" s="3" t="str">
        <f>_xlfn.XLOOKUP(D511,Customers!A:A,Customers!B:B )</f>
        <v>Jordan, Parker and Adams</v>
      </c>
      <c r="O511" s="3" t="str">
        <f>_xlfn.XLOOKUP(C511,Books!A:A,Books!B:B)</f>
        <v>Attorney</v>
      </c>
      <c r="P511" s="3" t="str">
        <f>INDEX(Customers!B:B,MATCH(D511,Customers!A:A,0))</f>
        <v>Jordan, Parker and Adams</v>
      </c>
    </row>
    <row r="512" spans="1:16">
      <c r="A512" t="s">
        <v>1159</v>
      </c>
      <c r="B512" s="5">
        <v>44959</v>
      </c>
      <c r="C512" t="s">
        <v>42</v>
      </c>
      <c r="D512" t="s">
        <v>248</v>
      </c>
      <c r="E512">
        <v>1</v>
      </c>
      <c r="F512" t="str">
        <f t="shared" si="28"/>
        <v>normal</v>
      </c>
      <c r="G512" s="3">
        <v>303</v>
      </c>
      <c r="H512">
        <v>15</v>
      </c>
      <c r="I512" t="str">
        <f t="shared" si="29"/>
        <v>discounted</v>
      </c>
      <c r="J512" s="3">
        <f>Table3[[#This Row],[Quantity_Sold]]*Table3[[#This Row],[Selling_Price]]</f>
        <v>303</v>
      </c>
      <c r="K512" s="3">
        <f t="shared" si="30"/>
        <v>45.45</v>
      </c>
      <c r="L512" s="3">
        <f t="shared" si="31"/>
        <v>257.55</v>
      </c>
      <c r="M512" s="3" t="str">
        <f>TEXT(Table3[[#This Row],[Date]], "mmmm")</f>
        <v>February</v>
      </c>
      <c r="N512" s="3" t="str">
        <f>_xlfn.XLOOKUP(D512,Customers!A:A,Customers!B:B )</f>
        <v>Macdonald Ltd</v>
      </c>
      <c r="O512" s="3" t="str">
        <f>_xlfn.XLOOKUP(C512,Books!A:A,Books!B:B)</f>
        <v>Industry sport interesting</v>
      </c>
      <c r="P512" s="3" t="str">
        <f>INDEX(Customers!B:B,MATCH(D512,Customers!A:A,0))</f>
        <v>Macdonald Ltd</v>
      </c>
    </row>
    <row r="513" spans="1:16">
      <c r="A513" t="s">
        <v>1160</v>
      </c>
      <c r="B513" s="5">
        <v>44967</v>
      </c>
      <c r="C513" t="s">
        <v>68</v>
      </c>
      <c r="D513" t="s">
        <v>626</v>
      </c>
      <c r="E513">
        <v>9</v>
      </c>
      <c r="F513" t="str">
        <f t="shared" si="28"/>
        <v>Bulk</v>
      </c>
      <c r="G513" s="3">
        <v>410</v>
      </c>
      <c r="H513">
        <v>0</v>
      </c>
      <c r="I513" t="str">
        <f t="shared" si="29"/>
        <v>full price</v>
      </c>
      <c r="J513" s="3">
        <f>Table3[[#This Row],[Quantity_Sold]]*Table3[[#This Row],[Selling_Price]]</f>
        <v>3690</v>
      </c>
      <c r="K513" s="3">
        <f t="shared" si="30"/>
        <v>0</v>
      </c>
      <c r="L513" s="3">
        <f t="shared" si="31"/>
        <v>3690</v>
      </c>
      <c r="M513" s="3" t="str">
        <f>TEXT(Table3[[#This Row],[Date]], "mmmm")</f>
        <v>February</v>
      </c>
      <c r="N513" s="3" t="str">
        <f>_xlfn.XLOOKUP(D513,Customers!A:A,Customers!B:B )</f>
        <v>Young Ltd</v>
      </c>
      <c r="O513" s="3" t="str">
        <f>_xlfn.XLOOKUP(C513,Books!A:A,Books!B:B)</f>
        <v>Audience will series</v>
      </c>
      <c r="P513" s="3" t="str">
        <f>INDEX(Customers!B:B,MATCH(D513,Customers!A:A,0))</f>
        <v>Young Ltd</v>
      </c>
    </row>
    <row r="514" spans="1:16">
      <c r="A514" t="s">
        <v>1161</v>
      </c>
      <c r="B514" s="5">
        <v>44961</v>
      </c>
      <c r="C514" t="s">
        <v>46</v>
      </c>
      <c r="D514" t="s">
        <v>554</v>
      </c>
      <c r="E514">
        <v>2</v>
      </c>
      <c r="F514" t="str">
        <f t="shared" ref="F514:F577" si="32">IF(E514&gt;5,"Bulk","normal")</f>
        <v>normal</v>
      </c>
      <c r="G514" s="3">
        <v>167</v>
      </c>
      <c r="H514">
        <v>0</v>
      </c>
      <c r="I514" t="str">
        <f t="shared" ref="I514:I577" si="33">IF(H514&gt;0,"discounted","full price")</f>
        <v>full price</v>
      </c>
      <c r="J514" s="3">
        <f>Table3[[#This Row],[Quantity_Sold]]*Table3[[#This Row],[Selling_Price]]</f>
        <v>334</v>
      </c>
      <c r="K514" s="3">
        <f t="shared" ref="K514:K577" si="34">H514*G514/100</f>
        <v>0</v>
      </c>
      <c r="L514" s="3">
        <f t="shared" ref="L514:L577" si="35">J514-K514</f>
        <v>334</v>
      </c>
      <c r="M514" s="3" t="str">
        <f>TEXT(Table3[[#This Row],[Date]], "mmmm")</f>
        <v>February</v>
      </c>
      <c r="N514" s="3" t="str">
        <f>_xlfn.XLOOKUP(D514,Customers!A:A,Customers!B:B )</f>
        <v>Casey-Orozco</v>
      </c>
      <c r="O514" s="3" t="str">
        <f>_xlfn.XLOOKUP(C514,Books!A:A,Books!B:B)</f>
        <v>Result population age</v>
      </c>
      <c r="P514" s="3" t="str">
        <f>INDEX(Customers!B:B,MATCH(D514,Customers!A:A,0))</f>
        <v>Casey-Orozco</v>
      </c>
    </row>
    <row r="515" spans="1:16">
      <c r="A515" t="s">
        <v>1162</v>
      </c>
      <c r="B515" s="5">
        <v>44970</v>
      </c>
      <c r="C515" t="s">
        <v>108</v>
      </c>
      <c r="D515" t="s">
        <v>608</v>
      </c>
      <c r="E515">
        <v>8</v>
      </c>
      <c r="F515" t="str">
        <f t="shared" si="32"/>
        <v>Bulk</v>
      </c>
      <c r="G515" s="3">
        <v>287</v>
      </c>
      <c r="H515">
        <v>10</v>
      </c>
      <c r="I515" t="str">
        <f t="shared" si="33"/>
        <v>discounted</v>
      </c>
      <c r="J515" s="3">
        <f>Table3[[#This Row],[Quantity_Sold]]*Table3[[#This Row],[Selling_Price]]</f>
        <v>2296</v>
      </c>
      <c r="K515" s="3">
        <f t="shared" si="34"/>
        <v>28.7</v>
      </c>
      <c r="L515" s="3">
        <f t="shared" si="35"/>
        <v>2267.3000000000002</v>
      </c>
      <c r="M515" s="3" t="str">
        <f>TEXT(Table3[[#This Row],[Date]], "mmmm")</f>
        <v>February</v>
      </c>
      <c r="N515" s="3" t="str">
        <f>_xlfn.XLOOKUP(D515,Customers!A:A,Customers!B:B )</f>
        <v>Taylor Group</v>
      </c>
      <c r="O515" s="3" t="str">
        <f>_xlfn.XLOOKUP(C515,Books!A:A,Books!B:B)</f>
        <v>Front</v>
      </c>
      <c r="P515" s="3" t="str">
        <f>INDEX(Customers!B:B,MATCH(D515,Customers!A:A,0))</f>
        <v>Taylor Group</v>
      </c>
    </row>
    <row r="516" spans="1:16">
      <c r="A516" t="s">
        <v>1163</v>
      </c>
      <c r="B516" s="5">
        <v>44958</v>
      </c>
      <c r="C516" t="s">
        <v>30</v>
      </c>
      <c r="D516" t="s">
        <v>552</v>
      </c>
      <c r="E516">
        <v>6</v>
      </c>
      <c r="F516" t="str">
        <f t="shared" si="32"/>
        <v>Bulk</v>
      </c>
      <c r="G516" s="3">
        <v>281</v>
      </c>
      <c r="H516">
        <v>10</v>
      </c>
      <c r="I516" t="str">
        <f t="shared" si="33"/>
        <v>discounted</v>
      </c>
      <c r="J516" s="3">
        <f>Table3[[#This Row],[Quantity_Sold]]*Table3[[#This Row],[Selling_Price]]</f>
        <v>1686</v>
      </c>
      <c r="K516" s="3">
        <f t="shared" si="34"/>
        <v>28.1</v>
      </c>
      <c r="L516" s="3">
        <f t="shared" si="35"/>
        <v>1657.9</v>
      </c>
      <c r="M516" s="3" t="str">
        <f>TEXT(Table3[[#This Row],[Date]], "mmmm")</f>
        <v>February</v>
      </c>
      <c r="N516" s="3" t="str">
        <f>_xlfn.XLOOKUP(D516,Customers!A:A,Customers!B:B )</f>
        <v>Lamb LLC</v>
      </c>
      <c r="O516" s="3" t="str">
        <f>_xlfn.XLOOKUP(C516,Books!A:A,Books!B:B)</f>
        <v>Remember serve</v>
      </c>
      <c r="P516" s="3" t="str">
        <f>INDEX(Customers!B:B,MATCH(D516,Customers!A:A,0))</f>
        <v>Lamb LLC</v>
      </c>
    </row>
    <row r="517" spans="1:16">
      <c r="A517" t="s">
        <v>1164</v>
      </c>
      <c r="B517" s="5">
        <v>44984</v>
      </c>
      <c r="C517" t="s">
        <v>110</v>
      </c>
      <c r="D517" t="s">
        <v>474</v>
      </c>
      <c r="E517">
        <v>5</v>
      </c>
      <c r="F517" t="str">
        <f t="shared" si="32"/>
        <v>normal</v>
      </c>
      <c r="G517" s="3">
        <v>451</v>
      </c>
      <c r="H517">
        <v>5</v>
      </c>
      <c r="I517" t="str">
        <f t="shared" si="33"/>
        <v>discounted</v>
      </c>
      <c r="J517" s="3">
        <f>Table3[[#This Row],[Quantity_Sold]]*Table3[[#This Row],[Selling_Price]]</f>
        <v>2255</v>
      </c>
      <c r="K517" s="3">
        <f t="shared" si="34"/>
        <v>22.55</v>
      </c>
      <c r="L517" s="3">
        <f t="shared" si="35"/>
        <v>2232.4499999999998</v>
      </c>
      <c r="M517" s="3" t="str">
        <f>TEXT(Table3[[#This Row],[Date]], "mmmm")</f>
        <v>February</v>
      </c>
      <c r="N517" s="3" t="str">
        <f>_xlfn.XLOOKUP(D517,Customers!A:A,Customers!B:B )</f>
        <v>Murphy and Sons</v>
      </c>
      <c r="O517" s="3" t="str">
        <f>_xlfn.XLOOKUP(C517,Books!A:A,Books!B:B)</f>
        <v>Sense produce</v>
      </c>
      <c r="P517" s="3" t="str">
        <f>INDEX(Customers!B:B,MATCH(D517,Customers!A:A,0))</f>
        <v>Murphy and Sons</v>
      </c>
    </row>
    <row r="518" spans="1:16">
      <c r="A518" t="s">
        <v>1165</v>
      </c>
      <c r="B518" s="5">
        <v>44962</v>
      </c>
      <c r="C518" t="s">
        <v>92</v>
      </c>
      <c r="D518" t="s">
        <v>328</v>
      </c>
      <c r="E518">
        <v>1</v>
      </c>
      <c r="F518" t="str">
        <f t="shared" si="32"/>
        <v>normal</v>
      </c>
      <c r="G518" s="3">
        <v>381</v>
      </c>
      <c r="H518">
        <v>10</v>
      </c>
      <c r="I518" t="str">
        <f t="shared" si="33"/>
        <v>discounted</v>
      </c>
      <c r="J518" s="3">
        <f>Table3[[#This Row],[Quantity_Sold]]*Table3[[#This Row],[Selling_Price]]</f>
        <v>381</v>
      </c>
      <c r="K518" s="3">
        <f t="shared" si="34"/>
        <v>38.1</v>
      </c>
      <c r="L518" s="3">
        <f t="shared" si="35"/>
        <v>342.9</v>
      </c>
      <c r="M518" s="3" t="str">
        <f>TEXT(Table3[[#This Row],[Date]], "mmmm")</f>
        <v>February</v>
      </c>
      <c r="N518" s="3" t="str">
        <f>_xlfn.XLOOKUP(D518,Customers!A:A,Customers!B:B )</f>
        <v>Callahan, Edwards and Hudson</v>
      </c>
      <c r="O518" s="3" t="str">
        <f>_xlfn.XLOOKUP(C518,Books!A:A,Books!B:B)</f>
        <v>Also general growth local</v>
      </c>
      <c r="P518" s="3" t="str">
        <f>INDEX(Customers!B:B,MATCH(D518,Customers!A:A,0))</f>
        <v>Callahan, Edwards and Hudson</v>
      </c>
    </row>
    <row r="519" spans="1:16">
      <c r="A519" t="s">
        <v>1166</v>
      </c>
      <c r="B519" s="5">
        <v>44963</v>
      </c>
      <c r="C519" t="s">
        <v>126</v>
      </c>
      <c r="D519" t="s">
        <v>308</v>
      </c>
      <c r="E519">
        <v>2</v>
      </c>
      <c r="F519" t="str">
        <f t="shared" si="32"/>
        <v>normal</v>
      </c>
      <c r="G519" s="3">
        <v>399</v>
      </c>
      <c r="H519">
        <v>0</v>
      </c>
      <c r="I519" t="str">
        <f t="shared" si="33"/>
        <v>full price</v>
      </c>
      <c r="J519" s="3">
        <f>Table3[[#This Row],[Quantity_Sold]]*Table3[[#This Row],[Selling_Price]]</f>
        <v>798</v>
      </c>
      <c r="K519" s="3">
        <f t="shared" si="34"/>
        <v>0</v>
      </c>
      <c r="L519" s="3">
        <f t="shared" si="35"/>
        <v>798</v>
      </c>
      <c r="M519" s="3" t="str">
        <f>TEXT(Table3[[#This Row],[Date]], "mmmm")</f>
        <v>February</v>
      </c>
      <c r="N519" s="3" t="str">
        <f>_xlfn.XLOOKUP(D519,Customers!A:A,Customers!B:B )</f>
        <v>Sanford-Bullock</v>
      </c>
      <c r="O519" s="3" t="str">
        <f>_xlfn.XLOOKUP(C519,Books!A:A,Books!B:B)</f>
        <v>Ahead leg senior</v>
      </c>
      <c r="P519" s="3" t="str">
        <f>INDEX(Customers!B:B,MATCH(D519,Customers!A:A,0))</f>
        <v>Sanford-Bullock</v>
      </c>
    </row>
    <row r="520" spans="1:16">
      <c r="A520" t="s">
        <v>1167</v>
      </c>
      <c r="B520" s="5">
        <v>44984</v>
      </c>
      <c r="C520" t="s">
        <v>80</v>
      </c>
      <c r="D520" t="s">
        <v>598</v>
      </c>
      <c r="E520">
        <v>6</v>
      </c>
      <c r="F520" t="str">
        <f t="shared" si="32"/>
        <v>Bulk</v>
      </c>
      <c r="G520" s="3">
        <v>164</v>
      </c>
      <c r="H520">
        <v>15</v>
      </c>
      <c r="I520" t="str">
        <f t="shared" si="33"/>
        <v>discounted</v>
      </c>
      <c r="J520" s="3">
        <f>Table3[[#This Row],[Quantity_Sold]]*Table3[[#This Row],[Selling_Price]]</f>
        <v>984</v>
      </c>
      <c r="K520" s="3">
        <f t="shared" si="34"/>
        <v>24.6</v>
      </c>
      <c r="L520" s="3">
        <f t="shared" si="35"/>
        <v>959.4</v>
      </c>
      <c r="M520" s="3" t="str">
        <f>TEXT(Table3[[#This Row],[Date]], "mmmm")</f>
        <v>February</v>
      </c>
      <c r="N520" s="3" t="str">
        <f>_xlfn.XLOOKUP(D520,Customers!A:A,Customers!B:B )</f>
        <v>Clark LLC</v>
      </c>
      <c r="O520" s="3" t="str">
        <f>_xlfn.XLOOKUP(C520,Books!A:A,Books!B:B)</f>
        <v>Can apply</v>
      </c>
      <c r="P520" s="3" t="str">
        <f>INDEX(Customers!B:B,MATCH(D520,Customers!A:A,0))</f>
        <v>Clark LLC</v>
      </c>
    </row>
    <row r="521" spans="1:16">
      <c r="A521" t="s">
        <v>1168</v>
      </c>
      <c r="B521" s="5">
        <v>44982</v>
      </c>
      <c r="C521" t="s">
        <v>108</v>
      </c>
      <c r="D521" t="s">
        <v>556</v>
      </c>
      <c r="E521">
        <v>5</v>
      </c>
      <c r="F521" t="str">
        <f t="shared" si="32"/>
        <v>normal</v>
      </c>
      <c r="G521" s="3">
        <v>287</v>
      </c>
      <c r="H521">
        <v>5</v>
      </c>
      <c r="I521" t="str">
        <f t="shared" si="33"/>
        <v>discounted</v>
      </c>
      <c r="J521" s="3">
        <f>Table3[[#This Row],[Quantity_Sold]]*Table3[[#This Row],[Selling_Price]]</f>
        <v>1435</v>
      </c>
      <c r="K521" s="3">
        <f t="shared" si="34"/>
        <v>14.35</v>
      </c>
      <c r="L521" s="3">
        <f t="shared" si="35"/>
        <v>1420.65</v>
      </c>
      <c r="M521" s="3" t="str">
        <f>TEXT(Table3[[#This Row],[Date]], "mmmm")</f>
        <v>February</v>
      </c>
      <c r="N521" s="3" t="str">
        <f>_xlfn.XLOOKUP(D521,Customers!A:A,Customers!B:B )</f>
        <v>Richards Ltd</v>
      </c>
      <c r="O521" s="3" t="str">
        <f>_xlfn.XLOOKUP(C521,Books!A:A,Books!B:B)</f>
        <v>Front</v>
      </c>
      <c r="P521" s="3" t="str">
        <f>INDEX(Customers!B:B,MATCH(D521,Customers!A:A,0))</f>
        <v>Richards Ltd</v>
      </c>
    </row>
    <row r="522" spans="1:16">
      <c r="A522" t="s">
        <v>1169</v>
      </c>
      <c r="B522" s="5">
        <v>44977</v>
      </c>
      <c r="C522" t="s">
        <v>22</v>
      </c>
      <c r="D522" t="s">
        <v>532</v>
      </c>
      <c r="E522">
        <v>5</v>
      </c>
      <c r="F522" t="str">
        <f t="shared" si="32"/>
        <v>normal</v>
      </c>
      <c r="G522" s="3">
        <v>332</v>
      </c>
      <c r="H522">
        <v>10</v>
      </c>
      <c r="I522" t="str">
        <f t="shared" si="33"/>
        <v>discounted</v>
      </c>
      <c r="J522" s="3">
        <f>Table3[[#This Row],[Quantity_Sold]]*Table3[[#This Row],[Selling_Price]]</f>
        <v>1660</v>
      </c>
      <c r="K522" s="3">
        <f t="shared" si="34"/>
        <v>33.200000000000003</v>
      </c>
      <c r="L522" s="3">
        <f t="shared" si="35"/>
        <v>1626.8</v>
      </c>
      <c r="M522" s="3" t="str">
        <f>TEXT(Table3[[#This Row],[Date]], "mmmm")</f>
        <v>February</v>
      </c>
      <c r="N522" s="3" t="str">
        <f>_xlfn.XLOOKUP(D522,Customers!A:A,Customers!B:B )</f>
        <v>Bender Group</v>
      </c>
      <c r="O522" s="3" t="str">
        <f>_xlfn.XLOOKUP(C522,Books!A:A,Books!B:B)</f>
        <v>Loss peace on</v>
      </c>
      <c r="P522" s="3" t="str">
        <f>INDEX(Customers!B:B,MATCH(D522,Customers!A:A,0))</f>
        <v>Bender Group</v>
      </c>
    </row>
    <row r="523" spans="1:16">
      <c r="A523" t="s">
        <v>1170</v>
      </c>
      <c r="B523" s="5">
        <v>44971</v>
      </c>
      <c r="C523" t="s">
        <v>22</v>
      </c>
      <c r="D523" t="s">
        <v>348</v>
      </c>
      <c r="E523">
        <v>3</v>
      </c>
      <c r="F523" t="str">
        <f t="shared" si="32"/>
        <v>normal</v>
      </c>
      <c r="G523" s="3">
        <v>332</v>
      </c>
      <c r="H523">
        <v>5</v>
      </c>
      <c r="I523" t="str">
        <f t="shared" si="33"/>
        <v>discounted</v>
      </c>
      <c r="J523" s="3">
        <f>Table3[[#This Row],[Quantity_Sold]]*Table3[[#This Row],[Selling_Price]]</f>
        <v>996</v>
      </c>
      <c r="K523" s="3">
        <f t="shared" si="34"/>
        <v>16.600000000000001</v>
      </c>
      <c r="L523" s="3">
        <f t="shared" si="35"/>
        <v>979.4</v>
      </c>
      <c r="M523" s="3" t="str">
        <f>TEXT(Table3[[#This Row],[Date]], "mmmm")</f>
        <v>February</v>
      </c>
      <c r="N523" s="3" t="str">
        <f>_xlfn.XLOOKUP(D523,Customers!A:A,Customers!B:B )</f>
        <v>Wade Group</v>
      </c>
      <c r="O523" s="3" t="str">
        <f>_xlfn.XLOOKUP(C523,Books!A:A,Books!B:B)</f>
        <v>Loss peace on</v>
      </c>
      <c r="P523" s="3" t="str">
        <f>INDEX(Customers!B:B,MATCH(D523,Customers!A:A,0))</f>
        <v>Wade Group</v>
      </c>
    </row>
    <row r="524" spans="1:16">
      <c r="A524" t="s">
        <v>1171</v>
      </c>
      <c r="B524" s="5">
        <v>44969</v>
      </c>
      <c r="C524" t="s">
        <v>15</v>
      </c>
      <c r="D524" t="s">
        <v>160</v>
      </c>
      <c r="E524">
        <v>1</v>
      </c>
      <c r="F524" t="str">
        <f t="shared" si="32"/>
        <v>normal</v>
      </c>
      <c r="G524" s="3">
        <v>248</v>
      </c>
      <c r="H524">
        <v>0</v>
      </c>
      <c r="I524" t="str">
        <f t="shared" si="33"/>
        <v>full price</v>
      </c>
      <c r="J524" s="3">
        <f>Table3[[#This Row],[Quantity_Sold]]*Table3[[#This Row],[Selling_Price]]</f>
        <v>248</v>
      </c>
      <c r="K524" s="3">
        <f t="shared" si="34"/>
        <v>0</v>
      </c>
      <c r="L524" s="3">
        <f t="shared" si="35"/>
        <v>248</v>
      </c>
      <c r="M524" s="3" t="str">
        <f>TEXT(Table3[[#This Row],[Date]], "mmmm")</f>
        <v>February</v>
      </c>
      <c r="N524" s="3" t="str">
        <f>_xlfn.XLOOKUP(D524,Customers!A:A,Customers!B:B )</f>
        <v>Wu Group</v>
      </c>
      <c r="O524" s="3" t="str">
        <f>_xlfn.XLOOKUP(C524,Books!A:A,Books!B:B)</f>
        <v>Especially father down</v>
      </c>
      <c r="P524" s="3" t="str">
        <f>INDEX(Customers!B:B,MATCH(D524,Customers!A:A,0))</f>
        <v>Wu Group</v>
      </c>
    </row>
    <row r="525" spans="1:16">
      <c r="A525" t="s">
        <v>1172</v>
      </c>
      <c r="B525" s="5">
        <v>44965</v>
      </c>
      <c r="C525" t="s">
        <v>114</v>
      </c>
      <c r="D525" t="s">
        <v>326</v>
      </c>
      <c r="E525">
        <v>3</v>
      </c>
      <c r="F525" t="str">
        <f t="shared" si="32"/>
        <v>normal</v>
      </c>
      <c r="G525" s="3">
        <v>315</v>
      </c>
      <c r="H525">
        <v>10</v>
      </c>
      <c r="I525" t="str">
        <f t="shared" si="33"/>
        <v>discounted</v>
      </c>
      <c r="J525" s="3">
        <f>Table3[[#This Row],[Quantity_Sold]]*Table3[[#This Row],[Selling_Price]]</f>
        <v>945</v>
      </c>
      <c r="K525" s="3">
        <f t="shared" si="34"/>
        <v>31.5</v>
      </c>
      <c r="L525" s="3">
        <f t="shared" si="35"/>
        <v>913.5</v>
      </c>
      <c r="M525" s="3" t="str">
        <f>TEXT(Table3[[#This Row],[Date]], "mmmm")</f>
        <v>February</v>
      </c>
      <c r="N525" s="3" t="str">
        <f>_xlfn.XLOOKUP(D525,Customers!A:A,Customers!B:B )</f>
        <v>Scott-Johnston</v>
      </c>
      <c r="O525" s="3" t="str">
        <f>_xlfn.XLOOKUP(C525,Books!A:A,Books!B:B)</f>
        <v>Detail difficult power</v>
      </c>
      <c r="P525" s="3" t="str">
        <f>INDEX(Customers!B:B,MATCH(D525,Customers!A:A,0))</f>
        <v>Scott-Johnston</v>
      </c>
    </row>
    <row r="526" spans="1:16">
      <c r="A526" t="s">
        <v>1173</v>
      </c>
      <c r="B526" s="5">
        <v>44971</v>
      </c>
      <c r="C526" t="s">
        <v>34</v>
      </c>
      <c r="D526" t="s">
        <v>390</v>
      </c>
      <c r="E526">
        <v>2</v>
      </c>
      <c r="F526" t="str">
        <f t="shared" si="32"/>
        <v>normal</v>
      </c>
      <c r="G526" s="3">
        <v>284</v>
      </c>
      <c r="H526">
        <v>10</v>
      </c>
      <c r="I526" t="str">
        <f t="shared" si="33"/>
        <v>discounted</v>
      </c>
      <c r="J526" s="3">
        <f>Table3[[#This Row],[Quantity_Sold]]*Table3[[#This Row],[Selling_Price]]</f>
        <v>568</v>
      </c>
      <c r="K526" s="3">
        <f t="shared" si="34"/>
        <v>28.4</v>
      </c>
      <c r="L526" s="3">
        <f t="shared" si="35"/>
        <v>539.6</v>
      </c>
      <c r="M526" s="3" t="str">
        <f>TEXT(Table3[[#This Row],[Date]], "mmmm")</f>
        <v>February</v>
      </c>
      <c r="N526" s="3" t="str">
        <f>_xlfn.XLOOKUP(D526,Customers!A:A,Customers!B:B )</f>
        <v>Rodriguez, Brown and Daniels</v>
      </c>
      <c r="O526" s="3" t="str">
        <f>_xlfn.XLOOKUP(C526,Books!A:A,Books!B:B)</f>
        <v>Against realize bill</v>
      </c>
      <c r="P526" s="3" t="str">
        <f>INDEX(Customers!B:B,MATCH(D526,Customers!A:A,0))</f>
        <v>Rodriguez, Brown and Daniels</v>
      </c>
    </row>
    <row r="527" spans="1:16">
      <c r="A527" t="s">
        <v>1174</v>
      </c>
      <c r="B527" s="5">
        <v>44982</v>
      </c>
      <c r="C527" t="s">
        <v>46</v>
      </c>
      <c r="D527" t="s">
        <v>476</v>
      </c>
      <c r="E527">
        <v>9</v>
      </c>
      <c r="F527" t="str">
        <f t="shared" si="32"/>
        <v>Bulk</v>
      </c>
      <c r="G527" s="3">
        <v>167</v>
      </c>
      <c r="H527">
        <v>15</v>
      </c>
      <c r="I527" t="str">
        <f t="shared" si="33"/>
        <v>discounted</v>
      </c>
      <c r="J527" s="3">
        <f>Table3[[#This Row],[Quantity_Sold]]*Table3[[#This Row],[Selling_Price]]</f>
        <v>1503</v>
      </c>
      <c r="K527" s="3">
        <f t="shared" si="34"/>
        <v>25.05</v>
      </c>
      <c r="L527" s="3">
        <f t="shared" si="35"/>
        <v>1477.95</v>
      </c>
      <c r="M527" s="3" t="str">
        <f>TEXT(Table3[[#This Row],[Date]], "mmmm")</f>
        <v>February</v>
      </c>
      <c r="N527" s="3" t="str">
        <f>_xlfn.XLOOKUP(D527,Customers!A:A,Customers!B:B )</f>
        <v>Warren, Crane and Jones</v>
      </c>
      <c r="O527" s="3" t="str">
        <f>_xlfn.XLOOKUP(C527,Books!A:A,Books!B:B)</f>
        <v>Result population age</v>
      </c>
      <c r="P527" s="3" t="str">
        <f>INDEX(Customers!B:B,MATCH(D527,Customers!A:A,0))</f>
        <v>Warren, Crane and Jones</v>
      </c>
    </row>
    <row r="528" spans="1:16">
      <c r="A528" t="s">
        <v>1175</v>
      </c>
      <c r="B528" s="5">
        <v>44962</v>
      </c>
      <c r="C528" t="s">
        <v>68</v>
      </c>
      <c r="D528" t="s">
        <v>164</v>
      </c>
      <c r="E528">
        <v>10</v>
      </c>
      <c r="F528" t="str">
        <f t="shared" si="32"/>
        <v>Bulk</v>
      </c>
      <c r="G528" s="3">
        <v>410</v>
      </c>
      <c r="H528">
        <v>5</v>
      </c>
      <c r="I528" t="str">
        <f t="shared" si="33"/>
        <v>discounted</v>
      </c>
      <c r="J528" s="3">
        <f>Table3[[#This Row],[Quantity_Sold]]*Table3[[#This Row],[Selling_Price]]</f>
        <v>4100</v>
      </c>
      <c r="K528" s="3">
        <f t="shared" si="34"/>
        <v>20.5</v>
      </c>
      <c r="L528" s="3">
        <f t="shared" si="35"/>
        <v>4079.5</v>
      </c>
      <c r="M528" s="3" t="str">
        <f>TEXT(Table3[[#This Row],[Date]], "mmmm")</f>
        <v>February</v>
      </c>
      <c r="N528" s="3" t="str">
        <f>_xlfn.XLOOKUP(D528,Customers!A:A,Customers!B:B )</f>
        <v>Munoz, Black and Wilson</v>
      </c>
      <c r="O528" s="3" t="str">
        <f>_xlfn.XLOOKUP(C528,Books!A:A,Books!B:B)</f>
        <v>Audience will series</v>
      </c>
      <c r="P528" s="3" t="str">
        <f>INDEX(Customers!B:B,MATCH(D528,Customers!A:A,0))</f>
        <v>Munoz, Black and Wilson</v>
      </c>
    </row>
    <row r="529" spans="1:16">
      <c r="A529" t="s">
        <v>1176</v>
      </c>
      <c r="B529" s="5">
        <v>44966</v>
      </c>
      <c r="C529" t="s">
        <v>24</v>
      </c>
      <c r="D529" t="s">
        <v>204</v>
      </c>
      <c r="E529">
        <v>7</v>
      </c>
      <c r="F529" t="str">
        <f t="shared" si="32"/>
        <v>Bulk</v>
      </c>
      <c r="G529" s="3">
        <v>492</v>
      </c>
      <c r="H529">
        <v>5</v>
      </c>
      <c r="I529" t="str">
        <f t="shared" si="33"/>
        <v>discounted</v>
      </c>
      <c r="J529" s="3">
        <f>Table3[[#This Row],[Quantity_Sold]]*Table3[[#This Row],[Selling_Price]]</f>
        <v>3444</v>
      </c>
      <c r="K529" s="3">
        <f t="shared" si="34"/>
        <v>24.6</v>
      </c>
      <c r="L529" s="3">
        <f t="shared" si="35"/>
        <v>3419.4</v>
      </c>
      <c r="M529" s="3" t="str">
        <f>TEXT(Table3[[#This Row],[Date]], "mmmm")</f>
        <v>February</v>
      </c>
      <c r="N529" s="3" t="str">
        <f>_xlfn.XLOOKUP(D529,Customers!A:A,Customers!B:B )</f>
        <v>Garcia, Buchanan and Clark</v>
      </c>
      <c r="O529" s="3" t="str">
        <f>_xlfn.XLOOKUP(C529,Books!A:A,Books!B:B)</f>
        <v>Audience stop sport</v>
      </c>
      <c r="P529" s="3" t="str">
        <f>INDEX(Customers!B:B,MATCH(D529,Customers!A:A,0))</f>
        <v>Garcia, Buchanan and Clark</v>
      </c>
    </row>
    <row r="530" spans="1:16">
      <c r="A530" t="s">
        <v>1177</v>
      </c>
      <c r="B530" s="5">
        <v>44983</v>
      </c>
      <c r="C530" t="s">
        <v>74</v>
      </c>
      <c r="D530" t="s">
        <v>542</v>
      </c>
      <c r="E530">
        <v>7</v>
      </c>
      <c r="F530" t="str">
        <f t="shared" si="32"/>
        <v>Bulk</v>
      </c>
      <c r="G530" s="3">
        <v>347</v>
      </c>
      <c r="H530">
        <v>0</v>
      </c>
      <c r="I530" t="str">
        <f t="shared" si="33"/>
        <v>full price</v>
      </c>
      <c r="J530" s="3">
        <f>Table3[[#This Row],[Quantity_Sold]]*Table3[[#This Row],[Selling_Price]]</f>
        <v>2429</v>
      </c>
      <c r="K530" s="3">
        <f t="shared" si="34"/>
        <v>0</v>
      </c>
      <c r="L530" s="3">
        <f t="shared" si="35"/>
        <v>2429</v>
      </c>
      <c r="M530" s="3" t="str">
        <f>TEXT(Table3[[#This Row],[Date]], "mmmm")</f>
        <v>February</v>
      </c>
      <c r="N530" s="3" t="str">
        <f>_xlfn.XLOOKUP(D530,Customers!A:A,Customers!B:B )</f>
        <v>Rodriguez, Hammond and Mason</v>
      </c>
      <c r="O530" s="3" t="str">
        <f>_xlfn.XLOOKUP(C530,Books!A:A,Books!B:B)</f>
        <v>Think either pressure</v>
      </c>
      <c r="P530" s="3" t="str">
        <f>INDEX(Customers!B:B,MATCH(D530,Customers!A:A,0))</f>
        <v>Rodriguez, Hammond and Mason</v>
      </c>
    </row>
    <row r="531" spans="1:16">
      <c r="A531" t="s">
        <v>1178</v>
      </c>
      <c r="B531" s="5">
        <v>44966</v>
      </c>
      <c r="C531" t="s">
        <v>100</v>
      </c>
      <c r="D531" t="s">
        <v>538</v>
      </c>
      <c r="E531">
        <v>10</v>
      </c>
      <c r="F531" t="str">
        <f t="shared" si="32"/>
        <v>Bulk</v>
      </c>
      <c r="G531" s="3">
        <v>334</v>
      </c>
      <c r="H531">
        <v>0</v>
      </c>
      <c r="I531" t="str">
        <f t="shared" si="33"/>
        <v>full price</v>
      </c>
      <c r="J531" s="3">
        <f>Table3[[#This Row],[Quantity_Sold]]*Table3[[#This Row],[Selling_Price]]</f>
        <v>3340</v>
      </c>
      <c r="K531" s="3">
        <f t="shared" si="34"/>
        <v>0</v>
      </c>
      <c r="L531" s="3">
        <f t="shared" si="35"/>
        <v>3340</v>
      </c>
      <c r="M531" s="3" t="str">
        <f>TEXT(Table3[[#This Row],[Date]], "mmmm")</f>
        <v>February</v>
      </c>
      <c r="N531" s="3" t="str">
        <f>_xlfn.XLOOKUP(D531,Customers!A:A,Customers!B:B )</f>
        <v>Savage, Boyle and Kennedy</v>
      </c>
      <c r="O531" s="3" t="str">
        <f>_xlfn.XLOOKUP(C531,Books!A:A,Books!B:B)</f>
        <v>Prevent particularly wrong</v>
      </c>
      <c r="P531" s="3" t="str">
        <f>INDEX(Customers!B:B,MATCH(D531,Customers!A:A,0))</f>
        <v>Savage, Boyle and Kennedy</v>
      </c>
    </row>
    <row r="532" spans="1:16">
      <c r="A532" t="s">
        <v>1179</v>
      </c>
      <c r="B532" s="5">
        <v>44982</v>
      </c>
      <c r="C532" t="s">
        <v>80</v>
      </c>
      <c r="D532" t="s">
        <v>394</v>
      </c>
      <c r="E532">
        <v>5</v>
      </c>
      <c r="F532" t="str">
        <f t="shared" si="32"/>
        <v>normal</v>
      </c>
      <c r="G532" s="3">
        <v>164</v>
      </c>
      <c r="H532">
        <v>5</v>
      </c>
      <c r="I532" t="str">
        <f t="shared" si="33"/>
        <v>discounted</v>
      </c>
      <c r="J532" s="3">
        <f>Table3[[#This Row],[Quantity_Sold]]*Table3[[#This Row],[Selling_Price]]</f>
        <v>820</v>
      </c>
      <c r="K532" s="3">
        <f t="shared" si="34"/>
        <v>8.1999999999999993</v>
      </c>
      <c r="L532" s="3">
        <f t="shared" si="35"/>
        <v>811.8</v>
      </c>
      <c r="M532" s="3" t="str">
        <f>TEXT(Table3[[#This Row],[Date]], "mmmm")</f>
        <v>February</v>
      </c>
      <c r="N532" s="3" t="str">
        <f>_xlfn.XLOOKUP(D532,Customers!A:A,Customers!B:B )</f>
        <v>Johnson, Gordon and Fuentes</v>
      </c>
      <c r="O532" s="3" t="str">
        <f>_xlfn.XLOOKUP(C532,Books!A:A,Books!B:B)</f>
        <v>Can apply</v>
      </c>
      <c r="P532" s="3" t="str">
        <f>INDEX(Customers!B:B,MATCH(D532,Customers!A:A,0))</f>
        <v>Johnson, Gordon and Fuentes</v>
      </c>
    </row>
    <row r="533" spans="1:16">
      <c r="A533" t="s">
        <v>1180</v>
      </c>
      <c r="B533" s="5">
        <v>44959</v>
      </c>
      <c r="C533" t="s">
        <v>114</v>
      </c>
      <c r="D533" t="s">
        <v>306</v>
      </c>
      <c r="E533">
        <v>5</v>
      </c>
      <c r="F533" t="str">
        <f t="shared" si="32"/>
        <v>normal</v>
      </c>
      <c r="G533" s="3">
        <v>315</v>
      </c>
      <c r="H533">
        <v>0</v>
      </c>
      <c r="I533" t="str">
        <f t="shared" si="33"/>
        <v>full price</v>
      </c>
      <c r="J533" s="3">
        <f>Table3[[#This Row],[Quantity_Sold]]*Table3[[#This Row],[Selling_Price]]</f>
        <v>1575</v>
      </c>
      <c r="K533" s="3">
        <f t="shared" si="34"/>
        <v>0</v>
      </c>
      <c r="L533" s="3">
        <f t="shared" si="35"/>
        <v>1575</v>
      </c>
      <c r="M533" s="3" t="str">
        <f>TEXT(Table3[[#This Row],[Date]], "mmmm")</f>
        <v>February</v>
      </c>
      <c r="N533" s="3" t="str">
        <f>_xlfn.XLOOKUP(D533,Customers!A:A,Customers!B:B )</f>
        <v>Brown-Smith</v>
      </c>
      <c r="O533" s="3" t="str">
        <f>_xlfn.XLOOKUP(C533,Books!A:A,Books!B:B)</f>
        <v>Detail difficult power</v>
      </c>
      <c r="P533" s="3" t="str">
        <f>INDEX(Customers!B:B,MATCH(D533,Customers!A:A,0))</f>
        <v>Brown-Smith</v>
      </c>
    </row>
    <row r="534" spans="1:16">
      <c r="A534" t="s">
        <v>1181</v>
      </c>
      <c r="B534" s="5">
        <v>44967</v>
      </c>
      <c r="C534" t="s">
        <v>13</v>
      </c>
      <c r="D534" t="s">
        <v>522</v>
      </c>
      <c r="E534">
        <v>3</v>
      </c>
      <c r="F534" t="str">
        <f t="shared" si="32"/>
        <v>normal</v>
      </c>
      <c r="G534" s="3">
        <v>354</v>
      </c>
      <c r="H534">
        <v>15</v>
      </c>
      <c r="I534" t="str">
        <f t="shared" si="33"/>
        <v>discounted</v>
      </c>
      <c r="J534" s="3">
        <f>Table3[[#This Row],[Quantity_Sold]]*Table3[[#This Row],[Selling_Price]]</f>
        <v>1062</v>
      </c>
      <c r="K534" s="3">
        <f t="shared" si="34"/>
        <v>53.1</v>
      </c>
      <c r="L534" s="3">
        <f t="shared" si="35"/>
        <v>1008.9</v>
      </c>
      <c r="M534" s="3" t="str">
        <f>TEXT(Table3[[#This Row],[Date]], "mmmm")</f>
        <v>February</v>
      </c>
      <c r="N534" s="3" t="str">
        <f>_xlfn.XLOOKUP(D534,Customers!A:A,Customers!B:B )</f>
        <v>Williams-Ross</v>
      </c>
      <c r="O534" s="3" t="str">
        <f>_xlfn.XLOOKUP(C534,Books!A:A,Books!B:B)</f>
        <v>Food ability</v>
      </c>
      <c r="P534" s="3" t="str">
        <f>INDEX(Customers!B:B,MATCH(D534,Customers!A:A,0))</f>
        <v>Williams-Ross</v>
      </c>
    </row>
    <row r="535" spans="1:16">
      <c r="A535" t="s">
        <v>1182</v>
      </c>
      <c r="B535" s="5">
        <v>44963</v>
      </c>
      <c r="C535" t="s">
        <v>56</v>
      </c>
      <c r="D535" t="s">
        <v>153</v>
      </c>
      <c r="E535">
        <v>7</v>
      </c>
      <c r="F535" t="str">
        <f t="shared" si="32"/>
        <v>Bulk</v>
      </c>
      <c r="G535" s="3">
        <v>222</v>
      </c>
      <c r="H535">
        <v>15</v>
      </c>
      <c r="I535" t="str">
        <f t="shared" si="33"/>
        <v>discounted</v>
      </c>
      <c r="J535" s="3">
        <f>Table3[[#This Row],[Quantity_Sold]]*Table3[[#This Row],[Selling_Price]]</f>
        <v>1554</v>
      </c>
      <c r="K535" s="3">
        <f t="shared" si="34"/>
        <v>33.299999999999997</v>
      </c>
      <c r="L535" s="3">
        <f t="shared" si="35"/>
        <v>1520.7</v>
      </c>
      <c r="M535" s="3" t="str">
        <f>TEXT(Table3[[#This Row],[Date]], "mmmm")</f>
        <v>February</v>
      </c>
      <c r="N535" s="3" t="str">
        <f>_xlfn.XLOOKUP(D535,Customers!A:A,Customers!B:B )</f>
        <v>Brown and Sons</v>
      </c>
      <c r="O535" s="3" t="str">
        <f>_xlfn.XLOOKUP(C535,Books!A:A,Books!B:B)</f>
        <v>Unit coach</v>
      </c>
      <c r="P535" s="3" t="str">
        <f>INDEX(Customers!B:B,MATCH(D535,Customers!A:A,0))</f>
        <v>Brown and Sons</v>
      </c>
    </row>
    <row r="536" spans="1:16">
      <c r="A536" t="s">
        <v>1183</v>
      </c>
      <c r="B536" s="5">
        <v>44981</v>
      </c>
      <c r="C536" t="s">
        <v>32</v>
      </c>
      <c r="D536" t="s">
        <v>242</v>
      </c>
      <c r="E536">
        <v>5</v>
      </c>
      <c r="F536" t="str">
        <f t="shared" si="32"/>
        <v>normal</v>
      </c>
      <c r="G536" s="3">
        <v>186</v>
      </c>
      <c r="H536">
        <v>5</v>
      </c>
      <c r="I536" t="str">
        <f t="shared" si="33"/>
        <v>discounted</v>
      </c>
      <c r="J536" s="3">
        <f>Table3[[#This Row],[Quantity_Sold]]*Table3[[#This Row],[Selling_Price]]</f>
        <v>930</v>
      </c>
      <c r="K536" s="3">
        <f t="shared" si="34"/>
        <v>9.3000000000000007</v>
      </c>
      <c r="L536" s="3">
        <f t="shared" si="35"/>
        <v>920.7</v>
      </c>
      <c r="M536" s="3" t="str">
        <f>TEXT(Table3[[#This Row],[Date]], "mmmm")</f>
        <v>February</v>
      </c>
      <c r="N536" s="3" t="str">
        <f>_xlfn.XLOOKUP(D536,Customers!A:A,Customers!B:B )</f>
        <v>Porter Ltd</v>
      </c>
      <c r="O536" s="3" t="str">
        <f>_xlfn.XLOOKUP(C536,Books!A:A,Books!B:B)</f>
        <v>Charge along</v>
      </c>
      <c r="P536" s="3" t="str">
        <f>INDEX(Customers!B:B,MATCH(D536,Customers!A:A,0))</f>
        <v>Porter Ltd</v>
      </c>
    </row>
    <row r="537" spans="1:16">
      <c r="A537" t="s">
        <v>1184</v>
      </c>
      <c r="B537" s="5">
        <v>44959</v>
      </c>
      <c r="C537" t="s">
        <v>42</v>
      </c>
      <c r="D537" t="s">
        <v>558</v>
      </c>
      <c r="E537">
        <v>10</v>
      </c>
      <c r="F537" t="str">
        <f t="shared" si="32"/>
        <v>Bulk</v>
      </c>
      <c r="G537" s="3">
        <v>303</v>
      </c>
      <c r="H537">
        <v>0</v>
      </c>
      <c r="I537" t="str">
        <f t="shared" si="33"/>
        <v>full price</v>
      </c>
      <c r="J537" s="3">
        <f>Table3[[#This Row],[Quantity_Sold]]*Table3[[#This Row],[Selling_Price]]</f>
        <v>3030</v>
      </c>
      <c r="K537" s="3">
        <f t="shared" si="34"/>
        <v>0</v>
      </c>
      <c r="L537" s="3">
        <f t="shared" si="35"/>
        <v>3030</v>
      </c>
      <c r="M537" s="3" t="str">
        <f>TEXT(Table3[[#This Row],[Date]], "mmmm")</f>
        <v>February</v>
      </c>
      <c r="N537" s="3" t="str">
        <f>_xlfn.XLOOKUP(D537,Customers!A:A,Customers!B:B )</f>
        <v>Maldonado-Cohen</v>
      </c>
      <c r="O537" s="3" t="str">
        <f>_xlfn.XLOOKUP(C537,Books!A:A,Books!B:B)</f>
        <v>Industry sport interesting</v>
      </c>
      <c r="P537" s="3" t="str">
        <f>INDEX(Customers!B:B,MATCH(D537,Customers!A:A,0))</f>
        <v>Maldonado-Cohen</v>
      </c>
    </row>
    <row r="538" spans="1:16">
      <c r="A538" t="s">
        <v>1185</v>
      </c>
      <c r="B538" s="5">
        <v>44974</v>
      </c>
      <c r="C538" t="s">
        <v>68</v>
      </c>
      <c r="D538" t="s">
        <v>552</v>
      </c>
      <c r="E538">
        <v>5</v>
      </c>
      <c r="F538" t="str">
        <f t="shared" si="32"/>
        <v>normal</v>
      </c>
      <c r="G538" s="3">
        <v>410</v>
      </c>
      <c r="H538">
        <v>5</v>
      </c>
      <c r="I538" t="str">
        <f t="shared" si="33"/>
        <v>discounted</v>
      </c>
      <c r="J538" s="3">
        <f>Table3[[#This Row],[Quantity_Sold]]*Table3[[#This Row],[Selling_Price]]</f>
        <v>2050</v>
      </c>
      <c r="K538" s="3">
        <f t="shared" si="34"/>
        <v>20.5</v>
      </c>
      <c r="L538" s="3">
        <f t="shared" si="35"/>
        <v>2029.5</v>
      </c>
      <c r="M538" s="3" t="str">
        <f>TEXT(Table3[[#This Row],[Date]], "mmmm")</f>
        <v>February</v>
      </c>
      <c r="N538" s="3" t="str">
        <f>_xlfn.XLOOKUP(D538,Customers!A:A,Customers!B:B )</f>
        <v>Lamb LLC</v>
      </c>
      <c r="O538" s="3" t="str">
        <f>_xlfn.XLOOKUP(C538,Books!A:A,Books!B:B)</f>
        <v>Audience will series</v>
      </c>
      <c r="P538" s="3" t="str">
        <f>INDEX(Customers!B:B,MATCH(D538,Customers!A:A,0))</f>
        <v>Lamb LLC</v>
      </c>
    </row>
    <row r="539" spans="1:16">
      <c r="A539" t="s">
        <v>1186</v>
      </c>
      <c r="B539" s="5">
        <v>44967</v>
      </c>
      <c r="C539" t="s">
        <v>62</v>
      </c>
      <c r="D539" t="s">
        <v>368</v>
      </c>
      <c r="E539">
        <v>1</v>
      </c>
      <c r="F539" t="str">
        <f t="shared" si="32"/>
        <v>normal</v>
      </c>
      <c r="G539" s="3">
        <v>336</v>
      </c>
      <c r="H539">
        <v>5</v>
      </c>
      <c r="I539" t="str">
        <f t="shared" si="33"/>
        <v>discounted</v>
      </c>
      <c r="J539" s="3">
        <f>Table3[[#This Row],[Quantity_Sold]]*Table3[[#This Row],[Selling_Price]]</f>
        <v>336</v>
      </c>
      <c r="K539" s="3">
        <f t="shared" si="34"/>
        <v>16.8</v>
      </c>
      <c r="L539" s="3">
        <f t="shared" si="35"/>
        <v>319.2</v>
      </c>
      <c r="M539" s="3" t="str">
        <f>TEXT(Table3[[#This Row],[Date]], "mmmm")</f>
        <v>February</v>
      </c>
      <c r="N539" s="3" t="str">
        <f>_xlfn.XLOOKUP(D539,Customers!A:A,Customers!B:B )</f>
        <v>Anderson-Martinez</v>
      </c>
      <c r="O539" s="3" t="str">
        <f>_xlfn.XLOOKUP(C539,Books!A:A,Books!B:B)</f>
        <v>Wife get age</v>
      </c>
      <c r="P539" s="3" t="str">
        <f>INDEX(Customers!B:B,MATCH(D539,Customers!A:A,0))</f>
        <v>Anderson-Martinez</v>
      </c>
    </row>
    <row r="540" spans="1:16">
      <c r="A540" t="s">
        <v>1187</v>
      </c>
      <c r="B540" s="5">
        <v>44983</v>
      </c>
      <c r="C540" t="s">
        <v>100</v>
      </c>
      <c r="D540" t="s">
        <v>238</v>
      </c>
      <c r="E540">
        <v>2</v>
      </c>
      <c r="F540" t="str">
        <f t="shared" si="32"/>
        <v>normal</v>
      </c>
      <c r="G540" s="3">
        <v>334</v>
      </c>
      <c r="H540">
        <v>15</v>
      </c>
      <c r="I540" t="str">
        <f t="shared" si="33"/>
        <v>discounted</v>
      </c>
      <c r="J540" s="3">
        <f>Table3[[#This Row],[Quantity_Sold]]*Table3[[#This Row],[Selling_Price]]</f>
        <v>668</v>
      </c>
      <c r="K540" s="3">
        <f t="shared" si="34"/>
        <v>50.1</v>
      </c>
      <c r="L540" s="3">
        <f t="shared" si="35"/>
        <v>617.9</v>
      </c>
      <c r="M540" s="3" t="str">
        <f>TEXT(Table3[[#This Row],[Date]], "mmmm")</f>
        <v>February</v>
      </c>
      <c r="N540" s="3" t="str">
        <f>_xlfn.XLOOKUP(D540,Customers!A:A,Customers!B:B )</f>
        <v>Roach-Gonzalez</v>
      </c>
      <c r="O540" s="3" t="str">
        <f>_xlfn.XLOOKUP(C540,Books!A:A,Books!B:B)</f>
        <v>Prevent particularly wrong</v>
      </c>
      <c r="P540" s="3" t="str">
        <f>INDEX(Customers!B:B,MATCH(D540,Customers!A:A,0))</f>
        <v>Roach-Gonzalez</v>
      </c>
    </row>
    <row r="541" spans="1:16">
      <c r="A541" t="s">
        <v>1188</v>
      </c>
      <c r="B541" s="5">
        <v>44971</v>
      </c>
      <c r="C541" t="s">
        <v>46</v>
      </c>
      <c r="D541" t="s">
        <v>530</v>
      </c>
      <c r="E541">
        <v>4</v>
      </c>
      <c r="F541" t="str">
        <f t="shared" si="32"/>
        <v>normal</v>
      </c>
      <c r="G541" s="3">
        <v>167</v>
      </c>
      <c r="H541">
        <v>15</v>
      </c>
      <c r="I541" t="str">
        <f t="shared" si="33"/>
        <v>discounted</v>
      </c>
      <c r="J541" s="3">
        <f>Table3[[#This Row],[Quantity_Sold]]*Table3[[#This Row],[Selling_Price]]</f>
        <v>668</v>
      </c>
      <c r="K541" s="3">
        <f t="shared" si="34"/>
        <v>25.05</v>
      </c>
      <c r="L541" s="3">
        <f t="shared" si="35"/>
        <v>642.95000000000005</v>
      </c>
      <c r="M541" s="3" t="str">
        <f>TEXT(Table3[[#This Row],[Date]], "mmmm")</f>
        <v>February</v>
      </c>
      <c r="N541" s="3" t="str">
        <f>_xlfn.XLOOKUP(D541,Customers!A:A,Customers!B:B )</f>
        <v>Prince Group</v>
      </c>
      <c r="O541" s="3" t="str">
        <f>_xlfn.XLOOKUP(C541,Books!A:A,Books!B:B)</f>
        <v>Result population age</v>
      </c>
      <c r="P541" s="3" t="str">
        <f>INDEX(Customers!B:B,MATCH(D541,Customers!A:A,0))</f>
        <v>Prince Group</v>
      </c>
    </row>
    <row r="542" spans="1:16">
      <c r="A542" t="s">
        <v>1189</v>
      </c>
      <c r="B542" s="5">
        <v>44971</v>
      </c>
      <c r="C542" t="s">
        <v>112</v>
      </c>
      <c r="D542" t="s">
        <v>338</v>
      </c>
      <c r="E542">
        <v>7</v>
      </c>
      <c r="F542" t="str">
        <f t="shared" si="32"/>
        <v>Bulk</v>
      </c>
      <c r="G542" s="3">
        <v>462</v>
      </c>
      <c r="H542">
        <v>0</v>
      </c>
      <c r="I542" t="str">
        <f t="shared" si="33"/>
        <v>full price</v>
      </c>
      <c r="J542" s="3">
        <f>Table3[[#This Row],[Quantity_Sold]]*Table3[[#This Row],[Selling_Price]]</f>
        <v>3234</v>
      </c>
      <c r="K542" s="3">
        <f t="shared" si="34"/>
        <v>0</v>
      </c>
      <c r="L542" s="3">
        <f t="shared" si="35"/>
        <v>3234</v>
      </c>
      <c r="M542" s="3" t="str">
        <f>TEXT(Table3[[#This Row],[Date]], "mmmm")</f>
        <v>February</v>
      </c>
      <c r="N542" s="3" t="str">
        <f>_xlfn.XLOOKUP(D542,Customers!A:A,Customers!B:B )</f>
        <v>Mahoney-Long</v>
      </c>
      <c r="O542" s="3" t="str">
        <f>_xlfn.XLOOKUP(C542,Books!A:A,Books!B:B)</f>
        <v>Now stage</v>
      </c>
      <c r="P542" s="3" t="str">
        <f>INDEX(Customers!B:B,MATCH(D542,Customers!A:A,0))</f>
        <v>Mahoney-Long</v>
      </c>
    </row>
    <row r="543" spans="1:16">
      <c r="A543" t="s">
        <v>1190</v>
      </c>
      <c r="B543" s="5">
        <v>44969</v>
      </c>
      <c r="C543" t="s">
        <v>54</v>
      </c>
      <c r="D543" t="s">
        <v>448</v>
      </c>
      <c r="E543">
        <v>9</v>
      </c>
      <c r="F543" t="str">
        <f t="shared" si="32"/>
        <v>Bulk</v>
      </c>
      <c r="G543" s="3">
        <v>421</v>
      </c>
      <c r="H543">
        <v>5</v>
      </c>
      <c r="I543" t="str">
        <f t="shared" si="33"/>
        <v>discounted</v>
      </c>
      <c r="J543" s="3">
        <f>Table3[[#This Row],[Quantity_Sold]]*Table3[[#This Row],[Selling_Price]]</f>
        <v>3789</v>
      </c>
      <c r="K543" s="3">
        <f t="shared" si="34"/>
        <v>21.05</v>
      </c>
      <c r="L543" s="3">
        <f t="shared" si="35"/>
        <v>3767.95</v>
      </c>
      <c r="M543" s="3" t="str">
        <f>TEXT(Table3[[#This Row],[Date]], "mmmm")</f>
        <v>February</v>
      </c>
      <c r="N543" s="3" t="str">
        <f>_xlfn.XLOOKUP(D543,Customers!A:A,Customers!B:B )</f>
        <v>Blair, Gibson and Patel</v>
      </c>
      <c r="O543" s="3" t="str">
        <f>_xlfn.XLOOKUP(C543,Books!A:A,Books!B:B)</f>
        <v>Author director</v>
      </c>
      <c r="P543" s="3" t="str">
        <f>INDEX(Customers!B:B,MATCH(D543,Customers!A:A,0))</f>
        <v>Blair, Gibson and Patel</v>
      </c>
    </row>
    <row r="544" spans="1:16">
      <c r="A544" t="s">
        <v>1191</v>
      </c>
      <c r="B544" s="5">
        <v>44966</v>
      </c>
      <c r="C544" t="s">
        <v>36</v>
      </c>
      <c r="D544" t="s">
        <v>500</v>
      </c>
      <c r="E544">
        <v>7</v>
      </c>
      <c r="F544" t="str">
        <f t="shared" si="32"/>
        <v>Bulk</v>
      </c>
      <c r="G544" s="3">
        <v>420</v>
      </c>
      <c r="H544">
        <v>5</v>
      </c>
      <c r="I544" t="str">
        <f t="shared" si="33"/>
        <v>discounted</v>
      </c>
      <c r="J544" s="3">
        <f>Table3[[#This Row],[Quantity_Sold]]*Table3[[#This Row],[Selling_Price]]</f>
        <v>2940</v>
      </c>
      <c r="K544" s="3">
        <f t="shared" si="34"/>
        <v>21</v>
      </c>
      <c r="L544" s="3">
        <f t="shared" si="35"/>
        <v>2919</v>
      </c>
      <c r="M544" s="3" t="str">
        <f>TEXT(Table3[[#This Row],[Date]], "mmmm")</f>
        <v>February</v>
      </c>
      <c r="N544" s="3" t="str">
        <f>_xlfn.XLOOKUP(D544,Customers!A:A,Customers!B:B )</f>
        <v>Patterson Ltd</v>
      </c>
      <c r="O544" s="3" t="str">
        <f>_xlfn.XLOOKUP(C544,Books!A:A,Books!B:B)</f>
        <v>Try fast</v>
      </c>
      <c r="P544" s="3" t="str">
        <f>INDEX(Customers!B:B,MATCH(D544,Customers!A:A,0))</f>
        <v>Patterson Ltd</v>
      </c>
    </row>
    <row r="545" spans="1:16">
      <c r="A545" t="s">
        <v>1192</v>
      </c>
      <c r="B545" s="5">
        <v>44976</v>
      </c>
      <c r="C545" t="s">
        <v>66</v>
      </c>
      <c r="D545" t="s">
        <v>330</v>
      </c>
      <c r="E545">
        <v>6</v>
      </c>
      <c r="F545" t="str">
        <f t="shared" si="32"/>
        <v>Bulk</v>
      </c>
      <c r="G545" s="3">
        <v>271</v>
      </c>
      <c r="H545">
        <v>10</v>
      </c>
      <c r="I545" t="str">
        <f t="shared" si="33"/>
        <v>discounted</v>
      </c>
      <c r="J545" s="3">
        <f>Table3[[#This Row],[Quantity_Sold]]*Table3[[#This Row],[Selling_Price]]</f>
        <v>1626</v>
      </c>
      <c r="K545" s="3">
        <f t="shared" si="34"/>
        <v>27.1</v>
      </c>
      <c r="L545" s="3">
        <f t="shared" si="35"/>
        <v>1598.9</v>
      </c>
      <c r="M545" s="3" t="str">
        <f>TEXT(Table3[[#This Row],[Date]], "mmmm")</f>
        <v>February</v>
      </c>
      <c r="N545" s="3" t="str">
        <f>_xlfn.XLOOKUP(D545,Customers!A:A,Customers!B:B )</f>
        <v>Tate-Massey</v>
      </c>
      <c r="O545" s="3" t="str">
        <f>_xlfn.XLOOKUP(C545,Books!A:A,Books!B:B)</f>
        <v>Easy citizen time</v>
      </c>
      <c r="P545" s="3" t="str">
        <f>INDEX(Customers!B:B,MATCH(D545,Customers!A:A,0))</f>
        <v>Tate-Massey</v>
      </c>
    </row>
    <row r="546" spans="1:16">
      <c r="A546" t="s">
        <v>1193</v>
      </c>
      <c r="B546" s="5">
        <v>44981</v>
      </c>
      <c r="C546" t="s">
        <v>20</v>
      </c>
      <c r="D546" t="s">
        <v>438</v>
      </c>
      <c r="E546">
        <v>6</v>
      </c>
      <c r="F546" t="str">
        <f t="shared" si="32"/>
        <v>Bulk</v>
      </c>
      <c r="G546" s="3">
        <v>213</v>
      </c>
      <c r="H546">
        <v>15</v>
      </c>
      <c r="I546" t="str">
        <f t="shared" si="33"/>
        <v>discounted</v>
      </c>
      <c r="J546" s="3">
        <f>Table3[[#This Row],[Quantity_Sold]]*Table3[[#This Row],[Selling_Price]]</f>
        <v>1278</v>
      </c>
      <c r="K546" s="3">
        <f t="shared" si="34"/>
        <v>31.95</v>
      </c>
      <c r="L546" s="3">
        <f t="shared" si="35"/>
        <v>1246.05</v>
      </c>
      <c r="M546" s="3" t="str">
        <f>TEXT(Table3[[#This Row],[Date]], "mmmm")</f>
        <v>February</v>
      </c>
      <c r="N546" s="3" t="str">
        <f>_xlfn.XLOOKUP(D546,Customers!A:A,Customers!B:B )</f>
        <v>Wolfe-Spencer</v>
      </c>
      <c r="O546" s="3" t="str">
        <f>_xlfn.XLOOKUP(C546,Books!A:A,Books!B:B)</f>
        <v>System they</v>
      </c>
      <c r="P546" s="3" t="str">
        <f>INDEX(Customers!B:B,MATCH(D546,Customers!A:A,0))</f>
        <v>Wolfe-Spencer</v>
      </c>
    </row>
    <row r="547" spans="1:16">
      <c r="A547" t="s">
        <v>1194</v>
      </c>
      <c r="B547" s="5">
        <v>44959</v>
      </c>
      <c r="C547" t="s">
        <v>82</v>
      </c>
      <c r="D547" t="s">
        <v>608</v>
      </c>
      <c r="E547">
        <v>8</v>
      </c>
      <c r="F547" t="str">
        <f t="shared" si="32"/>
        <v>Bulk</v>
      </c>
      <c r="G547" s="3">
        <v>373</v>
      </c>
      <c r="H547">
        <v>15</v>
      </c>
      <c r="I547" t="str">
        <f t="shared" si="33"/>
        <v>discounted</v>
      </c>
      <c r="J547" s="3">
        <f>Table3[[#This Row],[Quantity_Sold]]*Table3[[#This Row],[Selling_Price]]</f>
        <v>2984</v>
      </c>
      <c r="K547" s="3">
        <f t="shared" si="34"/>
        <v>55.95</v>
      </c>
      <c r="L547" s="3">
        <f t="shared" si="35"/>
        <v>2928.05</v>
      </c>
      <c r="M547" s="3" t="str">
        <f>TEXT(Table3[[#This Row],[Date]], "mmmm")</f>
        <v>February</v>
      </c>
      <c r="N547" s="3" t="str">
        <f>_xlfn.XLOOKUP(D547,Customers!A:A,Customers!B:B )</f>
        <v>Taylor Group</v>
      </c>
      <c r="O547" s="3" t="str">
        <f>_xlfn.XLOOKUP(C547,Books!A:A,Books!B:B)</f>
        <v>Light leader expect</v>
      </c>
      <c r="P547" s="3" t="str">
        <f>INDEX(Customers!B:B,MATCH(D547,Customers!A:A,0))</f>
        <v>Taylor Group</v>
      </c>
    </row>
    <row r="548" spans="1:16">
      <c r="A548" t="s">
        <v>1195</v>
      </c>
      <c r="B548" s="5">
        <v>44980</v>
      </c>
      <c r="C548" t="s">
        <v>88</v>
      </c>
      <c r="D548" t="s">
        <v>344</v>
      </c>
      <c r="E548">
        <v>3</v>
      </c>
      <c r="F548" t="str">
        <f t="shared" si="32"/>
        <v>normal</v>
      </c>
      <c r="G548" s="3">
        <v>456</v>
      </c>
      <c r="H548">
        <v>10</v>
      </c>
      <c r="I548" t="str">
        <f t="shared" si="33"/>
        <v>discounted</v>
      </c>
      <c r="J548" s="3">
        <f>Table3[[#This Row],[Quantity_Sold]]*Table3[[#This Row],[Selling_Price]]</f>
        <v>1368</v>
      </c>
      <c r="K548" s="3">
        <f t="shared" si="34"/>
        <v>45.6</v>
      </c>
      <c r="L548" s="3">
        <f t="shared" si="35"/>
        <v>1322.4</v>
      </c>
      <c r="M548" s="3" t="str">
        <f>TEXT(Table3[[#This Row],[Date]], "mmmm")</f>
        <v>February</v>
      </c>
      <c r="N548" s="3" t="str">
        <f>_xlfn.XLOOKUP(D548,Customers!A:A,Customers!B:B )</f>
        <v>Newman-Fitzgerald</v>
      </c>
      <c r="O548" s="3" t="str">
        <f>_xlfn.XLOOKUP(C548,Books!A:A,Books!B:B)</f>
        <v>Lay chance</v>
      </c>
      <c r="P548" s="3" t="str">
        <f>INDEX(Customers!B:B,MATCH(D548,Customers!A:A,0))</f>
        <v>Newman-Fitzgerald</v>
      </c>
    </row>
    <row r="549" spans="1:16">
      <c r="A549" t="s">
        <v>1196</v>
      </c>
      <c r="B549" s="5">
        <v>44967</v>
      </c>
      <c r="C549" t="s">
        <v>108</v>
      </c>
      <c r="D549" t="s">
        <v>208</v>
      </c>
      <c r="E549">
        <v>9</v>
      </c>
      <c r="F549" t="str">
        <f t="shared" si="32"/>
        <v>Bulk</v>
      </c>
      <c r="G549" s="3">
        <v>287</v>
      </c>
      <c r="H549">
        <v>10</v>
      </c>
      <c r="I549" t="str">
        <f t="shared" si="33"/>
        <v>discounted</v>
      </c>
      <c r="J549" s="3">
        <f>Table3[[#This Row],[Quantity_Sold]]*Table3[[#This Row],[Selling_Price]]</f>
        <v>2583</v>
      </c>
      <c r="K549" s="3">
        <f t="shared" si="34"/>
        <v>28.7</v>
      </c>
      <c r="L549" s="3">
        <f t="shared" si="35"/>
        <v>2554.3000000000002</v>
      </c>
      <c r="M549" s="3" t="str">
        <f>TEXT(Table3[[#This Row],[Date]], "mmmm")</f>
        <v>February</v>
      </c>
      <c r="N549" s="3" t="str">
        <f>_xlfn.XLOOKUP(D549,Customers!A:A,Customers!B:B )</f>
        <v>Smith-Proctor</v>
      </c>
      <c r="O549" s="3" t="str">
        <f>_xlfn.XLOOKUP(C549,Books!A:A,Books!B:B)</f>
        <v>Front</v>
      </c>
      <c r="P549" s="3" t="str">
        <f>INDEX(Customers!B:B,MATCH(D549,Customers!A:A,0))</f>
        <v>Smith-Proctor</v>
      </c>
    </row>
    <row r="550" spans="1:16">
      <c r="A550" t="s">
        <v>1197</v>
      </c>
      <c r="B550" s="5">
        <v>44970</v>
      </c>
      <c r="C550" t="s">
        <v>54</v>
      </c>
      <c r="D550" t="s">
        <v>430</v>
      </c>
      <c r="E550">
        <v>5</v>
      </c>
      <c r="F550" t="str">
        <f t="shared" si="32"/>
        <v>normal</v>
      </c>
      <c r="G550" s="3">
        <v>421</v>
      </c>
      <c r="H550">
        <v>0</v>
      </c>
      <c r="I550" t="str">
        <f t="shared" si="33"/>
        <v>full price</v>
      </c>
      <c r="J550" s="3">
        <f>Table3[[#This Row],[Quantity_Sold]]*Table3[[#This Row],[Selling_Price]]</f>
        <v>2105</v>
      </c>
      <c r="K550" s="3">
        <f t="shared" si="34"/>
        <v>0</v>
      </c>
      <c r="L550" s="3">
        <f t="shared" si="35"/>
        <v>2105</v>
      </c>
      <c r="M550" s="3" t="str">
        <f>TEXT(Table3[[#This Row],[Date]], "mmmm")</f>
        <v>February</v>
      </c>
      <c r="N550" s="3" t="str">
        <f>_xlfn.XLOOKUP(D550,Customers!A:A,Customers!B:B )</f>
        <v>Ford PLC</v>
      </c>
      <c r="O550" s="3" t="str">
        <f>_xlfn.XLOOKUP(C550,Books!A:A,Books!B:B)</f>
        <v>Author director</v>
      </c>
      <c r="P550" s="3" t="str">
        <f>INDEX(Customers!B:B,MATCH(D550,Customers!A:A,0))</f>
        <v>Ford PLC</v>
      </c>
    </row>
    <row r="551" spans="1:16">
      <c r="A551" t="s">
        <v>1198</v>
      </c>
      <c r="B551" s="5">
        <v>44983</v>
      </c>
      <c r="C551" t="s">
        <v>42</v>
      </c>
      <c r="D551" t="s">
        <v>510</v>
      </c>
      <c r="E551">
        <v>1</v>
      </c>
      <c r="F551" t="str">
        <f t="shared" si="32"/>
        <v>normal</v>
      </c>
      <c r="G551" s="3">
        <v>303</v>
      </c>
      <c r="H551">
        <v>10</v>
      </c>
      <c r="I551" t="str">
        <f t="shared" si="33"/>
        <v>discounted</v>
      </c>
      <c r="J551" s="3">
        <f>Table3[[#This Row],[Quantity_Sold]]*Table3[[#This Row],[Selling_Price]]</f>
        <v>303</v>
      </c>
      <c r="K551" s="3">
        <f t="shared" si="34"/>
        <v>30.3</v>
      </c>
      <c r="L551" s="3">
        <f t="shared" si="35"/>
        <v>272.7</v>
      </c>
      <c r="M551" s="3" t="str">
        <f>TEXT(Table3[[#This Row],[Date]], "mmmm")</f>
        <v>February</v>
      </c>
      <c r="N551" s="3" t="str">
        <f>_xlfn.XLOOKUP(D551,Customers!A:A,Customers!B:B )</f>
        <v>Matthews, Flores and Bradley</v>
      </c>
      <c r="O551" s="3" t="str">
        <f>_xlfn.XLOOKUP(C551,Books!A:A,Books!B:B)</f>
        <v>Industry sport interesting</v>
      </c>
      <c r="P551" s="3" t="str">
        <f>INDEX(Customers!B:B,MATCH(D551,Customers!A:A,0))</f>
        <v>Matthews, Flores and Bradley</v>
      </c>
    </row>
    <row r="552" spans="1:16">
      <c r="A552" t="s">
        <v>1199</v>
      </c>
      <c r="B552" s="5">
        <v>44977</v>
      </c>
      <c r="C552" t="s">
        <v>62</v>
      </c>
      <c r="D552" t="s">
        <v>426</v>
      </c>
      <c r="E552">
        <v>8</v>
      </c>
      <c r="F552" t="str">
        <f t="shared" si="32"/>
        <v>Bulk</v>
      </c>
      <c r="G552" s="3">
        <v>336</v>
      </c>
      <c r="H552">
        <v>5</v>
      </c>
      <c r="I552" t="str">
        <f t="shared" si="33"/>
        <v>discounted</v>
      </c>
      <c r="J552" s="3">
        <f>Table3[[#This Row],[Quantity_Sold]]*Table3[[#This Row],[Selling_Price]]</f>
        <v>2688</v>
      </c>
      <c r="K552" s="3">
        <f t="shared" si="34"/>
        <v>16.8</v>
      </c>
      <c r="L552" s="3">
        <f t="shared" si="35"/>
        <v>2671.2</v>
      </c>
      <c r="M552" s="3" t="str">
        <f>TEXT(Table3[[#This Row],[Date]], "mmmm")</f>
        <v>February</v>
      </c>
      <c r="N552" s="3" t="str">
        <f>_xlfn.XLOOKUP(D552,Customers!A:A,Customers!B:B )</f>
        <v>Martinez-Stout</v>
      </c>
      <c r="O552" s="3" t="str">
        <f>_xlfn.XLOOKUP(C552,Books!A:A,Books!B:B)</f>
        <v>Wife get age</v>
      </c>
      <c r="P552" s="3" t="str">
        <f>INDEX(Customers!B:B,MATCH(D552,Customers!A:A,0))</f>
        <v>Martinez-Stout</v>
      </c>
    </row>
    <row r="553" spans="1:16">
      <c r="A553" t="s">
        <v>1200</v>
      </c>
      <c r="B553" s="5">
        <v>44978</v>
      </c>
      <c r="C553" t="s">
        <v>116</v>
      </c>
      <c r="D553" t="s">
        <v>288</v>
      </c>
      <c r="E553">
        <v>10</v>
      </c>
      <c r="F553" t="str">
        <f t="shared" si="32"/>
        <v>Bulk</v>
      </c>
      <c r="G553" s="3">
        <v>209</v>
      </c>
      <c r="H553">
        <v>0</v>
      </c>
      <c r="I553" t="str">
        <f t="shared" si="33"/>
        <v>full price</v>
      </c>
      <c r="J553" s="3">
        <f>Table3[[#This Row],[Quantity_Sold]]*Table3[[#This Row],[Selling_Price]]</f>
        <v>2090</v>
      </c>
      <c r="K553" s="3">
        <f t="shared" si="34"/>
        <v>0</v>
      </c>
      <c r="L553" s="3">
        <f t="shared" si="35"/>
        <v>2090</v>
      </c>
      <c r="M553" s="3" t="str">
        <f>TEXT(Table3[[#This Row],[Date]], "mmmm")</f>
        <v>February</v>
      </c>
      <c r="N553" s="3" t="str">
        <f>_xlfn.XLOOKUP(D553,Customers!A:A,Customers!B:B )</f>
        <v>Martinez, Bruce and Brady</v>
      </c>
      <c r="O553" s="3" t="str">
        <f>_xlfn.XLOOKUP(C553,Books!A:A,Books!B:B)</f>
        <v>Present positive</v>
      </c>
      <c r="P553" s="3" t="str">
        <f>INDEX(Customers!B:B,MATCH(D553,Customers!A:A,0))</f>
        <v>Martinez, Bruce and Brady</v>
      </c>
    </row>
    <row r="554" spans="1:16">
      <c r="A554" t="s">
        <v>1201</v>
      </c>
      <c r="B554" s="5">
        <v>44960</v>
      </c>
      <c r="C554" t="s">
        <v>58</v>
      </c>
      <c r="D554" t="s">
        <v>322</v>
      </c>
      <c r="E554">
        <v>4</v>
      </c>
      <c r="F554" t="str">
        <f t="shared" si="32"/>
        <v>normal</v>
      </c>
      <c r="G554" s="3">
        <v>467</v>
      </c>
      <c r="H554">
        <v>0</v>
      </c>
      <c r="I554" t="str">
        <f t="shared" si="33"/>
        <v>full price</v>
      </c>
      <c r="J554" s="3">
        <f>Table3[[#This Row],[Quantity_Sold]]*Table3[[#This Row],[Selling_Price]]</f>
        <v>1868</v>
      </c>
      <c r="K554" s="3">
        <f t="shared" si="34"/>
        <v>0</v>
      </c>
      <c r="L554" s="3">
        <f t="shared" si="35"/>
        <v>1868</v>
      </c>
      <c r="M554" s="3" t="str">
        <f>TEXT(Table3[[#This Row],[Date]], "mmmm")</f>
        <v>February</v>
      </c>
      <c r="N554" s="3" t="str">
        <f>_xlfn.XLOOKUP(D554,Customers!A:A,Customers!B:B )</f>
        <v>Henderson, Daniels and Kelly</v>
      </c>
      <c r="O554" s="3" t="str">
        <f>_xlfn.XLOOKUP(C554,Books!A:A,Books!B:B)</f>
        <v>World threat</v>
      </c>
      <c r="P554" s="3" t="str">
        <f>INDEX(Customers!B:B,MATCH(D554,Customers!A:A,0))</f>
        <v>Henderson, Daniels and Kelly</v>
      </c>
    </row>
    <row r="555" spans="1:16">
      <c r="A555" t="s">
        <v>1202</v>
      </c>
      <c r="B555" s="5">
        <v>44984</v>
      </c>
      <c r="C555" t="s">
        <v>90</v>
      </c>
      <c r="D555" t="s">
        <v>312</v>
      </c>
      <c r="E555">
        <v>1</v>
      </c>
      <c r="F555" t="str">
        <f t="shared" si="32"/>
        <v>normal</v>
      </c>
      <c r="G555" s="3">
        <v>222</v>
      </c>
      <c r="H555">
        <v>10</v>
      </c>
      <c r="I555" t="str">
        <f t="shared" si="33"/>
        <v>discounted</v>
      </c>
      <c r="J555" s="3">
        <f>Table3[[#This Row],[Quantity_Sold]]*Table3[[#This Row],[Selling_Price]]</f>
        <v>222</v>
      </c>
      <c r="K555" s="3">
        <f t="shared" si="34"/>
        <v>22.2</v>
      </c>
      <c r="L555" s="3">
        <f t="shared" si="35"/>
        <v>199.8</v>
      </c>
      <c r="M555" s="3" t="str">
        <f>TEXT(Table3[[#This Row],[Date]], "mmmm")</f>
        <v>February</v>
      </c>
      <c r="N555" s="3" t="str">
        <f>_xlfn.XLOOKUP(D555,Customers!A:A,Customers!B:B )</f>
        <v>White and Sons</v>
      </c>
      <c r="O555" s="3" t="str">
        <f>_xlfn.XLOOKUP(C555,Books!A:A,Books!B:B)</f>
        <v>Remember approach buy</v>
      </c>
      <c r="P555" s="3" t="str">
        <f>INDEX(Customers!B:B,MATCH(D555,Customers!A:A,0))</f>
        <v>White and Sons</v>
      </c>
    </row>
    <row r="556" spans="1:16">
      <c r="A556" t="s">
        <v>1203</v>
      </c>
      <c r="B556" s="5">
        <v>44963</v>
      </c>
      <c r="C556" t="s">
        <v>7</v>
      </c>
      <c r="D556" t="s">
        <v>544</v>
      </c>
      <c r="E556">
        <v>8</v>
      </c>
      <c r="F556" t="str">
        <f t="shared" si="32"/>
        <v>Bulk</v>
      </c>
      <c r="G556" s="3">
        <v>341</v>
      </c>
      <c r="H556">
        <v>10</v>
      </c>
      <c r="I556" t="str">
        <f t="shared" si="33"/>
        <v>discounted</v>
      </c>
      <c r="J556" s="3">
        <f>Table3[[#This Row],[Quantity_Sold]]*Table3[[#This Row],[Selling_Price]]</f>
        <v>2728</v>
      </c>
      <c r="K556" s="3">
        <f t="shared" si="34"/>
        <v>34.1</v>
      </c>
      <c r="L556" s="3">
        <f t="shared" si="35"/>
        <v>2693.9</v>
      </c>
      <c r="M556" s="3" t="str">
        <f>TEXT(Table3[[#This Row],[Date]], "mmmm")</f>
        <v>February</v>
      </c>
      <c r="N556" s="3" t="str">
        <f>_xlfn.XLOOKUP(D556,Customers!A:A,Customers!B:B )</f>
        <v>Lee Ltd</v>
      </c>
      <c r="O556" s="3" t="str">
        <f>_xlfn.XLOOKUP(C556,Books!A:A,Books!B:B)</f>
        <v>Key protect simple fall</v>
      </c>
      <c r="P556" s="3" t="str">
        <f>INDEX(Customers!B:B,MATCH(D556,Customers!A:A,0))</f>
        <v>Lee Ltd</v>
      </c>
    </row>
    <row r="557" spans="1:16">
      <c r="A557" t="s">
        <v>1204</v>
      </c>
      <c r="B557" s="5">
        <v>44971</v>
      </c>
      <c r="C557" t="s">
        <v>54</v>
      </c>
      <c r="D557" t="s">
        <v>446</v>
      </c>
      <c r="E557">
        <v>8</v>
      </c>
      <c r="F557" t="str">
        <f t="shared" si="32"/>
        <v>Bulk</v>
      </c>
      <c r="G557" s="3">
        <v>421</v>
      </c>
      <c r="H557">
        <v>10</v>
      </c>
      <c r="I557" t="str">
        <f t="shared" si="33"/>
        <v>discounted</v>
      </c>
      <c r="J557" s="3">
        <f>Table3[[#This Row],[Quantity_Sold]]*Table3[[#This Row],[Selling_Price]]</f>
        <v>3368</v>
      </c>
      <c r="K557" s="3">
        <f t="shared" si="34"/>
        <v>42.1</v>
      </c>
      <c r="L557" s="3">
        <f t="shared" si="35"/>
        <v>3325.9</v>
      </c>
      <c r="M557" s="3" t="str">
        <f>TEXT(Table3[[#This Row],[Date]], "mmmm")</f>
        <v>February</v>
      </c>
      <c r="N557" s="3" t="str">
        <f>_xlfn.XLOOKUP(D557,Customers!A:A,Customers!B:B )</f>
        <v>Trevino LLC</v>
      </c>
      <c r="O557" s="3" t="str">
        <f>_xlfn.XLOOKUP(C557,Books!A:A,Books!B:B)</f>
        <v>Author director</v>
      </c>
      <c r="P557" s="3" t="str">
        <f>INDEX(Customers!B:B,MATCH(D557,Customers!A:A,0))</f>
        <v>Trevino LLC</v>
      </c>
    </row>
    <row r="558" spans="1:16">
      <c r="A558" t="s">
        <v>1205</v>
      </c>
      <c r="B558" s="5">
        <v>44981</v>
      </c>
      <c r="C558" t="s">
        <v>28</v>
      </c>
      <c r="D558" t="s">
        <v>500</v>
      </c>
      <c r="E558">
        <v>3</v>
      </c>
      <c r="F558" t="str">
        <f t="shared" si="32"/>
        <v>normal</v>
      </c>
      <c r="G558" s="3">
        <v>342</v>
      </c>
      <c r="H558">
        <v>5</v>
      </c>
      <c r="I558" t="str">
        <f t="shared" si="33"/>
        <v>discounted</v>
      </c>
      <c r="J558" s="3">
        <f>Table3[[#This Row],[Quantity_Sold]]*Table3[[#This Row],[Selling_Price]]</f>
        <v>1026</v>
      </c>
      <c r="K558" s="3">
        <f t="shared" si="34"/>
        <v>17.100000000000001</v>
      </c>
      <c r="L558" s="3">
        <f t="shared" si="35"/>
        <v>1008.9</v>
      </c>
      <c r="M558" s="3" t="str">
        <f>TEXT(Table3[[#This Row],[Date]], "mmmm")</f>
        <v>February</v>
      </c>
      <c r="N558" s="3" t="str">
        <f>_xlfn.XLOOKUP(D558,Customers!A:A,Customers!B:B )</f>
        <v>Patterson Ltd</v>
      </c>
      <c r="O558" s="3" t="str">
        <f>_xlfn.XLOOKUP(C558,Books!A:A,Books!B:B)</f>
        <v>Eat pattern view</v>
      </c>
      <c r="P558" s="3" t="str">
        <f>INDEX(Customers!B:B,MATCH(D558,Customers!A:A,0))</f>
        <v>Patterson Ltd</v>
      </c>
    </row>
    <row r="559" spans="1:16">
      <c r="A559" t="s">
        <v>1206</v>
      </c>
      <c r="B559" s="5">
        <v>44964</v>
      </c>
      <c r="C559" t="s">
        <v>4</v>
      </c>
      <c r="D559" t="s">
        <v>157</v>
      </c>
      <c r="E559">
        <v>4</v>
      </c>
      <c r="F559" t="str">
        <f t="shared" si="32"/>
        <v>normal</v>
      </c>
      <c r="G559" s="3">
        <v>418</v>
      </c>
      <c r="H559">
        <v>15</v>
      </c>
      <c r="I559" t="str">
        <f t="shared" si="33"/>
        <v>discounted</v>
      </c>
      <c r="J559" s="3">
        <f>Table3[[#This Row],[Quantity_Sold]]*Table3[[#This Row],[Selling_Price]]</f>
        <v>1672</v>
      </c>
      <c r="K559" s="3">
        <f t="shared" si="34"/>
        <v>62.7</v>
      </c>
      <c r="L559" s="3">
        <f t="shared" si="35"/>
        <v>1609.3</v>
      </c>
      <c r="M559" s="3" t="str">
        <f>TEXT(Table3[[#This Row],[Date]], "mmmm")</f>
        <v>February</v>
      </c>
      <c r="N559" s="3" t="str">
        <f>_xlfn.XLOOKUP(D559,Customers!A:A,Customers!B:B )</f>
        <v>Brown PLC</v>
      </c>
      <c r="O559" s="3" t="str">
        <f>_xlfn.XLOOKUP(C559,Books!A:A,Books!B:B)</f>
        <v>Arrive ok</v>
      </c>
      <c r="P559" s="3" t="str">
        <f>INDEX(Customers!B:B,MATCH(D559,Customers!A:A,0))</f>
        <v>Brown PLC</v>
      </c>
    </row>
    <row r="560" spans="1:16">
      <c r="A560" t="s">
        <v>1207</v>
      </c>
      <c r="B560" s="5">
        <v>44982</v>
      </c>
      <c r="C560" t="s">
        <v>64</v>
      </c>
      <c r="D560" t="s">
        <v>378</v>
      </c>
      <c r="E560">
        <v>5</v>
      </c>
      <c r="F560" t="str">
        <f t="shared" si="32"/>
        <v>normal</v>
      </c>
      <c r="G560" s="3">
        <v>487</v>
      </c>
      <c r="H560">
        <v>0</v>
      </c>
      <c r="I560" t="str">
        <f t="shared" si="33"/>
        <v>full price</v>
      </c>
      <c r="J560" s="3">
        <f>Table3[[#This Row],[Quantity_Sold]]*Table3[[#This Row],[Selling_Price]]</f>
        <v>2435</v>
      </c>
      <c r="K560" s="3">
        <f t="shared" si="34"/>
        <v>0</v>
      </c>
      <c r="L560" s="3">
        <f t="shared" si="35"/>
        <v>2435</v>
      </c>
      <c r="M560" s="3" t="str">
        <f>TEXT(Table3[[#This Row],[Date]], "mmmm")</f>
        <v>February</v>
      </c>
      <c r="N560" s="3" t="str">
        <f>_xlfn.XLOOKUP(D560,Customers!A:A,Customers!B:B )</f>
        <v>Aguirre Group</v>
      </c>
      <c r="O560" s="3" t="str">
        <f>_xlfn.XLOOKUP(C560,Books!A:A,Books!B:B)</f>
        <v>Health beyond back</v>
      </c>
      <c r="P560" s="3" t="str">
        <f>INDEX(Customers!B:B,MATCH(D560,Customers!A:A,0))</f>
        <v>Aguirre Group</v>
      </c>
    </row>
    <row r="561" spans="1:16">
      <c r="A561" t="s">
        <v>1208</v>
      </c>
      <c r="B561" s="5">
        <v>44985</v>
      </c>
      <c r="C561" t="s">
        <v>98</v>
      </c>
      <c r="D561" t="s">
        <v>458</v>
      </c>
      <c r="E561">
        <v>2</v>
      </c>
      <c r="F561" t="str">
        <f t="shared" si="32"/>
        <v>normal</v>
      </c>
      <c r="G561" s="3">
        <v>206</v>
      </c>
      <c r="H561">
        <v>0</v>
      </c>
      <c r="I561" t="str">
        <f t="shared" si="33"/>
        <v>full price</v>
      </c>
      <c r="J561" s="3">
        <f>Table3[[#This Row],[Quantity_Sold]]*Table3[[#This Row],[Selling_Price]]</f>
        <v>412</v>
      </c>
      <c r="K561" s="3">
        <f t="shared" si="34"/>
        <v>0</v>
      </c>
      <c r="L561" s="3">
        <f t="shared" si="35"/>
        <v>412</v>
      </c>
      <c r="M561" s="3" t="str">
        <f>TEXT(Table3[[#This Row],[Date]], "mmmm")</f>
        <v>February</v>
      </c>
      <c r="N561" s="3" t="str">
        <f>_xlfn.XLOOKUP(D561,Customers!A:A,Customers!B:B )</f>
        <v>Salazar, Maldonado and Thomas</v>
      </c>
      <c r="O561" s="3" t="str">
        <f>_xlfn.XLOOKUP(C561,Books!A:A,Books!B:B)</f>
        <v>Inside lot never discover</v>
      </c>
      <c r="P561" s="3" t="str">
        <f>INDEX(Customers!B:B,MATCH(D561,Customers!A:A,0))</f>
        <v>Salazar, Maldonado and Thomas</v>
      </c>
    </row>
    <row r="562" spans="1:16">
      <c r="A562" t="s">
        <v>1209</v>
      </c>
      <c r="B562" s="5">
        <v>44963</v>
      </c>
      <c r="C562" t="s">
        <v>44</v>
      </c>
      <c r="D562" t="s">
        <v>362</v>
      </c>
      <c r="E562">
        <v>8</v>
      </c>
      <c r="F562" t="str">
        <f t="shared" si="32"/>
        <v>Bulk</v>
      </c>
      <c r="G562" s="3">
        <v>295</v>
      </c>
      <c r="H562">
        <v>15</v>
      </c>
      <c r="I562" t="str">
        <f t="shared" si="33"/>
        <v>discounted</v>
      </c>
      <c r="J562" s="3">
        <f>Table3[[#This Row],[Quantity_Sold]]*Table3[[#This Row],[Selling_Price]]</f>
        <v>2360</v>
      </c>
      <c r="K562" s="3">
        <f t="shared" si="34"/>
        <v>44.25</v>
      </c>
      <c r="L562" s="3">
        <f t="shared" si="35"/>
        <v>2315.75</v>
      </c>
      <c r="M562" s="3" t="str">
        <f>TEXT(Table3[[#This Row],[Date]], "mmmm")</f>
        <v>February</v>
      </c>
      <c r="N562" s="3" t="str">
        <f>_xlfn.XLOOKUP(D562,Customers!A:A,Customers!B:B )</f>
        <v>Moss, Lewis and Rosales</v>
      </c>
      <c r="O562" s="3" t="str">
        <f>_xlfn.XLOOKUP(C562,Books!A:A,Books!B:B)</f>
        <v>Once suddenly</v>
      </c>
      <c r="P562" s="3" t="str">
        <f>INDEX(Customers!B:B,MATCH(D562,Customers!A:A,0))</f>
        <v>Moss, Lewis and Rosales</v>
      </c>
    </row>
    <row r="563" spans="1:16">
      <c r="A563" t="s">
        <v>1210</v>
      </c>
      <c r="B563" s="5">
        <v>44981</v>
      </c>
      <c r="C563" t="s">
        <v>78</v>
      </c>
      <c r="D563" t="s">
        <v>632</v>
      </c>
      <c r="E563">
        <v>6</v>
      </c>
      <c r="F563" t="str">
        <f t="shared" si="32"/>
        <v>Bulk</v>
      </c>
      <c r="G563" s="3">
        <v>288</v>
      </c>
      <c r="H563">
        <v>0</v>
      </c>
      <c r="I563" t="str">
        <f t="shared" si="33"/>
        <v>full price</v>
      </c>
      <c r="J563" s="3">
        <f>Table3[[#This Row],[Quantity_Sold]]*Table3[[#This Row],[Selling_Price]]</f>
        <v>1728</v>
      </c>
      <c r="K563" s="3">
        <f t="shared" si="34"/>
        <v>0</v>
      </c>
      <c r="L563" s="3">
        <f t="shared" si="35"/>
        <v>1728</v>
      </c>
      <c r="M563" s="3" t="str">
        <f>TEXT(Table3[[#This Row],[Date]], "mmmm")</f>
        <v>February</v>
      </c>
      <c r="N563" s="3" t="str">
        <f>_xlfn.XLOOKUP(D563,Customers!A:A,Customers!B:B )</f>
        <v>Jones-Hunter</v>
      </c>
      <c r="O563" s="3" t="str">
        <f>_xlfn.XLOOKUP(C563,Books!A:A,Books!B:B)</f>
        <v>Visit although I</v>
      </c>
      <c r="P563" s="3" t="str">
        <f>INDEX(Customers!B:B,MATCH(D563,Customers!A:A,0))</f>
        <v>Jones-Hunter</v>
      </c>
    </row>
    <row r="564" spans="1:16">
      <c r="A564" t="s">
        <v>1211</v>
      </c>
      <c r="B564" s="5">
        <v>44984</v>
      </c>
      <c r="C564" t="s">
        <v>15</v>
      </c>
      <c r="D564" t="s">
        <v>536</v>
      </c>
      <c r="E564">
        <v>10</v>
      </c>
      <c r="F564" t="str">
        <f t="shared" si="32"/>
        <v>Bulk</v>
      </c>
      <c r="G564" s="3">
        <v>248</v>
      </c>
      <c r="H564">
        <v>15</v>
      </c>
      <c r="I564" t="str">
        <f t="shared" si="33"/>
        <v>discounted</v>
      </c>
      <c r="J564" s="3">
        <f>Table3[[#This Row],[Quantity_Sold]]*Table3[[#This Row],[Selling_Price]]</f>
        <v>2480</v>
      </c>
      <c r="K564" s="3">
        <f t="shared" si="34"/>
        <v>37.200000000000003</v>
      </c>
      <c r="L564" s="3">
        <f t="shared" si="35"/>
        <v>2442.8000000000002</v>
      </c>
      <c r="M564" s="3" t="str">
        <f>TEXT(Table3[[#This Row],[Date]], "mmmm")</f>
        <v>February</v>
      </c>
      <c r="N564" s="3" t="str">
        <f>_xlfn.XLOOKUP(D564,Customers!A:A,Customers!B:B )</f>
        <v>Watts, Phillips and Vang</v>
      </c>
      <c r="O564" s="3" t="str">
        <f>_xlfn.XLOOKUP(C564,Books!A:A,Books!B:B)</f>
        <v>Especially father down</v>
      </c>
      <c r="P564" s="3" t="str">
        <f>INDEX(Customers!B:B,MATCH(D564,Customers!A:A,0))</f>
        <v>Watts, Phillips and Vang</v>
      </c>
    </row>
    <row r="565" spans="1:16">
      <c r="A565" t="s">
        <v>1212</v>
      </c>
      <c r="B565" s="5">
        <v>44965</v>
      </c>
      <c r="C565" t="s">
        <v>7</v>
      </c>
      <c r="D565" t="s">
        <v>160</v>
      </c>
      <c r="E565">
        <v>2</v>
      </c>
      <c r="F565" t="str">
        <f t="shared" si="32"/>
        <v>normal</v>
      </c>
      <c r="G565" s="3">
        <v>341</v>
      </c>
      <c r="H565">
        <v>0</v>
      </c>
      <c r="I565" t="str">
        <f t="shared" si="33"/>
        <v>full price</v>
      </c>
      <c r="J565" s="3">
        <f>Table3[[#This Row],[Quantity_Sold]]*Table3[[#This Row],[Selling_Price]]</f>
        <v>682</v>
      </c>
      <c r="K565" s="3">
        <f t="shared" si="34"/>
        <v>0</v>
      </c>
      <c r="L565" s="3">
        <f t="shared" si="35"/>
        <v>682</v>
      </c>
      <c r="M565" s="3" t="str">
        <f>TEXT(Table3[[#This Row],[Date]], "mmmm")</f>
        <v>February</v>
      </c>
      <c r="N565" s="3" t="str">
        <f>_xlfn.XLOOKUP(D565,Customers!A:A,Customers!B:B )</f>
        <v>Wu Group</v>
      </c>
      <c r="O565" s="3" t="str">
        <f>_xlfn.XLOOKUP(C565,Books!A:A,Books!B:B)</f>
        <v>Key protect simple fall</v>
      </c>
      <c r="P565" s="3" t="str">
        <f>INDEX(Customers!B:B,MATCH(D565,Customers!A:A,0))</f>
        <v>Wu Group</v>
      </c>
    </row>
    <row r="566" spans="1:16">
      <c r="A566" t="s">
        <v>1213</v>
      </c>
      <c r="B566" s="5">
        <v>44974</v>
      </c>
      <c r="C566" t="s">
        <v>120</v>
      </c>
      <c r="D566" t="s">
        <v>132</v>
      </c>
      <c r="E566">
        <v>5</v>
      </c>
      <c r="F566" t="str">
        <f t="shared" si="32"/>
        <v>normal</v>
      </c>
      <c r="G566" s="3">
        <v>204</v>
      </c>
      <c r="H566">
        <v>0</v>
      </c>
      <c r="I566" t="str">
        <f t="shared" si="33"/>
        <v>full price</v>
      </c>
      <c r="J566" s="3">
        <f>Table3[[#This Row],[Quantity_Sold]]*Table3[[#This Row],[Selling_Price]]</f>
        <v>1020</v>
      </c>
      <c r="K566" s="3">
        <f t="shared" si="34"/>
        <v>0</v>
      </c>
      <c r="L566" s="3">
        <f t="shared" si="35"/>
        <v>1020</v>
      </c>
      <c r="M566" s="3" t="str">
        <f>TEXT(Table3[[#This Row],[Date]], "mmmm")</f>
        <v>February</v>
      </c>
      <c r="N566" s="3" t="str">
        <f>_xlfn.XLOOKUP(D566,Customers!A:A,Customers!B:B )</f>
        <v>Harris, Wilkinson and Barber</v>
      </c>
      <c r="O566" s="3" t="str">
        <f>_xlfn.XLOOKUP(C566,Books!A:A,Books!B:B)</f>
        <v>Expect turn</v>
      </c>
      <c r="P566" s="3" t="str">
        <f>INDEX(Customers!B:B,MATCH(D566,Customers!A:A,0))</f>
        <v>Harris, Wilkinson and Barber</v>
      </c>
    </row>
    <row r="567" spans="1:16">
      <c r="A567" t="s">
        <v>1214</v>
      </c>
      <c r="B567" s="5">
        <v>44978</v>
      </c>
      <c r="C567" t="s">
        <v>74</v>
      </c>
      <c r="D567" t="s">
        <v>520</v>
      </c>
      <c r="E567">
        <v>2</v>
      </c>
      <c r="F567" t="str">
        <f t="shared" si="32"/>
        <v>normal</v>
      </c>
      <c r="G567" s="3">
        <v>347</v>
      </c>
      <c r="H567">
        <v>15</v>
      </c>
      <c r="I567" t="str">
        <f t="shared" si="33"/>
        <v>discounted</v>
      </c>
      <c r="J567" s="3">
        <f>Table3[[#This Row],[Quantity_Sold]]*Table3[[#This Row],[Selling_Price]]</f>
        <v>694</v>
      </c>
      <c r="K567" s="3">
        <f t="shared" si="34"/>
        <v>52.05</v>
      </c>
      <c r="L567" s="3">
        <f t="shared" si="35"/>
        <v>641.95000000000005</v>
      </c>
      <c r="M567" s="3" t="str">
        <f>TEXT(Table3[[#This Row],[Date]], "mmmm")</f>
        <v>February</v>
      </c>
      <c r="N567" s="3" t="str">
        <f>_xlfn.XLOOKUP(D567,Customers!A:A,Customers!B:B )</f>
        <v>Lucero and Sons</v>
      </c>
      <c r="O567" s="3" t="str">
        <f>_xlfn.XLOOKUP(C567,Books!A:A,Books!B:B)</f>
        <v>Think either pressure</v>
      </c>
      <c r="P567" s="3" t="str">
        <f>INDEX(Customers!B:B,MATCH(D567,Customers!A:A,0))</f>
        <v>Lucero and Sons</v>
      </c>
    </row>
    <row r="568" spans="1:16">
      <c r="A568" t="s">
        <v>1215</v>
      </c>
      <c r="B568" s="5">
        <v>44979</v>
      </c>
      <c r="C568" t="s">
        <v>40</v>
      </c>
      <c r="D568" t="s">
        <v>272</v>
      </c>
      <c r="E568">
        <v>4</v>
      </c>
      <c r="F568" t="str">
        <f t="shared" si="32"/>
        <v>normal</v>
      </c>
      <c r="G568" s="3">
        <v>427</v>
      </c>
      <c r="H568">
        <v>0</v>
      </c>
      <c r="I568" t="str">
        <f t="shared" si="33"/>
        <v>full price</v>
      </c>
      <c r="J568" s="3">
        <f>Table3[[#This Row],[Quantity_Sold]]*Table3[[#This Row],[Selling_Price]]</f>
        <v>1708</v>
      </c>
      <c r="K568" s="3">
        <f t="shared" si="34"/>
        <v>0</v>
      </c>
      <c r="L568" s="3">
        <f t="shared" si="35"/>
        <v>1708</v>
      </c>
      <c r="M568" s="3" t="str">
        <f>TEXT(Table3[[#This Row],[Date]], "mmmm")</f>
        <v>February</v>
      </c>
      <c r="N568" s="3" t="str">
        <f>_xlfn.XLOOKUP(D568,Customers!A:A,Customers!B:B )</f>
        <v>Garcia, Scott and Beltran</v>
      </c>
      <c r="O568" s="3" t="str">
        <f>_xlfn.XLOOKUP(C568,Books!A:A,Books!B:B)</f>
        <v>Big thought where</v>
      </c>
      <c r="P568" s="3" t="str">
        <f>INDEX(Customers!B:B,MATCH(D568,Customers!A:A,0))</f>
        <v>Garcia, Scott and Beltran</v>
      </c>
    </row>
    <row r="569" spans="1:16">
      <c r="A569" t="s">
        <v>1216</v>
      </c>
      <c r="B569" s="5">
        <v>44958</v>
      </c>
      <c r="C569" t="s">
        <v>114</v>
      </c>
      <c r="D569" t="s">
        <v>402</v>
      </c>
      <c r="E569">
        <v>1</v>
      </c>
      <c r="F569" t="str">
        <f t="shared" si="32"/>
        <v>normal</v>
      </c>
      <c r="G569" s="3">
        <v>315</v>
      </c>
      <c r="H569">
        <v>5</v>
      </c>
      <c r="I569" t="str">
        <f t="shared" si="33"/>
        <v>discounted</v>
      </c>
      <c r="J569" s="3">
        <f>Table3[[#This Row],[Quantity_Sold]]*Table3[[#This Row],[Selling_Price]]</f>
        <v>315</v>
      </c>
      <c r="K569" s="3">
        <f t="shared" si="34"/>
        <v>15.75</v>
      </c>
      <c r="L569" s="3">
        <f t="shared" si="35"/>
        <v>299.25</v>
      </c>
      <c r="M569" s="3" t="str">
        <f>TEXT(Table3[[#This Row],[Date]], "mmmm")</f>
        <v>February</v>
      </c>
      <c r="N569" s="3" t="str">
        <f>_xlfn.XLOOKUP(D569,Customers!A:A,Customers!B:B )</f>
        <v>Caldwell PLC</v>
      </c>
      <c r="O569" s="3" t="str">
        <f>_xlfn.XLOOKUP(C569,Books!A:A,Books!B:B)</f>
        <v>Detail difficult power</v>
      </c>
      <c r="P569" s="3" t="str">
        <f>INDEX(Customers!B:B,MATCH(D569,Customers!A:A,0))</f>
        <v>Caldwell PLC</v>
      </c>
    </row>
    <row r="570" spans="1:16">
      <c r="A570" t="s">
        <v>1217</v>
      </c>
      <c r="B570" s="5">
        <v>44985</v>
      </c>
      <c r="C570" t="s">
        <v>86</v>
      </c>
      <c r="D570" t="s">
        <v>630</v>
      </c>
      <c r="E570">
        <v>6</v>
      </c>
      <c r="F570" t="str">
        <f t="shared" si="32"/>
        <v>Bulk</v>
      </c>
      <c r="G570" s="3">
        <v>356</v>
      </c>
      <c r="H570">
        <v>10</v>
      </c>
      <c r="I570" t="str">
        <f t="shared" si="33"/>
        <v>discounted</v>
      </c>
      <c r="J570" s="3">
        <f>Table3[[#This Row],[Quantity_Sold]]*Table3[[#This Row],[Selling_Price]]</f>
        <v>2136</v>
      </c>
      <c r="K570" s="3">
        <f t="shared" si="34"/>
        <v>35.6</v>
      </c>
      <c r="L570" s="3">
        <f t="shared" si="35"/>
        <v>2100.4</v>
      </c>
      <c r="M570" s="3" t="str">
        <f>TEXT(Table3[[#This Row],[Date]], "mmmm")</f>
        <v>February</v>
      </c>
      <c r="N570" s="3" t="str">
        <f>_xlfn.XLOOKUP(D570,Customers!A:A,Customers!B:B )</f>
        <v>Harding-Johns</v>
      </c>
      <c r="O570" s="3" t="str">
        <f>_xlfn.XLOOKUP(C570,Books!A:A,Books!B:B)</f>
        <v>While responsibility</v>
      </c>
      <c r="P570" s="3" t="str">
        <f>INDEX(Customers!B:B,MATCH(D570,Customers!A:A,0))</f>
        <v>Harding-Johns</v>
      </c>
    </row>
    <row r="571" spans="1:16">
      <c r="A571" t="s">
        <v>1218</v>
      </c>
      <c r="B571" s="5">
        <v>44978</v>
      </c>
      <c r="C571" t="s">
        <v>116</v>
      </c>
      <c r="D571" t="s">
        <v>474</v>
      </c>
      <c r="E571">
        <v>8</v>
      </c>
      <c r="F571" t="str">
        <f t="shared" si="32"/>
        <v>Bulk</v>
      </c>
      <c r="G571" s="3">
        <v>209</v>
      </c>
      <c r="H571">
        <v>15</v>
      </c>
      <c r="I571" t="str">
        <f t="shared" si="33"/>
        <v>discounted</v>
      </c>
      <c r="J571" s="3">
        <f>Table3[[#This Row],[Quantity_Sold]]*Table3[[#This Row],[Selling_Price]]</f>
        <v>1672</v>
      </c>
      <c r="K571" s="3">
        <f t="shared" si="34"/>
        <v>31.35</v>
      </c>
      <c r="L571" s="3">
        <f t="shared" si="35"/>
        <v>1640.65</v>
      </c>
      <c r="M571" s="3" t="str">
        <f>TEXT(Table3[[#This Row],[Date]], "mmmm")</f>
        <v>February</v>
      </c>
      <c r="N571" s="3" t="str">
        <f>_xlfn.XLOOKUP(D571,Customers!A:A,Customers!B:B )</f>
        <v>Murphy and Sons</v>
      </c>
      <c r="O571" s="3" t="str">
        <f>_xlfn.XLOOKUP(C571,Books!A:A,Books!B:B)</f>
        <v>Present positive</v>
      </c>
      <c r="P571" s="3" t="str">
        <f>INDEX(Customers!B:B,MATCH(D571,Customers!A:A,0))</f>
        <v>Murphy and Sons</v>
      </c>
    </row>
    <row r="572" spans="1:16">
      <c r="A572" t="s">
        <v>1219</v>
      </c>
      <c r="B572" s="5">
        <v>44974</v>
      </c>
      <c r="C572" t="s">
        <v>66</v>
      </c>
      <c r="D572" t="s">
        <v>164</v>
      </c>
      <c r="E572">
        <v>5</v>
      </c>
      <c r="F572" t="str">
        <f t="shared" si="32"/>
        <v>normal</v>
      </c>
      <c r="G572" s="3">
        <v>271</v>
      </c>
      <c r="H572">
        <v>0</v>
      </c>
      <c r="I572" t="str">
        <f t="shared" si="33"/>
        <v>full price</v>
      </c>
      <c r="J572" s="3">
        <f>Table3[[#This Row],[Quantity_Sold]]*Table3[[#This Row],[Selling_Price]]</f>
        <v>1355</v>
      </c>
      <c r="K572" s="3">
        <f t="shared" si="34"/>
        <v>0</v>
      </c>
      <c r="L572" s="3">
        <f t="shared" si="35"/>
        <v>1355</v>
      </c>
      <c r="M572" s="3" t="str">
        <f>TEXT(Table3[[#This Row],[Date]], "mmmm")</f>
        <v>February</v>
      </c>
      <c r="N572" s="3" t="str">
        <f>_xlfn.XLOOKUP(D572,Customers!A:A,Customers!B:B )</f>
        <v>Munoz, Black and Wilson</v>
      </c>
      <c r="O572" s="3" t="str">
        <f>_xlfn.XLOOKUP(C572,Books!A:A,Books!B:B)</f>
        <v>Easy citizen time</v>
      </c>
      <c r="P572" s="3" t="str">
        <f>INDEX(Customers!B:B,MATCH(D572,Customers!A:A,0))</f>
        <v>Munoz, Black and Wilson</v>
      </c>
    </row>
    <row r="573" spans="1:16">
      <c r="A573" t="s">
        <v>1220</v>
      </c>
      <c r="B573" s="5">
        <v>44977</v>
      </c>
      <c r="C573" t="s">
        <v>82</v>
      </c>
      <c r="D573" t="s">
        <v>352</v>
      </c>
      <c r="E573">
        <v>2</v>
      </c>
      <c r="F573" t="str">
        <f t="shared" si="32"/>
        <v>normal</v>
      </c>
      <c r="G573" s="3">
        <v>373</v>
      </c>
      <c r="H573">
        <v>15</v>
      </c>
      <c r="I573" t="str">
        <f t="shared" si="33"/>
        <v>discounted</v>
      </c>
      <c r="J573" s="3">
        <f>Table3[[#This Row],[Quantity_Sold]]*Table3[[#This Row],[Selling_Price]]</f>
        <v>746</v>
      </c>
      <c r="K573" s="3">
        <f t="shared" si="34"/>
        <v>55.95</v>
      </c>
      <c r="L573" s="3">
        <f t="shared" si="35"/>
        <v>690.05</v>
      </c>
      <c r="M573" s="3" t="str">
        <f>TEXT(Table3[[#This Row],[Date]], "mmmm")</f>
        <v>February</v>
      </c>
      <c r="N573" s="3" t="str">
        <f>_xlfn.XLOOKUP(D573,Customers!A:A,Customers!B:B )</f>
        <v>Gardner PLC</v>
      </c>
      <c r="O573" s="3" t="str">
        <f>_xlfn.XLOOKUP(C573,Books!A:A,Books!B:B)</f>
        <v>Light leader expect</v>
      </c>
      <c r="P573" s="3" t="str">
        <f>INDEX(Customers!B:B,MATCH(D573,Customers!A:A,0))</f>
        <v>Gardner PLC</v>
      </c>
    </row>
    <row r="574" spans="1:16">
      <c r="A574" t="s">
        <v>1221</v>
      </c>
      <c r="B574" s="5">
        <v>44973</v>
      </c>
      <c r="C574" t="s">
        <v>56</v>
      </c>
      <c r="D574" t="s">
        <v>326</v>
      </c>
      <c r="E574">
        <v>4</v>
      </c>
      <c r="F574" t="str">
        <f t="shared" si="32"/>
        <v>normal</v>
      </c>
      <c r="G574" s="3">
        <v>222</v>
      </c>
      <c r="H574">
        <v>10</v>
      </c>
      <c r="I574" t="str">
        <f t="shared" si="33"/>
        <v>discounted</v>
      </c>
      <c r="J574" s="3">
        <f>Table3[[#This Row],[Quantity_Sold]]*Table3[[#This Row],[Selling_Price]]</f>
        <v>888</v>
      </c>
      <c r="K574" s="3">
        <f t="shared" si="34"/>
        <v>22.2</v>
      </c>
      <c r="L574" s="3">
        <f t="shared" si="35"/>
        <v>865.8</v>
      </c>
      <c r="M574" s="3" t="str">
        <f>TEXT(Table3[[#This Row],[Date]], "mmmm")</f>
        <v>February</v>
      </c>
      <c r="N574" s="3" t="str">
        <f>_xlfn.XLOOKUP(D574,Customers!A:A,Customers!B:B )</f>
        <v>Scott-Johnston</v>
      </c>
      <c r="O574" s="3" t="str">
        <f>_xlfn.XLOOKUP(C574,Books!A:A,Books!B:B)</f>
        <v>Unit coach</v>
      </c>
      <c r="P574" s="3" t="str">
        <f>INDEX(Customers!B:B,MATCH(D574,Customers!A:A,0))</f>
        <v>Scott-Johnston</v>
      </c>
    </row>
    <row r="575" spans="1:16">
      <c r="A575" t="s">
        <v>1222</v>
      </c>
      <c r="B575" s="5">
        <v>44985</v>
      </c>
      <c r="C575" t="s">
        <v>30</v>
      </c>
      <c r="D575" t="s">
        <v>540</v>
      </c>
      <c r="E575">
        <v>5</v>
      </c>
      <c r="F575" t="str">
        <f t="shared" si="32"/>
        <v>normal</v>
      </c>
      <c r="G575" s="3">
        <v>281</v>
      </c>
      <c r="H575">
        <v>10</v>
      </c>
      <c r="I575" t="str">
        <f t="shared" si="33"/>
        <v>discounted</v>
      </c>
      <c r="J575" s="3">
        <f>Table3[[#This Row],[Quantity_Sold]]*Table3[[#This Row],[Selling_Price]]</f>
        <v>1405</v>
      </c>
      <c r="K575" s="3">
        <f t="shared" si="34"/>
        <v>28.1</v>
      </c>
      <c r="L575" s="3">
        <f t="shared" si="35"/>
        <v>1376.9</v>
      </c>
      <c r="M575" s="3" t="str">
        <f>TEXT(Table3[[#This Row],[Date]], "mmmm")</f>
        <v>February</v>
      </c>
      <c r="N575" s="3" t="str">
        <f>_xlfn.XLOOKUP(D575,Customers!A:A,Customers!B:B )</f>
        <v>Patel-Thomas</v>
      </c>
      <c r="O575" s="3" t="str">
        <f>_xlfn.XLOOKUP(C575,Books!A:A,Books!B:B)</f>
        <v>Remember serve</v>
      </c>
      <c r="P575" s="3" t="str">
        <f>INDEX(Customers!B:B,MATCH(D575,Customers!A:A,0))</f>
        <v>Patel-Thomas</v>
      </c>
    </row>
    <row r="576" spans="1:16">
      <c r="A576" t="s">
        <v>1223</v>
      </c>
      <c r="B576" s="5">
        <v>44981</v>
      </c>
      <c r="C576" t="s">
        <v>42</v>
      </c>
      <c r="D576" t="s">
        <v>264</v>
      </c>
      <c r="E576">
        <v>2</v>
      </c>
      <c r="F576" t="str">
        <f t="shared" si="32"/>
        <v>normal</v>
      </c>
      <c r="G576" s="3">
        <v>303</v>
      </c>
      <c r="H576">
        <v>5</v>
      </c>
      <c r="I576" t="str">
        <f t="shared" si="33"/>
        <v>discounted</v>
      </c>
      <c r="J576" s="3">
        <f>Table3[[#This Row],[Quantity_Sold]]*Table3[[#This Row],[Selling_Price]]</f>
        <v>606</v>
      </c>
      <c r="K576" s="3">
        <f t="shared" si="34"/>
        <v>15.15</v>
      </c>
      <c r="L576" s="3">
        <f t="shared" si="35"/>
        <v>590.85</v>
      </c>
      <c r="M576" s="3" t="str">
        <f>TEXT(Table3[[#This Row],[Date]], "mmmm")</f>
        <v>February</v>
      </c>
      <c r="N576" s="3" t="str">
        <f>_xlfn.XLOOKUP(D576,Customers!A:A,Customers!B:B )</f>
        <v>Price Ltd</v>
      </c>
      <c r="O576" s="3" t="str">
        <f>_xlfn.XLOOKUP(C576,Books!A:A,Books!B:B)</f>
        <v>Industry sport interesting</v>
      </c>
      <c r="P576" s="3" t="str">
        <f>INDEX(Customers!B:B,MATCH(D576,Customers!A:A,0))</f>
        <v>Price Ltd</v>
      </c>
    </row>
    <row r="577" spans="1:16">
      <c r="A577" t="s">
        <v>1224</v>
      </c>
      <c r="B577" s="5">
        <v>44965</v>
      </c>
      <c r="C577" t="s">
        <v>54</v>
      </c>
      <c r="D577" t="s">
        <v>294</v>
      </c>
      <c r="E577">
        <v>6</v>
      </c>
      <c r="F577" t="str">
        <f t="shared" si="32"/>
        <v>Bulk</v>
      </c>
      <c r="G577" s="3">
        <v>421</v>
      </c>
      <c r="H577">
        <v>15</v>
      </c>
      <c r="I577" t="str">
        <f t="shared" si="33"/>
        <v>discounted</v>
      </c>
      <c r="J577" s="3">
        <f>Table3[[#This Row],[Quantity_Sold]]*Table3[[#This Row],[Selling_Price]]</f>
        <v>2526</v>
      </c>
      <c r="K577" s="3">
        <f t="shared" si="34"/>
        <v>63.15</v>
      </c>
      <c r="L577" s="3">
        <f t="shared" si="35"/>
        <v>2462.85</v>
      </c>
      <c r="M577" s="3" t="str">
        <f>TEXT(Table3[[#This Row],[Date]], "mmmm")</f>
        <v>February</v>
      </c>
      <c r="N577" s="3" t="str">
        <f>_xlfn.XLOOKUP(D577,Customers!A:A,Customers!B:B )</f>
        <v>Davis-Buckley</v>
      </c>
      <c r="O577" s="3" t="str">
        <f>_xlfn.XLOOKUP(C577,Books!A:A,Books!B:B)</f>
        <v>Author director</v>
      </c>
      <c r="P577" s="3" t="str">
        <f>INDEX(Customers!B:B,MATCH(D577,Customers!A:A,0))</f>
        <v>Davis-Buckley</v>
      </c>
    </row>
    <row r="578" spans="1:16">
      <c r="A578" t="s">
        <v>1225</v>
      </c>
      <c r="B578" s="5">
        <v>44969</v>
      </c>
      <c r="C578" t="s">
        <v>78</v>
      </c>
      <c r="D578" t="s">
        <v>480</v>
      </c>
      <c r="E578">
        <v>2</v>
      </c>
      <c r="F578" t="str">
        <f t="shared" ref="F578:F641" si="36">IF(E578&gt;5,"Bulk","normal")</f>
        <v>normal</v>
      </c>
      <c r="G578" s="3">
        <v>288</v>
      </c>
      <c r="H578">
        <v>5</v>
      </c>
      <c r="I578" t="str">
        <f t="shared" ref="I578:I641" si="37">IF(H578&gt;0,"discounted","full price")</f>
        <v>discounted</v>
      </c>
      <c r="J578" s="3">
        <f>Table3[[#This Row],[Quantity_Sold]]*Table3[[#This Row],[Selling_Price]]</f>
        <v>576</v>
      </c>
      <c r="K578" s="3">
        <f t="shared" ref="K578:K641" si="38">H578*G578/100</f>
        <v>14.4</v>
      </c>
      <c r="L578" s="3">
        <f t="shared" ref="L578:L641" si="39">J578-K578</f>
        <v>561.6</v>
      </c>
      <c r="M578" s="3" t="str">
        <f>TEXT(Table3[[#This Row],[Date]], "mmmm")</f>
        <v>February</v>
      </c>
      <c r="N578" s="3" t="str">
        <f>_xlfn.XLOOKUP(D578,Customers!A:A,Customers!B:B )</f>
        <v>Jordan, Parker and Adams</v>
      </c>
      <c r="O578" s="3" t="str">
        <f>_xlfn.XLOOKUP(C578,Books!A:A,Books!B:B)</f>
        <v>Visit although I</v>
      </c>
      <c r="P578" s="3" t="str">
        <f>INDEX(Customers!B:B,MATCH(D578,Customers!A:A,0))</f>
        <v>Jordan, Parker and Adams</v>
      </c>
    </row>
    <row r="579" spans="1:16">
      <c r="A579" t="s">
        <v>1226</v>
      </c>
      <c r="B579" s="5">
        <v>44980</v>
      </c>
      <c r="C579" t="s">
        <v>58</v>
      </c>
      <c r="D579" t="s">
        <v>590</v>
      </c>
      <c r="E579">
        <v>10</v>
      </c>
      <c r="F579" t="str">
        <f t="shared" si="36"/>
        <v>Bulk</v>
      </c>
      <c r="G579" s="3">
        <v>467</v>
      </c>
      <c r="H579">
        <v>5</v>
      </c>
      <c r="I579" t="str">
        <f t="shared" si="37"/>
        <v>discounted</v>
      </c>
      <c r="J579" s="3">
        <f>Table3[[#This Row],[Quantity_Sold]]*Table3[[#This Row],[Selling_Price]]</f>
        <v>4670</v>
      </c>
      <c r="K579" s="3">
        <f t="shared" si="38"/>
        <v>23.35</v>
      </c>
      <c r="L579" s="3">
        <f t="shared" si="39"/>
        <v>4646.6499999999996</v>
      </c>
      <c r="M579" s="3" t="str">
        <f>TEXT(Table3[[#This Row],[Date]], "mmmm")</f>
        <v>February</v>
      </c>
      <c r="N579" s="3" t="str">
        <f>_xlfn.XLOOKUP(D579,Customers!A:A,Customers!B:B )</f>
        <v>Mills, Robles and Smith</v>
      </c>
      <c r="O579" s="3" t="str">
        <f>_xlfn.XLOOKUP(C579,Books!A:A,Books!B:B)</f>
        <v>World threat</v>
      </c>
      <c r="P579" s="3" t="str">
        <f>INDEX(Customers!B:B,MATCH(D579,Customers!A:A,0))</f>
        <v>Mills, Robles and Smith</v>
      </c>
    </row>
    <row r="580" spans="1:16">
      <c r="A580" t="s">
        <v>1227</v>
      </c>
      <c r="B580" s="5">
        <v>44965</v>
      </c>
      <c r="C580" t="s">
        <v>10</v>
      </c>
      <c r="D580" t="s">
        <v>139</v>
      </c>
      <c r="E580">
        <v>7</v>
      </c>
      <c r="F580" t="str">
        <f t="shared" si="36"/>
        <v>Bulk</v>
      </c>
      <c r="G580" s="3">
        <v>167</v>
      </c>
      <c r="H580">
        <v>10</v>
      </c>
      <c r="I580" t="str">
        <f t="shared" si="37"/>
        <v>discounted</v>
      </c>
      <c r="J580" s="3">
        <f>Table3[[#This Row],[Quantity_Sold]]*Table3[[#This Row],[Selling_Price]]</f>
        <v>1169</v>
      </c>
      <c r="K580" s="3">
        <f t="shared" si="38"/>
        <v>16.7</v>
      </c>
      <c r="L580" s="3">
        <f t="shared" si="39"/>
        <v>1152.3</v>
      </c>
      <c r="M580" s="3" t="str">
        <f>TEXT(Table3[[#This Row],[Date]], "mmmm")</f>
        <v>February</v>
      </c>
      <c r="N580" s="3" t="str">
        <f>_xlfn.XLOOKUP(D580,Customers!A:A,Customers!B:B )</f>
        <v>Garcia-Martin</v>
      </c>
      <c r="O580" s="3" t="str">
        <f>_xlfn.XLOOKUP(C580,Books!A:A,Books!B:B)</f>
        <v>Late</v>
      </c>
      <c r="P580" s="3" t="str">
        <f>INDEX(Customers!B:B,MATCH(D580,Customers!A:A,0))</f>
        <v>Garcia-Martin</v>
      </c>
    </row>
    <row r="581" spans="1:16">
      <c r="A581" t="s">
        <v>1228</v>
      </c>
      <c r="B581" s="5">
        <v>44973</v>
      </c>
      <c r="C581" t="s">
        <v>70</v>
      </c>
      <c r="D581" t="s">
        <v>260</v>
      </c>
      <c r="E581">
        <v>9</v>
      </c>
      <c r="F581" t="str">
        <f t="shared" si="36"/>
        <v>Bulk</v>
      </c>
      <c r="G581" s="3">
        <v>370</v>
      </c>
      <c r="H581">
        <v>0</v>
      </c>
      <c r="I581" t="str">
        <f t="shared" si="37"/>
        <v>full price</v>
      </c>
      <c r="J581" s="3">
        <f>Table3[[#This Row],[Quantity_Sold]]*Table3[[#This Row],[Selling_Price]]</f>
        <v>3330</v>
      </c>
      <c r="K581" s="3">
        <f t="shared" si="38"/>
        <v>0</v>
      </c>
      <c r="L581" s="3">
        <f t="shared" si="39"/>
        <v>3330</v>
      </c>
      <c r="M581" s="3" t="str">
        <f>TEXT(Table3[[#This Row],[Date]], "mmmm")</f>
        <v>February</v>
      </c>
      <c r="N581" s="3" t="str">
        <f>_xlfn.XLOOKUP(D581,Customers!A:A,Customers!B:B )</f>
        <v>Thomas-Melendez</v>
      </c>
      <c r="O581" s="3" t="str">
        <f>_xlfn.XLOOKUP(C581,Books!A:A,Books!B:B)</f>
        <v>Assume wrong</v>
      </c>
      <c r="P581" s="3" t="str">
        <f>INDEX(Customers!B:B,MATCH(D581,Customers!A:A,0))</f>
        <v>Thomas-Melendez</v>
      </c>
    </row>
    <row r="582" spans="1:16">
      <c r="A582" t="s">
        <v>1229</v>
      </c>
      <c r="B582" s="5">
        <v>44966</v>
      </c>
      <c r="C582" t="s">
        <v>20</v>
      </c>
      <c r="D582" t="s">
        <v>190</v>
      </c>
      <c r="E582">
        <v>1</v>
      </c>
      <c r="F582" t="str">
        <f t="shared" si="36"/>
        <v>normal</v>
      </c>
      <c r="G582" s="3">
        <v>213</v>
      </c>
      <c r="H582">
        <v>10</v>
      </c>
      <c r="I582" t="str">
        <f t="shared" si="37"/>
        <v>discounted</v>
      </c>
      <c r="J582" s="3">
        <f>Table3[[#This Row],[Quantity_Sold]]*Table3[[#This Row],[Selling_Price]]</f>
        <v>213</v>
      </c>
      <c r="K582" s="3">
        <f t="shared" si="38"/>
        <v>21.3</v>
      </c>
      <c r="L582" s="3">
        <f t="shared" si="39"/>
        <v>191.7</v>
      </c>
      <c r="M582" s="3" t="str">
        <f>TEXT(Table3[[#This Row],[Date]], "mmmm")</f>
        <v>February</v>
      </c>
      <c r="N582" s="3" t="str">
        <f>_xlfn.XLOOKUP(D582,Customers!A:A,Customers!B:B )</f>
        <v>Rowland-Morgan</v>
      </c>
      <c r="O582" s="3" t="str">
        <f>_xlfn.XLOOKUP(C582,Books!A:A,Books!B:B)</f>
        <v>System they</v>
      </c>
      <c r="P582" s="3" t="str">
        <f>INDEX(Customers!B:B,MATCH(D582,Customers!A:A,0))</f>
        <v>Rowland-Morgan</v>
      </c>
    </row>
    <row r="583" spans="1:16">
      <c r="A583" t="s">
        <v>1230</v>
      </c>
      <c r="B583" s="5">
        <v>44963</v>
      </c>
      <c r="C583" t="s">
        <v>50</v>
      </c>
      <c r="D583" t="s">
        <v>236</v>
      </c>
      <c r="E583">
        <v>5</v>
      </c>
      <c r="F583" t="str">
        <f t="shared" si="36"/>
        <v>normal</v>
      </c>
      <c r="G583" s="3">
        <v>269</v>
      </c>
      <c r="H583">
        <v>10</v>
      </c>
      <c r="I583" t="str">
        <f t="shared" si="37"/>
        <v>discounted</v>
      </c>
      <c r="J583" s="3">
        <f>Table3[[#This Row],[Quantity_Sold]]*Table3[[#This Row],[Selling_Price]]</f>
        <v>1345</v>
      </c>
      <c r="K583" s="3">
        <f t="shared" si="38"/>
        <v>26.9</v>
      </c>
      <c r="L583" s="3">
        <f t="shared" si="39"/>
        <v>1318.1</v>
      </c>
      <c r="M583" s="3" t="str">
        <f>TEXT(Table3[[#This Row],[Date]], "mmmm")</f>
        <v>February</v>
      </c>
      <c r="N583" s="3" t="str">
        <f>_xlfn.XLOOKUP(D583,Customers!A:A,Customers!B:B )</f>
        <v>Davis, Franklin and Pollard</v>
      </c>
      <c r="O583" s="3" t="str">
        <f>_xlfn.XLOOKUP(C583,Books!A:A,Books!B:B)</f>
        <v>Course history</v>
      </c>
      <c r="P583" s="3" t="str">
        <f>INDEX(Customers!B:B,MATCH(D583,Customers!A:A,0))</f>
        <v>Davis, Franklin and Pollard</v>
      </c>
    </row>
    <row r="584" spans="1:16">
      <c r="A584" t="s">
        <v>1231</v>
      </c>
      <c r="B584" s="5">
        <v>44966</v>
      </c>
      <c r="C584" t="s">
        <v>118</v>
      </c>
      <c r="D584" t="s">
        <v>538</v>
      </c>
      <c r="E584">
        <v>4</v>
      </c>
      <c r="F584" t="str">
        <f t="shared" si="36"/>
        <v>normal</v>
      </c>
      <c r="G584" s="3">
        <v>192</v>
      </c>
      <c r="H584">
        <v>5</v>
      </c>
      <c r="I584" t="str">
        <f t="shared" si="37"/>
        <v>discounted</v>
      </c>
      <c r="J584" s="3">
        <f>Table3[[#This Row],[Quantity_Sold]]*Table3[[#This Row],[Selling_Price]]</f>
        <v>768</v>
      </c>
      <c r="K584" s="3">
        <f t="shared" si="38"/>
        <v>9.6</v>
      </c>
      <c r="L584" s="3">
        <f t="shared" si="39"/>
        <v>758.4</v>
      </c>
      <c r="M584" s="3" t="str">
        <f>TEXT(Table3[[#This Row],[Date]], "mmmm")</f>
        <v>February</v>
      </c>
      <c r="N584" s="3" t="str">
        <f>_xlfn.XLOOKUP(D584,Customers!A:A,Customers!B:B )</f>
        <v>Savage, Boyle and Kennedy</v>
      </c>
      <c r="O584" s="3" t="str">
        <f>_xlfn.XLOOKUP(C584,Books!A:A,Books!B:B)</f>
        <v>Attorney</v>
      </c>
      <c r="P584" s="3" t="str">
        <f>INDEX(Customers!B:B,MATCH(D584,Customers!A:A,0))</f>
        <v>Savage, Boyle and Kennedy</v>
      </c>
    </row>
    <row r="585" spans="1:16">
      <c r="A585" t="s">
        <v>1232</v>
      </c>
      <c r="B585" s="5">
        <v>44968</v>
      </c>
      <c r="C585" t="s">
        <v>28</v>
      </c>
      <c r="D585" t="s">
        <v>168</v>
      </c>
      <c r="E585">
        <v>1</v>
      </c>
      <c r="F585" t="str">
        <f t="shared" si="36"/>
        <v>normal</v>
      </c>
      <c r="G585" s="3">
        <v>342</v>
      </c>
      <c r="H585">
        <v>10</v>
      </c>
      <c r="I585" t="str">
        <f t="shared" si="37"/>
        <v>discounted</v>
      </c>
      <c r="J585" s="3">
        <f>Table3[[#This Row],[Quantity_Sold]]*Table3[[#This Row],[Selling_Price]]</f>
        <v>342</v>
      </c>
      <c r="K585" s="3">
        <f t="shared" si="38"/>
        <v>34.200000000000003</v>
      </c>
      <c r="L585" s="3">
        <f t="shared" si="39"/>
        <v>307.8</v>
      </c>
      <c r="M585" s="3" t="str">
        <f>TEXT(Table3[[#This Row],[Date]], "mmmm")</f>
        <v>February</v>
      </c>
      <c r="N585" s="3" t="str">
        <f>_xlfn.XLOOKUP(D585,Customers!A:A,Customers!B:B )</f>
        <v>Maldonado, Miller and Thomas</v>
      </c>
      <c r="O585" s="3" t="str">
        <f>_xlfn.XLOOKUP(C585,Books!A:A,Books!B:B)</f>
        <v>Eat pattern view</v>
      </c>
      <c r="P585" s="3" t="str">
        <f>INDEX(Customers!B:B,MATCH(D585,Customers!A:A,0))</f>
        <v>Maldonado, Miller and Thomas</v>
      </c>
    </row>
    <row r="586" spans="1:16">
      <c r="A586" t="s">
        <v>1233</v>
      </c>
      <c r="B586" s="5">
        <v>44979</v>
      </c>
      <c r="C586" t="s">
        <v>50</v>
      </c>
      <c r="D586" t="s">
        <v>278</v>
      </c>
      <c r="E586">
        <v>3</v>
      </c>
      <c r="F586" t="str">
        <f t="shared" si="36"/>
        <v>normal</v>
      </c>
      <c r="G586" s="3">
        <v>269</v>
      </c>
      <c r="H586">
        <v>5</v>
      </c>
      <c r="I586" t="str">
        <f t="shared" si="37"/>
        <v>discounted</v>
      </c>
      <c r="J586" s="3">
        <f>Table3[[#This Row],[Quantity_Sold]]*Table3[[#This Row],[Selling_Price]]</f>
        <v>807</v>
      </c>
      <c r="K586" s="3">
        <f t="shared" si="38"/>
        <v>13.45</v>
      </c>
      <c r="L586" s="3">
        <f t="shared" si="39"/>
        <v>793.55</v>
      </c>
      <c r="M586" s="3" t="str">
        <f>TEXT(Table3[[#This Row],[Date]], "mmmm")</f>
        <v>February</v>
      </c>
      <c r="N586" s="3" t="str">
        <f>_xlfn.XLOOKUP(D586,Customers!A:A,Customers!B:B )</f>
        <v>Reid, Chavez and Flowers</v>
      </c>
      <c r="O586" s="3" t="str">
        <f>_xlfn.XLOOKUP(C586,Books!A:A,Books!B:B)</f>
        <v>Course history</v>
      </c>
      <c r="P586" s="3" t="str">
        <f>INDEX(Customers!B:B,MATCH(D586,Customers!A:A,0))</f>
        <v>Reid, Chavez and Flowers</v>
      </c>
    </row>
    <row r="587" spans="1:16">
      <c r="A587" t="s">
        <v>1234</v>
      </c>
      <c r="B587" s="5">
        <v>44981</v>
      </c>
      <c r="C587" t="s">
        <v>120</v>
      </c>
      <c r="D587" t="s">
        <v>370</v>
      </c>
      <c r="E587">
        <v>7</v>
      </c>
      <c r="F587" t="str">
        <f t="shared" si="36"/>
        <v>Bulk</v>
      </c>
      <c r="G587" s="3">
        <v>204</v>
      </c>
      <c r="H587">
        <v>15</v>
      </c>
      <c r="I587" t="str">
        <f t="shared" si="37"/>
        <v>discounted</v>
      </c>
      <c r="J587" s="3">
        <f>Table3[[#This Row],[Quantity_Sold]]*Table3[[#This Row],[Selling_Price]]</f>
        <v>1428</v>
      </c>
      <c r="K587" s="3">
        <f t="shared" si="38"/>
        <v>30.6</v>
      </c>
      <c r="L587" s="3">
        <f t="shared" si="39"/>
        <v>1397.4</v>
      </c>
      <c r="M587" s="3" t="str">
        <f>TEXT(Table3[[#This Row],[Date]], "mmmm")</f>
        <v>February</v>
      </c>
      <c r="N587" s="3" t="str">
        <f>_xlfn.XLOOKUP(D587,Customers!A:A,Customers!B:B )</f>
        <v>Nielsen Ltd</v>
      </c>
      <c r="O587" s="3" t="str">
        <f>_xlfn.XLOOKUP(C587,Books!A:A,Books!B:B)</f>
        <v>Expect turn</v>
      </c>
      <c r="P587" s="3" t="str">
        <f>INDEX(Customers!B:B,MATCH(D587,Customers!A:A,0))</f>
        <v>Nielsen Ltd</v>
      </c>
    </row>
    <row r="588" spans="1:16">
      <c r="A588" t="s">
        <v>1235</v>
      </c>
      <c r="B588" s="5">
        <v>44983</v>
      </c>
      <c r="C588" t="s">
        <v>52</v>
      </c>
      <c r="D588" t="s">
        <v>149</v>
      </c>
      <c r="E588">
        <v>4</v>
      </c>
      <c r="F588" t="str">
        <f t="shared" si="36"/>
        <v>normal</v>
      </c>
      <c r="G588" s="3">
        <v>441</v>
      </c>
      <c r="H588">
        <v>5</v>
      </c>
      <c r="I588" t="str">
        <f t="shared" si="37"/>
        <v>discounted</v>
      </c>
      <c r="J588" s="3">
        <f>Table3[[#This Row],[Quantity_Sold]]*Table3[[#This Row],[Selling_Price]]</f>
        <v>1764</v>
      </c>
      <c r="K588" s="3">
        <f t="shared" si="38"/>
        <v>22.05</v>
      </c>
      <c r="L588" s="3">
        <f t="shared" si="39"/>
        <v>1741.95</v>
      </c>
      <c r="M588" s="3" t="str">
        <f>TEXT(Table3[[#This Row],[Date]], "mmmm")</f>
        <v>February</v>
      </c>
      <c r="N588" s="3" t="str">
        <f>_xlfn.XLOOKUP(D588,Customers!A:A,Customers!B:B )</f>
        <v>Webster LLC</v>
      </c>
      <c r="O588" s="3" t="str">
        <f>_xlfn.XLOOKUP(C588,Books!A:A,Books!B:B)</f>
        <v>Hope meet thing</v>
      </c>
      <c r="P588" s="3" t="str">
        <f>INDEX(Customers!B:B,MATCH(D588,Customers!A:A,0))</f>
        <v>Webster LLC</v>
      </c>
    </row>
    <row r="589" spans="1:16">
      <c r="A589" t="s">
        <v>1236</v>
      </c>
      <c r="B589" s="5">
        <v>44982</v>
      </c>
      <c r="C589" t="s">
        <v>26</v>
      </c>
      <c r="D589" t="s">
        <v>404</v>
      </c>
      <c r="E589">
        <v>7</v>
      </c>
      <c r="F589" t="str">
        <f t="shared" si="36"/>
        <v>Bulk</v>
      </c>
      <c r="G589" s="3">
        <v>210</v>
      </c>
      <c r="H589">
        <v>0</v>
      </c>
      <c r="I589" t="str">
        <f t="shared" si="37"/>
        <v>full price</v>
      </c>
      <c r="J589" s="3">
        <f>Table3[[#This Row],[Quantity_Sold]]*Table3[[#This Row],[Selling_Price]]</f>
        <v>1470</v>
      </c>
      <c r="K589" s="3">
        <f t="shared" si="38"/>
        <v>0</v>
      </c>
      <c r="L589" s="3">
        <f t="shared" si="39"/>
        <v>1470</v>
      </c>
      <c r="M589" s="3" t="str">
        <f>TEXT(Table3[[#This Row],[Date]], "mmmm")</f>
        <v>February</v>
      </c>
      <c r="N589" s="3" t="str">
        <f>_xlfn.XLOOKUP(D589,Customers!A:A,Customers!B:B )</f>
        <v>Morales-Morris</v>
      </c>
      <c r="O589" s="3" t="str">
        <f>_xlfn.XLOOKUP(C589,Books!A:A,Books!B:B)</f>
        <v>Nearly material</v>
      </c>
      <c r="P589" s="3" t="str">
        <f>INDEX(Customers!B:B,MATCH(D589,Customers!A:A,0))</f>
        <v>Morales-Morris</v>
      </c>
    </row>
    <row r="590" spans="1:16">
      <c r="A590" t="s">
        <v>1237</v>
      </c>
      <c r="B590" s="5">
        <v>44985</v>
      </c>
      <c r="C590" t="s">
        <v>62</v>
      </c>
      <c r="D590" t="s">
        <v>462</v>
      </c>
      <c r="E590">
        <v>3</v>
      </c>
      <c r="F590" t="str">
        <f t="shared" si="36"/>
        <v>normal</v>
      </c>
      <c r="G590" s="3">
        <v>336</v>
      </c>
      <c r="H590">
        <v>0</v>
      </c>
      <c r="I590" t="str">
        <f t="shared" si="37"/>
        <v>full price</v>
      </c>
      <c r="J590" s="3">
        <f>Table3[[#This Row],[Quantity_Sold]]*Table3[[#This Row],[Selling_Price]]</f>
        <v>1008</v>
      </c>
      <c r="K590" s="3">
        <f t="shared" si="38"/>
        <v>0</v>
      </c>
      <c r="L590" s="3">
        <f t="shared" si="39"/>
        <v>1008</v>
      </c>
      <c r="M590" s="3" t="str">
        <f>TEXT(Table3[[#This Row],[Date]], "mmmm")</f>
        <v>February</v>
      </c>
      <c r="N590" s="3" t="str">
        <f>_xlfn.XLOOKUP(D590,Customers!A:A,Customers!B:B )</f>
        <v>Harris Ltd</v>
      </c>
      <c r="O590" s="3" t="str">
        <f>_xlfn.XLOOKUP(C590,Books!A:A,Books!B:B)</f>
        <v>Wife get age</v>
      </c>
      <c r="P590" s="3" t="str">
        <f>INDEX(Customers!B:B,MATCH(D590,Customers!A:A,0))</f>
        <v>Harris Ltd</v>
      </c>
    </row>
    <row r="591" spans="1:16">
      <c r="A591" t="s">
        <v>1238</v>
      </c>
      <c r="B591" s="5">
        <v>44968</v>
      </c>
      <c r="C591" t="s">
        <v>74</v>
      </c>
      <c r="D591" t="s">
        <v>198</v>
      </c>
      <c r="E591">
        <v>1</v>
      </c>
      <c r="F591" t="str">
        <f t="shared" si="36"/>
        <v>normal</v>
      </c>
      <c r="G591" s="3">
        <v>347</v>
      </c>
      <c r="H591">
        <v>5</v>
      </c>
      <c r="I591" t="str">
        <f t="shared" si="37"/>
        <v>discounted</v>
      </c>
      <c r="J591" s="3">
        <f>Table3[[#This Row],[Quantity_Sold]]*Table3[[#This Row],[Selling_Price]]</f>
        <v>347</v>
      </c>
      <c r="K591" s="3">
        <f t="shared" si="38"/>
        <v>17.350000000000001</v>
      </c>
      <c r="L591" s="3">
        <f t="shared" si="39"/>
        <v>329.65</v>
      </c>
      <c r="M591" s="3" t="str">
        <f>TEXT(Table3[[#This Row],[Date]], "mmmm")</f>
        <v>February</v>
      </c>
      <c r="N591" s="3" t="str">
        <f>_xlfn.XLOOKUP(D591,Customers!A:A,Customers!B:B )</f>
        <v>Harris-Mills</v>
      </c>
      <c r="O591" s="3" t="str">
        <f>_xlfn.XLOOKUP(C591,Books!A:A,Books!B:B)</f>
        <v>Think either pressure</v>
      </c>
      <c r="P591" s="3" t="str">
        <f>INDEX(Customers!B:B,MATCH(D591,Customers!A:A,0))</f>
        <v>Harris-Mills</v>
      </c>
    </row>
    <row r="592" spans="1:16">
      <c r="A592" t="s">
        <v>1239</v>
      </c>
      <c r="B592" s="5">
        <v>44960</v>
      </c>
      <c r="C592" t="s">
        <v>54</v>
      </c>
      <c r="D592" t="s">
        <v>236</v>
      </c>
      <c r="E592">
        <v>1</v>
      </c>
      <c r="F592" t="str">
        <f t="shared" si="36"/>
        <v>normal</v>
      </c>
      <c r="G592" s="3">
        <v>421</v>
      </c>
      <c r="H592">
        <v>15</v>
      </c>
      <c r="I592" t="str">
        <f t="shared" si="37"/>
        <v>discounted</v>
      </c>
      <c r="J592" s="3">
        <f>Table3[[#This Row],[Quantity_Sold]]*Table3[[#This Row],[Selling_Price]]</f>
        <v>421</v>
      </c>
      <c r="K592" s="3">
        <f t="shared" si="38"/>
        <v>63.15</v>
      </c>
      <c r="L592" s="3">
        <f t="shared" si="39"/>
        <v>357.85</v>
      </c>
      <c r="M592" s="3" t="str">
        <f>TEXT(Table3[[#This Row],[Date]], "mmmm")</f>
        <v>February</v>
      </c>
      <c r="N592" s="3" t="str">
        <f>_xlfn.XLOOKUP(D592,Customers!A:A,Customers!B:B )</f>
        <v>Davis, Franklin and Pollard</v>
      </c>
      <c r="O592" s="3" t="str">
        <f>_xlfn.XLOOKUP(C592,Books!A:A,Books!B:B)</f>
        <v>Author director</v>
      </c>
      <c r="P592" s="3" t="str">
        <f>INDEX(Customers!B:B,MATCH(D592,Customers!A:A,0))</f>
        <v>Davis, Franklin and Pollard</v>
      </c>
    </row>
    <row r="593" spans="1:16">
      <c r="A593" t="s">
        <v>1240</v>
      </c>
      <c r="B593" s="5">
        <v>44958</v>
      </c>
      <c r="C593" t="s">
        <v>7</v>
      </c>
      <c r="D593" t="s">
        <v>302</v>
      </c>
      <c r="E593">
        <v>1</v>
      </c>
      <c r="F593" t="str">
        <f t="shared" si="36"/>
        <v>normal</v>
      </c>
      <c r="G593" s="3">
        <v>341</v>
      </c>
      <c r="H593">
        <v>5</v>
      </c>
      <c r="I593" t="str">
        <f t="shared" si="37"/>
        <v>discounted</v>
      </c>
      <c r="J593" s="3">
        <f>Table3[[#This Row],[Quantity_Sold]]*Table3[[#This Row],[Selling_Price]]</f>
        <v>341</v>
      </c>
      <c r="K593" s="3">
        <f t="shared" si="38"/>
        <v>17.05</v>
      </c>
      <c r="L593" s="3">
        <f t="shared" si="39"/>
        <v>323.95</v>
      </c>
      <c r="M593" s="3" t="str">
        <f>TEXT(Table3[[#This Row],[Date]], "mmmm")</f>
        <v>February</v>
      </c>
      <c r="N593" s="3" t="str">
        <f>_xlfn.XLOOKUP(D593,Customers!A:A,Customers!B:B )</f>
        <v>Miles Ltd</v>
      </c>
      <c r="O593" s="3" t="str">
        <f>_xlfn.XLOOKUP(C593,Books!A:A,Books!B:B)</f>
        <v>Key protect simple fall</v>
      </c>
      <c r="P593" s="3" t="str">
        <f>INDEX(Customers!B:B,MATCH(D593,Customers!A:A,0))</f>
        <v>Miles Ltd</v>
      </c>
    </row>
    <row r="594" spans="1:16">
      <c r="A594" t="s">
        <v>1241</v>
      </c>
      <c r="B594" s="5">
        <v>44959</v>
      </c>
      <c r="C594" t="s">
        <v>52</v>
      </c>
      <c r="D594" t="s">
        <v>160</v>
      </c>
      <c r="E594">
        <v>10</v>
      </c>
      <c r="F594" t="str">
        <f t="shared" si="36"/>
        <v>Bulk</v>
      </c>
      <c r="G594" s="3">
        <v>441</v>
      </c>
      <c r="H594">
        <v>0</v>
      </c>
      <c r="I594" t="str">
        <f t="shared" si="37"/>
        <v>full price</v>
      </c>
      <c r="J594" s="3">
        <f>Table3[[#This Row],[Quantity_Sold]]*Table3[[#This Row],[Selling_Price]]</f>
        <v>4410</v>
      </c>
      <c r="K594" s="3">
        <f t="shared" si="38"/>
        <v>0</v>
      </c>
      <c r="L594" s="3">
        <f t="shared" si="39"/>
        <v>4410</v>
      </c>
      <c r="M594" s="3" t="str">
        <f>TEXT(Table3[[#This Row],[Date]], "mmmm")</f>
        <v>February</v>
      </c>
      <c r="N594" s="3" t="str">
        <f>_xlfn.XLOOKUP(D594,Customers!A:A,Customers!B:B )</f>
        <v>Wu Group</v>
      </c>
      <c r="O594" s="3" t="str">
        <f>_xlfn.XLOOKUP(C594,Books!A:A,Books!B:B)</f>
        <v>Hope meet thing</v>
      </c>
      <c r="P594" s="3" t="str">
        <f>INDEX(Customers!B:B,MATCH(D594,Customers!A:A,0))</f>
        <v>Wu Group</v>
      </c>
    </row>
    <row r="595" spans="1:16">
      <c r="A595" t="s">
        <v>1242</v>
      </c>
      <c r="B595" s="5">
        <v>44972</v>
      </c>
      <c r="C595" t="s">
        <v>50</v>
      </c>
      <c r="D595" t="s">
        <v>606</v>
      </c>
      <c r="E595">
        <v>10</v>
      </c>
      <c r="F595" t="str">
        <f t="shared" si="36"/>
        <v>Bulk</v>
      </c>
      <c r="G595" s="3">
        <v>269</v>
      </c>
      <c r="H595">
        <v>0</v>
      </c>
      <c r="I595" t="str">
        <f t="shared" si="37"/>
        <v>full price</v>
      </c>
      <c r="J595" s="3">
        <f>Table3[[#This Row],[Quantity_Sold]]*Table3[[#This Row],[Selling_Price]]</f>
        <v>2690</v>
      </c>
      <c r="K595" s="3">
        <f t="shared" si="38"/>
        <v>0</v>
      </c>
      <c r="L595" s="3">
        <f t="shared" si="39"/>
        <v>2690</v>
      </c>
      <c r="M595" s="3" t="str">
        <f>TEXT(Table3[[#This Row],[Date]], "mmmm")</f>
        <v>February</v>
      </c>
      <c r="N595" s="3" t="str">
        <f>_xlfn.XLOOKUP(D595,Customers!A:A,Customers!B:B )</f>
        <v>Jackson Inc</v>
      </c>
      <c r="O595" s="3" t="str">
        <f>_xlfn.XLOOKUP(C595,Books!A:A,Books!B:B)</f>
        <v>Course history</v>
      </c>
      <c r="P595" s="3" t="str">
        <f>INDEX(Customers!B:B,MATCH(D595,Customers!A:A,0))</f>
        <v>Jackson Inc</v>
      </c>
    </row>
    <row r="596" spans="1:16">
      <c r="A596" t="s">
        <v>1243</v>
      </c>
      <c r="B596" s="5">
        <v>44981</v>
      </c>
      <c r="C596" t="s">
        <v>38</v>
      </c>
      <c r="D596" t="s">
        <v>170</v>
      </c>
      <c r="E596">
        <v>4</v>
      </c>
      <c r="F596" t="str">
        <f t="shared" si="36"/>
        <v>normal</v>
      </c>
      <c r="G596" s="3">
        <v>417</v>
      </c>
      <c r="H596">
        <v>15</v>
      </c>
      <c r="I596" t="str">
        <f t="shared" si="37"/>
        <v>discounted</v>
      </c>
      <c r="J596" s="3">
        <f>Table3[[#This Row],[Quantity_Sold]]*Table3[[#This Row],[Selling_Price]]</f>
        <v>1668</v>
      </c>
      <c r="K596" s="3">
        <f t="shared" si="38"/>
        <v>62.55</v>
      </c>
      <c r="L596" s="3">
        <f t="shared" si="39"/>
        <v>1605.45</v>
      </c>
      <c r="M596" s="3" t="str">
        <f>TEXT(Table3[[#This Row],[Date]], "mmmm")</f>
        <v>February</v>
      </c>
      <c r="N596" s="3" t="str">
        <f>_xlfn.XLOOKUP(D596,Customers!A:A,Customers!B:B )</f>
        <v>Taylor-Kane</v>
      </c>
      <c r="O596" s="3" t="str">
        <f>_xlfn.XLOOKUP(C596,Books!A:A,Books!B:B)</f>
        <v>Impact believe worker look</v>
      </c>
      <c r="P596" s="3" t="str">
        <f>INDEX(Customers!B:B,MATCH(D596,Customers!A:A,0))</f>
        <v>Taylor-Kane</v>
      </c>
    </row>
    <row r="597" spans="1:16">
      <c r="A597" t="s">
        <v>1244</v>
      </c>
      <c r="B597" s="5">
        <v>44964</v>
      </c>
      <c r="C597" t="s">
        <v>86</v>
      </c>
      <c r="D597" t="s">
        <v>304</v>
      </c>
      <c r="E597">
        <v>4</v>
      </c>
      <c r="F597" t="str">
        <f t="shared" si="36"/>
        <v>normal</v>
      </c>
      <c r="G597" s="3">
        <v>356</v>
      </c>
      <c r="H597">
        <v>5</v>
      </c>
      <c r="I597" t="str">
        <f t="shared" si="37"/>
        <v>discounted</v>
      </c>
      <c r="J597" s="3">
        <f>Table3[[#This Row],[Quantity_Sold]]*Table3[[#This Row],[Selling_Price]]</f>
        <v>1424</v>
      </c>
      <c r="K597" s="3">
        <f t="shared" si="38"/>
        <v>17.8</v>
      </c>
      <c r="L597" s="3">
        <f t="shared" si="39"/>
        <v>1406.2</v>
      </c>
      <c r="M597" s="3" t="str">
        <f>TEXT(Table3[[#This Row],[Date]], "mmmm")</f>
        <v>February</v>
      </c>
      <c r="N597" s="3" t="str">
        <f>_xlfn.XLOOKUP(D597,Customers!A:A,Customers!B:B )</f>
        <v>Roberts, Silva and Gray</v>
      </c>
      <c r="O597" s="3" t="str">
        <f>_xlfn.XLOOKUP(C597,Books!A:A,Books!B:B)</f>
        <v>While responsibility</v>
      </c>
      <c r="P597" s="3" t="str">
        <f>INDEX(Customers!B:B,MATCH(D597,Customers!A:A,0))</f>
        <v>Roberts, Silva and Gray</v>
      </c>
    </row>
    <row r="598" spans="1:16">
      <c r="A598" t="s">
        <v>1245</v>
      </c>
      <c r="B598" s="5">
        <v>44964</v>
      </c>
      <c r="C598" t="s">
        <v>64</v>
      </c>
      <c r="D598" t="s">
        <v>274</v>
      </c>
      <c r="E598">
        <v>5</v>
      </c>
      <c r="F598" t="str">
        <f t="shared" si="36"/>
        <v>normal</v>
      </c>
      <c r="G598" s="3">
        <v>487</v>
      </c>
      <c r="H598">
        <v>0</v>
      </c>
      <c r="I598" t="str">
        <f t="shared" si="37"/>
        <v>full price</v>
      </c>
      <c r="J598" s="3">
        <f>Table3[[#This Row],[Quantity_Sold]]*Table3[[#This Row],[Selling_Price]]</f>
        <v>2435</v>
      </c>
      <c r="K598" s="3">
        <f t="shared" si="38"/>
        <v>0</v>
      </c>
      <c r="L598" s="3">
        <f t="shared" si="39"/>
        <v>2435</v>
      </c>
      <c r="M598" s="3" t="str">
        <f>TEXT(Table3[[#This Row],[Date]], "mmmm")</f>
        <v>February</v>
      </c>
      <c r="N598" s="3" t="str">
        <f>_xlfn.XLOOKUP(D598,Customers!A:A,Customers!B:B )</f>
        <v>Green, Wilson and Flynn</v>
      </c>
      <c r="O598" s="3" t="str">
        <f>_xlfn.XLOOKUP(C598,Books!A:A,Books!B:B)</f>
        <v>Health beyond back</v>
      </c>
      <c r="P598" s="3" t="str">
        <f>INDEX(Customers!B:B,MATCH(D598,Customers!A:A,0))</f>
        <v>Green, Wilson and Flynn</v>
      </c>
    </row>
    <row r="599" spans="1:16">
      <c r="A599" t="s">
        <v>1246</v>
      </c>
      <c r="B599" s="5">
        <v>44968</v>
      </c>
      <c r="C599" t="s">
        <v>36</v>
      </c>
      <c r="D599" t="s">
        <v>198</v>
      </c>
      <c r="E599">
        <v>1</v>
      </c>
      <c r="F599" t="str">
        <f t="shared" si="36"/>
        <v>normal</v>
      </c>
      <c r="G599" s="3">
        <v>420</v>
      </c>
      <c r="H599">
        <v>15</v>
      </c>
      <c r="I599" t="str">
        <f t="shared" si="37"/>
        <v>discounted</v>
      </c>
      <c r="J599" s="3">
        <f>Table3[[#This Row],[Quantity_Sold]]*Table3[[#This Row],[Selling_Price]]</f>
        <v>420</v>
      </c>
      <c r="K599" s="3">
        <f t="shared" si="38"/>
        <v>63</v>
      </c>
      <c r="L599" s="3">
        <f t="shared" si="39"/>
        <v>357</v>
      </c>
      <c r="M599" s="3" t="str">
        <f>TEXT(Table3[[#This Row],[Date]], "mmmm")</f>
        <v>February</v>
      </c>
      <c r="N599" s="3" t="str">
        <f>_xlfn.XLOOKUP(D599,Customers!A:A,Customers!B:B )</f>
        <v>Harris-Mills</v>
      </c>
      <c r="O599" s="3" t="str">
        <f>_xlfn.XLOOKUP(C599,Books!A:A,Books!B:B)</f>
        <v>Try fast</v>
      </c>
      <c r="P599" s="3" t="str">
        <f>INDEX(Customers!B:B,MATCH(D599,Customers!A:A,0))</f>
        <v>Harris-Mills</v>
      </c>
    </row>
    <row r="600" spans="1:16">
      <c r="A600" t="s">
        <v>1247</v>
      </c>
      <c r="B600" s="5">
        <v>44964</v>
      </c>
      <c r="C600" t="s">
        <v>82</v>
      </c>
      <c r="D600" t="s">
        <v>320</v>
      </c>
      <c r="E600">
        <v>9</v>
      </c>
      <c r="F600" t="str">
        <f t="shared" si="36"/>
        <v>Bulk</v>
      </c>
      <c r="G600" s="3">
        <v>373</v>
      </c>
      <c r="H600">
        <v>5</v>
      </c>
      <c r="I600" t="str">
        <f t="shared" si="37"/>
        <v>discounted</v>
      </c>
      <c r="J600" s="3">
        <f>Table3[[#This Row],[Quantity_Sold]]*Table3[[#This Row],[Selling_Price]]</f>
        <v>3357</v>
      </c>
      <c r="K600" s="3">
        <f t="shared" si="38"/>
        <v>18.649999999999999</v>
      </c>
      <c r="L600" s="3">
        <f t="shared" si="39"/>
        <v>3338.35</v>
      </c>
      <c r="M600" s="3" t="str">
        <f>TEXT(Table3[[#This Row],[Date]], "mmmm")</f>
        <v>February</v>
      </c>
      <c r="N600" s="3" t="str">
        <f>_xlfn.XLOOKUP(D600,Customers!A:A,Customers!B:B )</f>
        <v>Warner, Willis and Ray</v>
      </c>
      <c r="O600" s="3" t="str">
        <f>_xlfn.XLOOKUP(C600,Books!A:A,Books!B:B)</f>
        <v>Light leader expect</v>
      </c>
      <c r="P600" s="3" t="str">
        <f>INDEX(Customers!B:B,MATCH(D600,Customers!A:A,0))</f>
        <v>Warner, Willis and Ray</v>
      </c>
    </row>
    <row r="601" spans="1:16">
      <c r="A601" t="s">
        <v>1248</v>
      </c>
      <c r="B601" s="5">
        <v>44962</v>
      </c>
      <c r="C601" t="s">
        <v>36</v>
      </c>
      <c r="D601" t="s">
        <v>170</v>
      </c>
      <c r="E601">
        <v>5</v>
      </c>
      <c r="F601" t="str">
        <f t="shared" si="36"/>
        <v>normal</v>
      </c>
      <c r="G601" s="3">
        <v>420</v>
      </c>
      <c r="H601">
        <v>10</v>
      </c>
      <c r="I601" t="str">
        <f t="shared" si="37"/>
        <v>discounted</v>
      </c>
      <c r="J601" s="3">
        <f>Table3[[#This Row],[Quantity_Sold]]*Table3[[#This Row],[Selling_Price]]</f>
        <v>2100</v>
      </c>
      <c r="K601" s="3">
        <f t="shared" si="38"/>
        <v>42</v>
      </c>
      <c r="L601" s="3">
        <f t="shared" si="39"/>
        <v>2058</v>
      </c>
      <c r="M601" s="3" t="str">
        <f>TEXT(Table3[[#This Row],[Date]], "mmmm")</f>
        <v>February</v>
      </c>
      <c r="N601" s="3" t="str">
        <f>_xlfn.XLOOKUP(D601,Customers!A:A,Customers!B:B )</f>
        <v>Taylor-Kane</v>
      </c>
      <c r="O601" s="3" t="str">
        <f>_xlfn.XLOOKUP(C601,Books!A:A,Books!B:B)</f>
        <v>Try fast</v>
      </c>
      <c r="P601" s="3" t="str">
        <f>INDEX(Customers!B:B,MATCH(D601,Customers!A:A,0))</f>
        <v>Taylor-Kane</v>
      </c>
    </row>
    <row r="602" spans="1:16">
      <c r="A602" t="s">
        <v>1249</v>
      </c>
      <c r="B602" s="5">
        <v>44972</v>
      </c>
      <c r="C602" t="s">
        <v>34</v>
      </c>
      <c r="D602" t="s">
        <v>606</v>
      </c>
      <c r="E602">
        <v>5</v>
      </c>
      <c r="F602" t="str">
        <f t="shared" si="36"/>
        <v>normal</v>
      </c>
      <c r="G602" s="3">
        <v>284</v>
      </c>
      <c r="H602">
        <v>10</v>
      </c>
      <c r="I602" t="str">
        <f t="shared" si="37"/>
        <v>discounted</v>
      </c>
      <c r="J602" s="3">
        <f>Table3[[#This Row],[Quantity_Sold]]*Table3[[#This Row],[Selling_Price]]</f>
        <v>1420</v>
      </c>
      <c r="K602" s="3">
        <f t="shared" si="38"/>
        <v>28.4</v>
      </c>
      <c r="L602" s="3">
        <f t="shared" si="39"/>
        <v>1391.6</v>
      </c>
      <c r="M602" s="3" t="str">
        <f>TEXT(Table3[[#This Row],[Date]], "mmmm")</f>
        <v>February</v>
      </c>
      <c r="N602" s="3" t="str">
        <f>_xlfn.XLOOKUP(D602,Customers!A:A,Customers!B:B )</f>
        <v>Jackson Inc</v>
      </c>
      <c r="O602" s="3" t="str">
        <f>_xlfn.XLOOKUP(C602,Books!A:A,Books!B:B)</f>
        <v>Against realize bill</v>
      </c>
      <c r="P602" s="3" t="str">
        <f>INDEX(Customers!B:B,MATCH(D602,Customers!A:A,0))</f>
        <v>Jackson Inc</v>
      </c>
    </row>
    <row r="603" spans="1:16">
      <c r="A603" t="s">
        <v>1250</v>
      </c>
      <c r="B603" s="5">
        <v>44964</v>
      </c>
      <c r="C603" t="s">
        <v>36</v>
      </c>
      <c r="D603" t="s">
        <v>508</v>
      </c>
      <c r="E603">
        <v>4</v>
      </c>
      <c r="F603" t="str">
        <f t="shared" si="36"/>
        <v>normal</v>
      </c>
      <c r="G603" s="3">
        <v>420</v>
      </c>
      <c r="H603">
        <v>5</v>
      </c>
      <c r="I603" t="str">
        <f t="shared" si="37"/>
        <v>discounted</v>
      </c>
      <c r="J603" s="3">
        <f>Table3[[#This Row],[Quantity_Sold]]*Table3[[#This Row],[Selling_Price]]</f>
        <v>1680</v>
      </c>
      <c r="K603" s="3">
        <f t="shared" si="38"/>
        <v>21</v>
      </c>
      <c r="L603" s="3">
        <f t="shared" si="39"/>
        <v>1659</v>
      </c>
      <c r="M603" s="3" t="str">
        <f>TEXT(Table3[[#This Row],[Date]], "mmmm")</f>
        <v>February</v>
      </c>
      <c r="N603" s="3" t="str">
        <f>_xlfn.XLOOKUP(D603,Customers!A:A,Customers!B:B )</f>
        <v>George, Howard and Mcdaniel</v>
      </c>
      <c r="O603" s="3" t="str">
        <f>_xlfn.XLOOKUP(C603,Books!A:A,Books!B:B)</f>
        <v>Try fast</v>
      </c>
      <c r="P603" s="3" t="str">
        <f>INDEX(Customers!B:B,MATCH(D603,Customers!A:A,0))</f>
        <v>George, Howard and Mcdaniel</v>
      </c>
    </row>
    <row r="604" spans="1:16">
      <c r="A604" t="s">
        <v>1251</v>
      </c>
      <c r="B604" s="5">
        <v>44967</v>
      </c>
      <c r="C604" t="s">
        <v>38</v>
      </c>
      <c r="D604" t="s">
        <v>160</v>
      </c>
      <c r="E604">
        <v>5</v>
      </c>
      <c r="F604" t="str">
        <f t="shared" si="36"/>
        <v>normal</v>
      </c>
      <c r="G604" s="3">
        <v>417</v>
      </c>
      <c r="H604">
        <v>0</v>
      </c>
      <c r="I604" t="str">
        <f t="shared" si="37"/>
        <v>full price</v>
      </c>
      <c r="J604" s="3">
        <f>Table3[[#This Row],[Quantity_Sold]]*Table3[[#This Row],[Selling_Price]]</f>
        <v>2085</v>
      </c>
      <c r="K604" s="3">
        <f t="shared" si="38"/>
        <v>0</v>
      </c>
      <c r="L604" s="3">
        <f t="shared" si="39"/>
        <v>2085</v>
      </c>
      <c r="M604" s="3" t="str">
        <f>TEXT(Table3[[#This Row],[Date]], "mmmm")</f>
        <v>February</v>
      </c>
      <c r="N604" s="3" t="str">
        <f>_xlfn.XLOOKUP(D604,Customers!A:A,Customers!B:B )</f>
        <v>Wu Group</v>
      </c>
      <c r="O604" s="3" t="str">
        <f>_xlfn.XLOOKUP(C604,Books!A:A,Books!B:B)</f>
        <v>Impact believe worker look</v>
      </c>
      <c r="P604" s="3" t="str">
        <f>INDEX(Customers!B:B,MATCH(D604,Customers!A:A,0))</f>
        <v>Wu Group</v>
      </c>
    </row>
    <row r="605" spans="1:16">
      <c r="A605" t="s">
        <v>1252</v>
      </c>
      <c r="B605" s="5">
        <v>44961</v>
      </c>
      <c r="C605" t="s">
        <v>58</v>
      </c>
      <c r="D605" t="s">
        <v>264</v>
      </c>
      <c r="E605">
        <v>9</v>
      </c>
      <c r="F605" t="str">
        <f t="shared" si="36"/>
        <v>Bulk</v>
      </c>
      <c r="G605" s="3">
        <v>467</v>
      </c>
      <c r="H605">
        <v>15</v>
      </c>
      <c r="I605" t="str">
        <f t="shared" si="37"/>
        <v>discounted</v>
      </c>
      <c r="J605" s="3">
        <f>Table3[[#This Row],[Quantity_Sold]]*Table3[[#This Row],[Selling_Price]]</f>
        <v>4203</v>
      </c>
      <c r="K605" s="3">
        <f t="shared" si="38"/>
        <v>70.05</v>
      </c>
      <c r="L605" s="3">
        <f t="shared" si="39"/>
        <v>4132.95</v>
      </c>
      <c r="M605" s="3" t="str">
        <f>TEXT(Table3[[#This Row],[Date]], "mmmm")</f>
        <v>February</v>
      </c>
      <c r="N605" s="3" t="str">
        <f>_xlfn.XLOOKUP(D605,Customers!A:A,Customers!B:B )</f>
        <v>Price Ltd</v>
      </c>
      <c r="O605" s="3" t="str">
        <f>_xlfn.XLOOKUP(C605,Books!A:A,Books!B:B)</f>
        <v>World threat</v>
      </c>
      <c r="P605" s="3" t="str">
        <f>INDEX(Customers!B:B,MATCH(D605,Customers!A:A,0))</f>
        <v>Price Ltd</v>
      </c>
    </row>
    <row r="606" spans="1:16">
      <c r="A606" t="s">
        <v>1253</v>
      </c>
      <c r="B606" s="5">
        <v>44965</v>
      </c>
      <c r="C606" t="s">
        <v>110</v>
      </c>
      <c r="D606" t="s">
        <v>392</v>
      </c>
      <c r="E606">
        <v>1</v>
      </c>
      <c r="F606" t="str">
        <f t="shared" si="36"/>
        <v>normal</v>
      </c>
      <c r="G606" s="3">
        <v>451</v>
      </c>
      <c r="H606">
        <v>0</v>
      </c>
      <c r="I606" t="str">
        <f t="shared" si="37"/>
        <v>full price</v>
      </c>
      <c r="J606" s="3">
        <f>Table3[[#This Row],[Quantity_Sold]]*Table3[[#This Row],[Selling_Price]]</f>
        <v>451</v>
      </c>
      <c r="K606" s="3">
        <f t="shared" si="38"/>
        <v>0</v>
      </c>
      <c r="L606" s="3">
        <f t="shared" si="39"/>
        <v>451</v>
      </c>
      <c r="M606" s="3" t="str">
        <f>TEXT(Table3[[#This Row],[Date]], "mmmm")</f>
        <v>February</v>
      </c>
      <c r="N606" s="3" t="str">
        <f>_xlfn.XLOOKUP(D606,Customers!A:A,Customers!B:B )</f>
        <v>Bruce-Jacobs</v>
      </c>
      <c r="O606" s="3" t="str">
        <f>_xlfn.XLOOKUP(C606,Books!A:A,Books!B:B)</f>
        <v>Sense produce</v>
      </c>
      <c r="P606" s="3" t="str">
        <f>INDEX(Customers!B:B,MATCH(D606,Customers!A:A,0))</f>
        <v>Bruce-Jacobs</v>
      </c>
    </row>
    <row r="607" spans="1:16">
      <c r="A607" t="s">
        <v>1254</v>
      </c>
      <c r="B607" s="5">
        <v>44964</v>
      </c>
      <c r="C607" t="s">
        <v>90</v>
      </c>
      <c r="D607" t="s">
        <v>184</v>
      </c>
      <c r="E607">
        <v>8</v>
      </c>
      <c r="F607" t="str">
        <f t="shared" si="36"/>
        <v>Bulk</v>
      </c>
      <c r="G607" s="3">
        <v>222</v>
      </c>
      <c r="H607">
        <v>5</v>
      </c>
      <c r="I607" t="str">
        <f t="shared" si="37"/>
        <v>discounted</v>
      </c>
      <c r="J607" s="3">
        <f>Table3[[#This Row],[Quantity_Sold]]*Table3[[#This Row],[Selling_Price]]</f>
        <v>1776</v>
      </c>
      <c r="K607" s="3">
        <f t="shared" si="38"/>
        <v>11.1</v>
      </c>
      <c r="L607" s="3">
        <f t="shared" si="39"/>
        <v>1764.9</v>
      </c>
      <c r="M607" s="3" t="str">
        <f>TEXT(Table3[[#This Row],[Date]], "mmmm")</f>
        <v>February</v>
      </c>
      <c r="N607" s="3" t="str">
        <f>_xlfn.XLOOKUP(D607,Customers!A:A,Customers!B:B )</f>
        <v>Wells, Jones and Rogers</v>
      </c>
      <c r="O607" s="3" t="str">
        <f>_xlfn.XLOOKUP(C607,Books!A:A,Books!B:B)</f>
        <v>Remember approach buy</v>
      </c>
      <c r="P607" s="3" t="str">
        <f>INDEX(Customers!B:B,MATCH(D607,Customers!A:A,0))</f>
        <v>Wells, Jones and Rogers</v>
      </c>
    </row>
    <row r="608" spans="1:16">
      <c r="A608" t="s">
        <v>1255</v>
      </c>
      <c r="B608" s="5">
        <v>44962</v>
      </c>
      <c r="C608" t="s">
        <v>22</v>
      </c>
      <c r="D608" t="s">
        <v>151</v>
      </c>
      <c r="E608">
        <v>3</v>
      </c>
      <c r="F608" t="str">
        <f t="shared" si="36"/>
        <v>normal</v>
      </c>
      <c r="G608" s="3">
        <v>332</v>
      </c>
      <c r="H608">
        <v>15</v>
      </c>
      <c r="I608" t="str">
        <f t="shared" si="37"/>
        <v>discounted</v>
      </c>
      <c r="J608" s="3">
        <f>Table3[[#This Row],[Quantity_Sold]]*Table3[[#This Row],[Selling_Price]]</f>
        <v>996</v>
      </c>
      <c r="K608" s="3">
        <f t="shared" si="38"/>
        <v>49.8</v>
      </c>
      <c r="L608" s="3">
        <f t="shared" si="39"/>
        <v>946.2</v>
      </c>
      <c r="M608" s="3" t="str">
        <f>TEXT(Table3[[#This Row],[Date]], "mmmm")</f>
        <v>February</v>
      </c>
      <c r="N608" s="3" t="str">
        <f>_xlfn.XLOOKUP(D608,Customers!A:A,Customers!B:B )</f>
        <v>Walter, Richard and Powell</v>
      </c>
      <c r="O608" s="3" t="str">
        <f>_xlfn.XLOOKUP(C608,Books!A:A,Books!B:B)</f>
        <v>Loss peace on</v>
      </c>
      <c r="P608" s="3" t="str">
        <f>INDEX(Customers!B:B,MATCH(D608,Customers!A:A,0))</f>
        <v>Walter, Richard and Powell</v>
      </c>
    </row>
    <row r="609" spans="1:16">
      <c r="A609" t="s">
        <v>1256</v>
      </c>
      <c r="B609" s="5">
        <v>44974</v>
      </c>
      <c r="C609" t="s">
        <v>96</v>
      </c>
      <c r="D609" t="s">
        <v>262</v>
      </c>
      <c r="E609">
        <v>4</v>
      </c>
      <c r="F609" t="str">
        <f t="shared" si="36"/>
        <v>normal</v>
      </c>
      <c r="G609" s="3">
        <v>396</v>
      </c>
      <c r="H609">
        <v>15</v>
      </c>
      <c r="I609" t="str">
        <f t="shared" si="37"/>
        <v>discounted</v>
      </c>
      <c r="J609" s="3">
        <f>Table3[[#This Row],[Quantity_Sold]]*Table3[[#This Row],[Selling_Price]]</f>
        <v>1584</v>
      </c>
      <c r="K609" s="3">
        <f t="shared" si="38"/>
        <v>59.4</v>
      </c>
      <c r="L609" s="3">
        <f t="shared" si="39"/>
        <v>1524.6</v>
      </c>
      <c r="M609" s="3" t="str">
        <f>TEXT(Table3[[#This Row],[Date]], "mmmm")</f>
        <v>February</v>
      </c>
      <c r="N609" s="3" t="str">
        <f>_xlfn.XLOOKUP(D609,Customers!A:A,Customers!B:B )</f>
        <v>Brown, Diaz and Freeman</v>
      </c>
      <c r="O609" s="3" t="str">
        <f>_xlfn.XLOOKUP(C609,Books!A:A,Books!B:B)</f>
        <v>Green city audience</v>
      </c>
      <c r="P609" s="3" t="str">
        <f>INDEX(Customers!B:B,MATCH(D609,Customers!A:A,0))</f>
        <v>Brown, Diaz and Freeman</v>
      </c>
    </row>
    <row r="610" spans="1:16">
      <c r="A610" t="s">
        <v>1257</v>
      </c>
      <c r="B610" s="5">
        <v>44959</v>
      </c>
      <c r="C610" t="s">
        <v>7</v>
      </c>
      <c r="D610" t="s">
        <v>438</v>
      </c>
      <c r="E610">
        <v>8</v>
      </c>
      <c r="F610" t="str">
        <f t="shared" si="36"/>
        <v>Bulk</v>
      </c>
      <c r="G610" s="3">
        <v>341</v>
      </c>
      <c r="H610">
        <v>0</v>
      </c>
      <c r="I610" t="str">
        <f t="shared" si="37"/>
        <v>full price</v>
      </c>
      <c r="J610" s="3">
        <f>Table3[[#This Row],[Quantity_Sold]]*Table3[[#This Row],[Selling_Price]]</f>
        <v>2728</v>
      </c>
      <c r="K610" s="3">
        <f t="shared" si="38"/>
        <v>0</v>
      </c>
      <c r="L610" s="3">
        <f t="shared" si="39"/>
        <v>2728</v>
      </c>
      <c r="M610" s="3" t="str">
        <f>TEXT(Table3[[#This Row],[Date]], "mmmm")</f>
        <v>February</v>
      </c>
      <c r="N610" s="3" t="str">
        <f>_xlfn.XLOOKUP(D610,Customers!A:A,Customers!B:B )</f>
        <v>Wolfe-Spencer</v>
      </c>
      <c r="O610" s="3" t="str">
        <f>_xlfn.XLOOKUP(C610,Books!A:A,Books!B:B)</f>
        <v>Key protect simple fall</v>
      </c>
      <c r="P610" s="3" t="str">
        <f>INDEX(Customers!B:B,MATCH(D610,Customers!A:A,0))</f>
        <v>Wolfe-Spencer</v>
      </c>
    </row>
    <row r="611" spans="1:16">
      <c r="A611" t="s">
        <v>1258</v>
      </c>
      <c r="B611" s="5">
        <v>44983</v>
      </c>
      <c r="C611" t="s">
        <v>76</v>
      </c>
      <c r="D611" t="s">
        <v>206</v>
      </c>
      <c r="E611">
        <v>6</v>
      </c>
      <c r="F611" t="str">
        <f t="shared" si="36"/>
        <v>Bulk</v>
      </c>
      <c r="G611" s="3">
        <v>305</v>
      </c>
      <c r="H611">
        <v>15</v>
      </c>
      <c r="I611" t="str">
        <f t="shared" si="37"/>
        <v>discounted</v>
      </c>
      <c r="J611" s="3">
        <f>Table3[[#This Row],[Quantity_Sold]]*Table3[[#This Row],[Selling_Price]]</f>
        <v>1830</v>
      </c>
      <c r="K611" s="3">
        <f t="shared" si="38"/>
        <v>45.75</v>
      </c>
      <c r="L611" s="3">
        <f t="shared" si="39"/>
        <v>1784.25</v>
      </c>
      <c r="M611" s="3" t="str">
        <f>TEXT(Table3[[#This Row],[Date]], "mmmm")</f>
        <v>February</v>
      </c>
      <c r="N611" s="3" t="str">
        <f>_xlfn.XLOOKUP(D611,Customers!A:A,Customers!B:B )</f>
        <v>Sanchez-Jenkins</v>
      </c>
      <c r="O611" s="3" t="str">
        <f>_xlfn.XLOOKUP(C611,Books!A:A,Books!B:B)</f>
        <v>Above treatment</v>
      </c>
      <c r="P611" s="3" t="str">
        <f>INDEX(Customers!B:B,MATCH(D611,Customers!A:A,0))</f>
        <v>Sanchez-Jenkins</v>
      </c>
    </row>
    <row r="612" spans="1:16">
      <c r="A612" t="s">
        <v>1259</v>
      </c>
      <c r="B612" s="5">
        <v>44967</v>
      </c>
      <c r="C612" t="s">
        <v>26</v>
      </c>
      <c r="D612" t="s">
        <v>610</v>
      </c>
      <c r="E612">
        <v>4</v>
      </c>
      <c r="F612" t="str">
        <f t="shared" si="36"/>
        <v>normal</v>
      </c>
      <c r="G612" s="3">
        <v>210</v>
      </c>
      <c r="H612">
        <v>10</v>
      </c>
      <c r="I612" t="str">
        <f t="shared" si="37"/>
        <v>discounted</v>
      </c>
      <c r="J612" s="3">
        <f>Table3[[#This Row],[Quantity_Sold]]*Table3[[#This Row],[Selling_Price]]</f>
        <v>840</v>
      </c>
      <c r="K612" s="3">
        <f t="shared" si="38"/>
        <v>21</v>
      </c>
      <c r="L612" s="3">
        <f t="shared" si="39"/>
        <v>819</v>
      </c>
      <c r="M612" s="3" t="str">
        <f>TEXT(Table3[[#This Row],[Date]], "mmmm")</f>
        <v>February</v>
      </c>
      <c r="N612" s="3" t="str">
        <f>_xlfn.XLOOKUP(D612,Customers!A:A,Customers!B:B )</f>
        <v>Ross Ltd</v>
      </c>
      <c r="O612" s="3" t="str">
        <f>_xlfn.XLOOKUP(C612,Books!A:A,Books!B:B)</f>
        <v>Nearly material</v>
      </c>
      <c r="P612" s="3" t="str">
        <f>INDEX(Customers!B:B,MATCH(D612,Customers!A:A,0))</f>
        <v>Ross Ltd</v>
      </c>
    </row>
    <row r="613" spans="1:16">
      <c r="A613" t="s">
        <v>1260</v>
      </c>
      <c r="B613" s="5">
        <v>44975</v>
      </c>
      <c r="C613" t="s">
        <v>54</v>
      </c>
      <c r="D613" t="s">
        <v>308</v>
      </c>
      <c r="E613">
        <v>6</v>
      </c>
      <c r="F613" t="str">
        <f t="shared" si="36"/>
        <v>Bulk</v>
      </c>
      <c r="G613" s="3">
        <v>421</v>
      </c>
      <c r="H613">
        <v>10</v>
      </c>
      <c r="I613" t="str">
        <f t="shared" si="37"/>
        <v>discounted</v>
      </c>
      <c r="J613" s="3">
        <f>Table3[[#This Row],[Quantity_Sold]]*Table3[[#This Row],[Selling_Price]]</f>
        <v>2526</v>
      </c>
      <c r="K613" s="3">
        <f t="shared" si="38"/>
        <v>42.1</v>
      </c>
      <c r="L613" s="3">
        <f t="shared" si="39"/>
        <v>2483.9</v>
      </c>
      <c r="M613" s="3" t="str">
        <f>TEXT(Table3[[#This Row],[Date]], "mmmm")</f>
        <v>February</v>
      </c>
      <c r="N613" s="3" t="str">
        <f>_xlfn.XLOOKUP(D613,Customers!A:A,Customers!B:B )</f>
        <v>Sanford-Bullock</v>
      </c>
      <c r="O613" s="3" t="str">
        <f>_xlfn.XLOOKUP(C613,Books!A:A,Books!B:B)</f>
        <v>Author director</v>
      </c>
      <c r="P613" s="3" t="str">
        <f>INDEX(Customers!B:B,MATCH(D613,Customers!A:A,0))</f>
        <v>Sanford-Bullock</v>
      </c>
    </row>
    <row r="614" spans="1:16">
      <c r="A614" t="s">
        <v>1261</v>
      </c>
      <c r="B614" s="5">
        <v>44961</v>
      </c>
      <c r="C614" t="s">
        <v>122</v>
      </c>
      <c r="D614" t="s">
        <v>153</v>
      </c>
      <c r="E614">
        <v>10</v>
      </c>
      <c r="F614" t="str">
        <f t="shared" si="36"/>
        <v>Bulk</v>
      </c>
      <c r="G614" s="3">
        <v>326</v>
      </c>
      <c r="H614">
        <v>5</v>
      </c>
      <c r="I614" t="str">
        <f t="shared" si="37"/>
        <v>discounted</v>
      </c>
      <c r="J614" s="3">
        <f>Table3[[#This Row],[Quantity_Sold]]*Table3[[#This Row],[Selling_Price]]</f>
        <v>3260</v>
      </c>
      <c r="K614" s="3">
        <f t="shared" si="38"/>
        <v>16.3</v>
      </c>
      <c r="L614" s="3">
        <f t="shared" si="39"/>
        <v>3243.7</v>
      </c>
      <c r="M614" s="3" t="str">
        <f>TEXT(Table3[[#This Row],[Date]], "mmmm")</f>
        <v>February</v>
      </c>
      <c r="N614" s="3" t="str">
        <f>_xlfn.XLOOKUP(D614,Customers!A:A,Customers!B:B )</f>
        <v>Brown and Sons</v>
      </c>
      <c r="O614" s="3" t="str">
        <f>_xlfn.XLOOKUP(C614,Books!A:A,Books!B:B)</f>
        <v>Than every</v>
      </c>
      <c r="P614" s="3" t="str">
        <f>INDEX(Customers!B:B,MATCH(D614,Customers!A:A,0))</f>
        <v>Brown and Sons</v>
      </c>
    </row>
    <row r="615" spans="1:16">
      <c r="A615" t="s">
        <v>1262</v>
      </c>
      <c r="B615" s="5">
        <v>44974</v>
      </c>
      <c r="C615" t="s">
        <v>98</v>
      </c>
      <c r="D615" t="s">
        <v>504</v>
      </c>
      <c r="E615">
        <v>10</v>
      </c>
      <c r="F615" t="str">
        <f t="shared" si="36"/>
        <v>Bulk</v>
      </c>
      <c r="G615" s="3">
        <v>206</v>
      </c>
      <c r="H615">
        <v>15</v>
      </c>
      <c r="I615" t="str">
        <f t="shared" si="37"/>
        <v>discounted</v>
      </c>
      <c r="J615" s="3">
        <f>Table3[[#This Row],[Quantity_Sold]]*Table3[[#This Row],[Selling_Price]]</f>
        <v>2060</v>
      </c>
      <c r="K615" s="3">
        <f t="shared" si="38"/>
        <v>30.9</v>
      </c>
      <c r="L615" s="3">
        <f t="shared" si="39"/>
        <v>2029.1</v>
      </c>
      <c r="M615" s="3" t="str">
        <f>TEXT(Table3[[#This Row],[Date]], "mmmm")</f>
        <v>February</v>
      </c>
      <c r="N615" s="3" t="str">
        <f>_xlfn.XLOOKUP(D615,Customers!A:A,Customers!B:B )</f>
        <v>Jones, Rodriguez and Alexander</v>
      </c>
      <c r="O615" s="3" t="str">
        <f>_xlfn.XLOOKUP(C615,Books!A:A,Books!B:B)</f>
        <v>Inside lot never discover</v>
      </c>
      <c r="P615" s="3" t="str">
        <f>INDEX(Customers!B:B,MATCH(D615,Customers!A:A,0))</f>
        <v>Jones, Rodriguez and Alexander</v>
      </c>
    </row>
    <row r="616" spans="1:16">
      <c r="A616" t="s">
        <v>1263</v>
      </c>
      <c r="B616" s="5">
        <v>44960</v>
      </c>
      <c r="C616" t="s">
        <v>64</v>
      </c>
      <c r="D616" t="s">
        <v>139</v>
      </c>
      <c r="E616">
        <v>7</v>
      </c>
      <c r="F616" t="str">
        <f t="shared" si="36"/>
        <v>Bulk</v>
      </c>
      <c r="G616" s="3">
        <v>487</v>
      </c>
      <c r="H616">
        <v>10</v>
      </c>
      <c r="I616" t="str">
        <f t="shared" si="37"/>
        <v>discounted</v>
      </c>
      <c r="J616" s="3">
        <f>Table3[[#This Row],[Quantity_Sold]]*Table3[[#This Row],[Selling_Price]]</f>
        <v>3409</v>
      </c>
      <c r="K616" s="3">
        <f t="shared" si="38"/>
        <v>48.7</v>
      </c>
      <c r="L616" s="3">
        <f t="shared" si="39"/>
        <v>3360.3</v>
      </c>
      <c r="M616" s="3" t="str">
        <f>TEXT(Table3[[#This Row],[Date]], "mmmm")</f>
        <v>February</v>
      </c>
      <c r="N616" s="3" t="str">
        <f>_xlfn.XLOOKUP(D616,Customers!A:A,Customers!B:B )</f>
        <v>Garcia-Martin</v>
      </c>
      <c r="O616" s="3" t="str">
        <f>_xlfn.XLOOKUP(C616,Books!A:A,Books!B:B)</f>
        <v>Health beyond back</v>
      </c>
      <c r="P616" s="3" t="str">
        <f>INDEX(Customers!B:B,MATCH(D616,Customers!A:A,0))</f>
        <v>Garcia-Martin</v>
      </c>
    </row>
    <row r="617" spans="1:16">
      <c r="A617" t="s">
        <v>1264</v>
      </c>
      <c r="B617" s="5">
        <v>44972</v>
      </c>
      <c r="C617" t="s">
        <v>34</v>
      </c>
      <c r="D617" t="s">
        <v>149</v>
      </c>
      <c r="E617">
        <v>9</v>
      </c>
      <c r="F617" t="str">
        <f t="shared" si="36"/>
        <v>Bulk</v>
      </c>
      <c r="G617" s="3">
        <v>284</v>
      </c>
      <c r="H617">
        <v>0</v>
      </c>
      <c r="I617" t="str">
        <f t="shared" si="37"/>
        <v>full price</v>
      </c>
      <c r="J617" s="3">
        <f>Table3[[#This Row],[Quantity_Sold]]*Table3[[#This Row],[Selling_Price]]</f>
        <v>2556</v>
      </c>
      <c r="K617" s="3">
        <f t="shared" si="38"/>
        <v>0</v>
      </c>
      <c r="L617" s="3">
        <f t="shared" si="39"/>
        <v>2556</v>
      </c>
      <c r="M617" s="3" t="str">
        <f>TEXT(Table3[[#This Row],[Date]], "mmmm")</f>
        <v>February</v>
      </c>
      <c r="N617" s="3" t="str">
        <f>_xlfn.XLOOKUP(D617,Customers!A:A,Customers!B:B )</f>
        <v>Webster LLC</v>
      </c>
      <c r="O617" s="3" t="str">
        <f>_xlfn.XLOOKUP(C617,Books!A:A,Books!B:B)</f>
        <v>Against realize bill</v>
      </c>
      <c r="P617" s="3" t="str">
        <f>INDEX(Customers!B:B,MATCH(D617,Customers!A:A,0))</f>
        <v>Webster LLC</v>
      </c>
    </row>
    <row r="618" spans="1:16">
      <c r="A618" t="s">
        <v>1265</v>
      </c>
      <c r="B618" s="5">
        <v>44976</v>
      </c>
      <c r="C618" t="s">
        <v>62</v>
      </c>
      <c r="D618" t="s">
        <v>240</v>
      </c>
      <c r="E618">
        <v>9</v>
      </c>
      <c r="F618" t="str">
        <f t="shared" si="36"/>
        <v>Bulk</v>
      </c>
      <c r="G618" s="3">
        <v>336</v>
      </c>
      <c r="H618">
        <v>10</v>
      </c>
      <c r="I618" t="str">
        <f t="shared" si="37"/>
        <v>discounted</v>
      </c>
      <c r="J618" s="3">
        <f>Table3[[#This Row],[Quantity_Sold]]*Table3[[#This Row],[Selling_Price]]</f>
        <v>3024</v>
      </c>
      <c r="K618" s="3">
        <f t="shared" si="38"/>
        <v>33.6</v>
      </c>
      <c r="L618" s="3">
        <f t="shared" si="39"/>
        <v>2990.4</v>
      </c>
      <c r="M618" s="3" t="str">
        <f>TEXT(Table3[[#This Row],[Date]], "mmmm")</f>
        <v>February</v>
      </c>
      <c r="N618" s="3" t="str">
        <f>_xlfn.XLOOKUP(D618,Customers!A:A,Customers!B:B )</f>
        <v>Hayes-Logan</v>
      </c>
      <c r="O618" s="3" t="str">
        <f>_xlfn.XLOOKUP(C618,Books!A:A,Books!B:B)</f>
        <v>Wife get age</v>
      </c>
      <c r="P618" s="3" t="str">
        <f>INDEX(Customers!B:B,MATCH(D618,Customers!A:A,0))</f>
        <v>Hayes-Logan</v>
      </c>
    </row>
    <row r="619" spans="1:16">
      <c r="A619" t="s">
        <v>1266</v>
      </c>
      <c r="B619" s="5">
        <v>44975</v>
      </c>
      <c r="C619" t="s">
        <v>42</v>
      </c>
      <c r="D619" t="s">
        <v>222</v>
      </c>
      <c r="E619">
        <v>3</v>
      </c>
      <c r="F619" t="str">
        <f t="shared" si="36"/>
        <v>normal</v>
      </c>
      <c r="G619" s="3">
        <v>303</v>
      </c>
      <c r="H619">
        <v>15</v>
      </c>
      <c r="I619" t="str">
        <f t="shared" si="37"/>
        <v>discounted</v>
      </c>
      <c r="J619" s="3">
        <f>Table3[[#This Row],[Quantity_Sold]]*Table3[[#This Row],[Selling_Price]]</f>
        <v>909</v>
      </c>
      <c r="K619" s="3">
        <f t="shared" si="38"/>
        <v>45.45</v>
      </c>
      <c r="L619" s="3">
        <f t="shared" si="39"/>
        <v>863.55</v>
      </c>
      <c r="M619" s="3" t="str">
        <f>TEXT(Table3[[#This Row],[Date]], "mmmm")</f>
        <v>February</v>
      </c>
      <c r="N619" s="3" t="str">
        <f>_xlfn.XLOOKUP(D619,Customers!A:A,Customers!B:B )</f>
        <v>Lewis-Hunter</v>
      </c>
      <c r="O619" s="3" t="str">
        <f>_xlfn.XLOOKUP(C619,Books!A:A,Books!B:B)</f>
        <v>Industry sport interesting</v>
      </c>
      <c r="P619" s="3" t="str">
        <f>INDEX(Customers!B:B,MATCH(D619,Customers!A:A,0))</f>
        <v>Lewis-Hunter</v>
      </c>
    </row>
    <row r="620" spans="1:16">
      <c r="A620" t="s">
        <v>1267</v>
      </c>
      <c r="B620" s="5">
        <v>44970</v>
      </c>
      <c r="C620" t="s">
        <v>98</v>
      </c>
      <c r="D620" t="s">
        <v>136</v>
      </c>
      <c r="E620">
        <v>8</v>
      </c>
      <c r="F620" t="str">
        <f t="shared" si="36"/>
        <v>Bulk</v>
      </c>
      <c r="G620" s="3">
        <v>206</v>
      </c>
      <c r="H620">
        <v>5</v>
      </c>
      <c r="I620" t="str">
        <f t="shared" si="37"/>
        <v>discounted</v>
      </c>
      <c r="J620" s="3">
        <f>Table3[[#This Row],[Quantity_Sold]]*Table3[[#This Row],[Selling_Price]]</f>
        <v>1648</v>
      </c>
      <c r="K620" s="3">
        <f t="shared" si="38"/>
        <v>10.3</v>
      </c>
      <c r="L620" s="3">
        <f t="shared" si="39"/>
        <v>1637.7</v>
      </c>
      <c r="M620" s="3" t="str">
        <f>TEXT(Table3[[#This Row],[Date]], "mmmm")</f>
        <v>February</v>
      </c>
      <c r="N620" s="3" t="str">
        <f>_xlfn.XLOOKUP(D620,Customers!A:A,Customers!B:B )</f>
        <v>Bowman Group</v>
      </c>
      <c r="O620" s="3" t="str">
        <f>_xlfn.XLOOKUP(C620,Books!A:A,Books!B:B)</f>
        <v>Inside lot never discover</v>
      </c>
      <c r="P620" s="3" t="str">
        <f>INDEX(Customers!B:B,MATCH(D620,Customers!A:A,0))</f>
        <v>Bowman Group</v>
      </c>
    </row>
    <row r="621" spans="1:16">
      <c r="A621" t="s">
        <v>1268</v>
      </c>
      <c r="B621" s="5">
        <v>44964</v>
      </c>
      <c r="C621" t="s">
        <v>54</v>
      </c>
      <c r="D621" t="s">
        <v>360</v>
      </c>
      <c r="E621">
        <v>1</v>
      </c>
      <c r="F621" t="str">
        <f t="shared" si="36"/>
        <v>normal</v>
      </c>
      <c r="G621" s="3">
        <v>421</v>
      </c>
      <c r="H621">
        <v>5</v>
      </c>
      <c r="I621" t="str">
        <f t="shared" si="37"/>
        <v>discounted</v>
      </c>
      <c r="J621" s="3">
        <f>Table3[[#This Row],[Quantity_Sold]]*Table3[[#This Row],[Selling_Price]]</f>
        <v>421</v>
      </c>
      <c r="K621" s="3">
        <f t="shared" si="38"/>
        <v>21.05</v>
      </c>
      <c r="L621" s="3">
        <f t="shared" si="39"/>
        <v>399.95</v>
      </c>
      <c r="M621" s="3" t="str">
        <f>TEXT(Table3[[#This Row],[Date]], "mmmm")</f>
        <v>February</v>
      </c>
      <c r="N621" s="3" t="str">
        <f>_xlfn.XLOOKUP(D621,Customers!A:A,Customers!B:B )</f>
        <v>Guzman Ltd</v>
      </c>
      <c r="O621" s="3" t="str">
        <f>_xlfn.XLOOKUP(C621,Books!A:A,Books!B:B)</f>
        <v>Author director</v>
      </c>
      <c r="P621" s="3" t="str">
        <f>INDEX(Customers!B:B,MATCH(D621,Customers!A:A,0))</f>
        <v>Guzman Ltd</v>
      </c>
    </row>
    <row r="622" spans="1:16">
      <c r="A622" t="s">
        <v>1269</v>
      </c>
      <c r="B622" s="5">
        <v>44972</v>
      </c>
      <c r="C622" t="s">
        <v>116</v>
      </c>
      <c r="D622" t="s">
        <v>222</v>
      </c>
      <c r="E622">
        <v>7</v>
      </c>
      <c r="F622" t="str">
        <f t="shared" si="36"/>
        <v>Bulk</v>
      </c>
      <c r="G622" s="3">
        <v>209</v>
      </c>
      <c r="H622">
        <v>5</v>
      </c>
      <c r="I622" t="str">
        <f t="shared" si="37"/>
        <v>discounted</v>
      </c>
      <c r="J622" s="3">
        <f>Table3[[#This Row],[Quantity_Sold]]*Table3[[#This Row],[Selling_Price]]</f>
        <v>1463</v>
      </c>
      <c r="K622" s="3">
        <f t="shared" si="38"/>
        <v>10.45</v>
      </c>
      <c r="L622" s="3">
        <f t="shared" si="39"/>
        <v>1452.55</v>
      </c>
      <c r="M622" s="3" t="str">
        <f>TEXT(Table3[[#This Row],[Date]], "mmmm")</f>
        <v>February</v>
      </c>
      <c r="N622" s="3" t="str">
        <f>_xlfn.XLOOKUP(D622,Customers!A:A,Customers!B:B )</f>
        <v>Lewis-Hunter</v>
      </c>
      <c r="O622" s="3" t="str">
        <f>_xlfn.XLOOKUP(C622,Books!A:A,Books!B:B)</f>
        <v>Present positive</v>
      </c>
      <c r="P622" s="3" t="str">
        <f>INDEX(Customers!B:B,MATCH(D622,Customers!A:A,0))</f>
        <v>Lewis-Hunter</v>
      </c>
    </row>
    <row r="623" spans="1:16">
      <c r="A623" t="s">
        <v>1270</v>
      </c>
      <c r="B623" s="5">
        <v>44963</v>
      </c>
      <c r="C623" t="s">
        <v>26</v>
      </c>
      <c r="D623" t="s">
        <v>192</v>
      </c>
      <c r="E623">
        <v>8</v>
      </c>
      <c r="F623" t="str">
        <f t="shared" si="36"/>
        <v>Bulk</v>
      </c>
      <c r="G623" s="3">
        <v>210</v>
      </c>
      <c r="H623">
        <v>5</v>
      </c>
      <c r="I623" t="str">
        <f t="shared" si="37"/>
        <v>discounted</v>
      </c>
      <c r="J623" s="3">
        <f>Table3[[#This Row],[Quantity_Sold]]*Table3[[#This Row],[Selling_Price]]</f>
        <v>1680</v>
      </c>
      <c r="K623" s="3">
        <f t="shared" si="38"/>
        <v>10.5</v>
      </c>
      <c r="L623" s="3">
        <f t="shared" si="39"/>
        <v>1669.5</v>
      </c>
      <c r="M623" s="3" t="str">
        <f>TEXT(Table3[[#This Row],[Date]], "mmmm")</f>
        <v>February</v>
      </c>
      <c r="N623" s="3" t="str">
        <f>_xlfn.XLOOKUP(D623,Customers!A:A,Customers!B:B )</f>
        <v>Evans LLC</v>
      </c>
      <c r="O623" s="3" t="str">
        <f>_xlfn.XLOOKUP(C623,Books!A:A,Books!B:B)</f>
        <v>Nearly material</v>
      </c>
      <c r="P623" s="3" t="str">
        <f>INDEX(Customers!B:B,MATCH(D623,Customers!A:A,0))</f>
        <v>Evans LLC</v>
      </c>
    </row>
    <row r="624" spans="1:16">
      <c r="A624" t="s">
        <v>1271</v>
      </c>
      <c r="B624" s="5">
        <v>44974</v>
      </c>
      <c r="C624" t="s">
        <v>18</v>
      </c>
      <c r="D624" t="s">
        <v>204</v>
      </c>
      <c r="E624">
        <v>9</v>
      </c>
      <c r="F624" t="str">
        <f t="shared" si="36"/>
        <v>Bulk</v>
      </c>
      <c r="G624" s="3">
        <v>500</v>
      </c>
      <c r="H624">
        <v>5</v>
      </c>
      <c r="I624" t="str">
        <f t="shared" si="37"/>
        <v>discounted</v>
      </c>
      <c r="J624" s="3">
        <f>Table3[[#This Row],[Quantity_Sold]]*Table3[[#This Row],[Selling_Price]]</f>
        <v>4500</v>
      </c>
      <c r="K624" s="3">
        <f t="shared" si="38"/>
        <v>25</v>
      </c>
      <c r="L624" s="3">
        <f t="shared" si="39"/>
        <v>4475</v>
      </c>
      <c r="M624" s="3" t="str">
        <f>TEXT(Table3[[#This Row],[Date]], "mmmm")</f>
        <v>February</v>
      </c>
      <c r="N624" s="3" t="str">
        <f>_xlfn.XLOOKUP(D624,Customers!A:A,Customers!B:B )</f>
        <v>Garcia, Buchanan and Clark</v>
      </c>
      <c r="O624" s="3" t="str">
        <f>_xlfn.XLOOKUP(C624,Books!A:A,Books!B:B)</f>
        <v>Cell become</v>
      </c>
      <c r="P624" s="3" t="str">
        <f>INDEX(Customers!B:B,MATCH(D624,Customers!A:A,0))</f>
        <v>Garcia, Buchanan and Clark</v>
      </c>
    </row>
    <row r="625" spans="1:16">
      <c r="A625" t="s">
        <v>1272</v>
      </c>
      <c r="B625" s="5">
        <v>44977</v>
      </c>
      <c r="C625" t="s">
        <v>42</v>
      </c>
      <c r="D625" t="s">
        <v>462</v>
      </c>
      <c r="E625">
        <v>8</v>
      </c>
      <c r="F625" t="str">
        <f t="shared" si="36"/>
        <v>Bulk</v>
      </c>
      <c r="G625" s="3">
        <v>303</v>
      </c>
      <c r="H625">
        <v>0</v>
      </c>
      <c r="I625" t="str">
        <f t="shared" si="37"/>
        <v>full price</v>
      </c>
      <c r="J625" s="3">
        <f>Table3[[#This Row],[Quantity_Sold]]*Table3[[#This Row],[Selling_Price]]</f>
        <v>2424</v>
      </c>
      <c r="K625" s="3">
        <f t="shared" si="38"/>
        <v>0</v>
      </c>
      <c r="L625" s="3">
        <f t="shared" si="39"/>
        <v>2424</v>
      </c>
      <c r="M625" s="3" t="str">
        <f>TEXT(Table3[[#This Row],[Date]], "mmmm")</f>
        <v>February</v>
      </c>
      <c r="N625" s="3" t="str">
        <f>_xlfn.XLOOKUP(D625,Customers!A:A,Customers!B:B )</f>
        <v>Harris Ltd</v>
      </c>
      <c r="O625" s="3" t="str">
        <f>_xlfn.XLOOKUP(C625,Books!A:A,Books!B:B)</f>
        <v>Industry sport interesting</v>
      </c>
      <c r="P625" s="3" t="str">
        <f>INDEX(Customers!B:B,MATCH(D625,Customers!A:A,0))</f>
        <v>Harris Ltd</v>
      </c>
    </row>
    <row r="626" spans="1:16">
      <c r="A626" t="s">
        <v>1273</v>
      </c>
      <c r="B626" s="5">
        <v>44967</v>
      </c>
      <c r="C626" t="s">
        <v>90</v>
      </c>
      <c r="D626" t="s">
        <v>262</v>
      </c>
      <c r="E626">
        <v>10</v>
      </c>
      <c r="F626" t="str">
        <f t="shared" si="36"/>
        <v>Bulk</v>
      </c>
      <c r="G626" s="3">
        <v>222</v>
      </c>
      <c r="H626">
        <v>5</v>
      </c>
      <c r="I626" t="str">
        <f t="shared" si="37"/>
        <v>discounted</v>
      </c>
      <c r="J626" s="3">
        <f>Table3[[#This Row],[Quantity_Sold]]*Table3[[#This Row],[Selling_Price]]</f>
        <v>2220</v>
      </c>
      <c r="K626" s="3">
        <f t="shared" si="38"/>
        <v>11.1</v>
      </c>
      <c r="L626" s="3">
        <f t="shared" si="39"/>
        <v>2208.9</v>
      </c>
      <c r="M626" s="3" t="str">
        <f>TEXT(Table3[[#This Row],[Date]], "mmmm")</f>
        <v>February</v>
      </c>
      <c r="N626" s="3" t="str">
        <f>_xlfn.XLOOKUP(D626,Customers!A:A,Customers!B:B )</f>
        <v>Brown, Diaz and Freeman</v>
      </c>
      <c r="O626" s="3" t="str">
        <f>_xlfn.XLOOKUP(C626,Books!A:A,Books!B:B)</f>
        <v>Remember approach buy</v>
      </c>
      <c r="P626" s="3" t="str">
        <f>INDEX(Customers!B:B,MATCH(D626,Customers!A:A,0))</f>
        <v>Brown, Diaz and Freeman</v>
      </c>
    </row>
    <row r="627" spans="1:16">
      <c r="A627" t="s">
        <v>1274</v>
      </c>
      <c r="B627" s="5">
        <v>44974</v>
      </c>
      <c r="C627" t="s">
        <v>7</v>
      </c>
      <c r="D627" t="s">
        <v>178</v>
      </c>
      <c r="E627">
        <v>1</v>
      </c>
      <c r="F627" t="str">
        <f t="shared" si="36"/>
        <v>normal</v>
      </c>
      <c r="G627" s="3">
        <v>341</v>
      </c>
      <c r="H627">
        <v>10</v>
      </c>
      <c r="I627" t="str">
        <f t="shared" si="37"/>
        <v>discounted</v>
      </c>
      <c r="J627" s="3">
        <f>Table3[[#This Row],[Quantity_Sold]]*Table3[[#This Row],[Selling_Price]]</f>
        <v>341</v>
      </c>
      <c r="K627" s="3">
        <f t="shared" si="38"/>
        <v>34.1</v>
      </c>
      <c r="L627" s="3">
        <f t="shared" si="39"/>
        <v>306.89999999999998</v>
      </c>
      <c r="M627" s="3" t="str">
        <f>TEXT(Table3[[#This Row],[Date]], "mmmm")</f>
        <v>February</v>
      </c>
      <c r="N627" s="3" t="str">
        <f>_xlfn.XLOOKUP(D627,Customers!A:A,Customers!B:B )</f>
        <v>Ross, Ballard and Clark</v>
      </c>
      <c r="O627" s="3" t="str">
        <f>_xlfn.XLOOKUP(C627,Books!A:A,Books!B:B)</f>
        <v>Key protect simple fall</v>
      </c>
      <c r="P627" s="3" t="str">
        <f>INDEX(Customers!B:B,MATCH(D627,Customers!A:A,0))</f>
        <v>Ross, Ballard and Clark</v>
      </c>
    </row>
    <row r="628" spans="1:16">
      <c r="A628" t="s">
        <v>1275</v>
      </c>
      <c r="B628" s="5">
        <v>44985</v>
      </c>
      <c r="C628" t="s">
        <v>15</v>
      </c>
      <c r="D628" t="s">
        <v>630</v>
      </c>
      <c r="E628">
        <v>10</v>
      </c>
      <c r="F628" t="str">
        <f t="shared" si="36"/>
        <v>Bulk</v>
      </c>
      <c r="G628" s="3">
        <v>248</v>
      </c>
      <c r="H628">
        <v>15</v>
      </c>
      <c r="I628" t="str">
        <f t="shared" si="37"/>
        <v>discounted</v>
      </c>
      <c r="J628" s="3">
        <f>Table3[[#This Row],[Quantity_Sold]]*Table3[[#This Row],[Selling_Price]]</f>
        <v>2480</v>
      </c>
      <c r="K628" s="3">
        <f t="shared" si="38"/>
        <v>37.200000000000003</v>
      </c>
      <c r="L628" s="3">
        <f t="shared" si="39"/>
        <v>2442.8000000000002</v>
      </c>
      <c r="M628" s="3" t="str">
        <f>TEXT(Table3[[#This Row],[Date]], "mmmm")</f>
        <v>February</v>
      </c>
      <c r="N628" s="3" t="str">
        <f>_xlfn.XLOOKUP(D628,Customers!A:A,Customers!B:B )</f>
        <v>Harding-Johns</v>
      </c>
      <c r="O628" s="3" t="str">
        <f>_xlfn.XLOOKUP(C628,Books!A:A,Books!B:B)</f>
        <v>Especially father down</v>
      </c>
      <c r="P628" s="3" t="str">
        <f>INDEX(Customers!B:B,MATCH(D628,Customers!A:A,0))</f>
        <v>Harding-Johns</v>
      </c>
    </row>
    <row r="629" spans="1:16">
      <c r="A629" t="s">
        <v>1276</v>
      </c>
      <c r="B629" s="5">
        <v>44970</v>
      </c>
      <c r="C629" t="s">
        <v>74</v>
      </c>
      <c r="D629" t="s">
        <v>198</v>
      </c>
      <c r="E629">
        <v>7</v>
      </c>
      <c r="F629" t="str">
        <f t="shared" si="36"/>
        <v>Bulk</v>
      </c>
      <c r="G629" s="3">
        <v>347</v>
      </c>
      <c r="H629">
        <v>5</v>
      </c>
      <c r="I629" t="str">
        <f t="shared" si="37"/>
        <v>discounted</v>
      </c>
      <c r="J629" s="3">
        <f>Table3[[#This Row],[Quantity_Sold]]*Table3[[#This Row],[Selling_Price]]</f>
        <v>2429</v>
      </c>
      <c r="K629" s="3">
        <f t="shared" si="38"/>
        <v>17.350000000000001</v>
      </c>
      <c r="L629" s="3">
        <f t="shared" si="39"/>
        <v>2411.65</v>
      </c>
      <c r="M629" s="3" t="str">
        <f>TEXT(Table3[[#This Row],[Date]], "mmmm")</f>
        <v>February</v>
      </c>
      <c r="N629" s="3" t="str">
        <f>_xlfn.XLOOKUP(D629,Customers!A:A,Customers!B:B )</f>
        <v>Harris-Mills</v>
      </c>
      <c r="O629" s="3" t="str">
        <f>_xlfn.XLOOKUP(C629,Books!A:A,Books!B:B)</f>
        <v>Think either pressure</v>
      </c>
      <c r="P629" s="3" t="str">
        <f>INDEX(Customers!B:B,MATCH(D629,Customers!A:A,0))</f>
        <v>Harris-Mills</v>
      </c>
    </row>
    <row r="630" spans="1:16">
      <c r="A630" t="s">
        <v>1277</v>
      </c>
      <c r="B630" s="5">
        <v>44974</v>
      </c>
      <c r="C630" t="s">
        <v>44</v>
      </c>
      <c r="D630" t="s">
        <v>466</v>
      </c>
      <c r="E630">
        <v>5</v>
      </c>
      <c r="F630" t="str">
        <f t="shared" si="36"/>
        <v>normal</v>
      </c>
      <c r="G630" s="3">
        <v>295</v>
      </c>
      <c r="H630">
        <v>0</v>
      </c>
      <c r="I630" t="str">
        <f t="shared" si="37"/>
        <v>full price</v>
      </c>
      <c r="J630" s="3">
        <f>Table3[[#This Row],[Quantity_Sold]]*Table3[[#This Row],[Selling_Price]]</f>
        <v>1475</v>
      </c>
      <c r="K630" s="3">
        <f t="shared" si="38"/>
        <v>0</v>
      </c>
      <c r="L630" s="3">
        <f t="shared" si="39"/>
        <v>1475</v>
      </c>
      <c r="M630" s="3" t="str">
        <f>TEXT(Table3[[#This Row],[Date]], "mmmm")</f>
        <v>February</v>
      </c>
      <c r="N630" s="3" t="str">
        <f>_xlfn.XLOOKUP(D630,Customers!A:A,Customers!B:B )</f>
        <v>Knight-Coleman</v>
      </c>
      <c r="O630" s="3" t="str">
        <f>_xlfn.XLOOKUP(C630,Books!A:A,Books!B:B)</f>
        <v>Once suddenly</v>
      </c>
      <c r="P630" s="3" t="str">
        <f>INDEX(Customers!B:B,MATCH(D630,Customers!A:A,0))</f>
        <v>Knight-Coleman</v>
      </c>
    </row>
    <row r="631" spans="1:16">
      <c r="A631" t="s">
        <v>1278</v>
      </c>
      <c r="B631" s="5">
        <v>44984</v>
      </c>
      <c r="C631" t="s">
        <v>92</v>
      </c>
      <c r="D631" t="s">
        <v>278</v>
      </c>
      <c r="E631">
        <v>8</v>
      </c>
      <c r="F631" t="str">
        <f t="shared" si="36"/>
        <v>Bulk</v>
      </c>
      <c r="G631" s="3">
        <v>381</v>
      </c>
      <c r="H631">
        <v>5</v>
      </c>
      <c r="I631" t="str">
        <f t="shared" si="37"/>
        <v>discounted</v>
      </c>
      <c r="J631" s="3">
        <f>Table3[[#This Row],[Quantity_Sold]]*Table3[[#This Row],[Selling_Price]]</f>
        <v>3048</v>
      </c>
      <c r="K631" s="3">
        <f t="shared" si="38"/>
        <v>19.05</v>
      </c>
      <c r="L631" s="3">
        <f t="shared" si="39"/>
        <v>3028.95</v>
      </c>
      <c r="M631" s="3" t="str">
        <f>TEXT(Table3[[#This Row],[Date]], "mmmm")</f>
        <v>February</v>
      </c>
      <c r="N631" s="3" t="str">
        <f>_xlfn.XLOOKUP(D631,Customers!A:A,Customers!B:B )</f>
        <v>Reid, Chavez and Flowers</v>
      </c>
      <c r="O631" s="3" t="str">
        <f>_xlfn.XLOOKUP(C631,Books!A:A,Books!B:B)</f>
        <v>Also general growth local</v>
      </c>
      <c r="P631" s="3" t="str">
        <f>INDEX(Customers!B:B,MATCH(D631,Customers!A:A,0))</f>
        <v>Reid, Chavez and Flowers</v>
      </c>
    </row>
    <row r="632" spans="1:16">
      <c r="A632" t="s">
        <v>1279</v>
      </c>
      <c r="B632" s="5">
        <v>44971</v>
      </c>
      <c r="C632" t="s">
        <v>4</v>
      </c>
      <c r="D632" t="s">
        <v>188</v>
      </c>
      <c r="E632">
        <v>1</v>
      </c>
      <c r="F632" t="str">
        <f t="shared" si="36"/>
        <v>normal</v>
      </c>
      <c r="G632" s="3">
        <v>418</v>
      </c>
      <c r="H632">
        <v>5</v>
      </c>
      <c r="I632" t="str">
        <f t="shared" si="37"/>
        <v>discounted</v>
      </c>
      <c r="J632" s="3">
        <f>Table3[[#This Row],[Quantity_Sold]]*Table3[[#This Row],[Selling_Price]]</f>
        <v>418</v>
      </c>
      <c r="K632" s="3">
        <f t="shared" si="38"/>
        <v>20.9</v>
      </c>
      <c r="L632" s="3">
        <f t="shared" si="39"/>
        <v>397.1</v>
      </c>
      <c r="M632" s="3" t="str">
        <f>TEXT(Table3[[#This Row],[Date]], "mmmm")</f>
        <v>February</v>
      </c>
      <c r="N632" s="3" t="str">
        <f>_xlfn.XLOOKUP(D632,Customers!A:A,Customers!B:B )</f>
        <v>Moran-Joyce</v>
      </c>
      <c r="O632" s="3" t="str">
        <f>_xlfn.XLOOKUP(C632,Books!A:A,Books!B:B)</f>
        <v>Arrive ok</v>
      </c>
      <c r="P632" s="3" t="str">
        <f>INDEX(Customers!B:B,MATCH(D632,Customers!A:A,0))</f>
        <v>Moran-Joyce</v>
      </c>
    </row>
    <row r="633" spans="1:16">
      <c r="A633" t="s">
        <v>1280</v>
      </c>
      <c r="B633" s="5">
        <v>44958</v>
      </c>
      <c r="C633" t="s">
        <v>28</v>
      </c>
      <c r="D633" t="s">
        <v>252</v>
      </c>
      <c r="E633">
        <v>10</v>
      </c>
      <c r="F633" t="str">
        <f t="shared" si="36"/>
        <v>Bulk</v>
      </c>
      <c r="G633" s="3">
        <v>342</v>
      </c>
      <c r="H633">
        <v>5</v>
      </c>
      <c r="I633" t="str">
        <f t="shared" si="37"/>
        <v>discounted</v>
      </c>
      <c r="J633" s="3">
        <f>Table3[[#This Row],[Quantity_Sold]]*Table3[[#This Row],[Selling_Price]]</f>
        <v>3420</v>
      </c>
      <c r="K633" s="3">
        <f t="shared" si="38"/>
        <v>17.100000000000001</v>
      </c>
      <c r="L633" s="3">
        <f t="shared" si="39"/>
        <v>3402.9</v>
      </c>
      <c r="M633" s="3" t="str">
        <f>TEXT(Table3[[#This Row],[Date]], "mmmm")</f>
        <v>February</v>
      </c>
      <c r="N633" s="3" t="str">
        <f>_xlfn.XLOOKUP(D633,Customers!A:A,Customers!B:B )</f>
        <v>Weber PLC</v>
      </c>
      <c r="O633" s="3" t="str">
        <f>_xlfn.XLOOKUP(C633,Books!A:A,Books!B:B)</f>
        <v>Eat pattern view</v>
      </c>
      <c r="P633" s="3" t="str">
        <f>INDEX(Customers!B:B,MATCH(D633,Customers!A:A,0))</f>
        <v>Weber PLC</v>
      </c>
    </row>
    <row r="634" spans="1:16">
      <c r="A634" t="s">
        <v>1281</v>
      </c>
      <c r="B634" s="5">
        <v>44984</v>
      </c>
      <c r="C634" t="s">
        <v>60</v>
      </c>
      <c r="D634" t="s">
        <v>612</v>
      </c>
      <c r="E634">
        <v>10</v>
      </c>
      <c r="F634" t="str">
        <f t="shared" si="36"/>
        <v>Bulk</v>
      </c>
      <c r="G634" s="3">
        <v>459</v>
      </c>
      <c r="H634">
        <v>15</v>
      </c>
      <c r="I634" t="str">
        <f t="shared" si="37"/>
        <v>discounted</v>
      </c>
      <c r="J634" s="3">
        <f>Table3[[#This Row],[Quantity_Sold]]*Table3[[#This Row],[Selling_Price]]</f>
        <v>4590</v>
      </c>
      <c r="K634" s="3">
        <f t="shared" si="38"/>
        <v>68.849999999999994</v>
      </c>
      <c r="L634" s="3">
        <f t="shared" si="39"/>
        <v>4521.1499999999996</v>
      </c>
      <c r="M634" s="3" t="str">
        <f>TEXT(Table3[[#This Row],[Date]], "mmmm")</f>
        <v>February</v>
      </c>
      <c r="N634" s="3" t="str">
        <f>_xlfn.XLOOKUP(D634,Customers!A:A,Customers!B:B )</f>
        <v>Washington, Golden and Roberts</v>
      </c>
      <c r="O634" s="3" t="str">
        <f>_xlfn.XLOOKUP(C634,Books!A:A,Books!B:B)</f>
        <v>Whatever method</v>
      </c>
      <c r="P634" s="3" t="str">
        <f>INDEX(Customers!B:B,MATCH(D634,Customers!A:A,0))</f>
        <v>Washington, Golden and Roberts</v>
      </c>
    </row>
    <row r="635" spans="1:16">
      <c r="A635" t="s">
        <v>1282</v>
      </c>
      <c r="B635" s="5">
        <v>44976</v>
      </c>
      <c r="C635" t="s">
        <v>66</v>
      </c>
      <c r="D635" t="s">
        <v>572</v>
      </c>
      <c r="E635">
        <v>7</v>
      </c>
      <c r="F635" t="str">
        <f t="shared" si="36"/>
        <v>Bulk</v>
      </c>
      <c r="G635" s="3">
        <v>271</v>
      </c>
      <c r="H635">
        <v>5</v>
      </c>
      <c r="I635" t="str">
        <f t="shared" si="37"/>
        <v>discounted</v>
      </c>
      <c r="J635" s="3">
        <f>Table3[[#This Row],[Quantity_Sold]]*Table3[[#This Row],[Selling_Price]]</f>
        <v>1897</v>
      </c>
      <c r="K635" s="3">
        <f t="shared" si="38"/>
        <v>13.55</v>
      </c>
      <c r="L635" s="3">
        <f t="shared" si="39"/>
        <v>1883.45</v>
      </c>
      <c r="M635" s="3" t="str">
        <f>TEXT(Table3[[#This Row],[Date]], "mmmm")</f>
        <v>February</v>
      </c>
      <c r="N635" s="3" t="str">
        <f>_xlfn.XLOOKUP(D635,Customers!A:A,Customers!B:B )</f>
        <v>Hill Inc</v>
      </c>
      <c r="O635" s="3" t="str">
        <f>_xlfn.XLOOKUP(C635,Books!A:A,Books!B:B)</f>
        <v>Easy citizen time</v>
      </c>
      <c r="P635" s="3" t="str">
        <f>INDEX(Customers!B:B,MATCH(D635,Customers!A:A,0))</f>
        <v>Hill Inc</v>
      </c>
    </row>
    <row r="636" spans="1:16">
      <c r="A636" t="s">
        <v>1283</v>
      </c>
      <c r="B636" s="5">
        <v>44959</v>
      </c>
      <c r="C636" t="s">
        <v>90</v>
      </c>
      <c r="D636" t="s">
        <v>558</v>
      </c>
      <c r="E636">
        <v>10</v>
      </c>
      <c r="F636" t="str">
        <f t="shared" si="36"/>
        <v>Bulk</v>
      </c>
      <c r="G636" s="3">
        <v>222</v>
      </c>
      <c r="H636">
        <v>5</v>
      </c>
      <c r="I636" t="str">
        <f t="shared" si="37"/>
        <v>discounted</v>
      </c>
      <c r="J636" s="3">
        <f>Table3[[#This Row],[Quantity_Sold]]*Table3[[#This Row],[Selling_Price]]</f>
        <v>2220</v>
      </c>
      <c r="K636" s="3">
        <f t="shared" si="38"/>
        <v>11.1</v>
      </c>
      <c r="L636" s="3">
        <f t="shared" si="39"/>
        <v>2208.9</v>
      </c>
      <c r="M636" s="3" t="str">
        <f>TEXT(Table3[[#This Row],[Date]], "mmmm")</f>
        <v>February</v>
      </c>
      <c r="N636" s="3" t="str">
        <f>_xlfn.XLOOKUP(D636,Customers!A:A,Customers!B:B )</f>
        <v>Maldonado-Cohen</v>
      </c>
      <c r="O636" s="3" t="str">
        <f>_xlfn.XLOOKUP(C636,Books!A:A,Books!B:B)</f>
        <v>Remember approach buy</v>
      </c>
      <c r="P636" s="3" t="str">
        <f>INDEX(Customers!B:B,MATCH(D636,Customers!A:A,0))</f>
        <v>Maldonado-Cohen</v>
      </c>
    </row>
    <row r="637" spans="1:16">
      <c r="A637" t="s">
        <v>1284</v>
      </c>
      <c r="B637" s="5">
        <v>44984</v>
      </c>
      <c r="C637" t="s">
        <v>96</v>
      </c>
      <c r="D637" t="s">
        <v>288</v>
      </c>
      <c r="E637">
        <v>2</v>
      </c>
      <c r="F637" t="str">
        <f t="shared" si="36"/>
        <v>normal</v>
      </c>
      <c r="G637" s="3">
        <v>396</v>
      </c>
      <c r="H637">
        <v>15</v>
      </c>
      <c r="I637" t="str">
        <f t="shared" si="37"/>
        <v>discounted</v>
      </c>
      <c r="J637" s="3">
        <f>Table3[[#This Row],[Quantity_Sold]]*Table3[[#This Row],[Selling_Price]]</f>
        <v>792</v>
      </c>
      <c r="K637" s="3">
        <f t="shared" si="38"/>
        <v>59.4</v>
      </c>
      <c r="L637" s="3">
        <f t="shared" si="39"/>
        <v>732.6</v>
      </c>
      <c r="M637" s="3" t="str">
        <f>TEXT(Table3[[#This Row],[Date]], "mmmm")</f>
        <v>February</v>
      </c>
      <c r="N637" s="3" t="str">
        <f>_xlfn.XLOOKUP(D637,Customers!A:A,Customers!B:B )</f>
        <v>Martinez, Bruce and Brady</v>
      </c>
      <c r="O637" s="3" t="str">
        <f>_xlfn.XLOOKUP(C637,Books!A:A,Books!B:B)</f>
        <v>Green city audience</v>
      </c>
      <c r="P637" s="3" t="str">
        <f>INDEX(Customers!B:B,MATCH(D637,Customers!A:A,0))</f>
        <v>Martinez, Bruce and Brady</v>
      </c>
    </row>
    <row r="638" spans="1:16">
      <c r="A638" t="s">
        <v>1285</v>
      </c>
      <c r="B638" s="5">
        <v>44970</v>
      </c>
      <c r="C638" t="s">
        <v>104</v>
      </c>
      <c r="D638" t="s">
        <v>192</v>
      </c>
      <c r="E638">
        <v>10</v>
      </c>
      <c r="F638" t="str">
        <f t="shared" si="36"/>
        <v>Bulk</v>
      </c>
      <c r="G638" s="3">
        <v>465</v>
      </c>
      <c r="H638">
        <v>0</v>
      </c>
      <c r="I638" t="str">
        <f t="shared" si="37"/>
        <v>full price</v>
      </c>
      <c r="J638" s="3">
        <f>Table3[[#This Row],[Quantity_Sold]]*Table3[[#This Row],[Selling_Price]]</f>
        <v>4650</v>
      </c>
      <c r="K638" s="3">
        <f t="shared" si="38"/>
        <v>0</v>
      </c>
      <c r="L638" s="3">
        <f t="shared" si="39"/>
        <v>4650</v>
      </c>
      <c r="M638" s="3" t="str">
        <f>TEXT(Table3[[#This Row],[Date]], "mmmm")</f>
        <v>February</v>
      </c>
      <c r="N638" s="3" t="str">
        <f>_xlfn.XLOOKUP(D638,Customers!A:A,Customers!B:B )</f>
        <v>Evans LLC</v>
      </c>
      <c r="O638" s="3" t="str">
        <f>_xlfn.XLOOKUP(C638,Books!A:A,Books!B:B)</f>
        <v>Process find daughter</v>
      </c>
      <c r="P638" s="3" t="str">
        <f>INDEX(Customers!B:B,MATCH(D638,Customers!A:A,0))</f>
        <v>Evans LLC</v>
      </c>
    </row>
    <row r="639" spans="1:16">
      <c r="A639" t="s">
        <v>1286</v>
      </c>
      <c r="B639" s="5">
        <v>44964</v>
      </c>
      <c r="C639" t="s">
        <v>46</v>
      </c>
      <c r="D639" t="s">
        <v>364</v>
      </c>
      <c r="E639">
        <v>8</v>
      </c>
      <c r="F639" t="str">
        <f t="shared" si="36"/>
        <v>Bulk</v>
      </c>
      <c r="G639" s="3">
        <v>167</v>
      </c>
      <c r="H639">
        <v>5</v>
      </c>
      <c r="I639" t="str">
        <f t="shared" si="37"/>
        <v>discounted</v>
      </c>
      <c r="J639" s="3">
        <f>Table3[[#This Row],[Quantity_Sold]]*Table3[[#This Row],[Selling_Price]]</f>
        <v>1336</v>
      </c>
      <c r="K639" s="3">
        <f t="shared" si="38"/>
        <v>8.35</v>
      </c>
      <c r="L639" s="3">
        <f t="shared" si="39"/>
        <v>1327.65</v>
      </c>
      <c r="M639" s="3" t="str">
        <f>TEXT(Table3[[#This Row],[Date]], "mmmm")</f>
        <v>February</v>
      </c>
      <c r="N639" s="3" t="str">
        <f>_xlfn.XLOOKUP(D639,Customers!A:A,Customers!B:B )</f>
        <v>Mann PLC</v>
      </c>
      <c r="O639" s="3" t="str">
        <f>_xlfn.XLOOKUP(C639,Books!A:A,Books!B:B)</f>
        <v>Result population age</v>
      </c>
      <c r="P639" s="3" t="str">
        <f>INDEX(Customers!B:B,MATCH(D639,Customers!A:A,0))</f>
        <v>Mann PLC</v>
      </c>
    </row>
    <row r="640" spans="1:16">
      <c r="A640" t="s">
        <v>1287</v>
      </c>
      <c r="B640" s="5">
        <v>44984</v>
      </c>
      <c r="C640" t="s">
        <v>52</v>
      </c>
      <c r="D640" t="s">
        <v>132</v>
      </c>
      <c r="E640">
        <v>3</v>
      </c>
      <c r="F640" t="str">
        <f t="shared" si="36"/>
        <v>normal</v>
      </c>
      <c r="G640" s="3">
        <v>441</v>
      </c>
      <c r="H640">
        <v>5</v>
      </c>
      <c r="I640" t="str">
        <f t="shared" si="37"/>
        <v>discounted</v>
      </c>
      <c r="J640" s="3">
        <f>Table3[[#This Row],[Quantity_Sold]]*Table3[[#This Row],[Selling_Price]]</f>
        <v>1323</v>
      </c>
      <c r="K640" s="3">
        <f t="shared" si="38"/>
        <v>22.05</v>
      </c>
      <c r="L640" s="3">
        <f t="shared" si="39"/>
        <v>1300.95</v>
      </c>
      <c r="M640" s="3" t="str">
        <f>TEXT(Table3[[#This Row],[Date]], "mmmm")</f>
        <v>February</v>
      </c>
      <c r="N640" s="3" t="str">
        <f>_xlfn.XLOOKUP(D640,Customers!A:A,Customers!B:B )</f>
        <v>Harris, Wilkinson and Barber</v>
      </c>
      <c r="O640" s="3" t="str">
        <f>_xlfn.XLOOKUP(C640,Books!A:A,Books!B:B)</f>
        <v>Hope meet thing</v>
      </c>
      <c r="P640" s="3" t="str">
        <f>INDEX(Customers!B:B,MATCH(D640,Customers!A:A,0))</f>
        <v>Harris, Wilkinson and Barber</v>
      </c>
    </row>
    <row r="641" spans="1:16">
      <c r="A641" t="s">
        <v>1288</v>
      </c>
      <c r="B641" s="5">
        <v>44970</v>
      </c>
      <c r="C641" t="s">
        <v>110</v>
      </c>
      <c r="D641" t="s">
        <v>546</v>
      </c>
      <c r="E641">
        <v>3</v>
      </c>
      <c r="F641" t="str">
        <f t="shared" si="36"/>
        <v>normal</v>
      </c>
      <c r="G641" s="3">
        <v>451</v>
      </c>
      <c r="H641">
        <v>10</v>
      </c>
      <c r="I641" t="str">
        <f t="shared" si="37"/>
        <v>discounted</v>
      </c>
      <c r="J641" s="3">
        <f>Table3[[#This Row],[Quantity_Sold]]*Table3[[#This Row],[Selling_Price]]</f>
        <v>1353</v>
      </c>
      <c r="K641" s="3">
        <f t="shared" si="38"/>
        <v>45.1</v>
      </c>
      <c r="L641" s="3">
        <f t="shared" si="39"/>
        <v>1307.9000000000001</v>
      </c>
      <c r="M641" s="3" t="str">
        <f>TEXT(Table3[[#This Row],[Date]], "mmmm")</f>
        <v>February</v>
      </c>
      <c r="N641" s="3" t="str">
        <f>_xlfn.XLOOKUP(D641,Customers!A:A,Customers!B:B )</f>
        <v>Sanford Group</v>
      </c>
      <c r="O641" s="3" t="str">
        <f>_xlfn.XLOOKUP(C641,Books!A:A,Books!B:B)</f>
        <v>Sense produce</v>
      </c>
      <c r="P641" s="3" t="str">
        <f>INDEX(Customers!B:B,MATCH(D641,Customers!A:A,0))</f>
        <v>Sanford Group</v>
      </c>
    </row>
    <row r="642" spans="1:16">
      <c r="A642" t="s">
        <v>1289</v>
      </c>
      <c r="B642" s="5">
        <v>44978</v>
      </c>
      <c r="C642" t="s">
        <v>104</v>
      </c>
      <c r="D642" t="s">
        <v>562</v>
      </c>
      <c r="E642">
        <v>8</v>
      </c>
      <c r="F642" t="str">
        <f t="shared" ref="F642:F705" si="40">IF(E642&gt;5,"Bulk","normal")</f>
        <v>Bulk</v>
      </c>
      <c r="G642" s="3">
        <v>465</v>
      </c>
      <c r="H642">
        <v>15</v>
      </c>
      <c r="I642" t="str">
        <f t="shared" ref="I642:I705" si="41">IF(H642&gt;0,"discounted","full price")</f>
        <v>discounted</v>
      </c>
      <c r="J642" s="3">
        <f>Table3[[#This Row],[Quantity_Sold]]*Table3[[#This Row],[Selling_Price]]</f>
        <v>3720</v>
      </c>
      <c r="K642" s="3">
        <f t="shared" ref="K642:K705" si="42">H642*G642/100</f>
        <v>69.75</v>
      </c>
      <c r="L642" s="3">
        <f t="shared" ref="L642:L705" si="43">J642-K642</f>
        <v>3650.25</v>
      </c>
      <c r="M642" s="3" t="str">
        <f>TEXT(Table3[[#This Row],[Date]], "mmmm")</f>
        <v>February</v>
      </c>
      <c r="N642" s="3" t="str">
        <f>_xlfn.XLOOKUP(D642,Customers!A:A,Customers!B:B )</f>
        <v>Nelson, Martinez and Malone</v>
      </c>
      <c r="O642" s="3" t="str">
        <f>_xlfn.XLOOKUP(C642,Books!A:A,Books!B:B)</f>
        <v>Process find daughter</v>
      </c>
      <c r="P642" s="3" t="str">
        <f>INDEX(Customers!B:B,MATCH(D642,Customers!A:A,0))</f>
        <v>Nelson, Martinez and Malone</v>
      </c>
    </row>
    <row r="643" spans="1:16">
      <c r="A643" t="s">
        <v>1290</v>
      </c>
      <c r="B643" s="5">
        <v>44983</v>
      </c>
      <c r="C643" t="s">
        <v>15</v>
      </c>
      <c r="D643" t="s">
        <v>510</v>
      </c>
      <c r="E643">
        <v>3</v>
      </c>
      <c r="F643" t="str">
        <f t="shared" si="40"/>
        <v>normal</v>
      </c>
      <c r="G643" s="3">
        <v>248</v>
      </c>
      <c r="H643">
        <v>0</v>
      </c>
      <c r="I643" t="str">
        <f t="shared" si="41"/>
        <v>full price</v>
      </c>
      <c r="J643" s="3">
        <f>Table3[[#This Row],[Quantity_Sold]]*Table3[[#This Row],[Selling_Price]]</f>
        <v>744</v>
      </c>
      <c r="K643" s="3">
        <f t="shared" si="42"/>
        <v>0</v>
      </c>
      <c r="L643" s="3">
        <f t="shared" si="43"/>
        <v>744</v>
      </c>
      <c r="M643" s="3" t="str">
        <f>TEXT(Table3[[#This Row],[Date]], "mmmm")</f>
        <v>February</v>
      </c>
      <c r="N643" s="3" t="str">
        <f>_xlfn.XLOOKUP(D643,Customers!A:A,Customers!B:B )</f>
        <v>Matthews, Flores and Bradley</v>
      </c>
      <c r="O643" s="3" t="str">
        <f>_xlfn.XLOOKUP(C643,Books!A:A,Books!B:B)</f>
        <v>Especially father down</v>
      </c>
      <c r="P643" s="3" t="str">
        <f>INDEX(Customers!B:B,MATCH(D643,Customers!A:A,0))</f>
        <v>Matthews, Flores and Bradley</v>
      </c>
    </row>
    <row r="644" spans="1:16">
      <c r="A644" t="s">
        <v>1291</v>
      </c>
      <c r="B644" s="5">
        <v>44973</v>
      </c>
      <c r="C644" t="s">
        <v>28</v>
      </c>
      <c r="D644" t="s">
        <v>172</v>
      </c>
      <c r="E644">
        <v>8</v>
      </c>
      <c r="F644" t="str">
        <f t="shared" si="40"/>
        <v>Bulk</v>
      </c>
      <c r="G644" s="3">
        <v>342</v>
      </c>
      <c r="H644">
        <v>15</v>
      </c>
      <c r="I644" t="str">
        <f t="shared" si="41"/>
        <v>discounted</v>
      </c>
      <c r="J644" s="3">
        <f>Table3[[#This Row],[Quantity_Sold]]*Table3[[#This Row],[Selling_Price]]</f>
        <v>2736</v>
      </c>
      <c r="K644" s="3">
        <f t="shared" si="42"/>
        <v>51.3</v>
      </c>
      <c r="L644" s="3">
        <f t="shared" si="43"/>
        <v>2684.7</v>
      </c>
      <c r="M644" s="3" t="str">
        <f>TEXT(Table3[[#This Row],[Date]], "mmmm")</f>
        <v>February</v>
      </c>
      <c r="N644" s="3" t="str">
        <f>_xlfn.XLOOKUP(D644,Customers!A:A,Customers!B:B )</f>
        <v>Bolton, Jones and Rich</v>
      </c>
      <c r="O644" s="3" t="str">
        <f>_xlfn.XLOOKUP(C644,Books!A:A,Books!B:B)</f>
        <v>Eat pattern view</v>
      </c>
      <c r="P644" s="3" t="str">
        <f>INDEX(Customers!B:B,MATCH(D644,Customers!A:A,0))</f>
        <v>Bolton, Jones and Rich</v>
      </c>
    </row>
    <row r="645" spans="1:16">
      <c r="A645" t="s">
        <v>1292</v>
      </c>
      <c r="B645" s="5">
        <v>44964</v>
      </c>
      <c r="C645" t="s">
        <v>114</v>
      </c>
      <c r="D645" t="s">
        <v>356</v>
      </c>
      <c r="E645">
        <v>9</v>
      </c>
      <c r="F645" t="str">
        <f t="shared" si="40"/>
        <v>Bulk</v>
      </c>
      <c r="G645" s="3">
        <v>315</v>
      </c>
      <c r="H645">
        <v>15</v>
      </c>
      <c r="I645" t="str">
        <f t="shared" si="41"/>
        <v>discounted</v>
      </c>
      <c r="J645" s="3">
        <f>Table3[[#This Row],[Quantity_Sold]]*Table3[[#This Row],[Selling_Price]]</f>
        <v>2835</v>
      </c>
      <c r="K645" s="3">
        <f t="shared" si="42"/>
        <v>47.25</v>
      </c>
      <c r="L645" s="3">
        <f t="shared" si="43"/>
        <v>2787.75</v>
      </c>
      <c r="M645" s="3" t="str">
        <f>TEXT(Table3[[#This Row],[Date]], "mmmm")</f>
        <v>February</v>
      </c>
      <c r="N645" s="3" t="str">
        <f>_xlfn.XLOOKUP(D645,Customers!A:A,Customers!B:B )</f>
        <v>Nash, Rich and Hill</v>
      </c>
      <c r="O645" s="3" t="str">
        <f>_xlfn.XLOOKUP(C645,Books!A:A,Books!B:B)</f>
        <v>Detail difficult power</v>
      </c>
      <c r="P645" s="3" t="str">
        <f>INDEX(Customers!B:B,MATCH(D645,Customers!A:A,0))</f>
        <v>Nash, Rich and Hill</v>
      </c>
    </row>
    <row r="646" spans="1:16">
      <c r="A646" t="s">
        <v>1293</v>
      </c>
      <c r="B646" s="5">
        <v>44979</v>
      </c>
      <c r="C646" t="s">
        <v>108</v>
      </c>
      <c r="D646" t="s">
        <v>400</v>
      </c>
      <c r="E646">
        <v>10</v>
      </c>
      <c r="F646" t="str">
        <f t="shared" si="40"/>
        <v>Bulk</v>
      </c>
      <c r="G646" s="3">
        <v>287</v>
      </c>
      <c r="H646">
        <v>5</v>
      </c>
      <c r="I646" t="str">
        <f t="shared" si="41"/>
        <v>discounted</v>
      </c>
      <c r="J646" s="3">
        <f>Table3[[#This Row],[Quantity_Sold]]*Table3[[#This Row],[Selling_Price]]</f>
        <v>2870</v>
      </c>
      <c r="K646" s="3">
        <f t="shared" si="42"/>
        <v>14.35</v>
      </c>
      <c r="L646" s="3">
        <f t="shared" si="43"/>
        <v>2855.65</v>
      </c>
      <c r="M646" s="3" t="str">
        <f>TEXT(Table3[[#This Row],[Date]], "mmmm")</f>
        <v>February</v>
      </c>
      <c r="N646" s="3" t="str">
        <f>_xlfn.XLOOKUP(D646,Customers!A:A,Customers!B:B )</f>
        <v>Clarke Group</v>
      </c>
      <c r="O646" s="3" t="str">
        <f>_xlfn.XLOOKUP(C646,Books!A:A,Books!B:B)</f>
        <v>Front</v>
      </c>
      <c r="P646" s="3" t="str">
        <f>INDEX(Customers!B:B,MATCH(D646,Customers!A:A,0))</f>
        <v>Clarke Group</v>
      </c>
    </row>
    <row r="647" spans="1:16">
      <c r="A647" t="s">
        <v>1294</v>
      </c>
      <c r="B647" s="5">
        <v>44977</v>
      </c>
      <c r="C647" t="s">
        <v>32</v>
      </c>
      <c r="D647" t="s">
        <v>570</v>
      </c>
      <c r="E647">
        <v>5</v>
      </c>
      <c r="F647" t="str">
        <f t="shared" si="40"/>
        <v>normal</v>
      </c>
      <c r="G647" s="3">
        <v>186</v>
      </c>
      <c r="H647">
        <v>0</v>
      </c>
      <c r="I647" t="str">
        <f t="shared" si="41"/>
        <v>full price</v>
      </c>
      <c r="J647" s="3">
        <f>Table3[[#This Row],[Quantity_Sold]]*Table3[[#This Row],[Selling_Price]]</f>
        <v>930</v>
      </c>
      <c r="K647" s="3">
        <f t="shared" si="42"/>
        <v>0</v>
      </c>
      <c r="L647" s="3">
        <f t="shared" si="43"/>
        <v>930</v>
      </c>
      <c r="M647" s="3" t="str">
        <f>TEXT(Table3[[#This Row],[Date]], "mmmm")</f>
        <v>February</v>
      </c>
      <c r="N647" s="3" t="str">
        <f>_xlfn.XLOOKUP(D647,Customers!A:A,Customers!B:B )</f>
        <v>Potter Group</v>
      </c>
      <c r="O647" s="3" t="str">
        <f>_xlfn.XLOOKUP(C647,Books!A:A,Books!B:B)</f>
        <v>Charge along</v>
      </c>
      <c r="P647" s="3" t="str">
        <f>INDEX(Customers!B:B,MATCH(D647,Customers!A:A,0))</f>
        <v>Potter Group</v>
      </c>
    </row>
    <row r="648" spans="1:16">
      <c r="A648" t="s">
        <v>1295</v>
      </c>
      <c r="B648" s="5">
        <v>44983</v>
      </c>
      <c r="C648" t="s">
        <v>126</v>
      </c>
      <c r="D648" t="s">
        <v>574</v>
      </c>
      <c r="E648">
        <v>5</v>
      </c>
      <c r="F648" t="str">
        <f t="shared" si="40"/>
        <v>normal</v>
      </c>
      <c r="G648" s="3">
        <v>399</v>
      </c>
      <c r="H648">
        <v>10</v>
      </c>
      <c r="I648" t="str">
        <f t="shared" si="41"/>
        <v>discounted</v>
      </c>
      <c r="J648" s="3">
        <f>Table3[[#This Row],[Quantity_Sold]]*Table3[[#This Row],[Selling_Price]]</f>
        <v>1995</v>
      </c>
      <c r="K648" s="3">
        <f t="shared" si="42"/>
        <v>39.9</v>
      </c>
      <c r="L648" s="3">
        <f t="shared" si="43"/>
        <v>1955.1</v>
      </c>
      <c r="M648" s="3" t="str">
        <f>TEXT(Table3[[#This Row],[Date]], "mmmm")</f>
        <v>February</v>
      </c>
      <c r="N648" s="3" t="str">
        <f>_xlfn.XLOOKUP(D648,Customers!A:A,Customers!B:B )</f>
        <v>Williams Group</v>
      </c>
      <c r="O648" s="3" t="str">
        <f>_xlfn.XLOOKUP(C648,Books!A:A,Books!B:B)</f>
        <v>Ahead leg senior</v>
      </c>
      <c r="P648" s="3" t="str">
        <f>INDEX(Customers!B:B,MATCH(D648,Customers!A:A,0))</f>
        <v>Williams Group</v>
      </c>
    </row>
    <row r="649" spans="1:16">
      <c r="A649" t="s">
        <v>1296</v>
      </c>
      <c r="B649" s="5">
        <v>44972</v>
      </c>
      <c r="C649" t="s">
        <v>18</v>
      </c>
      <c r="D649" t="s">
        <v>222</v>
      </c>
      <c r="E649">
        <v>10</v>
      </c>
      <c r="F649" t="str">
        <f t="shared" si="40"/>
        <v>Bulk</v>
      </c>
      <c r="G649" s="3">
        <v>500</v>
      </c>
      <c r="H649">
        <v>10</v>
      </c>
      <c r="I649" t="str">
        <f t="shared" si="41"/>
        <v>discounted</v>
      </c>
      <c r="J649" s="3">
        <f>Table3[[#This Row],[Quantity_Sold]]*Table3[[#This Row],[Selling_Price]]</f>
        <v>5000</v>
      </c>
      <c r="K649" s="3">
        <f t="shared" si="42"/>
        <v>50</v>
      </c>
      <c r="L649" s="3">
        <f t="shared" si="43"/>
        <v>4950</v>
      </c>
      <c r="M649" s="3" t="str">
        <f>TEXT(Table3[[#This Row],[Date]], "mmmm")</f>
        <v>February</v>
      </c>
      <c r="N649" s="3" t="str">
        <f>_xlfn.XLOOKUP(D649,Customers!A:A,Customers!B:B )</f>
        <v>Lewis-Hunter</v>
      </c>
      <c r="O649" s="3" t="str">
        <f>_xlfn.XLOOKUP(C649,Books!A:A,Books!B:B)</f>
        <v>Cell become</v>
      </c>
      <c r="P649" s="3" t="str">
        <f>INDEX(Customers!B:B,MATCH(D649,Customers!A:A,0))</f>
        <v>Lewis-Hunter</v>
      </c>
    </row>
    <row r="650" spans="1:16">
      <c r="A650" t="s">
        <v>1297</v>
      </c>
      <c r="B650" s="5">
        <v>44972</v>
      </c>
      <c r="C650" t="s">
        <v>112</v>
      </c>
      <c r="D650" t="s">
        <v>151</v>
      </c>
      <c r="E650">
        <v>10</v>
      </c>
      <c r="F650" t="str">
        <f t="shared" si="40"/>
        <v>Bulk</v>
      </c>
      <c r="G650" s="3">
        <v>462</v>
      </c>
      <c r="H650">
        <v>0</v>
      </c>
      <c r="I650" t="str">
        <f t="shared" si="41"/>
        <v>full price</v>
      </c>
      <c r="J650" s="3">
        <f>Table3[[#This Row],[Quantity_Sold]]*Table3[[#This Row],[Selling_Price]]</f>
        <v>4620</v>
      </c>
      <c r="K650" s="3">
        <f t="shared" si="42"/>
        <v>0</v>
      </c>
      <c r="L650" s="3">
        <f t="shared" si="43"/>
        <v>4620</v>
      </c>
      <c r="M650" s="3" t="str">
        <f>TEXT(Table3[[#This Row],[Date]], "mmmm")</f>
        <v>February</v>
      </c>
      <c r="N650" s="3" t="str">
        <f>_xlfn.XLOOKUP(D650,Customers!A:A,Customers!B:B )</f>
        <v>Walter, Richard and Powell</v>
      </c>
      <c r="O650" s="3" t="str">
        <f>_xlfn.XLOOKUP(C650,Books!A:A,Books!B:B)</f>
        <v>Now stage</v>
      </c>
      <c r="P650" s="3" t="str">
        <f>INDEX(Customers!B:B,MATCH(D650,Customers!A:A,0))</f>
        <v>Walter, Richard and Powell</v>
      </c>
    </row>
    <row r="651" spans="1:16">
      <c r="A651" t="s">
        <v>1298</v>
      </c>
      <c r="B651" s="5">
        <v>44973</v>
      </c>
      <c r="C651" t="s">
        <v>86</v>
      </c>
      <c r="D651" t="s">
        <v>528</v>
      </c>
      <c r="E651">
        <v>3</v>
      </c>
      <c r="F651" t="str">
        <f t="shared" si="40"/>
        <v>normal</v>
      </c>
      <c r="G651" s="3">
        <v>356</v>
      </c>
      <c r="H651">
        <v>0</v>
      </c>
      <c r="I651" t="str">
        <f t="shared" si="41"/>
        <v>full price</v>
      </c>
      <c r="J651" s="3">
        <f>Table3[[#This Row],[Quantity_Sold]]*Table3[[#This Row],[Selling_Price]]</f>
        <v>1068</v>
      </c>
      <c r="K651" s="3">
        <f t="shared" si="42"/>
        <v>0</v>
      </c>
      <c r="L651" s="3">
        <f t="shared" si="43"/>
        <v>1068</v>
      </c>
      <c r="M651" s="3" t="str">
        <f>TEXT(Table3[[#This Row],[Date]], "mmmm")</f>
        <v>February</v>
      </c>
      <c r="N651" s="3" t="str">
        <f>_xlfn.XLOOKUP(D651,Customers!A:A,Customers!B:B )</f>
        <v>Solis, Snyder and Newton</v>
      </c>
      <c r="O651" s="3" t="str">
        <f>_xlfn.XLOOKUP(C651,Books!A:A,Books!B:B)</f>
        <v>While responsibility</v>
      </c>
      <c r="P651" s="3" t="str">
        <f>INDEX(Customers!B:B,MATCH(D651,Customers!A:A,0))</f>
        <v>Solis, Snyder and Newton</v>
      </c>
    </row>
    <row r="652" spans="1:16">
      <c r="A652" t="s">
        <v>1299</v>
      </c>
      <c r="B652" s="5">
        <v>44961</v>
      </c>
      <c r="C652" t="s">
        <v>76</v>
      </c>
      <c r="D652" t="s">
        <v>326</v>
      </c>
      <c r="E652">
        <v>4</v>
      </c>
      <c r="F652" t="str">
        <f t="shared" si="40"/>
        <v>normal</v>
      </c>
      <c r="G652" s="3">
        <v>305</v>
      </c>
      <c r="H652">
        <v>10</v>
      </c>
      <c r="I652" t="str">
        <f t="shared" si="41"/>
        <v>discounted</v>
      </c>
      <c r="J652" s="3">
        <f>Table3[[#This Row],[Quantity_Sold]]*Table3[[#This Row],[Selling_Price]]</f>
        <v>1220</v>
      </c>
      <c r="K652" s="3">
        <f t="shared" si="42"/>
        <v>30.5</v>
      </c>
      <c r="L652" s="3">
        <f t="shared" si="43"/>
        <v>1189.5</v>
      </c>
      <c r="M652" s="3" t="str">
        <f>TEXT(Table3[[#This Row],[Date]], "mmmm")</f>
        <v>February</v>
      </c>
      <c r="N652" s="3" t="str">
        <f>_xlfn.XLOOKUP(D652,Customers!A:A,Customers!B:B )</f>
        <v>Scott-Johnston</v>
      </c>
      <c r="O652" s="3" t="str">
        <f>_xlfn.XLOOKUP(C652,Books!A:A,Books!B:B)</f>
        <v>Above treatment</v>
      </c>
      <c r="P652" s="3" t="str">
        <f>INDEX(Customers!B:B,MATCH(D652,Customers!A:A,0))</f>
        <v>Scott-Johnston</v>
      </c>
    </row>
    <row r="653" spans="1:16">
      <c r="A653" t="s">
        <v>1300</v>
      </c>
      <c r="B653" s="5">
        <v>44964</v>
      </c>
      <c r="C653" t="s">
        <v>34</v>
      </c>
      <c r="D653" t="s">
        <v>312</v>
      </c>
      <c r="E653">
        <v>5</v>
      </c>
      <c r="F653" t="str">
        <f t="shared" si="40"/>
        <v>normal</v>
      </c>
      <c r="G653" s="3">
        <v>284</v>
      </c>
      <c r="H653">
        <v>10</v>
      </c>
      <c r="I653" t="str">
        <f t="shared" si="41"/>
        <v>discounted</v>
      </c>
      <c r="J653" s="3">
        <f>Table3[[#This Row],[Quantity_Sold]]*Table3[[#This Row],[Selling_Price]]</f>
        <v>1420</v>
      </c>
      <c r="K653" s="3">
        <f t="shared" si="42"/>
        <v>28.4</v>
      </c>
      <c r="L653" s="3">
        <f t="shared" si="43"/>
        <v>1391.6</v>
      </c>
      <c r="M653" s="3" t="str">
        <f>TEXT(Table3[[#This Row],[Date]], "mmmm")</f>
        <v>February</v>
      </c>
      <c r="N653" s="3" t="str">
        <f>_xlfn.XLOOKUP(D653,Customers!A:A,Customers!B:B )</f>
        <v>White and Sons</v>
      </c>
      <c r="O653" s="3" t="str">
        <f>_xlfn.XLOOKUP(C653,Books!A:A,Books!B:B)</f>
        <v>Against realize bill</v>
      </c>
      <c r="P653" s="3" t="str">
        <f>INDEX(Customers!B:B,MATCH(D653,Customers!A:A,0))</f>
        <v>White and Sons</v>
      </c>
    </row>
    <row r="654" spans="1:16">
      <c r="A654" t="s">
        <v>1301</v>
      </c>
      <c r="B654" s="5">
        <v>44984</v>
      </c>
      <c r="C654" t="s">
        <v>26</v>
      </c>
      <c r="D654" t="s">
        <v>490</v>
      </c>
      <c r="E654">
        <v>3</v>
      </c>
      <c r="F654" t="str">
        <f t="shared" si="40"/>
        <v>normal</v>
      </c>
      <c r="G654" s="3">
        <v>210</v>
      </c>
      <c r="H654">
        <v>0</v>
      </c>
      <c r="I654" t="str">
        <f t="shared" si="41"/>
        <v>full price</v>
      </c>
      <c r="J654" s="3">
        <f>Table3[[#This Row],[Quantity_Sold]]*Table3[[#This Row],[Selling_Price]]</f>
        <v>630</v>
      </c>
      <c r="K654" s="3">
        <f t="shared" si="42"/>
        <v>0</v>
      </c>
      <c r="L654" s="3">
        <f t="shared" si="43"/>
        <v>630</v>
      </c>
      <c r="M654" s="3" t="str">
        <f>TEXT(Table3[[#This Row],[Date]], "mmmm")</f>
        <v>February</v>
      </c>
      <c r="N654" s="3" t="str">
        <f>_xlfn.XLOOKUP(D654,Customers!A:A,Customers!B:B )</f>
        <v>Edwards, Ayers and Lowe</v>
      </c>
      <c r="O654" s="3" t="str">
        <f>_xlfn.XLOOKUP(C654,Books!A:A,Books!B:B)</f>
        <v>Nearly material</v>
      </c>
      <c r="P654" s="3" t="str">
        <f>INDEX(Customers!B:B,MATCH(D654,Customers!A:A,0))</f>
        <v>Edwards, Ayers and Lowe</v>
      </c>
    </row>
    <row r="655" spans="1:16">
      <c r="A655" t="s">
        <v>1302</v>
      </c>
      <c r="B655" s="5">
        <v>44974</v>
      </c>
      <c r="C655" t="s">
        <v>36</v>
      </c>
      <c r="D655" t="s">
        <v>160</v>
      </c>
      <c r="E655">
        <v>7</v>
      </c>
      <c r="F655" t="str">
        <f t="shared" si="40"/>
        <v>Bulk</v>
      </c>
      <c r="G655" s="3">
        <v>420</v>
      </c>
      <c r="H655">
        <v>0</v>
      </c>
      <c r="I655" t="str">
        <f t="shared" si="41"/>
        <v>full price</v>
      </c>
      <c r="J655" s="3">
        <f>Table3[[#This Row],[Quantity_Sold]]*Table3[[#This Row],[Selling_Price]]</f>
        <v>2940</v>
      </c>
      <c r="K655" s="3">
        <f t="shared" si="42"/>
        <v>0</v>
      </c>
      <c r="L655" s="3">
        <f t="shared" si="43"/>
        <v>2940</v>
      </c>
      <c r="M655" s="3" t="str">
        <f>TEXT(Table3[[#This Row],[Date]], "mmmm")</f>
        <v>February</v>
      </c>
      <c r="N655" s="3" t="str">
        <f>_xlfn.XLOOKUP(D655,Customers!A:A,Customers!B:B )</f>
        <v>Wu Group</v>
      </c>
      <c r="O655" s="3" t="str">
        <f>_xlfn.XLOOKUP(C655,Books!A:A,Books!B:B)</f>
        <v>Try fast</v>
      </c>
      <c r="P655" s="3" t="str">
        <f>INDEX(Customers!B:B,MATCH(D655,Customers!A:A,0))</f>
        <v>Wu Group</v>
      </c>
    </row>
    <row r="656" spans="1:16">
      <c r="A656" t="s">
        <v>1303</v>
      </c>
      <c r="B656" s="5">
        <v>44965</v>
      </c>
      <c r="C656" t="s">
        <v>86</v>
      </c>
      <c r="D656" t="s">
        <v>384</v>
      </c>
      <c r="E656">
        <v>10</v>
      </c>
      <c r="F656" t="str">
        <f t="shared" si="40"/>
        <v>Bulk</v>
      </c>
      <c r="G656" s="3">
        <v>356</v>
      </c>
      <c r="H656">
        <v>0</v>
      </c>
      <c r="I656" t="str">
        <f t="shared" si="41"/>
        <v>full price</v>
      </c>
      <c r="J656" s="3">
        <f>Table3[[#This Row],[Quantity_Sold]]*Table3[[#This Row],[Selling_Price]]</f>
        <v>3560</v>
      </c>
      <c r="K656" s="3">
        <f t="shared" si="42"/>
        <v>0</v>
      </c>
      <c r="L656" s="3">
        <f t="shared" si="43"/>
        <v>3560</v>
      </c>
      <c r="M656" s="3" t="str">
        <f>TEXT(Table3[[#This Row],[Date]], "mmmm")</f>
        <v>February</v>
      </c>
      <c r="N656" s="3" t="str">
        <f>_xlfn.XLOOKUP(D656,Customers!A:A,Customers!B:B )</f>
        <v>Mendoza-Burke</v>
      </c>
      <c r="O656" s="3" t="str">
        <f>_xlfn.XLOOKUP(C656,Books!A:A,Books!B:B)</f>
        <v>While responsibility</v>
      </c>
      <c r="P656" s="3" t="str">
        <f>INDEX(Customers!B:B,MATCH(D656,Customers!A:A,0))</f>
        <v>Mendoza-Burke</v>
      </c>
    </row>
    <row r="657" spans="1:16">
      <c r="A657" t="s">
        <v>1304</v>
      </c>
      <c r="B657" s="5">
        <v>44961</v>
      </c>
      <c r="C657" t="s">
        <v>10</v>
      </c>
      <c r="D657" t="s">
        <v>486</v>
      </c>
      <c r="E657">
        <v>8</v>
      </c>
      <c r="F657" t="str">
        <f t="shared" si="40"/>
        <v>Bulk</v>
      </c>
      <c r="G657" s="3">
        <v>167</v>
      </c>
      <c r="H657">
        <v>10</v>
      </c>
      <c r="I657" t="str">
        <f t="shared" si="41"/>
        <v>discounted</v>
      </c>
      <c r="J657" s="3">
        <f>Table3[[#This Row],[Quantity_Sold]]*Table3[[#This Row],[Selling_Price]]</f>
        <v>1336</v>
      </c>
      <c r="K657" s="3">
        <f t="shared" si="42"/>
        <v>16.7</v>
      </c>
      <c r="L657" s="3">
        <f t="shared" si="43"/>
        <v>1319.3</v>
      </c>
      <c r="M657" s="3" t="str">
        <f>TEXT(Table3[[#This Row],[Date]], "mmmm")</f>
        <v>February</v>
      </c>
      <c r="N657" s="3" t="str">
        <f>_xlfn.XLOOKUP(D657,Customers!A:A,Customers!B:B )</f>
        <v>Liu Group</v>
      </c>
      <c r="O657" s="3" t="str">
        <f>_xlfn.XLOOKUP(C657,Books!A:A,Books!B:B)</f>
        <v>Late</v>
      </c>
      <c r="P657" s="3" t="str">
        <f>INDEX(Customers!B:B,MATCH(D657,Customers!A:A,0))</f>
        <v>Liu Group</v>
      </c>
    </row>
    <row r="658" spans="1:16">
      <c r="A658" t="s">
        <v>1305</v>
      </c>
      <c r="B658" s="5">
        <v>44965</v>
      </c>
      <c r="C658" t="s">
        <v>66</v>
      </c>
      <c r="D658" t="s">
        <v>542</v>
      </c>
      <c r="E658">
        <v>7</v>
      </c>
      <c r="F658" t="str">
        <f t="shared" si="40"/>
        <v>Bulk</v>
      </c>
      <c r="G658" s="3">
        <v>271</v>
      </c>
      <c r="H658">
        <v>10</v>
      </c>
      <c r="I658" t="str">
        <f t="shared" si="41"/>
        <v>discounted</v>
      </c>
      <c r="J658" s="3">
        <f>Table3[[#This Row],[Quantity_Sold]]*Table3[[#This Row],[Selling_Price]]</f>
        <v>1897</v>
      </c>
      <c r="K658" s="3">
        <f t="shared" si="42"/>
        <v>27.1</v>
      </c>
      <c r="L658" s="3">
        <f t="shared" si="43"/>
        <v>1869.9</v>
      </c>
      <c r="M658" s="3" t="str">
        <f>TEXT(Table3[[#This Row],[Date]], "mmmm")</f>
        <v>February</v>
      </c>
      <c r="N658" s="3" t="str">
        <f>_xlfn.XLOOKUP(D658,Customers!A:A,Customers!B:B )</f>
        <v>Rodriguez, Hammond and Mason</v>
      </c>
      <c r="O658" s="3" t="str">
        <f>_xlfn.XLOOKUP(C658,Books!A:A,Books!B:B)</f>
        <v>Easy citizen time</v>
      </c>
      <c r="P658" s="3" t="str">
        <f>INDEX(Customers!B:B,MATCH(D658,Customers!A:A,0))</f>
        <v>Rodriguez, Hammond and Mason</v>
      </c>
    </row>
    <row r="659" spans="1:16">
      <c r="A659" t="s">
        <v>1306</v>
      </c>
      <c r="B659" s="5">
        <v>44967</v>
      </c>
      <c r="C659" t="s">
        <v>88</v>
      </c>
      <c r="D659" t="s">
        <v>224</v>
      </c>
      <c r="E659">
        <v>10</v>
      </c>
      <c r="F659" t="str">
        <f t="shared" si="40"/>
        <v>Bulk</v>
      </c>
      <c r="G659" s="3">
        <v>456</v>
      </c>
      <c r="H659">
        <v>5</v>
      </c>
      <c r="I659" t="str">
        <f t="shared" si="41"/>
        <v>discounted</v>
      </c>
      <c r="J659" s="3">
        <f>Table3[[#This Row],[Quantity_Sold]]*Table3[[#This Row],[Selling_Price]]</f>
        <v>4560</v>
      </c>
      <c r="K659" s="3">
        <f t="shared" si="42"/>
        <v>22.8</v>
      </c>
      <c r="L659" s="3">
        <f t="shared" si="43"/>
        <v>4537.2</v>
      </c>
      <c r="M659" s="3" t="str">
        <f>TEXT(Table3[[#This Row],[Date]], "mmmm")</f>
        <v>February</v>
      </c>
      <c r="N659" s="3" t="str">
        <f>_xlfn.XLOOKUP(D659,Customers!A:A,Customers!B:B )</f>
        <v>Williams Ltd</v>
      </c>
      <c r="O659" s="3" t="str">
        <f>_xlfn.XLOOKUP(C659,Books!A:A,Books!B:B)</f>
        <v>Lay chance</v>
      </c>
      <c r="P659" s="3" t="str">
        <f>INDEX(Customers!B:B,MATCH(D659,Customers!A:A,0))</f>
        <v>Williams Ltd</v>
      </c>
    </row>
    <row r="660" spans="1:16">
      <c r="A660" t="s">
        <v>1307</v>
      </c>
      <c r="B660" s="5">
        <v>44983</v>
      </c>
      <c r="C660" t="s">
        <v>62</v>
      </c>
      <c r="D660" t="s">
        <v>214</v>
      </c>
      <c r="E660">
        <v>1</v>
      </c>
      <c r="F660" t="str">
        <f t="shared" si="40"/>
        <v>normal</v>
      </c>
      <c r="G660" s="3">
        <v>336</v>
      </c>
      <c r="H660">
        <v>15</v>
      </c>
      <c r="I660" t="str">
        <f t="shared" si="41"/>
        <v>discounted</v>
      </c>
      <c r="J660" s="3">
        <f>Table3[[#This Row],[Quantity_Sold]]*Table3[[#This Row],[Selling_Price]]</f>
        <v>336</v>
      </c>
      <c r="K660" s="3">
        <f t="shared" si="42"/>
        <v>50.4</v>
      </c>
      <c r="L660" s="3">
        <f t="shared" si="43"/>
        <v>285.60000000000002</v>
      </c>
      <c r="M660" s="3" t="str">
        <f>TEXT(Table3[[#This Row],[Date]], "mmmm")</f>
        <v>February</v>
      </c>
      <c r="N660" s="3" t="str">
        <f>_xlfn.XLOOKUP(D660,Customers!A:A,Customers!B:B )</f>
        <v>Cummings, Taylor and Pearson</v>
      </c>
      <c r="O660" s="3" t="str">
        <f>_xlfn.XLOOKUP(C660,Books!A:A,Books!B:B)</f>
        <v>Wife get age</v>
      </c>
      <c r="P660" s="3" t="str">
        <f>INDEX(Customers!B:B,MATCH(D660,Customers!A:A,0))</f>
        <v>Cummings, Taylor and Pearson</v>
      </c>
    </row>
    <row r="661" spans="1:16">
      <c r="A661" t="s">
        <v>1308</v>
      </c>
      <c r="B661" s="5">
        <v>44968</v>
      </c>
      <c r="C661" t="s">
        <v>56</v>
      </c>
      <c r="D661" t="s">
        <v>228</v>
      </c>
      <c r="E661">
        <v>8</v>
      </c>
      <c r="F661" t="str">
        <f t="shared" si="40"/>
        <v>Bulk</v>
      </c>
      <c r="G661" s="3">
        <v>222</v>
      </c>
      <c r="H661">
        <v>5</v>
      </c>
      <c r="I661" t="str">
        <f t="shared" si="41"/>
        <v>discounted</v>
      </c>
      <c r="J661" s="3">
        <f>Table3[[#This Row],[Quantity_Sold]]*Table3[[#This Row],[Selling_Price]]</f>
        <v>1776</v>
      </c>
      <c r="K661" s="3">
        <f t="shared" si="42"/>
        <v>11.1</v>
      </c>
      <c r="L661" s="3">
        <f t="shared" si="43"/>
        <v>1764.9</v>
      </c>
      <c r="M661" s="3" t="str">
        <f>TEXT(Table3[[#This Row],[Date]], "mmmm")</f>
        <v>February</v>
      </c>
      <c r="N661" s="3" t="str">
        <f>_xlfn.XLOOKUP(D661,Customers!A:A,Customers!B:B )</f>
        <v>Gonzalez, Perry and Gonzalez</v>
      </c>
      <c r="O661" s="3" t="str">
        <f>_xlfn.XLOOKUP(C661,Books!A:A,Books!B:B)</f>
        <v>Unit coach</v>
      </c>
      <c r="P661" s="3" t="str">
        <f>INDEX(Customers!B:B,MATCH(D661,Customers!A:A,0))</f>
        <v>Gonzalez, Perry and Gonzalez</v>
      </c>
    </row>
    <row r="662" spans="1:16">
      <c r="A662" t="s">
        <v>1309</v>
      </c>
      <c r="B662" s="5">
        <v>44967</v>
      </c>
      <c r="C662" t="s">
        <v>52</v>
      </c>
      <c r="D662" t="s">
        <v>368</v>
      </c>
      <c r="E662">
        <v>8</v>
      </c>
      <c r="F662" t="str">
        <f t="shared" si="40"/>
        <v>Bulk</v>
      </c>
      <c r="G662" s="3">
        <v>441</v>
      </c>
      <c r="H662">
        <v>15</v>
      </c>
      <c r="I662" t="str">
        <f t="shared" si="41"/>
        <v>discounted</v>
      </c>
      <c r="J662" s="3">
        <f>Table3[[#This Row],[Quantity_Sold]]*Table3[[#This Row],[Selling_Price]]</f>
        <v>3528</v>
      </c>
      <c r="K662" s="3">
        <f t="shared" si="42"/>
        <v>66.150000000000006</v>
      </c>
      <c r="L662" s="3">
        <f t="shared" si="43"/>
        <v>3461.85</v>
      </c>
      <c r="M662" s="3" t="str">
        <f>TEXT(Table3[[#This Row],[Date]], "mmmm")</f>
        <v>February</v>
      </c>
      <c r="N662" s="3" t="str">
        <f>_xlfn.XLOOKUP(D662,Customers!A:A,Customers!B:B )</f>
        <v>Anderson-Martinez</v>
      </c>
      <c r="O662" s="3" t="str">
        <f>_xlfn.XLOOKUP(C662,Books!A:A,Books!B:B)</f>
        <v>Hope meet thing</v>
      </c>
      <c r="P662" s="3" t="str">
        <f>INDEX(Customers!B:B,MATCH(D662,Customers!A:A,0))</f>
        <v>Anderson-Martinez</v>
      </c>
    </row>
    <row r="663" spans="1:16">
      <c r="A663" t="s">
        <v>1310</v>
      </c>
      <c r="B663" s="5">
        <v>44960</v>
      </c>
      <c r="C663" t="s">
        <v>38</v>
      </c>
      <c r="D663" t="s">
        <v>332</v>
      </c>
      <c r="E663">
        <v>3</v>
      </c>
      <c r="F663" t="str">
        <f t="shared" si="40"/>
        <v>normal</v>
      </c>
      <c r="G663" s="3">
        <v>417</v>
      </c>
      <c r="H663">
        <v>0</v>
      </c>
      <c r="I663" t="str">
        <f t="shared" si="41"/>
        <v>full price</v>
      </c>
      <c r="J663" s="3">
        <f>Table3[[#This Row],[Quantity_Sold]]*Table3[[#This Row],[Selling_Price]]</f>
        <v>1251</v>
      </c>
      <c r="K663" s="3">
        <f t="shared" si="42"/>
        <v>0</v>
      </c>
      <c r="L663" s="3">
        <f t="shared" si="43"/>
        <v>1251</v>
      </c>
      <c r="M663" s="3" t="str">
        <f>TEXT(Table3[[#This Row],[Date]], "mmmm")</f>
        <v>February</v>
      </c>
      <c r="N663" s="3" t="str">
        <f>_xlfn.XLOOKUP(D663,Customers!A:A,Customers!B:B )</f>
        <v>Powell-Cox</v>
      </c>
      <c r="O663" s="3" t="str">
        <f>_xlfn.XLOOKUP(C663,Books!A:A,Books!B:B)</f>
        <v>Impact believe worker look</v>
      </c>
      <c r="P663" s="3" t="str">
        <f>INDEX(Customers!B:B,MATCH(D663,Customers!A:A,0))</f>
        <v>Powell-Cox</v>
      </c>
    </row>
    <row r="664" spans="1:16">
      <c r="A664" t="s">
        <v>1311</v>
      </c>
      <c r="B664" s="5">
        <v>44985</v>
      </c>
      <c r="C664" t="s">
        <v>72</v>
      </c>
      <c r="D664" t="s">
        <v>266</v>
      </c>
      <c r="E664">
        <v>9</v>
      </c>
      <c r="F664" t="str">
        <f t="shared" si="40"/>
        <v>Bulk</v>
      </c>
      <c r="G664" s="3">
        <v>423</v>
      </c>
      <c r="H664">
        <v>0</v>
      </c>
      <c r="I664" t="str">
        <f t="shared" si="41"/>
        <v>full price</v>
      </c>
      <c r="J664" s="3">
        <f>Table3[[#This Row],[Quantity_Sold]]*Table3[[#This Row],[Selling_Price]]</f>
        <v>3807</v>
      </c>
      <c r="K664" s="3">
        <f t="shared" si="42"/>
        <v>0</v>
      </c>
      <c r="L664" s="3">
        <f t="shared" si="43"/>
        <v>3807</v>
      </c>
      <c r="M664" s="3" t="str">
        <f>TEXT(Table3[[#This Row],[Date]], "mmmm")</f>
        <v>February</v>
      </c>
      <c r="N664" s="3" t="str">
        <f>_xlfn.XLOOKUP(D664,Customers!A:A,Customers!B:B )</f>
        <v>Pennington-Knox</v>
      </c>
      <c r="O664" s="3" t="str">
        <f>_xlfn.XLOOKUP(C664,Books!A:A,Books!B:B)</f>
        <v>Remain hard</v>
      </c>
      <c r="P664" s="3" t="str">
        <f>INDEX(Customers!B:B,MATCH(D664,Customers!A:A,0))</f>
        <v>Pennington-Knox</v>
      </c>
    </row>
    <row r="665" spans="1:16">
      <c r="A665" t="s">
        <v>1312</v>
      </c>
      <c r="B665" s="5">
        <v>44973</v>
      </c>
      <c r="C665" t="s">
        <v>40</v>
      </c>
      <c r="D665" t="s">
        <v>398</v>
      </c>
      <c r="E665">
        <v>3</v>
      </c>
      <c r="F665" t="str">
        <f t="shared" si="40"/>
        <v>normal</v>
      </c>
      <c r="G665" s="3">
        <v>427</v>
      </c>
      <c r="H665">
        <v>5</v>
      </c>
      <c r="I665" t="str">
        <f t="shared" si="41"/>
        <v>discounted</v>
      </c>
      <c r="J665" s="3">
        <f>Table3[[#This Row],[Quantity_Sold]]*Table3[[#This Row],[Selling_Price]]</f>
        <v>1281</v>
      </c>
      <c r="K665" s="3">
        <f t="shared" si="42"/>
        <v>21.35</v>
      </c>
      <c r="L665" s="3">
        <f t="shared" si="43"/>
        <v>1259.6500000000001</v>
      </c>
      <c r="M665" s="3" t="str">
        <f>TEXT(Table3[[#This Row],[Date]], "mmmm")</f>
        <v>February</v>
      </c>
      <c r="N665" s="3" t="str">
        <f>_xlfn.XLOOKUP(D665,Customers!A:A,Customers!B:B )</f>
        <v>Moreno, Jenkins and Perez</v>
      </c>
      <c r="O665" s="3" t="str">
        <f>_xlfn.XLOOKUP(C665,Books!A:A,Books!B:B)</f>
        <v>Big thought where</v>
      </c>
      <c r="P665" s="3" t="str">
        <f>INDEX(Customers!B:B,MATCH(D665,Customers!A:A,0))</f>
        <v>Moreno, Jenkins and Perez</v>
      </c>
    </row>
    <row r="666" spans="1:16">
      <c r="A666" t="s">
        <v>1313</v>
      </c>
      <c r="B666" s="5">
        <v>44979</v>
      </c>
      <c r="C666" t="s">
        <v>38</v>
      </c>
      <c r="D666" t="s">
        <v>626</v>
      </c>
      <c r="E666">
        <v>4</v>
      </c>
      <c r="F666" t="str">
        <f t="shared" si="40"/>
        <v>normal</v>
      </c>
      <c r="G666" s="3">
        <v>417</v>
      </c>
      <c r="H666">
        <v>5</v>
      </c>
      <c r="I666" t="str">
        <f t="shared" si="41"/>
        <v>discounted</v>
      </c>
      <c r="J666" s="3">
        <f>Table3[[#This Row],[Quantity_Sold]]*Table3[[#This Row],[Selling_Price]]</f>
        <v>1668</v>
      </c>
      <c r="K666" s="3">
        <f t="shared" si="42"/>
        <v>20.85</v>
      </c>
      <c r="L666" s="3">
        <f t="shared" si="43"/>
        <v>1647.15</v>
      </c>
      <c r="M666" s="3" t="str">
        <f>TEXT(Table3[[#This Row],[Date]], "mmmm")</f>
        <v>February</v>
      </c>
      <c r="N666" s="3" t="str">
        <f>_xlfn.XLOOKUP(D666,Customers!A:A,Customers!B:B )</f>
        <v>Young Ltd</v>
      </c>
      <c r="O666" s="3" t="str">
        <f>_xlfn.XLOOKUP(C666,Books!A:A,Books!B:B)</f>
        <v>Impact believe worker look</v>
      </c>
      <c r="P666" s="3" t="str">
        <f>INDEX(Customers!B:B,MATCH(D666,Customers!A:A,0))</f>
        <v>Young Ltd</v>
      </c>
    </row>
    <row r="667" spans="1:16">
      <c r="A667" t="s">
        <v>1314</v>
      </c>
      <c r="B667" s="5">
        <v>44985</v>
      </c>
      <c r="C667" t="s">
        <v>92</v>
      </c>
      <c r="D667" t="s">
        <v>392</v>
      </c>
      <c r="E667">
        <v>2</v>
      </c>
      <c r="F667" t="str">
        <f t="shared" si="40"/>
        <v>normal</v>
      </c>
      <c r="G667" s="3">
        <v>381</v>
      </c>
      <c r="H667">
        <v>0</v>
      </c>
      <c r="I667" t="str">
        <f t="shared" si="41"/>
        <v>full price</v>
      </c>
      <c r="J667" s="3">
        <f>Table3[[#This Row],[Quantity_Sold]]*Table3[[#This Row],[Selling_Price]]</f>
        <v>762</v>
      </c>
      <c r="K667" s="3">
        <f t="shared" si="42"/>
        <v>0</v>
      </c>
      <c r="L667" s="3">
        <f t="shared" si="43"/>
        <v>762</v>
      </c>
      <c r="M667" s="3" t="str">
        <f>TEXT(Table3[[#This Row],[Date]], "mmmm")</f>
        <v>February</v>
      </c>
      <c r="N667" s="3" t="str">
        <f>_xlfn.XLOOKUP(D667,Customers!A:A,Customers!B:B )</f>
        <v>Bruce-Jacobs</v>
      </c>
      <c r="O667" s="3" t="str">
        <f>_xlfn.XLOOKUP(C667,Books!A:A,Books!B:B)</f>
        <v>Also general growth local</v>
      </c>
      <c r="P667" s="3" t="str">
        <f>INDEX(Customers!B:B,MATCH(D667,Customers!A:A,0))</f>
        <v>Bruce-Jacobs</v>
      </c>
    </row>
    <row r="668" spans="1:16">
      <c r="A668" t="s">
        <v>1315</v>
      </c>
      <c r="B668" s="5">
        <v>44973</v>
      </c>
      <c r="C668" t="s">
        <v>78</v>
      </c>
      <c r="D668" t="s">
        <v>392</v>
      </c>
      <c r="E668">
        <v>7</v>
      </c>
      <c r="F668" t="str">
        <f t="shared" si="40"/>
        <v>Bulk</v>
      </c>
      <c r="G668" s="3">
        <v>288</v>
      </c>
      <c r="H668">
        <v>15</v>
      </c>
      <c r="I668" t="str">
        <f t="shared" si="41"/>
        <v>discounted</v>
      </c>
      <c r="J668" s="3">
        <f>Table3[[#This Row],[Quantity_Sold]]*Table3[[#This Row],[Selling_Price]]</f>
        <v>2016</v>
      </c>
      <c r="K668" s="3">
        <f t="shared" si="42"/>
        <v>43.2</v>
      </c>
      <c r="L668" s="3">
        <f t="shared" si="43"/>
        <v>1972.8</v>
      </c>
      <c r="M668" s="3" t="str">
        <f>TEXT(Table3[[#This Row],[Date]], "mmmm")</f>
        <v>February</v>
      </c>
      <c r="N668" s="3" t="str">
        <f>_xlfn.XLOOKUP(D668,Customers!A:A,Customers!B:B )</f>
        <v>Bruce-Jacobs</v>
      </c>
      <c r="O668" s="3" t="str">
        <f>_xlfn.XLOOKUP(C668,Books!A:A,Books!B:B)</f>
        <v>Visit although I</v>
      </c>
      <c r="P668" s="3" t="str">
        <f>INDEX(Customers!B:B,MATCH(D668,Customers!A:A,0))</f>
        <v>Bruce-Jacobs</v>
      </c>
    </row>
    <row r="669" spans="1:16">
      <c r="A669" t="s">
        <v>1316</v>
      </c>
      <c r="B669" s="5">
        <v>44971</v>
      </c>
      <c r="C669" t="s">
        <v>88</v>
      </c>
      <c r="D669" t="s">
        <v>428</v>
      </c>
      <c r="E669">
        <v>9</v>
      </c>
      <c r="F669" t="str">
        <f t="shared" si="40"/>
        <v>Bulk</v>
      </c>
      <c r="G669" s="3">
        <v>456</v>
      </c>
      <c r="H669">
        <v>10</v>
      </c>
      <c r="I669" t="str">
        <f t="shared" si="41"/>
        <v>discounted</v>
      </c>
      <c r="J669" s="3">
        <f>Table3[[#This Row],[Quantity_Sold]]*Table3[[#This Row],[Selling_Price]]</f>
        <v>4104</v>
      </c>
      <c r="K669" s="3">
        <f t="shared" si="42"/>
        <v>45.6</v>
      </c>
      <c r="L669" s="3">
        <f t="shared" si="43"/>
        <v>4058.4</v>
      </c>
      <c r="M669" s="3" t="str">
        <f>TEXT(Table3[[#This Row],[Date]], "mmmm")</f>
        <v>February</v>
      </c>
      <c r="N669" s="3" t="str">
        <f>_xlfn.XLOOKUP(D669,Customers!A:A,Customers!B:B )</f>
        <v>Daniels-Bond</v>
      </c>
      <c r="O669" s="3" t="str">
        <f>_xlfn.XLOOKUP(C669,Books!A:A,Books!B:B)</f>
        <v>Lay chance</v>
      </c>
      <c r="P669" s="3" t="str">
        <f>INDEX(Customers!B:B,MATCH(D669,Customers!A:A,0))</f>
        <v>Daniels-Bond</v>
      </c>
    </row>
    <row r="670" spans="1:16">
      <c r="A670" t="s">
        <v>1317</v>
      </c>
      <c r="B670" s="5">
        <v>44964</v>
      </c>
      <c r="C670" t="s">
        <v>84</v>
      </c>
      <c r="D670" t="s">
        <v>250</v>
      </c>
      <c r="E670">
        <v>9</v>
      </c>
      <c r="F670" t="str">
        <f t="shared" si="40"/>
        <v>Bulk</v>
      </c>
      <c r="G670" s="3">
        <v>481</v>
      </c>
      <c r="H670">
        <v>10</v>
      </c>
      <c r="I670" t="str">
        <f t="shared" si="41"/>
        <v>discounted</v>
      </c>
      <c r="J670" s="3">
        <f>Table3[[#This Row],[Quantity_Sold]]*Table3[[#This Row],[Selling_Price]]</f>
        <v>4329</v>
      </c>
      <c r="K670" s="3">
        <f t="shared" si="42"/>
        <v>48.1</v>
      </c>
      <c r="L670" s="3">
        <f t="shared" si="43"/>
        <v>4280.8999999999996</v>
      </c>
      <c r="M670" s="3" t="str">
        <f>TEXT(Table3[[#This Row],[Date]], "mmmm")</f>
        <v>February</v>
      </c>
      <c r="N670" s="3" t="str">
        <f>_xlfn.XLOOKUP(D670,Customers!A:A,Customers!B:B )</f>
        <v>Contreras, Suarez and Rocha</v>
      </c>
      <c r="O670" s="3" t="str">
        <f>_xlfn.XLOOKUP(C670,Books!A:A,Books!B:B)</f>
        <v>Statement back brother</v>
      </c>
      <c r="P670" s="3" t="str">
        <f>INDEX(Customers!B:B,MATCH(D670,Customers!A:A,0))</f>
        <v>Contreras, Suarez and Rocha</v>
      </c>
    </row>
    <row r="671" spans="1:16">
      <c r="A671" t="s">
        <v>1318</v>
      </c>
      <c r="B671" s="5">
        <v>44980</v>
      </c>
      <c r="C671" t="s">
        <v>106</v>
      </c>
      <c r="D671" t="s">
        <v>568</v>
      </c>
      <c r="E671">
        <v>8</v>
      </c>
      <c r="F671" t="str">
        <f t="shared" si="40"/>
        <v>Bulk</v>
      </c>
      <c r="G671" s="3">
        <v>219</v>
      </c>
      <c r="H671">
        <v>10</v>
      </c>
      <c r="I671" t="str">
        <f t="shared" si="41"/>
        <v>discounted</v>
      </c>
      <c r="J671" s="3">
        <f>Table3[[#This Row],[Quantity_Sold]]*Table3[[#This Row],[Selling_Price]]</f>
        <v>1752</v>
      </c>
      <c r="K671" s="3">
        <f t="shared" si="42"/>
        <v>21.9</v>
      </c>
      <c r="L671" s="3">
        <f t="shared" si="43"/>
        <v>1730.1</v>
      </c>
      <c r="M671" s="3" t="str">
        <f>TEXT(Table3[[#This Row],[Date]], "mmmm")</f>
        <v>February</v>
      </c>
      <c r="N671" s="3" t="str">
        <f>_xlfn.XLOOKUP(D671,Customers!A:A,Customers!B:B )</f>
        <v>Smith PLC</v>
      </c>
      <c r="O671" s="3" t="str">
        <f>_xlfn.XLOOKUP(C671,Books!A:A,Books!B:B)</f>
        <v>Some may</v>
      </c>
      <c r="P671" s="3" t="str">
        <f>INDEX(Customers!B:B,MATCH(D671,Customers!A:A,0))</f>
        <v>Smith PLC</v>
      </c>
    </row>
    <row r="672" spans="1:16">
      <c r="A672" t="s">
        <v>1319</v>
      </c>
      <c r="B672" s="5">
        <v>44984</v>
      </c>
      <c r="C672" t="s">
        <v>90</v>
      </c>
      <c r="D672" t="s">
        <v>510</v>
      </c>
      <c r="E672">
        <v>1</v>
      </c>
      <c r="F672" t="str">
        <f t="shared" si="40"/>
        <v>normal</v>
      </c>
      <c r="G672" s="3">
        <v>222</v>
      </c>
      <c r="H672">
        <v>0</v>
      </c>
      <c r="I672" t="str">
        <f t="shared" si="41"/>
        <v>full price</v>
      </c>
      <c r="J672" s="3">
        <f>Table3[[#This Row],[Quantity_Sold]]*Table3[[#This Row],[Selling_Price]]</f>
        <v>222</v>
      </c>
      <c r="K672" s="3">
        <f t="shared" si="42"/>
        <v>0</v>
      </c>
      <c r="L672" s="3">
        <f t="shared" si="43"/>
        <v>222</v>
      </c>
      <c r="M672" s="3" t="str">
        <f>TEXT(Table3[[#This Row],[Date]], "mmmm")</f>
        <v>February</v>
      </c>
      <c r="N672" s="3" t="str">
        <f>_xlfn.XLOOKUP(D672,Customers!A:A,Customers!B:B )</f>
        <v>Matthews, Flores and Bradley</v>
      </c>
      <c r="O672" s="3" t="str">
        <f>_xlfn.XLOOKUP(C672,Books!A:A,Books!B:B)</f>
        <v>Remember approach buy</v>
      </c>
      <c r="P672" s="3" t="str">
        <f>INDEX(Customers!B:B,MATCH(D672,Customers!A:A,0))</f>
        <v>Matthews, Flores and Bradley</v>
      </c>
    </row>
    <row r="673" spans="1:16">
      <c r="A673" t="s">
        <v>1320</v>
      </c>
      <c r="B673" s="5">
        <v>44975</v>
      </c>
      <c r="C673" t="s">
        <v>42</v>
      </c>
      <c r="D673" t="s">
        <v>466</v>
      </c>
      <c r="E673">
        <v>2</v>
      </c>
      <c r="F673" t="str">
        <f t="shared" si="40"/>
        <v>normal</v>
      </c>
      <c r="G673" s="3">
        <v>303</v>
      </c>
      <c r="H673">
        <v>0</v>
      </c>
      <c r="I673" t="str">
        <f t="shared" si="41"/>
        <v>full price</v>
      </c>
      <c r="J673" s="3">
        <f>Table3[[#This Row],[Quantity_Sold]]*Table3[[#This Row],[Selling_Price]]</f>
        <v>606</v>
      </c>
      <c r="K673" s="3">
        <f t="shared" si="42"/>
        <v>0</v>
      </c>
      <c r="L673" s="3">
        <f t="shared" si="43"/>
        <v>606</v>
      </c>
      <c r="M673" s="3" t="str">
        <f>TEXT(Table3[[#This Row],[Date]], "mmmm")</f>
        <v>February</v>
      </c>
      <c r="N673" s="3" t="str">
        <f>_xlfn.XLOOKUP(D673,Customers!A:A,Customers!B:B )</f>
        <v>Knight-Coleman</v>
      </c>
      <c r="O673" s="3" t="str">
        <f>_xlfn.XLOOKUP(C673,Books!A:A,Books!B:B)</f>
        <v>Industry sport interesting</v>
      </c>
      <c r="P673" s="3" t="str">
        <f>INDEX(Customers!B:B,MATCH(D673,Customers!A:A,0))</f>
        <v>Knight-Coleman</v>
      </c>
    </row>
    <row r="674" spans="1:16">
      <c r="A674" t="s">
        <v>1321</v>
      </c>
      <c r="B674" s="5">
        <v>44978</v>
      </c>
      <c r="C674" t="s">
        <v>64</v>
      </c>
      <c r="D674" t="s">
        <v>342</v>
      </c>
      <c r="E674">
        <v>1</v>
      </c>
      <c r="F674" t="str">
        <f t="shared" si="40"/>
        <v>normal</v>
      </c>
      <c r="G674" s="3">
        <v>487</v>
      </c>
      <c r="H674">
        <v>10</v>
      </c>
      <c r="I674" t="str">
        <f t="shared" si="41"/>
        <v>discounted</v>
      </c>
      <c r="J674" s="3">
        <f>Table3[[#This Row],[Quantity_Sold]]*Table3[[#This Row],[Selling_Price]]</f>
        <v>487</v>
      </c>
      <c r="K674" s="3">
        <f t="shared" si="42"/>
        <v>48.7</v>
      </c>
      <c r="L674" s="3">
        <f t="shared" si="43"/>
        <v>438.3</v>
      </c>
      <c r="M674" s="3" t="str">
        <f>TEXT(Table3[[#This Row],[Date]], "mmmm")</f>
        <v>February</v>
      </c>
      <c r="N674" s="3" t="str">
        <f>_xlfn.XLOOKUP(D674,Customers!A:A,Customers!B:B )</f>
        <v>Cooper-Bennett</v>
      </c>
      <c r="O674" s="3" t="str">
        <f>_xlfn.XLOOKUP(C674,Books!A:A,Books!B:B)</f>
        <v>Health beyond back</v>
      </c>
      <c r="P674" s="3" t="str">
        <f>INDEX(Customers!B:B,MATCH(D674,Customers!A:A,0))</f>
        <v>Cooper-Bennett</v>
      </c>
    </row>
    <row r="675" spans="1:16">
      <c r="A675" t="s">
        <v>1322</v>
      </c>
      <c r="B675" s="5">
        <v>44964</v>
      </c>
      <c r="C675" t="s">
        <v>52</v>
      </c>
      <c r="D675" t="s">
        <v>198</v>
      </c>
      <c r="E675">
        <v>3</v>
      </c>
      <c r="F675" t="str">
        <f t="shared" si="40"/>
        <v>normal</v>
      </c>
      <c r="G675" s="3">
        <v>441</v>
      </c>
      <c r="H675">
        <v>5</v>
      </c>
      <c r="I675" t="str">
        <f t="shared" si="41"/>
        <v>discounted</v>
      </c>
      <c r="J675" s="3">
        <f>Table3[[#This Row],[Quantity_Sold]]*Table3[[#This Row],[Selling_Price]]</f>
        <v>1323</v>
      </c>
      <c r="K675" s="3">
        <f t="shared" si="42"/>
        <v>22.05</v>
      </c>
      <c r="L675" s="3">
        <f t="shared" si="43"/>
        <v>1300.95</v>
      </c>
      <c r="M675" s="3" t="str">
        <f>TEXT(Table3[[#This Row],[Date]], "mmmm")</f>
        <v>February</v>
      </c>
      <c r="N675" s="3" t="str">
        <f>_xlfn.XLOOKUP(D675,Customers!A:A,Customers!B:B )</f>
        <v>Harris-Mills</v>
      </c>
      <c r="O675" s="3" t="str">
        <f>_xlfn.XLOOKUP(C675,Books!A:A,Books!B:B)</f>
        <v>Hope meet thing</v>
      </c>
      <c r="P675" s="3" t="str">
        <f>INDEX(Customers!B:B,MATCH(D675,Customers!A:A,0))</f>
        <v>Harris-Mills</v>
      </c>
    </row>
    <row r="676" spans="1:16">
      <c r="A676" t="s">
        <v>1323</v>
      </c>
      <c r="B676" s="5">
        <v>44962</v>
      </c>
      <c r="C676" t="s">
        <v>114</v>
      </c>
      <c r="D676" t="s">
        <v>147</v>
      </c>
      <c r="E676">
        <v>2</v>
      </c>
      <c r="F676" t="str">
        <f t="shared" si="40"/>
        <v>normal</v>
      </c>
      <c r="G676" s="3">
        <v>315</v>
      </c>
      <c r="H676">
        <v>15</v>
      </c>
      <c r="I676" t="str">
        <f t="shared" si="41"/>
        <v>discounted</v>
      </c>
      <c r="J676" s="3">
        <f>Table3[[#This Row],[Quantity_Sold]]*Table3[[#This Row],[Selling_Price]]</f>
        <v>630</v>
      </c>
      <c r="K676" s="3">
        <f t="shared" si="42"/>
        <v>47.25</v>
      </c>
      <c r="L676" s="3">
        <f t="shared" si="43"/>
        <v>582.75</v>
      </c>
      <c r="M676" s="3" t="str">
        <f>TEXT(Table3[[#This Row],[Date]], "mmmm")</f>
        <v>February</v>
      </c>
      <c r="N676" s="3" t="str">
        <f>_xlfn.XLOOKUP(D676,Customers!A:A,Customers!B:B )</f>
        <v>Callahan-Sullivan</v>
      </c>
      <c r="O676" s="3" t="str">
        <f>_xlfn.XLOOKUP(C676,Books!A:A,Books!B:B)</f>
        <v>Detail difficult power</v>
      </c>
      <c r="P676" s="3" t="str">
        <f>INDEX(Customers!B:B,MATCH(D676,Customers!A:A,0))</f>
        <v>Callahan-Sullivan</v>
      </c>
    </row>
    <row r="677" spans="1:16">
      <c r="A677" t="s">
        <v>1324</v>
      </c>
      <c r="B677" s="5">
        <v>44974</v>
      </c>
      <c r="C677" t="s">
        <v>70</v>
      </c>
      <c r="D677" t="s">
        <v>386</v>
      </c>
      <c r="E677">
        <v>10</v>
      </c>
      <c r="F677" t="str">
        <f t="shared" si="40"/>
        <v>Bulk</v>
      </c>
      <c r="G677" s="3">
        <v>370</v>
      </c>
      <c r="H677">
        <v>5</v>
      </c>
      <c r="I677" t="str">
        <f t="shared" si="41"/>
        <v>discounted</v>
      </c>
      <c r="J677" s="3">
        <f>Table3[[#This Row],[Quantity_Sold]]*Table3[[#This Row],[Selling_Price]]</f>
        <v>3700</v>
      </c>
      <c r="K677" s="3">
        <f t="shared" si="42"/>
        <v>18.5</v>
      </c>
      <c r="L677" s="3">
        <f t="shared" si="43"/>
        <v>3681.5</v>
      </c>
      <c r="M677" s="3" t="str">
        <f>TEXT(Table3[[#This Row],[Date]], "mmmm")</f>
        <v>February</v>
      </c>
      <c r="N677" s="3" t="str">
        <f>_xlfn.XLOOKUP(D677,Customers!A:A,Customers!B:B )</f>
        <v>Sullivan-Patterson</v>
      </c>
      <c r="O677" s="3" t="str">
        <f>_xlfn.XLOOKUP(C677,Books!A:A,Books!B:B)</f>
        <v>Assume wrong</v>
      </c>
      <c r="P677" s="3" t="str">
        <f>INDEX(Customers!B:B,MATCH(D677,Customers!A:A,0))</f>
        <v>Sullivan-Patterson</v>
      </c>
    </row>
    <row r="678" spans="1:16">
      <c r="A678" t="s">
        <v>1325</v>
      </c>
      <c r="B678" s="5">
        <v>44969</v>
      </c>
      <c r="C678" t="s">
        <v>84</v>
      </c>
      <c r="D678" t="s">
        <v>141</v>
      </c>
      <c r="E678">
        <v>10</v>
      </c>
      <c r="F678" t="str">
        <f t="shared" si="40"/>
        <v>Bulk</v>
      </c>
      <c r="G678" s="3">
        <v>481</v>
      </c>
      <c r="H678">
        <v>5</v>
      </c>
      <c r="I678" t="str">
        <f t="shared" si="41"/>
        <v>discounted</v>
      </c>
      <c r="J678" s="3">
        <f>Table3[[#This Row],[Quantity_Sold]]*Table3[[#This Row],[Selling_Price]]</f>
        <v>4810</v>
      </c>
      <c r="K678" s="3">
        <f t="shared" si="42"/>
        <v>24.05</v>
      </c>
      <c r="L678" s="3">
        <f t="shared" si="43"/>
        <v>4785.95</v>
      </c>
      <c r="M678" s="3" t="str">
        <f>TEXT(Table3[[#This Row],[Date]], "mmmm")</f>
        <v>February</v>
      </c>
      <c r="N678" s="3" t="str">
        <f>_xlfn.XLOOKUP(D678,Customers!A:A,Customers!B:B )</f>
        <v>Clark and Sons</v>
      </c>
      <c r="O678" s="3" t="str">
        <f>_xlfn.XLOOKUP(C678,Books!A:A,Books!B:B)</f>
        <v>Statement back brother</v>
      </c>
      <c r="P678" s="3" t="str">
        <f>INDEX(Customers!B:B,MATCH(D678,Customers!A:A,0))</f>
        <v>Clark and Sons</v>
      </c>
    </row>
    <row r="679" spans="1:16">
      <c r="A679" t="s">
        <v>1326</v>
      </c>
      <c r="B679" s="5">
        <v>44972</v>
      </c>
      <c r="C679" t="s">
        <v>48</v>
      </c>
      <c r="D679" t="s">
        <v>552</v>
      </c>
      <c r="E679">
        <v>8</v>
      </c>
      <c r="F679" t="str">
        <f t="shared" si="40"/>
        <v>Bulk</v>
      </c>
      <c r="G679" s="3">
        <v>386</v>
      </c>
      <c r="H679">
        <v>15</v>
      </c>
      <c r="I679" t="str">
        <f t="shared" si="41"/>
        <v>discounted</v>
      </c>
      <c r="J679" s="3">
        <f>Table3[[#This Row],[Quantity_Sold]]*Table3[[#This Row],[Selling_Price]]</f>
        <v>3088</v>
      </c>
      <c r="K679" s="3">
        <f t="shared" si="42"/>
        <v>57.9</v>
      </c>
      <c r="L679" s="3">
        <f t="shared" si="43"/>
        <v>3030.1</v>
      </c>
      <c r="M679" s="3" t="str">
        <f>TEXT(Table3[[#This Row],[Date]], "mmmm")</f>
        <v>February</v>
      </c>
      <c r="N679" s="3" t="str">
        <f>_xlfn.XLOOKUP(D679,Customers!A:A,Customers!B:B )</f>
        <v>Lamb LLC</v>
      </c>
      <c r="O679" s="3" t="str">
        <f>_xlfn.XLOOKUP(C679,Books!A:A,Books!B:B)</f>
        <v>Choose level</v>
      </c>
      <c r="P679" s="3" t="str">
        <f>INDEX(Customers!B:B,MATCH(D679,Customers!A:A,0))</f>
        <v>Lamb LLC</v>
      </c>
    </row>
    <row r="680" spans="1:16">
      <c r="A680" t="s">
        <v>1327</v>
      </c>
      <c r="B680" s="5">
        <v>44967</v>
      </c>
      <c r="C680" t="s">
        <v>46</v>
      </c>
      <c r="D680" t="s">
        <v>248</v>
      </c>
      <c r="E680">
        <v>5</v>
      </c>
      <c r="F680" t="str">
        <f t="shared" si="40"/>
        <v>normal</v>
      </c>
      <c r="G680" s="3">
        <v>167</v>
      </c>
      <c r="H680">
        <v>0</v>
      </c>
      <c r="I680" t="str">
        <f t="shared" si="41"/>
        <v>full price</v>
      </c>
      <c r="J680" s="3">
        <f>Table3[[#This Row],[Quantity_Sold]]*Table3[[#This Row],[Selling_Price]]</f>
        <v>835</v>
      </c>
      <c r="K680" s="3">
        <f t="shared" si="42"/>
        <v>0</v>
      </c>
      <c r="L680" s="3">
        <f t="shared" si="43"/>
        <v>835</v>
      </c>
      <c r="M680" s="3" t="str">
        <f>TEXT(Table3[[#This Row],[Date]], "mmmm")</f>
        <v>February</v>
      </c>
      <c r="N680" s="3" t="str">
        <f>_xlfn.XLOOKUP(D680,Customers!A:A,Customers!B:B )</f>
        <v>Macdonald Ltd</v>
      </c>
      <c r="O680" s="3" t="str">
        <f>_xlfn.XLOOKUP(C680,Books!A:A,Books!B:B)</f>
        <v>Result population age</v>
      </c>
      <c r="P680" s="3" t="str">
        <f>INDEX(Customers!B:B,MATCH(D680,Customers!A:A,0))</f>
        <v>Macdonald Ltd</v>
      </c>
    </row>
    <row r="681" spans="1:16">
      <c r="A681" t="s">
        <v>1328</v>
      </c>
      <c r="B681" s="5">
        <v>44980</v>
      </c>
      <c r="C681" t="s">
        <v>122</v>
      </c>
      <c r="D681" t="s">
        <v>192</v>
      </c>
      <c r="E681">
        <v>4</v>
      </c>
      <c r="F681" t="str">
        <f t="shared" si="40"/>
        <v>normal</v>
      </c>
      <c r="G681" s="3">
        <v>326</v>
      </c>
      <c r="H681">
        <v>0</v>
      </c>
      <c r="I681" t="str">
        <f t="shared" si="41"/>
        <v>full price</v>
      </c>
      <c r="J681" s="3">
        <f>Table3[[#This Row],[Quantity_Sold]]*Table3[[#This Row],[Selling_Price]]</f>
        <v>1304</v>
      </c>
      <c r="K681" s="3">
        <f t="shared" si="42"/>
        <v>0</v>
      </c>
      <c r="L681" s="3">
        <f t="shared" si="43"/>
        <v>1304</v>
      </c>
      <c r="M681" s="3" t="str">
        <f>TEXT(Table3[[#This Row],[Date]], "mmmm")</f>
        <v>February</v>
      </c>
      <c r="N681" s="3" t="str">
        <f>_xlfn.XLOOKUP(D681,Customers!A:A,Customers!B:B )</f>
        <v>Evans LLC</v>
      </c>
      <c r="O681" s="3" t="str">
        <f>_xlfn.XLOOKUP(C681,Books!A:A,Books!B:B)</f>
        <v>Than every</v>
      </c>
      <c r="P681" s="3" t="str">
        <f>INDEX(Customers!B:B,MATCH(D681,Customers!A:A,0))</f>
        <v>Evans LLC</v>
      </c>
    </row>
    <row r="682" spans="1:16">
      <c r="A682" t="s">
        <v>1329</v>
      </c>
      <c r="B682" s="5">
        <v>44965</v>
      </c>
      <c r="C682" t="s">
        <v>90</v>
      </c>
      <c r="D682" t="s">
        <v>626</v>
      </c>
      <c r="E682">
        <v>8</v>
      </c>
      <c r="F682" t="str">
        <f t="shared" si="40"/>
        <v>Bulk</v>
      </c>
      <c r="G682" s="3">
        <v>222</v>
      </c>
      <c r="H682">
        <v>10</v>
      </c>
      <c r="I682" t="str">
        <f t="shared" si="41"/>
        <v>discounted</v>
      </c>
      <c r="J682" s="3">
        <f>Table3[[#This Row],[Quantity_Sold]]*Table3[[#This Row],[Selling_Price]]</f>
        <v>1776</v>
      </c>
      <c r="K682" s="3">
        <f t="shared" si="42"/>
        <v>22.2</v>
      </c>
      <c r="L682" s="3">
        <f t="shared" si="43"/>
        <v>1753.8</v>
      </c>
      <c r="M682" s="3" t="str">
        <f>TEXT(Table3[[#This Row],[Date]], "mmmm")</f>
        <v>February</v>
      </c>
      <c r="N682" s="3" t="str">
        <f>_xlfn.XLOOKUP(D682,Customers!A:A,Customers!B:B )</f>
        <v>Young Ltd</v>
      </c>
      <c r="O682" s="3" t="str">
        <f>_xlfn.XLOOKUP(C682,Books!A:A,Books!B:B)</f>
        <v>Remember approach buy</v>
      </c>
      <c r="P682" s="3" t="str">
        <f>INDEX(Customers!B:B,MATCH(D682,Customers!A:A,0))</f>
        <v>Young Ltd</v>
      </c>
    </row>
    <row r="683" spans="1:16">
      <c r="A683" t="s">
        <v>1330</v>
      </c>
      <c r="B683" s="5">
        <v>44971</v>
      </c>
      <c r="C683" t="s">
        <v>106</v>
      </c>
      <c r="D683" t="s">
        <v>170</v>
      </c>
      <c r="E683">
        <v>8</v>
      </c>
      <c r="F683" t="str">
        <f t="shared" si="40"/>
        <v>Bulk</v>
      </c>
      <c r="G683" s="3">
        <v>219</v>
      </c>
      <c r="H683">
        <v>15</v>
      </c>
      <c r="I683" t="str">
        <f t="shared" si="41"/>
        <v>discounted</v>
      </c>
      <c r="J683" s="3">
        <f>Table3[[#This Row],[Quantity_Sold]]*Table3[[#This Row],[Selling_Price]]</f>
        <v>1752</v>
      </c>
      <c r="K683" s="3">
        <f t="shared" si="42"/>
        <v>32.85</v>
      </c>
      <c r="L683" s="3">
        <f t="shared" si="43"/>
        <v>1719.15</v>
      </c>
      <c r="M683" s="3" t="str">
        <f>TEXT(Table3[[#This Row],[Date]], "mmmm")</f>
        <v>February</v>
      </c>
      <c r="N683" s="3" t="str">
        <f>_xlfn.XLOOKUP(D683,Customers!A:A,Customers!B:B )</f>
        <v>Taylor-Kane</v>
      </c>
      <c r="O683" s="3" t="str">
        <f>_xlfn.XLOOKUP(C683,Books!A:A,Books!B:B)</f>
        <v>Some may</v>
      </c>
      <c r="P683" s="3" t="str">
        <f>INDEX(Customers!B:B,MATCH(D683,Customers!A:A,0))</f>
        <v>Taylor-Kane</v>
      </c>
    </row>
    <row r="684" spans="1:16">
      <c r="A684" t="s">
        <v>1331</v>
      </c>
      <c r="B684" s="5">
        <v>44976</v>
      </c>
      <c r="C684" t="s">
        <v>7</v>
      </c>
      <c r="D684" t="s">
        <v>524</v>
      </c>
      <c r="E684">
        <v>8</v>
      </c>
      <c r="F684" t="str">
        <f t="shared" si="40"/>
        <v>Bulk</v>
      </c>
      <c r="G684" s="3">
        <v>341</v>
      </c>
      <c r="H684">
        <v>0</v>
      </c>
      <c r="I684" t="str">
        <f t="shared" si="41"/>
        <v>full price</v>
      </c>
      <c r="J684" s="3">
        <f>Table3[[#This Row],[Quantity_Sold]]*Table3[[#This Row],[Selling_Price]]</f>
        <v>2728</v>
      </c>
      <c r="K684" s="3">
        <f t="shared" si="42"/>
        <v>0</v>
      </c>
      <c r="L684" s="3">
        <f t="shared" si="43"/>
        <v>2728</v>
      </c>
      <c r="M684" s="3" t="str">
        <f>TEXT(Table3[[#This Row],[Date]], "mmmm")</f>
        <v>February</v>
      </c>
      <c r="N684" s="3" t="str">
        <f>_xlfn.XLOOKUP(D684,Customers!A:A,Customers!B:B )</f>
        <v>Golden Inc</v>
      </c>
      <c r="O684" s="3" t="str">
        <f>_xlfn.XLOOKUP(C684,Books!A:A,Books!B:B)</f>
        <v>Key protect simple fall</v>
      </c>
      <c r="P684" s="3" t="str">
        <f>INDEX(Customers!B:B,MATCH(D684,Customers!A:A,0))</f>
        <v>Golden Inc</v>
      </c>
    </row>
    <row r="685" spans="1:16">
      <c r="A685" t="s">
        <v>1332</v>
      </c>
      <c r="B685" s="5">
        <v>44964</v>
      </c>
      <c r="C685" t="s">
        <v>98</v>
      </c>
      <c r="D685" t="s">
        <v>624</v>
      </c>
      <c r="E685">
        <v>1</v>
      </c>
      <c r="F685" t="str">
        <f t="shared" si="40"/>
        <v>normal</v>
      </c>
      <c r="G685" s="3">
        <v>206</v>
      </c>
      <c r="H685">
        <v>10</v>
      </c>
      <c r="I685" t="str">
        <f t="shared" si="41"/>
        <v>discounted</v>
      </c>
      <c r="J685" s="3">
        <f>Table3[[#This Row],[Quantity_Sold]]*Table3[[#This Row],[Selling_Price]]</f>
        <v>206</v>
      </c>
      <c r="K685" s="3">
        <f t="shared" si="42"/>
        <v>20.6</v>
      </c>
      <c r="L685" s="3">
        <f t="shared" si="43"/>
        <v>185.4</v>
      </c>
      <c r="M685" s="3" t="str">
        <f>TEXT(Table3[[#This Row],[Date]], "mmmm")</f>
        <v>February</v>
      </c>
      <c r="N685" s="3" t="str">
        <f>_xlfn.XLOOKUP(D685,Customers!A:A,Customers!B:B )</f>
        <v>Williams, Mills and Schwartz</v>
      </c>
      <c r="O685" s="3" t="str">
        <f>_xlfn.XLOOKUP(C685,Books!A:A,Books!B:B)</f>
        <v>Inside lot never discover</v>
      </c>
      <c r="P685" s="3" t="str">
        <f>INDEX(Customers!B:B,MATCH(D685,Customers!A:A,0))</f>
        <v>Williams, Mills and Schwartz</v>
      </c>
    </row>
    <row r="686" spans="1:16">
      <c r="A686" t="s">
        <v>1333</v>
      </c>
      <c r="B686" s="5">
        <v>44976</v>
      </c>
      <c r="C686" t="s">
        <v>56</v>
      </c>
      <c r="D686" t="s">
        <v>612</v>
      </c>
      <c r="E686">
        <v>2</v>
      </c>
      <c r="F686" t="str">
        <f t="shared" si="40"/>
        <v>normal</v>
      </c>
      <c r="G686" s="3">
        <v>222</v>
      </c>
      <c r="H686">
        <v>0</v>
      </c>
      <c r="I686" t="str">
        <f t="shared" si="41"/>
        <v>full price</v>
      </c>
      <c r="J686" s="3">
        <f>Table3[[#This Row],[Quantity_Sold]]*Table3[[#This Row],[Selling_Price]]</f>
        <v>444</v>
      </c>
      <c r="K686" s="3">
        <f t="shared" si="42"/>
        <v>0</v>
      </c>
      <c r="L686" s="3">
        <f t="shared" si="43"/>
        <v>444</v>
      </c>
      <c r="M686" s="3" t="str">
        <f>TEXT(Table3[[#This Row],[Date]], "mmmm")</f>
        <v>February</v>
      </c>
      <c r="N686" s="3" t="str">
        <f>_xlfn.XLOOKUP(D686,Customers!A:A,Customers!B:B )</f>
        <v>Washington, Golden and Roberts</v>
      </c>
      <c r="O686" s="3" t="str">
        <f>_xlfn.XLOOKUP(C686,Books!A:A,Books!B:B)</f>
        <v>Unit coach</v>
      </c>
      <c r="P686" s="3" t="str">
        <f>INDEX(Customers!B:B,MATCH(D686,Customers!A:A,0))</f>
        <v>Washington, Golden and Roberts</v>
      </c>
    </row>
    <row r="687" spans="1:16">
      <c r="A687" t="s">
        <v>1334</v>
      </c>
      <c r="B687" s="5">
        <v>44981</v>
      </c>
      <c r="C687" t="s">
        <v>108</v>
      </c>
      <c r="D687" t="s">
        <v>380</v>
      </c>
      <c r="E687">
        <v>7</v>
      </c>
      <c r="F687" t="str">
        <f t="shared" si="40"/>
        <v>Bulk</v>
      </c>
      <c r="G687" s="3">
        <v>287</v>
      </c>
      <c r="H687">
        <v>0</v>
      </c>
      <c r="I687" t="str">
        <f t="shared" si="41"/>
        <v>full price</v>
      </c>
      <c r="J687" s="3">
        <f>Table3[[#This Row],[Quantity_Sold]]*Table3[[#This Row],[Selling_Price]]</f>
        <v>2009</v>
      </c>
      <c r="K687" s="3">
        <f t="shared" si="42"/>
        <v>0</v>
      </c>
      <c r="L687" s="3">
        <f t="shared" si="43"/>
        <v>2009</v>
      </c>
      <c r="M687" s="3" t="str">
        <f>TEXT(Table3[[#This Row],[Date]], "mmmm")</f>
        <v>February</v>
      </c>
      <c r="N687" s="3" t="str">
        <f>_xlfn.XLOOKUP(D687,Customers!A:A,Customers!B:B )</f>
        <v>Barnes-Johnson</v>
      </c>
      <c r="O687" s="3" t="str">
        <f>_xlfn.XLOOKUP(C687,Books!A:A,Books!B:B)</f>
        <v>Front</v>
      </c>
      <c r="P687" s="3" t="str">
        <f>INDEX(Customers!B:B,MATCH(D687,Customers!A:A,0))</f>
        <v>Barnes-Johnson</v>
      </c>
    </row>
    <row r="688" spans="1:16">
      <c r="A688" t="s">
        <v>1335</v>
      </c>
      <c r="B688" s="5">
        <v>44973</v>
      </c>
      <c r="C688" t="s">
        <v>122</v>
      </c>
      <c r="D688" t="s">
        <v>196</v>
      </c>
      <c r="E688">
        <v>5</v>
      </c>
      <c r="F688" t="str">
        <f t="shared" si="40"/>
        <v>normal</v>
      </c>
      <c r="G688" s="3">
        <v>326</v>
      </c>
      <c r="H688">
        <v>0</v>
      </c>
      <c r="I688" t="str">
        <f t="shared" si="41"/>
        <v>full price</v>
      </c>
      <c r="J688" s="3">
        <f>Table3[[#This Row],[Quantity_Sold]]*Table3[[#This Row],[Selling_Price]]</f>
        <v>1630</v>
      </c>
      <c r="K688" s="3">
        <f t="shared" si="42"/>
        <v>0</v>
      </c>
      <c r="L688" s="3">
        <f t="shared" si="43"/>
        <v>1630</v>
      </c>
      <c r="M688" s="3" t="str">
        <f>TEXT(Table3[[#This Row],[Date]], "mmmm")</f>
        <v>February</v>
      </c>
      <c r="N688" s="3" t="str">
        <f>_xlfn.XLOOKUP(D688,Customers!A:A,Customers!B:B )</f>
        <v>Martinez-Monroe</v>
      </c>
      <c r="O688" s="3" t="str">
        <f>_xlfn.XLOOKUP(C688,Books!A:A,Books!B:B)</f>
        <v>Than every</v>
      </c>
      <c r="P688" s="3" t="str">
        <f>INDEX(Customers!B:B,MATCH(D688,Customers!A:A,0))</f>
        <v>Martinez-Monroe</v>
      </c>
    </row>
    <row r="689" spans="1:16">
      <c r="A689" t="s">
        <v>1336</v>
      </c>
      <c r="B689" s="5">
        <v>44965</v>
      </c>
      <c r="C689" t="s">
        <v>52</v>
      </c>
      <c r="D689" t="s">
        <v>264</v>
      </c>
      <c r="E689">
        <v>2</v>
      </c>
      <c r="F689" t="str">
        <f t="shared" si="40"/>
        <v>normal</v>
      </c>
      <c r="G689" s="3">
        <v>441</v>
      </c>
      <c r="H689">
        <v>0</v>
      </c>
      <c r="I689" t="str">
        <f t="shared" si="41"/>
        <v>full price</v>
      </c>
      <c r="J689" s="3">
        <f>Table3[[#This Row],[Quantity_Sold]]*Table3[[#This Row],[Selling_Price]]</f>
        <v>882</v>
      </c>
      <c r="K689" s="3">
        <f t="shared" si="42"/>
        <v>0</v>
      </c>
      <c r="L689" s="3">
        <f t="shared" si="43"/>
        <v>882</v>
      </c>
      <c r="M689" s="3" t="str">
        <f>TEXT(Table3[[#This Row],[Date]], "mmmm")</f>
        <v>February</v>
      </c>
      <c r="N689" s="3" t="str">
        <f>_xlfn.XLOOKUP(D689,Customers!A:A,Customers!B:B )</f>
        <v>Price Ltd</v>
      </c>
      <c r="O689" s="3" t="str">
        <f>_xlfn.XLOOKUP(C689,Books!A:A,Books!B:B)</f>
        <v>Hope meet thing</v>
      </c>
      <c r="P689" s="3" t="str">
        <f>INDEX(Customers!B:B,MATCH(D689,Customers!A:A,0))</f>
        <v>Price Ltd</v>
      </c>
    </row>
    <row r="690" spans="1:16">
      <c r="A690" t="s">
        <v>1337</v>
      </c>
      <c r="B690" s="5">
        <v>44961</v>
      </c>
      <c r="C690" t="s">
        <v>22</v>
      </c>
      <c r="D690" t="s">
        <v>159</v>
      </c>
      <c r="E690">
        <v>5</v>
      </c>
      <c r="F690" t="str">
        <f t="shared" si="40"/>
        <v>normal</v>
      </c>
      <c r="G690" s="3">
        <v>332</v>
      </c>
      <c r="H690">
        <v>5</v>
      </c>
      <c r="I690" t="str">
        <f t="shared" si="41"/>
        <v>discounted</v>
      </c>
      <c r="J690" s="3">
        <f>Table3[[#This Row],[Quantity_Sold]]*Table3[[#This Row],[Selling_Price]]</f>
        <v>1660</v>
      </c>
      <c r="K690" s="3">
        <f t="shared" si="42"/>
        <v>16.600000000000001</v>
      </c>
      <c r="L690" s="3">
        <f t="shared" si="43"/>
        <v>1643.4</v>
      </c>
      <c r="M690" s="3" t="str">
        <f>TEXT(Table3[[#This Row],[Date]], "mmmm")</f>
        <v>February</v>
      </c>
      <c r="N690" s="3" t="str">
        <f>_xlfn.XLOOKUP(D690,Customers!A:A,Customers!B:B )</f>
        <v>Brown and Sons</v>
      </c>
      <c r="O690" s="3" t="str">
        <f>_xlfn.XLOOKUP(C690,Books!A:A,Books!B:B)</f>
        <v>Loss peace on</v>
      </c>
      <c r="P690" s="3" t="str">
        <f>INDEX(Customers!B:B,MATCH(D690,Customers!A:A,0))</f>
        <v>Brown and Sons</v>
      </c>
    </row>
    <row r="691" spans="1:16">
      <c r="A691" t="s">
        <v>1338</v>
      </c>
      <c r="B691" s="5">
        <v>44978</v>
      </c>
      <c r="C691" t="s">
        <v>15</v>
      </c>
      <c r="D691" t="s">
        <v>350</v>
      </c>
      <c r="E691">
        <v>1</v>
      </c>
      <c r="F691" t="str">
        <f t="shared" si="40"/>
        <v>normal</v>
      </c>
      <c r="G691" s="3">
        <v>248</v>
      </c>
      <c r="H691">
        <v>15</v>
      </c>
      <c r="I691" t="str">
        <f t="shared" si="41"/>
        <v>discounted</v>
      </c>
      <c r="J691" s="3">
        <f>Table3[[#This Row],[Quantity_Sold]]*Table3[[#This Row],[Selling_Price]]</f>
        <v>248</v>
      </c>
      <c r="K691" s="3">
        <f t="shared" si="42"/>
        <v>37.200000000000003</v>
      </c>
      <c r="L691" s="3">
        <f t="shared" si="43"/>
        <v>210.8</v>
      </c>
      <c r="M691" s="3" t="str">
        <f>TEXT(Table3[[#This Row],[Date]], "mmmm")</f>
        <v>February</v>
      </c>
      <c r="N691" s="3" t="str">
        <f>_xlfn.XLOOKUP(D691,Customers!A:A,Customers!B:B )</f>
        <v>Johnson-Bennett</v>
      </c>
      <c r="O691" s="3" t="str">
        <f>_xlfn.XLOOKUP(C691,Books!A:A,Books!B:B)</f>
        <v>Especially father down</v>
      </c>
      <c r="P691" s="3" t="str">
        <f>INDEX(Customers!B:B,MATCH(D691,Customers!A:A,0))</f>
        <v>Johnson-Bennett</v>
      </c>
    </row>
    <row r="692" spans="1:16">
      <c r="A692" t="s">
        <v>1339</v>
      </c>
      <c r="B692" s="5">
        <v>44970</v>
      </c>
      <c r="C692" t="s">
        <v>62</v>
      </c>
      <c r="D692" t="s">
        <v>366</v>
      </c>
      <c r="E692">
        <v>3</v>
      </c>
      <c r="F692" t="str">
        <f t="shared" si="40"/>
        <v>normal</v>
      </c>
      <c r="G692" s="3">
        <v>336</v>
      </c>
      <c r="H692">
        <v>15</v>
      </c>
      <c r="I692" t="str">
        <f t="shared" si="41"/>
        <v>discounted</v>
      </c>
      <c r="J692" s="3">
        <f>Table3[[#This Row],[Quantity_Sold]]*Table3[[#This Row],[Selling_Price]]</f>
        <v>1008</v>
      </c>
      <c r="K692" s="3">
        <f t="shared" si="42"/>
        <v>50.4</v>
      </c>
      <c r="L692" s="3">
        <f t="shared" si="43"/>
        <v>957.6</v>
      </c>
      <c r="M692" s="3" t="str">
        <f>TEXT(Table3[[#This Row],[Date]], "mmmm")</f>
        <v>February</v>
      </c>
      <c r="N692" s="3" t="str">
        <f>_xlfn.XLOOKUP(D692,Customers!A:A,Customers!B:B )</f>
        <v>Carr Ltd</v>
      </c>
      <c r="O692" s="3" t="str">
        <f>_xlfn.XLOOKUP(C692,Books!A:A,Books!B:B)</f>
        <v>Wife get age</v>
      </c>
      <c r="P692" s="3" t="str">
        <f>INDEX(Customers!B:B,MATCH(D692,Customers!A:A,0))</f>
        <v>Carr Ltd</v>
      </c>
    </row>
    <row r="693" spans="1:16">
      <c r="A693" t="s">
        <v>1340</v>
      </c>
      <c r="B693" s="5">
        <v>44973</v>
      </c>
      <c r="C693" t="s">
        <v>110</v>
      </c>
      <c r="D693" t="s">
        <v>308</v>
      </c>
      <c r="E693">
        <v>5</v>
      </c>
      <c r="F693" t="str">
        <f t="shared" si="40"/>
        <v>normal</v>
      </c>
      <c r="G693" s="3">
        <v>451</v>
      </c>
      <c r="H693">
        <v>15</v>
      </c>
      <c r="I693" t="str">
        <f t="shared" si="41"/>
        <v>discounted</v>
      </c>
      <c r="J693" s="3">
        <f>Table3[[#This Row],[Quantity_Sold]]*Table3[[#This Row],[Selling_Price]]</f>
        <v>2255</v>
      </c>
      <c r="K693" s="3">
        <f t="shared" si="42"/>
        <v>67.650000000000006</v>
      </c>
      <c r="L693" s="3">
        <f t="shared" si="43"/>
        <v>2187.35</v>
      </c>
      <c r="M693" s="3" t="str">
        <f>TEXT(Table3[[#This Row],[Date]], "mmmm")</f>
        <v>February</v>
      </c>
      <c r="N693" s="3" t="str">
        <f>_xlfn.XLOOKUP(D693,Customers!A:A,Customers!B:B )</f>
        <v>Sanford-Bullock</v>
      </c>
      <c r="O693" s="3" t="str">
        <f>_xlfn.XLOOKUP(C693,Books!A:A,Books!B:B)</f>
        <v>Sense produce</v>
      </c>
      <c r="P693" s="3" t="str">
        <f>INDEX(Customers!B:B,MATCH(D693,Customers!A:A,0))</f>
        <v>Sanford-Bullock</v>
      </c>
    </row>
    <row r="694" spans="1:16">
      <c r="A694" t="s">
        <v>1341</v>
      </c>
      <c r="B694" s="5">
        <v>44959</v>
      </c>
      <c r="C694" t="s">
        <v>10</v>
      </c>
      <c r="D694" t="s">
        <v>440</v>
      </c>
      <c r="E694">
        <v>5</v>
      </c>
      <c r="F694" t="str">
        <f t="shared" si="40"/>
        <v>normal</v>
      </c>
      <c r="G694" s="3">
        <v>167</v>
      </c>
      <c r="H694">
        <v>10</v>
      </c>
      <c r="I694" t="str">
        <f t="shared" si="41"/>
        <v>discounted</v>
      </c>
      <c r="J694" s="3">
        <f>Table3[[#This Row],[Quantity_Sold]]*Table3[[#This Row],[Selling_Price]]</f>
        <v>835</v>
      </c>
      <c r="K694" s="3">
        <f t="shared" si="42"/>
        <v>16.7</v>
      </c>
      <c r="L694" s="3">
        <f t="shared" si="43"/>
        <v>818.3</v>
      </c>
      <c r="M694" s="3" t="str">
        <f>TEXT(Table3[[#This Row],[Date]], "mmmm")</f>
        <v>February</v>
      </c>
      <c r="N694" s="3" t="str">
        <f>_xlfn.XLOOKUP(D694,Customers!A:A,Customers!B:B )</f>
        <v>Lopez Ltd</v>
      </c>
      <c r="O694" s="3" t="str">
        <f>_xlfn.XLOOKUP(C694,Books!A:A,Books!B:B)</f>
        <v>Late</v>
      </c>
      <c r="P694" s="3" t="str">
        <f>INDEX(Customers!B:B,MATCH(D694,Customers!A:A,0))</f>
        <v>Lopez Ltd</v>
      </c>
    </row>
    <row r="695" spans="1:16">
      <c r="A695" t="s">
        <v>1342</v>
      </c>
      <c r="B695" s="5">
        <v>44975</v>
      </c>
      <c r="C695" t="s">
        <v>40</v>
      </c>
      <c r="D695" t="s">
        <v>318</v>
      </c>
      <c r="E695">
        <v>1</v>
      </c>
      <c r="F695" t="str">
        <f t="shared" si="40"/>
        <v>normal</v>
      </c>
      <c r="G695" s="3">
        <v>427</v>
      </c>
      <c r="H695">
        <v>10</v>
      </c>
      <c r="I695" t="str">
        <f t="shared" si="41"/>
        <v>discounted</v>
      </c>
      <c r="J695" s="3">
        <f>Table3[[#This Row],[Quantity_Sold]]*Table3[[#This Row],[Selling_Price]]</f>
        <v>427</v>
      </c>
      <c r="K695" s="3">
        <f t="shared" si="42"/>
        <v>42.7</v>
      </c>
      <c r="L695" s="3">
        <f t="shared" si="43"/>
        <v>384.3</v>
      </c>
      <c r="M695" s="3" t="str">
        <f>TEXT(Table3[[#This Row],[Date]], "mmmm")</f>
        <v>February</v>
      </c>
      <c r="N695" s="3" t="str">
        <f>_xlfn.XLOOKUP(D695,Customers!A:A,Customers!B:B )</f>
        <v>Davis, Shepard and Clay</v>
      </c>
      <c r="O695" s="3" t="str">
        <f>_xlfn.XLOOKUP(C695,Books!A:A,Books!B:B)</f>
        <v>Big thought where</v>
      </c>
      <c r="P695" s="3" t="str">
        <f>INDEX(Customers!B:B,MATCH(D695,Customers!A:A,0))</f>
        <v>Davis, Shepard and Clay</v>
      </c>
    </row>
    <row r="696" spans="1:16">
      <c r="A696" t="s">
        <v>1343</v>
      </c>
      <c r="B696" s="5">
        <v>44962</v>
      </c>
      <c r="C696" t="s">
        <v>60</v>
      </c>
      <c r="D696" t="s">
        <v>510</v>
      </c>
      <c r="E696">
        <v>10</v>
      </c>
      <c r="F696" t="str">
        <f t="shared" si="40"/>
        <v>Bulk</v>
      </c>
      <c r="G696" s="3">
        <v>459</v>
      </c>
      <c r="H696">
        <v>0</v>
      </c>
      <c r="I696" t="str">
        <f t="shared" si="41"/>
        <v>full price</v>
      </c>
      <c r="J696" s="3">
        <f>Table3[[#This Row],[Quantity_Sold]]*Table3[[#This Row],[Selling_Price]]</f>
        <v>4590</v>
      </c>
      <c r="K696" s="3">
        <f t="shared" si="42"/>
        <v>0</v>
      </c>
      <c r="L696" s="3">
        <f t="shared" si="43"/>
        <v>4590</v>
      </c>
      <c r="M696" s="3" t="str">
        <f>TEXT(Table3[[#This Row],[Date]], "mmmm")</f>
        <v>February</v>
      </c>
      <c r="N696" s="3" t="str">
        <f>_xlfn.XLOOKUP(D696,Customers!A:A,Customers!B:B )</f>
        <v>Matthews, Flores and Bradley</v>
      </c>
      <c r="O696" s="3" t="str">
        <f>_xlfn.XLOOKUP(C696,Books!A:A,Books!B:B)</f>
        <v>Whatever method</v>
      </c>
      <c r="P696" s="3" t="str">
        <f>INDEX(Customers!B:B,MATCH(D696,Customers!A:A,0))</f>
        <v>Matthews, Flores and Bradley</v>
      </c>
    </row>
    <row r="697" spans="1:16">
      <c r="A697" t="s">
        <v>1344</v>
      </c>
      <c r="B697" s="5">
        <v>44966</v>
      </c>
      <c r="C697" t="s">
        <v>86</v>
      </c>
      <c r="D697" t="s">
        <v>320</v>
      </c>
      <c r="E697">
        <v>4</v>
      </c>
      <c r="F697" t="str">
        <f t="shared" si="40"/>
        <v>normal</v>
      </c>
      <c r="G697" s="3">
        <v>356</v>
      </c>
      <c r="H697">
        <v>15</v>
      </c>
      <c r="I697" t="str">
        <f t="shared" si="41"/>
        <v>discounted</v>
      </c>
      <c r="J697" s="3">
        <f>Table3[[#This Row],[Quantity_Sold]]*Table3[[#This Row],[Selling_Price]]</f>
        <v>1424</v>
      </c>
      <c r="K697" s="3">
        <f t="shared" si="42"/>
        <v>53.4</v>
      </c>
      <c r="L697" s="3">
        <f t="shared" si="43"/>
        <v>1370.6</v>
      </c>
      <c r="M697" s="3" t="str">
        <f>TEXT(Table3[[#This Row],[Date]], "mmmm")</f>
        <v>February</v>
      </c>
      <c r="N697" s="3" t="str">
        <f>_xlfn.XLOOKUP(D697,Customers!A:A,Customers!B:B )</f>
        <v>Warner, Willis and Ray</v>
      </c>
      <c r="O697" s="3" t="str">
        <f>_xlfn.XLOOKUP(C697,Books!A:A,Books!B:B)</f>
        <v>While responsibility</v>
      </c>
      <c r="P697" s="3" t="str">
        <f>INDEX(Customers!B:B,MATCH(D697,Customers!A:A,0))</f>
        <v>Warner, Willis and Ray</v>
      </c>
    </row>
    <row r="698" spans="1:16">
      <c r="A698" t="s">
        <v>1345</v>
      </c>
      <c r="B698" s="5">
        <v>44965</v>
      </c>
      <c r="C698" t="s">
        <v>70</v>
      </c>
      <c r="D698" t="s">
        <v>188</v>
      </c>
      <c r="E698">
        <v>4</v>
      </c>
      <c r="F698" t="str">
        <f t="shared" si="40"/>
        <v>normal</v>
      </c>
      <c r="G698" s="3">
        <v>370</v>
      </c>
      <c r="H698">
        <v>15</v>
      </c>
      <c r="I698" t="str">
        <f t="shared" si="41"/>
        <v>discounted</v>
      </c>
      <c r="J698" s="3">
        <f>Table3[[#This Row],[Quantity_Sold]]*Table3[[#This Row],[Selling_Price]]</f>
        <v>1480</v>
      </c>
      <c r="K698" s="3">
        <f t="shared" si="42"/>
        <v>55.5</v>
      </c>
      <c r="L698" s="3">
        <f t="shared" si="43"/>
        <v>1424.5</v>
      </c>
      <c r="M698" s="3" t="str">
        <f>TEXT(Table3[[#This Row],[Date]], "mmmm")</f>
        <v>February</v>
      </c>
      <c r="N698" s="3" t="str">
        <f>_xlfn.XLOOKUP(D698,Customers!A:A,Customers!B:B )</f>
        <v>Moran-Joyce</v>
      </c>
      <c r="O698" s="3" t="str">
        <f>_xlfn.XLOOKUP(C698,Books!A:A,Books!B:B)</f>
        <v>Assume wrong</v>
      </c>
      <c r="P698" s="3" t="str">
        <f>INDEX(Customers!B:B,MATCH(D698,Customers!A:A,0))</f>
        <v>Moran-Joyce</v>
      </c>
    </row>
    <row r="699" spans="1:16">
      <c r="A699" t="s">
        <v>1346</v>
      </c>
      <c r="B699" s="5">
        <v>44970</v>
      </c>
      <c r="C699" t="s">
        <v>124</v>
      </c>
      <c r="D699" t="s">
        <v>610</v>
      </c>
      <c r="E699">
        <v>5</v>
      </c>
      <c r="F699" t="str">
        <f t="shared" si="40"/>
        <v>normal</v>
      </c>
      <c r="G699" s="3">
        <v>362</v>
      </c>
      <c r="H699">
        <v>10</v>
      </c>
      <c r="I699" t="str">
        <f t="shared" si="41"/>
        <v>discounted</v>
      </c>
      <c r="J699" s="3">
        <f>Table3[[#This Row],[Quantity_Sold]]*Table3[[#This Row],[Selling_Price]]</f>
        <v>1810</v>
      </c>
      <c r="K699" s="3">
        <f t="shared" si="42"/>
        <v>36.200000000000003</v>
      </c>
      <c r="L699" s="3">
        <f t="shared" si="43"/>
        <v>1773.8</v>
      </c>
      <c r="M699" s="3" t="str">
        <f>TEXT(Table3[[#This Row],[Date]], "mmmm")</f>
        <v>February</v>
      </c>
      <c r="N699" s="3" t="str">
        <f>_xlfn.XLOOKUP(D699,Customers!A:A,Customers!B:B )</f>
        <v>Ross Ltd</v>
      </c>
      <c r="O699" s="3" t="str">
        <f>_xlfn.XLOOKUP(C699,Books!A:A,Books!B:B)</f>
        <v>Financial</v>
      </c>
      <c r="P699" s="3" t="str">
        <f>INDEX(Customers!B:B,MATCH(D699,Customers!A:A,0))</f>
        <v>Ross Ltd</v>
      </c>
    </row>
    <row r="700" spans="1:16">
      <c r="A700" t="s">
        <v>1347</v>
      </c>
      <c r="B700" s="5">
        <v>44981</v>
      </c>
      <c r="C700" t="s">
        <v>84</v>
      </c>
      <c r="D700" t="s">
        <v>172</v>
      </c>
      <c r="E700">
        <v>5</v>
      </c>
      <c r="F700" t="str">
        <f t="shared" si="40"/>
        <v>normal</v>
      </c>
      <c r="G700" s="3">
        <v>481</v>
      </c>
      <c r="H700">
        <v>15</v>
      </c>
      <c r="I700" t="str">
        <f t="shared" si="41"/>
        <v>discounted</v>
      </c>
      <c r="J700" s="3">
        <f>Table3[[#This Row],[Quantity_Sold]]*Table3[[#This Row],[Selling_Price]]</f>
        <v>2405</v>
      </c>
      <c r="K700" s="3">
        <f t="shared" si="42"/>
        <v>72.150000000000006</v>
      </c>
      <c r="L700" s="3">
        <f t="shared" si="43"/>
        <v>2332.85</v>
      </c>
      <c r="M700" s="3" t="str">
        <f>TEXT(Table3[[#This Row],[Date]], "mmmm")</f>
        <v>February</v>
      </c>
      <c r="N700" s="3" t="str">
        <f>_xlfn.XLOOKUP(D700,Customers!A:A,Customers!B:B )</f>
        <v>Bolton, Jones and Rich</v>
      </c>
      <c r="O700" s="3" t="str">
        <f>_xlfn.XLOOKUP(C700,Books!A:A,Books!B:B)</f>
        <v>Statement back brother</v>
      </c>
      <c r="P700" s="3" t="str">
        <f>INDEX(Customers!B:B,MATCH(D700,Customers!A:A,0))</f>
        <v>Bolton, Jones and Rich</v>
      </c>
    </row>
    <row r="701" spans="1:16">
      <c r="A701" t="s">
        <v>1348</v>
      </c>
      <c r="B701" s="5">
        <v>44977</v>
      </c>
      <c r="C701" t="s">
        <v>100</v>
      </c>
      <c r="D701" t="s">
        <v>274</v>
      </c>
      <c r="E701">
        <v>6</v>
      </c>
      <c r="F701" t="str">
        <f t="shared" si="40"/>
        <v>Bulk</v>
      </c>
      <c r="G701" s="3">
        <v>334</v>
      </c>
      <c r="H701">
        <v>0</v>
      </c>
      <c r="I701" t="str">
        <f t="shared" si="41"/>
        <v>full price</v>
      </c>
      <c r="J701" s="3">
        <f>Table3[[#This Row],[Quantity_Sold]]*Table3[[#This Row],[Selling_Price]]</f>
        <v>2004</v>
      </c>
      <c r="K701" s="3">
        <f t="shared" si="42"/>
        <v>0</v>
      </c>
      <c r="L701" s="3">
        <f t="shared" si="43"/>
        <v>2004</v>
      </c>
      <c r="M701" s="3" t="str">
        <f>TEXT(Table3[[#This Row],[Date]], "mmmm")</f>
        <v>February</v>
      </c>
      <c r="N701" s="3" t="str">
        <f>_xlfn.XLOOKUP(D701,Customers!A:A,Customers!B:B )</f>
        <v>Green, Wilson and Flynn</v>
      </c>
      <c r="O701" s="3" t="str">
        <f>_xlfn.XLOOKUP(C701,Books!A:A,Books!B:B)</f>
        <v>Prevent particularly wrong</v>
      </c>
      <c r="P701" s="3" t="str">
        <f>INDEX(Customers!B:B,MATCH(D701,Customers!A:A,0))</f>
        <v>Green, Wilson and Flynn</v>
      </c>
    </row>
    <row r="702" spans="1:16">
      <c r="A702" t="s">
        <v>1349</v>
      </c>
      <c r="B702" s="5">
        <v>44975</v>
      </c>
      <c r="C702" t="s">
        <v>28</v>
      </c>
      <c r="D702" t="s">
        <v>262</v>
      </c>
      <c r="E702">
        <v>2</v>
      </c>
      <c r="F702" t="str">
        <f t="shared" si="40"/>
        <v>normal</v>
      </c>
      <c r="G702" s="3">
        <v>342</v>
      </c>
      <c r="H702">
        <v>0</v>
      </c>
      <c r="I702" t="str">
        <f t="shared" si="41"/>
        <v>full price</v>
      </c>
      <c r="J702" s="3">
        <f>Table3[[#This Row],[Quantity_Sold]]*Table3[[#This Row],[Selling_Price]]</f>
        <v>684</v>
      </c>
      <c r="K702" s="3">
        <f t="shared" si="42"/>
        <v>0</v>
      </c>
      <c r="L702" s="3">
        <f t="shared" si="43"/>
        <v>684</v>
      </c>
      <c r="M702" s="3" t="str">
        <f>TEXT(Table3[[#This Row],[Date]], "mmmm")</f>
        <v>February</v>
      </c>
      <c r="N702" s="3" t="str">
        <f>_xlfn.XLOOKUP(D702,Customers!A:A,Customers!B:B )</f>
        <v>Brown, Diaz and Freeman</v>
      </c>
      <c r="O702" s="3" t="str">
        <f>_xlfn.XLOOKUP(C702,Books!A:A,Books!B:B)</f>
        <v>Eat pattern view</v>
      </c>
      <c r="P702" s="3" t="str">
        <f>INDEX(Customers!B:B,MATCH(D702,Customers!A:A,0))</f>
        <v>Brown, Diaz and Freeman</v>
      </c>
    </row>
    <row r="703" spans="1:16">
      <c r="A703" t="s">
        <v>1350</v>
      </c>
      <c r="B703" s="5">
        <v>44964</v>
      </c>
      <c r="C703" t="s">
        <v>122</v>
      </c>
      <c r="D703" t="s">
        <v>462</v>
      </c>
      <c r="E703">
        <v>4</v>
      </c>
      <c r="F703" t="str">
        <f t="shared" si="40"/>
        <v>normal</v>
      </c>
      <c r="G703" s="3">
        <v>326</v>
      </c>
      <c r="H703">
        <v>15</v>
      </c>
      <c r="I703" t="str">
        <f t="shared" si="41"/>
        <v>discounted</v>
      </c>
      <c r="J703" s="3">
        <f>Table3[[#This Row],[Quantity_Sold]]*Table3[[#This Row],[Selling_Price]]</f>
        <v>1304</v>
      </c>
      <c r="K703" s="3">
        <f t="shared" si="42"/>
        <v>48.9</v>
      </c>
      <c r="L703" s="3">
        <f t="shared" si="43"/>
        <v>1255.0999999999999</v>
      </c>
      <c r="M703" s="3" t="str">
        <f>TEXT(Table3[[#This Row],[Date]], "mmmm")</f>
        <v>February</v>
      </c>
      <c r="N703" s="3" t="str">
        <f>_xlfn.XLOOKUP(D703,Customers!A:A,Customers!B:B )</f>
        <v>Harris Ltd</v>
      </c>
      <c r="O703" s="3" t="str">
        <f>_xlfn.XLOOKUP(C703,Books!A:A,Books!B:B)</f>
        <v>Than every</v>
      </c>
      <c r="P703" s="3" t="str">
        <f>INDEX(Customers!B:B,MATCH(D703,Customers!A:A,0))</f>
        <v>Harris Ltd</v>
      </c>
    </row>
    <row r="704" spans="1:16">
      <c r="A704" t="s">
        <v>1351</v>
      </c>
      <c r="B704" s="5">
        <v>44975</v>
      </c>
      <c r="C704" t="s">
        <v>122</v>
      </c>
      <c r="D704" t="s">
        <v>574</v>
      </c>
      <c r="E704">
        <v>4</v>
      </c>
      <c r="F704" t="str">
        <f t="shared" si="40"/>
        <v>normal</v>
      </c>
      <c r="G704" s="3">
        <v>326</v>
      </c>
      <c r="H704">
        <v>15</v>
      </c>
      <c r="I704" t="str">
        <f t="shared" si="41"/>
        <v>discounted</v>
      </c>
      <c r="J704" s="3">
        <f>Table3[[#This Row],[Quantity_Sold]]*Table3[[#This Row],[Selling_Price]]</f>
        <v>1304</v>
      </c>
      <c r="K704" s="3">
        <f t="shared" si="42"/>
        <v>48.9</v>
      </c>
      <c r="L704" s="3">
        <f t="shared" si="43"/>
        <v>1255.0999999999999</v>
      </c>
      <c r="M704" s="3" t="str">
        <f>TEXT(Table3[[#This Row],[Date]], "mmmm")</f>
        <v>February</v>
      </c>
      <c r="N704" s="3" t="str">
        <f>_xlfn.XLOOKUP(D704,Customers!A:A,Customers!B:B )</f>
        <v>Williams Group</v>
      </c>
      <c r="O704" s="3" t="str">
        <f>_xlfn.XLOOKUP(C704,Books!A:A,Books!B:B)</f>
        <v>Than every</v>
      </c>
      <c r="P704" s="3" t="str">
        <f>INDEX(Customers!B:B,MATCH(D704,Customers!A:A,0))</f>
        <v>Williams Group</v>
      </c>
    </row>
    <row r="705" spans="1:16">
      <c r="A705" t="s">
        <v>1352</v>
      </c>
      <c r="B705" s="5">
        <v>44976</v>
      </c>
      <c r="C705" t="s">
        <v>114</v>
      </c>
      <c r="D705" t="s">
        <v>256</v>
      </c>
      <c r="E705">
        <v>10</v>
      </c>
      <c r="F705" t="str">
        <f t="shared" si="40"/>
        <v>Bulk</v>
      </c>
      <c r="G705" s="3">
        <v>315</v>
      </c>
      <c r="H705">
        <v>5</v>
      </c>
      <c r="I705" t="str">
        <f t="shared" si="41"/>
        <v>discounted</v>
      </c>
      <c r="J705" s="3">
        <f>Table3[[#This Row],[Quantity_Sold]]*Table3[[#This Row],[Selling_Price]]</f>
        <v>3150</v>
      </c>
      <c r="K705" s="3">
        <f t="shared" si="42"/>
        <v>15.75</v>
      </c>
      <c r="L705" s="3">
        <f t="shared" si="43"/>
        <v>3134.25</v>
      </c>
      <c r="M705" s="3" t="str">
        <f>TEXT(Table3[[#This Row],[Date]], "mmmm")</f>
        <v>February</v>
      </c>
      <c r="N705" s="3" t="str">
        <f>_xlfn.XLOOKUP(D705,Customers!A:A,Customers!B:B )</f>
        <v>Stevenson-Phillips</v>
      </c>
      <c r="O705" s="3" t="str">
        <f>_xlfn.XLOOKUP(C705,Books!A:A,Books!B:B)</f>
        <v>Detail difficult power</v>
      </c>
      <c r="P705" s="3" t="str">
        <f>INDEX(Customers!B:B,MATCH(D705,Customers!A:A,0))</f>
        <v>Stevenson-Phillips</v>
      </c>
    </row>
    <row r="706" spans="1:16">
      <c r="A706" t="s">
        <v>1353</v>
      </c>
      <c r="B706" s="5">
        <v>44978</v>
      </c>
      <c r="C706" t="s">
        <v>102</v>
      </c>
      <c r="D706" t="s">
        <v>556</v>
      </c>
      <c r="E706">
        <v>9</v>
      </c>
      <c r="F706" t="str">
        <f t="shared" ref="F706:F769" si="44">IF(E706&gt;5,"Bulk","normal")</f>
        <v>Bulk</v>
      </c>
      <c r="G706" s="3">
        <v>162</v>
      </c>
      <c r="H706">
        <v>15</v>
      </c>
      <c r="I706" t="str">
        <f t="shared" ref="I706:I769" si="45">IF(H706&gt;0,"discounted","full price")</f>
        <v>discounted</v>
      </c>
      <c r="J706" s="3">
        <f>Table3[[#This Row],[Quantity_Sold]]*Table3[[#This Row],[Selling_Price]]</f>
        <v>1458</v>
      </c>
      <c r="K706" s="3">
        <f t="shared" ref="K706:K769" si="46">H706*G706/100</f>
        <v>24.3</v>
      </c>
      <c r="L706" s="3">
        <f t="shared" ref="L706:L769" si="47">J706-K706</f>
        <v>1433.7</v>
      </c>
      <c r="M706" s="3" t="str">
        <f>TEXT(Table3[[#This Row],[Date]], "mmmm")</f>
        <v>February</v>
      </c>
      <c r="N706" s="3" t="str">
        <f>_xlfn.XLOOKUP(D706,Customers!A:A,Customers!B:B )</f>
        <v>Richards Ltd</v>
      </c>
      <c r="O706" s="3" t="str">
        <f>_xlfn.XLOOKUP(C706,Books!A:A,Books!B:B)</f>
        <v>Effort same</v>
      </c>
      <c r="P706" s="3" t="str">
        <f>INDEX(Customers!B:B,MATCH(D706,Customers!A:A,0))</f>
        <v>Richards Ltd</v>
      </c>
    </row>
    <row r="707" spans="1:16">
      <c r="A707" t="s">
        <v>1354</v>
      </c>
      <c r="B707" s="5">
        <v>44958</v>
      </c>
      <c r="C707" t="s">
        <v>112</v>
      </c>
      <c r="D707" t="s">
        <v>376</v>
      </c>
      <c r="E707">
        <v>4</v>
      </c>
      <c r="F707" t="str">
        <f t="shared" si="44"/>
        <v>normal</v>
      </c>
      <c r="G707" s="3">
        <v>462</v>
      </c>
      <c r="H707">
        <v>0</v>
      </c>
      <c r="I707" t="str">
        <f t="shared" si="45"/>
        <v>full price</v>
      </c>
      <c r="J707" s="3">
        <f>Table3[[#This Row],[Quantity_Sold]]*Table3[[#This Row],[Selling_Price]]</f>
        <v>1848</v>
      </c>
      <c r="K707" s="3">
        <f t="shared" si="46"/>
        <v>0</v>
      </c>
      <c r="L707" s="3">
        <f t="shared" si="47"/>
        <v>1848</v>
      </c>
      <c r="M707" s="3" t="str">
        <f>TEXT(Table3[[#This Row],[Date]], "mmmm")</f>
        <v>February</v>
      </c>
      <c r="N707" s="3" t="str">
        <f>_xlfn.XLOOKUP(D707,Customers!A:A,Customers!B:B )</f>
        <v>Miller Ltd</v>
      </c>
      <c r="O707" s="3" t="str">
        <f>_xlfn.XLOOKUP(C707,Books!A:A,Books!B:B)</f>
        <v>Now stage</v>
      </c>
      <c r="P707" s="3" t="str">
        <f>INDEX(Customers!B:B,MATCH(D707,Customers!A:A,0))</f>
        <v>Miller Ltd</v>
      </c>
    </row>
    <row r="708" spans="1:16">
      <c r="A708" t="s">
        <v>1355</v>
      </c>
      <c r="B708" s="5">
        <v>44965</v>
      </c>
      <c r="C708" t="s">
        <v>54</v>
      </c>
      <c r="D708" t="s">
        <v>182</v>
      </c>
      <c r="E708">
        <v>8</v>
      </c>
      <c r="F708" t="str">
        <f t="shared" si="44"/>
        <v>Bulk</v>
      </c>
      <c r="G708" s="3">
        <v>421</v>
      </c>
      <c r="H708">
        <v>0</v>
      </c>
      <c r="I708" t="str">
        <f t="shared" si="45"/>
        <v>full price</v>
      </c>
      <c r="J708" s="3">
        <f>Table3[[#This Row],[Quantity_Sold]]*Table3[[#This Row],[Selling_Price]]</f>
        <v>3368</v>
      </c>
      <c r="K708" s="3">
        <f t="shared" si="46"/>
        <v>0</v>
      </c>
      <c r="L708" s="3">
        <f t="shared" si="47"/>
        <v>3368</v>
      </c>
      <c r="M708" s="3" t="str">
        <f>TEXT(Table3[[#This Row],[Date]], "mmmm")</f>
        <v>February</v>
      </c>
      <c r="N708" s="3" t="str">
        <f>_xlfn.XLOOKUP(D708,Customers!A:A,Customers!B:B )</f>
        <v>Hernandez LLC</v>
      </c>
      <c r="O708" s="3" t="str">
        <f>_xlfn.XLOOKUP(C708,Books!A:A,Books!B:B)</f>
        <v>Author director</v>
      </c>
      <c r="P708" s="3" t="str">
        <f>INDEX(Customers!B:B,MATCH(D708,Customers!A:A,0))</f>
        <v>Hernandez LLC</v>
      </c>
    </row>
    <row r="709" spans="1:16">
      <c r="A709" t="s">
        <v>1356</v>
      </c>
      <c r="B709" s="5">
        <v>44963</v>
      </c>
      <c r="C709" t="s">
        <v>50</v>
      </c>
      <c r="D709" t="s">
        <v>510</v>
      </c>
      <c r="E709">
        <v>2</v>
      </c>
      <c r="F709" t="str">
        <f t="shared" si="44"/>
        <v>normal</v>
      </c>
      <c r="G709" s="3">
        <v>269</v>
      </c>
      <c r="H709">
        <v>0</v>
      </c>
      <c r="I709" t="str">
        <f t="shared" si="45"/>
        <v>full price</v>
      </c>
      <c r="J709" s="3">
        <f>Table3[[#This Row],[Quantity_Sold]]*Table3[[#This Row],[Selling_Price]]</f>
        <v>538</v>
      </c>
      <c r="K709" s="3">
        <f t="shared" si="46"/>
        <v>0</v>
      </c>
      <c r="L709" s="3">
        <f t="shared" si="47"/>
        <v>538</v>
      </c>
      <c r="M709" s="3" t="str">
        <f>TEXT(Table3[[#This Row],[Date]], "mmmm")</f>
        <v>February</v>
      </c>
      <c r="N709" s="3" t="str">
        <f>_xlfn.XLOOKUP(D709,Customers!A:A,Customers!B:B )</f>
        <v>Matthews, Flores and Bradley</v>
      </c>
      <c r="O709" s="3" t="str">
        <f>_xlfn.XLOOKUP(C709,Books!A:A,Books!B:B)</f>
        <v>Course history</v>
      </c>
      <c r="P709" s="3" t="str">
        <f>INDEX(Customers!B:B,MATCH(D709,Customers!A:A,0))</f>
        <v>Matthews, Flores and Bradley</v>
      </c>
    </row>
    <row r="710" spans="1:16">
      <c r="A710" t="s">
        <v>1357</v>
      </c>
      <c r="B710" s="5">
        <v>44976</v>
      </c>
      <c r="C710" t="s">
        <v>42</v>
      </c>
      <c r="D710" t="s">
        <v>312</v>
      </c>
      <c r="E710">
        <v>9</v>
      </c>
      <c r="F710" t="str">
        <f t="shared" si="44"/>
        <v>Bulk</v>
      </c>
      <c r="G710" s="3">
        <v>303</v>
      </c>
      <c r="H710">
        <v>5</v>
      </c>
      <c r="I710" t="str">
        <f t="shared" si="45"/>
        <v>discounted</v>
      </c>
      <c r="J710" s="3">
        <f>Table3[[#This Row],[Quantity_Sold]]*Table3[[#This Row],[Selling_Price]]</f>
        <v>2727</v>
      </c>
      <c r="K710" s="3">
        <f t="shared" si="46"/>
        <v>15.15</v>
      </c>
      <c r="L710" s="3">
        <f t="shared" si="47"/>
        <v>2711.85</v>
      </c>
      <c r="M710" s="3" t="str">
        <f>TEXT(Table3[[#This Row],[Date]], "mmmm")</f>
        <v>February</v>
      </c>
      <c r="N710" s="3" t="str">
        <f>_xlfn.XLOOKUP(D710,Customers!A:A,Customers!B:B )</f>
        <v>White and Sons</v>
      </c>
      <c r="O710" s="3" t="str">
        <f>_xlfn.XLOOKUP(C710,Books!A:A,Books!B:B)</f>
        <v>Industry sport interesting</v>
      </c>
      <c r="P710" s="3" t="str">
        <f>INDEX(Customers!B:B,MATCH(D710,Customers!A:A,0))</f>
        <v>White and Sons</v>
      </c>
    </row>
    <row r="711" spans="1:16">
      <c r="A711" t="s">
        <v>1358</v>
      </c>
      <c r="B711" s="5">
        <v>44976</v>
      </c>
      <c r="C711" t="s">
        <v>106</v>
      </c>
      <c r="D711" t="s">
        <v>240</v>
      </c>
      <c r="E711">
        <v>2</v>
      </c>
      <c r="F711" t="str">
        <f t="shared" si="44"/>
        <v>normal</v>
      </c>
      <c r="G711" s="3">
        <v>219</v>
      </c>
      <c r="H711">
        <v>10</v>
      </c>
      <c r="I711" t="str">
        <f t="shared" si="45"/>
        <v>discounted</v>
      </c>
      <c r="J711" s="3">
        <f>Table3[[#This Row],[Quantity_Sold]]*Table3[[#This Row],[Selling_Price]]</f>
        <v>438</v>
      </c>
      <c r="K711" s="3">
        <f t="shared" si="46"/>
        <v>21.9</v>
      </c>
      <c r="L711" s="3">
        <f t="shared" si="47"/>
        <v>416.1</v>
      </c>
      <c r="M711" s="3" t="str">
        <f>TEXT(Table3[[#This Row],[Date]], "mmmm")</f>
        <v>February</v>
      </c>
      <c r="N711" s="3" t="str">
        <f>_xlfn.XLOOKUP(D711,Customers!A:A,Customers!B:B )</f>
        <v>Hayes-Logan</v>
      </c>
      <c r="O711" s="3" t="str">
        <f>_xlfn.XLOOKUP(C711,Books!A:A,Books!B:B)</f>
        <v>Some may</v>
      </c>
      <c r="P711" s="3" t="str">
        <f>INDEX(Customers!B:B,MATCH(D711,Customers!A:A,0))</f>
        <v>Hayes-Logan</v>
      </c>
    </row>
    <row r="712" spans="1:16">
      <c r="A712" t="s">
        <v>1359</v>
      </c>
      <c r="B712" s="5">
        <v>44973</v>
      </c>
      <c r="C712" t="s">
        <v>46</v>
      </c>
      <c r="D712" t="s">
        <v>184</v>
      </c>
      <c r="E712">
        <v>3</v>
      </c>
      <c r="F712" t="str">
        <f t="shared" si="44"/>
        <v>normal</v>
      </c>
      <c r="G712" s="3">
        <v>167</v>
      </c>
      <c r="H712">
        <v>0</v>
      </c>
      <c r="I712" t="str">
        <f t="shared" si="45"/>
        <v>full price</v>
      </c>
      <c r="J712" s="3">
        <f>Table3[[#This Row],[Quantity_Sold]]*Table3[[#This Row],[Selling_Price]]</f>
        <v>501</v>
      </c>
      <c r="K712" s="3">
        <f t="shared" si="46"/>
        <v>0</v>
      </c>
      <c r="L712" s="3">
        <f t="shared" si="47"/>
        <v>501</v>
      </c>
      <c r="M712" s="3" t="str">
        <f>TEXT(Table3[[#This Row],[Date]], "mmmm")</f>
        <v>February</v>
      </c>
      <c r="N712" s="3" t="str">
        <f>_xlfn.XLOOKUP(D712,Customers!A:A,Customers!B:B )</f>
        <v>Wells, Jones and Rogers</v>
      </c>
      <c r="O712" s="3" t="str">
        <f>_xlfn.XLOOKUP(C712,Books!A:A,Books!B:B)</f>
        <v>Result population age</v>
      </c>
      <c r="P712" s="3" t="str">
        <f>INDEX(Customers!B:B,MATCH(D712,Customers!A:A,0))</f>
        <v>Wells, Jones and Rogers</v>
      </c>
    </row>
    <row r="713" spans="1:16">
      <c r="A713" t="s">
        <v>1360</v>
      </c>
      <c r="B713" s="5">
        <v>44967</v>
      </c>
      <c r="C713" t="s">
        <v>88</v>
      </c>
      <c r="D713" t="s">
        <v>590</v>
      </c>
      <c r="E713">
        <v>7</v>
      </c>
      <c r="F713" t="str">
        <f t="shared" si="44"/>
        <v>Bulk</v>
      </c>
      <c r="G713" s="3">
        <v>456</v>
      </c>
      <c r="H713">
        <v>0</v>
      </c>
      <c r="I713" t="str">
        <f t="shared" si="45"/>
        <v>full price</v>
      </c>
      <c r="J713" s="3">
        <f>Table3[[#This Row],[Quantity_Sold]]*Table3[[#This Row],[Selling_Price]]</f>
        <v>3192</v>
      </c>
      <c r="K713" s="3">
        <f t="shared" si="46"/>
        <v>0</v>
      </c>
      <c r="L713" s="3">
        <f t="shared" si="47"/>
        <v>3192</v>
      </c>
      <c r="M713" s="3" t="str">
        <f>TEXT(Table3[[#This Row],[Date]], "mmmm")</f>
        <v>February</v>
      </c>
      <c r="N713" s="3" t="str">
        <f>_xlfn.XLOOKUP(D713,Customers!A:A,Customers!B:B )</f>
        <v>Mills, Robles and Smith</v>
      </c>
      <c r="O713" s="3" t="str">
        <f>_xlfn.XLOOKUP(C713,Books!A:A,Books!B:B)</f>
        <v>Lay chance</v>
      </c>
      <c r="P713" s="3" t="str">
        <f>INDEX(Customers!B:B,MATCH(D713,Customers!A:A,0))</f>
        <v>Mills, Robles and Smith</v>
      </c>
    </row>
    <row r="714" spans="1:16">
      <c r="A714" t="s">
        <v>1361</v>
      </c>
      <c r="B714" s="5">
        <v>44973</v>
      </c>
      <c r="C714" t="s">
        <v>118</v>
      </c>
      <c r="D714" t="s">
        <v>346</v>
      </c>
      <c r="E714">
        <v>1</v>
      </c>
      <c r="F714" t="str">
        <f t="shared" si="44"/>
        <v>normal</v>
      </c>
      <c r="G714" s="3">
        <v>192</v>
      </c>
      <c r="H714">
        <v>0</v>
      </c>
      <c r="I714" t="str">
        <f t="shared" si="45"/>
        <v>full price</v>
      </c>
      <c r="J714" s="3">
        <f>Table3[[#This Row],[Quantity_Sold]]*Table3[[#This Row],[Selling_Price]]</f>
        <v>192</v>
      </c>
      <c r="K714" s="3">
        <f t="shared" si="46"/>
        <v>0</v>
      </c>
      <c r="L714" s="3">
        <f t="shared" si="47"/>
        <v>192</v>
      </c>
      <c r="M714" s="3" t="str">
        <f>TEXT(Table3[[#This Row],[Date]], "mmmm")</f>
        <v>February</v>
      </c>
      <c r="N714" s="3" t="str">
        <f>_xlfn.XLOOKUP(D714,Customers!A:A,Customers!B:B )</f>
        <v>Palmer Inc</v>
      </c>
      <c r="O714" s="3" t="str">
        <f>_xlfn.XLOOKUP(C714,Books!A:A,Books!B:B)</f>
        <v>Attorney</v>
      </c>
      <c r="P714" s="3" t="str">
        <f>INDEX(Customers!B:B,MATCH(D714,Customers!A:A,0))</f>
        <v>Palmer Inc</v>
      </c>
    </row>
    <row r="715" spans="1:16">
      <c r="A715" t="s">
        <v>1362</v>
      </c>
      <c r="B715" s="5">
        <v>44981</v>
      </c>
      <c r="C715" t="s">
        <v>66</v>
      </c>
      <c r="D715" t="s">
        <v>600</v>
      </c>
      <c r="E715">
        <v>1</v>
      </c>
      <c r="F715" t="str">
        <f t="shared" si="44"/>
        <v>normal</v>
      </c>
      <c r="G715" s="3">
        <v>271</v>
      </c>
      <c r="H715">
        <v>15</v>
      </c>
      <c r="I715" t="str">
        <f t="shared" si="45"/>
        <v>discounted</v>
      </c>
      <c r="J715" s="3">
        <f>Table3[[#This Row],[Quantity_Sold]]*Table3[[#This Row],[Selling_Price]]</f>
        <v>271</v>
      </c>
      <c r="K715" s="3">
        <f t="shared" si="46"/>
        <v>40.65</v>
      </c>
      <c r="L715" s="3">
        <f t="shared" si="47"/>
        <v>230.35</v>
      </c>
      <c r="M715" s="3" t="str">
        <f>TEXT(Table3[[#This Row],[Date]], "mmmm")</f>
        <v>February</v>
      </c>
      <c r="N715" s="3" t="str">
        <f>_xlfn.XLOOKUP(D715,Customers!A:A,Customers!B:B )</f>
        <v>Lester and Sons</v>
      </c>
      <c r="O715" s="3" t="str">
        <f>_xlfn.XLOOKUP(C715,Books!A:A,Books!B:B)</f>
        <v>Easy citizen time</v>
      </c>
      <c r="P715" s="3" t="str">
        <f>INDEX(Customers!B:B,MATCH(D715,Customers!A:A,0))</f>
        <v>Lester and Sons</v>
      </c>
    </row>
    <row r="716" spans="1:16">
      <c r="A716" t="s">
        <v>1363</v>
      </c>
      <c r="B716" s="5">
        <v>44960</v>
      </c>
      <c r="C716" t="s">
        <v>52</v>
      </c>
      <c r="D716" t="s">
        <v>274</v>
      </c>
      <c r="E716">
        <v>1</v>
      </c>
      <c r="F716" t="str">
        <f t="shared" si="44"/>
        <v>normal</v>
      </c>
      <c r="G716" s="3">
        <v>441</v>
      </c>
      <c r="H716">
        <v>15</v>
      </c>
      <c r="I716" t="str">
        <f t="shared" si="45"/>
        <v>discounted</v>
      </c>
      <c r="J716" s="3">
        <f>Table3[[#This Row],[Quantity_Sold]]*Table3[[#This Row],[Selling_Price]]</f>
        <v>441</v>
      </c>
      <c r="K716" s="3">
        <f t="shared" si="46"/>
        <v>66.150000000000006</v>
      </c>
      <c r="L716" s="3">
        <f t="shared" si="47"/>
        <v>374.85</v>
      </c>
      <c r="M716" s="3" t="str">
        <f>TEXT(Table3[[#This Row],[Date]], "mmmm")</f>
        <v>February</v>
      </c>
      <c r="N716" s="3" t="str">
        <f>_xlfn.XLOOKUP(D716,Customers!A:A,Customers!B:B )</f>
        <v>Green, Wilson and Flynn</v>
      </c>
      <c r="O716" s="3" t="str">
        <f>_xlfn.XLOOKUP(C716,Books!A:A,Books!B:B)</f>
        <v>Hope meet thing</v>
      </c>
      <c r="P716" s="3" t="str">
        <f>INDEX(Customers!B:B,MATCH(D716,Customers!A:A,0))</f>
        <v>Green, Wilson and Flynn</v>
      </c>
    </row>
    <row r="717" spans="1:16">
      <c r="A717" t="s">
        <v>1364</v>
      </c>
      <c r="B717" s="5">
        <v>44972</v>
      </c>
      <c r="C717" t="s">
        <v>120</v>
      </c>
      <c r="D717" t="s">
        <v>358</v>
      </c>
      <c r="E717">
        <v>6</v>
      </c>
      <c r="F717" t="str">
        <f t="shared" si="44"/>
        <v>Bulk</v>
      </c>
      <c r="G717" s="3">
        <v>204</v>
      </c>
      <c r="H717">
        <v>5</v>
      </c>
      <c r="I717" t="str">
        <f t="shared" si="45"/>
        <v>discounted</v>
      </c>
      <c r="J717" s="3">
        <f>Table3[[#This Row],[Quantity_Sold]]*Table3[[#This Row],[Selling_Price]]</f>
        <v>1224</v>
      </c>
      <c r="K717" s="3">
        <f t="shared" si="46"/>
        <v>10.199999999999999</v>
      </c>
      <c r="L717" s="3">
        <f t="shared" si="47"/>
        <v>1213.8</v>
      </c>
      <c r="M717" s="3" t="str">
        <f>TEXT(Table3[[#This Row],[Date]], "mmmm")</f>
        <v>February</v>
      </c>
      <c r="N717" s="3" t="str">
        <f>_xlfn.XLOOKUP(D717,Customers!A:A,Customers!B:B )</f>
        <v>Hood-Pena</v>
      </c>
      <c r="O717" s="3" t="str">
        <f>_xlfn.XLOOKUP(C717,Books!A:A,Books!B:B)</f>
        <v>Expect turn</v>
      </c>
      <c r="P717" s="3" t="str">
        <f>INDEX(Customers!B:B,MATCH(D717,Customers!A:A,0))</f>
        <v>Hood-Pena</v>
      </c>
    </row>
    <row r="718" spans="1:16">
      <c r="A718" t="s">
        <v>1365</v>
      </c>
      <c r="B718" s="5">
        <v>44981</v>
      </c>
      <c r="C718" t="s">
        <v>98</v>
      </c>
      <c r="D718" t="s">
        <v>576</v>
      </c>
      <c r="E718">
        <v>5</v>
      </c>
      <c r="F718" t="str">
        <f t="shared" si="44"/>
        <v>normal</v>
      </c>
      <c r="G718" s="3">
        <v>206</v>
      </c>
      <c r="H718">
        <v>0</v>
      </c>
      <c r="I718" t="str">
        <f t="shared" si="45"/>
        <v>full price</v>
      </c>
      <c r="J718" s="3">
        <f>Table3[[#This Row],[Quantity_Sold]]*Table3[[#This Row],[Selling_Price]]</f>
        <v>1030</v>
      </c>
      <c r="K718" s="3">
        <f t="shared" si="46"/>
        <v>0</v>
      </c>
      <c r="L718" s="3">
        <f t="shared" si="47"/>
        <v>1030</v>
      </c>
      <c r="M718" s="3" t="str">
        <f>TEXT(Table3[[#This Row],[Date]], "mmmm")</f>
        <v>February</v>
      </c>
      <c r="N718" s="3" t="str">
        <f>_xlfn.XLOOKUP(D718,Customers!A:A,Customers!B:B )</f>
        <v>Griffin Group</v>
      </c>
      <c r="O718" s="3" t="str">
        <f>_xlfn.XLOOKUP(C718,Books!A:A,Books!B:B)</f>
        <v>Inside lot never discover</v>
      </c>
      <c r="P718" s="3" t="str">
        <f>INDEX(Customers!B:B,MATCH(D718,Customers!A:A,0))</f>
        <v>Griffin Group</v>
      </c>
    </row>
    <row r="719" spans="1:16">
      <c r="A719" t="s">
        <v>1366</v>
      </c>
      <c r="B719" s="5">
        <v>44984</v>
      </c>
      <c r="C719" t="s">
        <v>92</v>
      </c>
      <c r="D719" t="s">
        <v>612</v>
      </c>
      <c r="E719">
        <v>3</v>
      </c>
      <c r="F719" t="str">
        <f t="shared" si="44"/>
        <v>normal</v>
      </c>
      <c r="G719" s="3">
        <v>381</v>
      </c>
      <c r="H719">
        <v>0</v>
      </c>
      <c r="I719" t="str">
        <f t="shared" si="45"/>
        <v>full price</v>
      </c>
      <c r="J719" s="3">
        <f>Table3[[#This Row],[Quantity_Sold]]*Table3[[#This Row],[Selling_Price]]</f>
        <v>1143</v>
      </c>
      <c r="K719" s="3">
        <f t="shared" si="46"/>
        <v>0</v>
      </c>
      <c r="L719" s="3">
        <f t="shared" si="47"/>
        <v>1143</v>
      </c>
      <c r="M719" s="3" t="str">
        <f>TEXT(Table3[[#This Row],[Date]], "mmmm")</f>
        <v>February</v>
      </c>
      <c r="N719" s="3" t="str">
        <f>_xlfn.XLOOKUP(D719,Customers!A:A,Customers!B:B )</f>
        <v>Washington, Golden and Roberts</v>
      </c>
      <c r="O719" s="3" t="str">
        <f>_xlfn.XLOOKUP(C719,Books!A:A,Books!B:B)</f>
        <v>Also general growth local</v>
      </c>
      <c r="P719" s="3" t="str">
        <f>INDEX(Customers!B:B,MATCH(D719,Customers!A:A,0))</f>
        <v>Washington, Golden and Roberts</v>
      </c>
    </row>
    <row r="720" spans="1:16">
      <c r="A720" t="s">
        <v>1367</v>
      </c>
      <c r="B720" s="5">
        <v>44975</v>
      </c>
      <c r="C720" t="s">
        <v>46</v>
      </c>
      <c r="D720" t="s">
        <v>616</v>
      </c>
      <c r="E720">
        <v>2</v>
      </c>
      <c r="F720" t="str">
        <f t="shared" si="44"/>
        <v>normal</v>
      </c>
      <c r="G720" s="3">
        <v>167</v>
      </c>
      <c r="H720">
        <v>10</v>
      </c>
      <c r="I720" t="str">
        <f t="shared" si="45"/>
        <v>discounted</v>
      </c>
      <c r="J720" s="3">
        <f>Table3[[#This Row],[Quantity_Sold]]*Table3[[#This Row],[Selling_Price]]</f>
        <v>334</v>
      </c>
      <c r="K720" s="3">
        <f t="shared" si="46"/>
        <v>16.7</v>
      </c>
      <c r="L720" s="3">
        <f t="shared" si="47"/>
        <v>317.3</v>
      </c>
      <c r="M720" s="3" t="str">
        <f>TEXT(Table3[[#This Row],[Date]], "mmmm")</f>
        <v>February</v>
      </c>
      <c r="N720" s="3" t="str">
        <f>_xlfn.XLOOKUP(D720,Customers!A:A,Customers!B:B )</f>
        <v>Parker-Turner</v>
      </c>
      <c r="O720" s="3" t="str">
        <f>_xlfn.XLOOKUP(C720,Books!A:A,Books!B:B)</f>
        <v>Result population age</v>
      </c>
      <c r="P720" s="3" t="str">
        <f>INDEX(Customers!B:B,MATCH(D720,Customers!A:A,0))</f>
        <v>Parker-Turner</v>
      </c>
    </row>
    <row r="721" spans="1:16">
      <c r="A721" t="s">
        <v>1368</v>
      </c>
      <c r="B721" s="5">
        <v>44984</v>
      </c>
      <c r="C721" t="s">
        <v>102</v>
      </c>
      <c r="D721" t="s">
        <v>416</v>
      </c>
      <c r="E721">
        <v>3</v>
      </c>
      <c r="F721" t="str">
        <f t="shared" si="44"/>
        <v>normal</v>
      </c>
      <c r="G721" s="3">
        <v>162</v>
      </c>
      <c r="H721">
        <v>0</v>
      </c>
      <c r="I721" t="str">
        <f t="shared" si="45"/>
        <v>full price</v>
      </c>
      <c r="J721" s="3">
        <f>Table3[[#This Row],[Quantity_Sold]]*Table3[[#This Row],[Selling_Price]]</f>
        <v>486</v>
      </c>
      <c r="K721" s="3">
        <f t="shared" si="46"/>
        <v>0</v>
      </c>
      <c r="L721" s="3">
        <f t="shared" si="47"/>
        <v>486</v>
      </c>
      <c r="M721" s="3" t="str">
        <f>TEXT(Table3[[#This Row],[Date]], "mmmm")</f>
        <v>February</v>
      </c>
      <c r="N721" s="3" t="str">
        <f>_xlfn.XLOOKUP(D721,Customers!A:A,Customers!B:B )</f>
        <v>Ashley, Delgado and Hernandez</v>
      </c>
      <c r="O721" s="3" t="str">
        <f>_xlfn.XLOOKUP(C721,Books!A:A,Books!B:B)</f>
        <v>Effort same</v>
      </c>
      <c r="P721" s="3" t="str">
        <f>INDEX(Customers!B:B,MATCH(D721,Customers!A:A,0))</f>
        <v>Ashley, Delgado and Hernandez</v>
      </c>
    </row>
    <row r="722" spans="1:16">
      <c r="A722" t="s">
        <v>1369</v>
      </c>
      <c r="B722" s="5">
        <v>44968</v>
      </c>
      <c r="C722" t="s">
        <v>118</v>
      </c>
      <c r="D722" t="s">
        <v>586</v>
      </c>
      <c r="E722">
        <v>6</v>
      </c>
      <c r="F722" t="str">
        <f t="shared" si="44"/>
        <v>Bulk</v>
      </c>
      <c r="G722" s="3">
        <v>192</v>
      </c>
      <c r="H722">
        <v>0</v>
      </c>
      <c r="I722" t="str">
        <f t="shared" si="45"/>
        <v>full price</v>
      </c>
      <c r="J722" s="3">
        <f>Table3[[#This Row],[Quantity_Sold]]*Table3[[#This Row],[Selling_Price]]</f>
        <v>1152</v>
      </c>
      <c r="K722" s="3">
        <f t="shared" si="46"/>
        <v>0</v>
      </c>
      <c r="L722" s="3">
        <f t="shared" si="47"/>
        <v>1152</v>
      </c>
      <c r="M722" s="3" t="str">
        <f>TEXT(Table3[[#This Row],[Date]], "mmmm")</f>
        <v>February</v>
      </c>
      <c r="N722" s="3" t="str">
        <f>_xlfn.XLOOKUP(D722,Customers!A:A,Customers!B:B )</f>
        <v>Collins-Wang</v>
      </c>
      <c r="O722" s="3" t="str">
        <f>_xlfn.XLOOKUP(C722,Books!A:A,Books!B:B)</f>
        <v>Attorney</v>
      </c>
      <c r="P722" s="3" t="str">
        <f>INDEX(Customers!B:B,MATCH(D722,Customers!A:A,0))</f>
        <v>Collins-Wang</v>
      </c>
    </row>
    <row r="723" spans="1:16">
      <c r="A723" t="s">
        <v>1370</v>
      </c>
      <c r="B723" s="5">
        <v>44973</v>
      </c>
      <c r="C723" t="s">
        <v>62</v>
      </c>
      <c r="D723" t="s">
        <v>155</v>
      </c>
      <c r="E723">
        <v>3</v>
      </c>
      <c r="F723" t="str">
        <f t="shared" si="44"/>
        <v>normal</v>
      </c>
      <c r="G723" s="3">
        <v>336</v>
      </c>
      <c r="H723">
        <v>15</v>
      </c>
      <c r="I723" t="str">
        <f t="shared" si="45"/>
        <v>discounted</v>
      </c>
      <c r="J723" s="3">
        <f>Table3[[#This Row],[Quantity_Sold]]*Table3[[#This Row],[Selling_Price]]</f>
        <v>1008</v>
      </c>
      <c r="K723" s="3">
        <f t="shared" si="46"/>
        <v>50.4</v>
      </c>
      <c r="L723" s="3">
        <f t="shared" si="47"/>
        <v>957.6</v>
      </c>
      <c r="M723" s="3" t="str">
        <f>TEXT(Table3[[#This Row],[Date]], "mmmm")</f>
        <v>February</v>
      </c>
      <c r="N723" s="3" t="str">
        <f>_xlfn.XLOOKUP(D723,Customers!A:A,Customers!B:B )</f>
        <v>Gibson Ltd</v>
      </c>
      <c r="O723" s="3" t="str">
        <f>_xlfn.XLOOKUP(C723,Books!A:A,Books!B:B)</f>
        <v>Wife get age</v>
      </c>
      <c r="P723" s="3" t="str">
        <f>INDEX(Customers!B:B,MATCH(D723,Customers!A:A,0))</f>
        <v>Gibson Ltd</v>
      </c>
    </row>
    <row r="724" spans="1:16">
      <c r="A724" t="s">
        <v>1371</v>
      </c>
      <c r="B724" s="5">
        <v>44964</v>
      </c>
      <c r="C724" t="s">
        <v>15</v>
      </c>
      <c r="D724" t="s">
        <v>216</v>
      </c>
      <c r="E724">
        <v>10</v>
      </c>
      <c r="F724" t="str">
        <f t="shared" si="44"/>
        <v>Bulk</v>
      </c>
      <c r="G724" s="3">
        <v>248</v>
      </c>
      <c r="H724">
        <v>0</v>
      </c>
      <c r="I724" t="str">
        <f t="shared" si="45"/>
        <v>full price</v>
      </c>
      <c r="J724" s="3">
        <f>Table3[[#This Row],[Quantity_Sold]]*Table3[[#This Row],[Selling_Price]]</f>
        <v>2480</v>
      </c>
      <c r="K724" s="3">
        <f t="shared" si="46"/>
        <v>0</v>
      </c>
      <c r="L724" s="3">
        <f t="shared" si="47"/>
        <v>2480</v>
      </c>
      <c r="M724" s="3" t="str">
        <f>TEXT(Table3[[#This Row],[Date]], "mmmm")</f>
        <v>February</v>
      </c>
      <c r="N724" s="3" t="str">
        <f>_xlfn.XLOOKUP(D724,Customers!A:A,Customers!B:B )</f>
        <v>Evans PLC</v>
      </c>
      <c r="O724" s="3" t="str">
        <f>_xlfn.XLOOKUP(C724,Books!A:A,Books!B:B)</f>
        <v>Especially father down</v>
      </c>
      <c r="P724" s="3" t="str">
        <f>INDEX(Customers!B:B,MATCH(D724,Customers!A:A,0))</f>
        <v>Evans PLC</v>
      </c>
    </row>
    <row r="725" spans="1:16">
      <c r="A725" t="s">
        <v>1372</v>
      </c>
      <c r="B725" s="5">
        <v>44969</v>
      </c>
      <c r="C725" t="s">
        <v>126</v>
      </c>
      <c r="D725" t="s">
        <v>462</v>
      </c>
      <c r="E725">
        <v>3</v>
      </c>
      <c r="F725" t="str">
        <f t="shared" si="44"/>
        <v>normal</v>
      </c>
      <c r="G725" s="3">
        <v>399</v>
      </c>
      <c r="H725">
        <v>0</v>
      </c>
      <c r="I725" t="str">
        <f t="shared" si="45"/>
        <v>full price</v>
      </c>
      <c r="J725" s="3">
        <f>Table3[[#This Row],[Quantity_Sold]]*Table3[[#This Row],[Selling_Price]]</f>
        <v>1197</v>
      </c>
      <c r="K725" s="3">
        <f t="shared" si="46"/>
        <v>0</v>
      </c>
      <c r="L725" s="3">
        <f t="shared" si="47"/>
        <v>1197</v>
      </c>
      <c r="M725" s="3" t="str">
        <f>TEXT(Table3[[#This Row],[Date]], "mmmm")</f>
        <v>February</v>
      </c>
      <c r="N725" s="3" t="str">
        <f>_xlfn.XLOOKUP(D725,Customers!A:A,Customers!B:B )</f>
        <v>Harris Ltd</v>
      </c>
      <c r="O725" s="3" t="str">
        <f>_xlfn.XLOOKUP(C725,Books!A:A,Books!B:B)</f>
        <v>Ahead leg senior</v>
      </c>
      <c r="P725" s="3" t="str">
        <f>INDEX(Customers!B:B,MATCH(D725,Customers!A:A,0))</f>
        <v>Harris Ltd</v>
      </c>
    </row>
    <row r="726" spans="1:16">
      <c r="A726" t="s">
        <v>1373</v>
      </c>
      <c r="B726" s="5">
        <v>44982</v>
      </c>
      <c r="C726" t="s">
        <v>104</v>
      </c>
      <c r="D726" t="s">
        <v>518</v>
      </c>
      <c r="E726">
        <v>10</v>
      </c>
      <c r="F726" t="str">
        <f t="shared" si="44"/>
        <v>Bulk</v>
      </c>
      <c r="G726" s="3">
        <v>465</v>
      </c>
      <c r="H726">
        <v>15</v>
      </c>
      <c r="I726" t="str">
        <f t="shared" si="45"/>
        <v>discounted</v>
      </c>
      <c r="J726" s="3">
        <f>Table3[[#This Row],[Quantity_Sold]]*Table3[[#This Row],[Selling_Price]]</f>
        <v>4650</v>
      </c>
      <c r="K726" s="3">
        <f t="shared" si="46"/>
        <v>69.75</v>
      </c>
      <c r="L726" s="3">
        <f t="shared" si="47"/>
        <v>4580.25</v>
      </c>
      <c r="M726" s="3" t="str">
        <f>TEXT(Table3[[#This Row],[Date]], "mmmm")</f>
        <v>February</v>
      </c>
      <c r="N726" s="3" t="str">
        <f>_xlfn.XLOOKUP(D726,Customers!A:A,Customers!B:B )</f>
        <v>Koch, Tran and Garner</v>
      </c>
      <c r="O726" s="3" t="str">
        <f>_xlfn.XLOOKUP(C726,Books!A:A,Books!B:B)</f>
        <v>Process find daughter</v>
      </c>
      <c r="P726" s="3" t="str">
        <f>INDEX(Customers!B:B,MATCH(D726,Customers!A:A,0))</f>
        <v>Koch, Tran and Garner</v>
      </c>
    </row>
    <row r="727" spans="1:16">
      <c r="A727" t="s">
        <v>1374</v>
      </c>
      <c r="B727" s="5">
        <v>44977</v>
      </c>
      <c r="C727" t="s">
        <v>4</v>
      </c>
      <c r="D727" t="s">
        <v>602</v>
      </c>
      <c r="E727">
        <v>9</v>
      </c>
      <c r="F727" t="str">
        <f t="shared" si="44"/>
        <v>Bulk</v>
      </c>
      <c r="G727" s="3">
        <v>418</v>
      </c>
      <c r="H727">
        <v>10</v>
      </c>
      <c r="I727" t="str">
        <f t="shared" si="45"/>
        <v>discounted</v>
      </c>
      <c r="J727" s="3">
        <f>Table3[[#This Row],[Quantity_Sold]]*Table3[[#This Row],[Selling_Price]]</f>
        <v>3762</v>
      </c>
      <c r="K727" s="3">
        <f t="shared" si="46"/>
        <v>41.8</v>
      </c>
      <c r="L727" s="3">
        <f t="shared" si="47"/>
        <v>3720.2</v>
      </c>
      <c r="M727" s="3" t="str">
        <f>TEXT(Table3[[#This Row],[Date]], "mmmm")</f>
        <v>February</v>
      </c>
      <c r="N727" s="3" t="str">
        <f>_xlfn.XLOOKUP(D727,Customers!A:A,Customers!B:B )</f>
        <v>Spears, Matthews and Ellis</v>
      </c>
      <c r="O727" s="3" t="str">
        <f>_xlfn.XLOOKUP(C727,Books!A:A,Books!B:B)</f>
        <v>Arrive ok</v>
      </c>
      <c r="P727" s="3" t="str">
        <f>INDEX(Customers!B:B,MATCH(D727,Customers!A:A,0))</f>
        <v>Spears, Matthews and Ellis</v>
      </c>
    </row>
    <row r="728" spans="1:16">
      <c r="A728" t="s">
        <v>1375</v>
      </c>
      <c r="B728" s="5">
        <v>44969</v>
      </c>
      <c r="C728" t="s">
        <v>18</v>
      </c>
      <c r="D728" t="s">
        <v>304</v>
      </c>
      <c r="E728">
        <v>1</v>
      </c>
      <c r="F728" t="str">
        <f t="shared" si="44"/>
        <v>normal</v>
      </c>
      <c r="G728" s="3">
        <v>500</v>
      </c>
      <c r="H728">
        <v>5</v>
      </c>
      <c r="I728" t="str">
        <f t="shared" si="45"/>
        <v>discounted</v>
      </c>
      <c r="J728" s="3">
        <f>Table3[[#This Row],[Quantity_Sold]]*Table3[[#This Row],[Selling_Price]]</f>
        <v>500</v>
      </c>
      <c r="K728" s="3">
        <f t="shared" si="46"/>
        <v>25</v>
      </c>
      <c r="L728" s="3">
        <f t="shared" si="47"/>
        <v>475</v>
      </c>
      <c r="M728" s="3" t="str">
        <f>TEXT(Table3[[#This Row],[Date]], "mmmm")</f>
        <v>February</v>
      </c>
      <c r="N728" s="3" t="str">
        <f>_xlfn.XLOOKUP(D728,Customers!A:A,Customers!B:B )</f>
        <v>Roberts, Silva and Gray</v>
      </c>
      <c r="O728" s="3" t="str">
        <f>_xlfn.XLOOKUP(C728,Books!A:A,Books!B:B)</f>
        <v>Cell become</v>
      </c>
      <c r="P728" s="3" t="str">
        <f>INDEX(Customers!B:B,MATCH(D728,Customers!A:A,0))</f>
        <v>Roberts, Silva and Gray</v>
      </c>
    </row>
    <row r="729" spans="1:16">
      <c r="A729" t="s">
        <v>1376</v>
      </c>
      <c r="B729" s="5">
        <v>44966</v>
      </c>
      <c r="C729" t="s">
        <v>88</v>
      </c>
      <c r="D729" t="s">
        <v>504</v>
      </c>
      <c r="E729">
        <v>6</v>
      </c>
      <c r="F729" t="str">
        <f t="shared" si="44"/>
        <v>Bulk</v>
      </c>
      <c r="G729" s="3">
        <v>456</v>
      </c>
      <c r="H729">
        <v>15</v>
      </c>
      <c r="I729" t="str">
        <f t="shared" si="45"/>
        <v>discounted</v>
      </c>
      <c r="J729" s="3">
        <f>Table3[[#This Row],[Quantity_Sold]]*Table3[[#This Row],[Selling_Price]]</f>
        <v>2736</v>
      </c>
      <c r="K729" s="3">
        <f t="shared" si="46"/>
        <v>68.400000000000006</v>
      </c>
      <c r="L729" s="3">
        <f t="shared" si="47"/>
        <v>2667.6</v>
      </c>
      <c r="M729" s="3" t="str">
        <f>TEXT(Table3[[#This Row],[Date]], "mmmm")</f>
        <v>February</v>
      </c>
      <c r="N729" s="3" t="str">
        <f>_xlfn.XLOOKUP(D729,Customers!A:A,Customers!B:B )</f>
        <v>Jones, Rodriguez and Alexander</v>
      </c>
      <c r="O729" s="3" t="str">
        <f>_xlfn.XLOOKUP(C729,Books!A:A,Books!B:B)</f>
        <v>Lay chance</v>
      </c>
      <c r="P729" s="3" t="str">
        <f>INDEX(Customers!B:B,MATCH(D729,Customers!A:A,0))</f>
        <v>Jones, Rodriguez and Alexander</v>
      </c>
    </row>
    <row r="730" spans="1:16">
      <c r="A730" t="s">
        <v>1377</v>
      </c>
      <c r="B730" s="5">
        <v>44962</v>
      </c>
      <c r="C730" t="s">
        <v>46</v>
      </c>
      <c r="D730" t="s">
        <v>628</v>
      </c>
      <c r="E730">
        <v>1</v>
      </c>
      <c r="F730" t="str">
        <f t="shared" si="44"/>
        <v>normal</v>
      </c>
      <c r="G730" s="3">
        <v>167</v>
      </c>
      <c r="H730">
        <v>10</v>
      </c>
      <c r="I730" t="str">
        <f t="shared" si="45"/>
        <v>discounted</v>
      </c>
      <c r="J730" s="3">
        <f>Table3[[#This Row],[Quantity_Sold]]*Table3[[#This Row],[Selling_Price]]</f>
        <v>167</v>
      </c>
      <c r="K730" s="3">
        <f t="shared" si="46"/>
        <v>16.7</v>
      </c>
      <c r="L730" s="3">
        <f t="shared" si="47"/>
        <v>150.30000000000001</v>
      </c>
      <c r="M730" s="3" t="str">
        <f>TEXT(Table3[[#This Row],[Date]], "mmmm")</f>
        <v>February</v>
      </c>
      <c r="N730" s="3" t="str">
        <f>_xlfn.XLOOKUP(D730,Customers!A:A,Customers!B:B )</f>
        <v>Curtis Group</v>
      </c>
      <c r="O730" s="3" t="str">
        <f>_xlfn.XLOOKUP(C730,Books!A:A,Books!B:B)</f>
        <v>Result population age</v>
      </c>
      <c r="P730" s="3" t="str">
        <f>INDEX(Customers!B:B,MATCH(D730,Customers!A:A,0))</f>
        <v>Curtis Group</v>
      </c>
    </row>
    <row r="731" spans="1:16">
      <c r="A731" t="s">
        <v>1378</v>
      </c>
      <c r="B731" s="5">
        <v>44985</v>
      </c>
      <c r="C731" t="s">
        <v>46</v>
      </c>
      <c r="D731" t="s">
        <v>336</v>
      </c>
      <c r="E731">
        <v>8</v>
      </c>
      <c r="F731" t="str">
        <f t="shared" si="44"/>
        <v>Bulk</v>
      </c>
      <c r="G731" s="3">
        <v>167</v>
      </c>
      <c r="H731">
        <v>0</v>
      </c>
      <c r="I731" t="str">
        <f t="shared" si="45"/>
        <v>full price</v>
      </c>
      <c r="J731" s="3">
        <f>Table3[[#This Row],[Quantity_Sold]]*Table3[[#This Row],[Selling_Price]]</f>
        <v>1336</v>
      </c>
      <c r="K731" s="3">
        <f t="shared" si="46"/>
        <v>0</v>
      </c>
      <c r="L731" s="3">
        <f t="shared" si="47"/>
        <v>1336</v>
      </c>
      <c r="M731" s="3" t="str">
        <f>TEXT(Table3[[#This Row],[Date]], "mmmm")</f>
        <v>February</v>
      </c>
      <c r="N731" s="3" t="str">
        <f>_xlfn.XLOOKUP(D731,Customers!A:A,Customers!B:B )</f>
        <v>Kelley, Pena and Zimmerman</v>
      </c>
      <c r="O731" s="3" t="str">
        <f>_xlfn.XLOOKUP(C731,Books!A:A,Books!B:B)</f>
        <v>Result population age</v>
      </c>
      <c r="P731" s="3" t="str">
        <f>INDEX(Customers!B:B,MATCH(D731,Customers!A:A,0))</f>
        <v>Kelley, Pena and Zimmerman</v>
      </c>
    </row>
    <row r="732" spans="1:16">
      <c r="A732" t="s">
        <v>1379</v>
      </c>
      <c r="B732" s="5">
        <v>44965</v>
      </c>
      <c r="C732" t="s">
        <v>102</v>
      </c>
      <c r="D732" t="s">
        <v>470</v>
      </c>
      <c r="E732">
        <v>10</v>
      </c>
      <c r="F732" t="str">
        <f t="shared" si="44"/>
        <v>Bulk</v>
      </c>
      <c r="G732" s="3">
        <v>162</v>
      </c>
      <c r="H732">
        <v>10</v>
      </c>
      <c r="I732" t="str">
        <f t="shared" si="45"/>
        <v>discounted</v>
      </c>
      <c r="J732" s="3">
        <f>Table3[[#This Row],[Quantity_Sold]]*Table3[[#This Row],[Selling_Price]]</f>
        <v>1620</v>
      </c>
      <c r="K732" s="3">
        <f t="shared" si="46"/>
        <v>16.2</v>
      </c>
      <c r="L732" s="3">
        <f t="shared" si="47"/>
        <v>1603.8</v>
      </c>
      <c r="M732" s="3" t="str">
        <f>TEXT(Table3[[#This Row],[Date]], "mmmm")</f>
        <v>February</v>
      </c>
      <c r="N732" s="3" t="str">
        <f>_xlfn.XLOOKUP(D732,Customers!A:A,Customers!B:B )</f>
        <v>Hill-Rojas</v>
      </c>
      <c r="O732" s="3" t="str">
        <f>_xlfn.XLOOKUP(C732,Books!A:A,Books!B:B)</f>
        <v>Effort same</v>
      </c>
      <c r="P732" s="3" t="str">
        <f>INDEX(Customers!B:B,MATCH(D732,Customers!A:A,0))</f>
        <v>Hill-Rojas</v>
      </c>
    </row>
    <row r="733" spans="1:16">
      <c r="A733" t="s">
        <v>1380</v>
      </c>
      <c r="B733" s="5">
        <v>44978</v>
      </c>
      <c r="C733" t="s">
        <v>110</v>
      </c>
      <c r="D733" t="s">
        <v>516</v>
      </c>
      <c r="E733">
        <v>1</v>
      </c>
      <c r="F733" t="str">
        <f t="shared" si="44"/>
        <v>normal</v>
      </c>
      <c r="G733" s="3">
        <v>451</v>
      </c>
      <c r="H733">
        <v>0</v>
      </c>
      <c r="I733" t="str">
        <f t="shared" si="45"/>
        <v>full price</v>
      </c>
      <c r="J733" s="3">
        <f>Table3[[#This Row],[Quantity_Sold]]*Table3[[#This Row],[Selling_Price]]</f>
        <v>451</v>
      </c>
      <c r="K733" s="3">
        <f t="shared" si="46"/>
        <v>0</v>
      </c>
      <c r="L733" s="3">
        <f t="shared" si="47"/>
        <v>451</v>
      </c>
      <c r="M733" s="3" t="str">
        <f>TEXT(Table3[[#This Row],[Date]], "mmmm")</f>
        <v>February</v>
      </c>
      <c r="N733" s="3" t="str">
        <f>_xlfn.XLOOKUP(D733,Customers!A:A,Customers!B:B )</f>
        <v>Chen Inc</v>
      </c>
      <c r="O733" s="3" t="str">
        <f>_xlfn.XLOOKUP(C733,Books!A:A,Books!B:B)</f>
        <v>Sense produce</v>
      </c>
      <c r="P733" s="3" t="str">
        <f>INDEX(Customers!B:B,MATCH(D733,Customers!A:A,0))</f>
        <v>Chen Inc</v>
      </c>
    </row>
    <row r="734" spans="1:16">
      <c r="A734" t="s">
        <v>1381</v>
      </c>
      <c r="B734" s="5">
        <v>44966</v>
      </c>
      <c r="C734" t="s">
        <v>102</v>
      </c>
      <c r="D734" t="s">
        <v>284</v>
      </c>
      <c r="E734">
        <v>5</v>
      </c>
      <c r="F734" t="str">
        <f t="shared" si="44"/>
        <v>normal</v>
      </c>
      <c r="G734" s="3">
        <v>162</v>
      </c>
      <c r="H734">
        <v>5</v>
      </c>
      <c r="I734" t="str">
        <f t="shared" si="45"/>
        <v>discounted</v>
      </c>
      <c r="J734" s="3">
        <f>Table3[[#This Row],[Quantity_Sold]]*Table3[[#This Row],[Selling_Price]]</f>
        <v>810</v>
      </c>
      <c r="K734" s="3">
        <f t="shared" si="46"/>
        <v>8.1</v>
      </c>
      <c r="L734" s="3">
        <f t="shared" si="47"/>
        <v>801.9</v>
      </c>
      <c r="M734" s="3" t="str">
        <f>TEXT(Table3[[#This Row],[Date]], "mmmm")</f>
        <v>February</v>
      </c>
      <c r="N734" s="3" t="str">
        <f>_xlfn.XLOOKUP(D734,Customers!A:A,Customers!B:B )</f>
        <v>Rodriguez, Evans and Valdez</v>
      </c>
      <c r="O734" s="3" t="str">
        <f>_xlfn.XLOOKUP(C734,Books!A:A,Books!B:B)</f>
        <v>Effort same</v>
      </c>
      <c r="P734" s="3" t="str">
        <f>INDEX(Customers!B:B,MATCH(D734,Customers!A:A,0))</f>
        <v>Rodriguez, Evans and Valdez</v>
      </c>
    </row>
    <row r="735" spans="1:16">
      <c r="A735" t="s">
        <v>1382</v>
      </c>
      <c r="B735" s="5">
        <v>44981</v>
      </c>
      <c r="C735" t="s">
        <v>18</v>
      </c>
      <c r="D735" t="s">
        <v>494</v>
      </c>
      <c r="E735">
        <v>1</v>
      </c>
      <c r="F735" t="str">
        <f t="shared" si="44"/>
        <v>normal</v>
      </c>
      <c r="G735" s="3">
        <v>500</v>
      </c>
      <c r="H735">
        <v>15</v>
      </c>
      <c r="I735" t="str">
        <f t="shared" si="45"/>
        <v>discounted</v>
      </c>
      <c r="J735" s="3">
        <f>Table3[[#This Row],[Quantity_Sold]]*Table3[[#This Row],[Selling_Price]]</f>
        <v>500</v>
      </c>
      <c r="K735" s="3">
        <f t="shared" si="46"/>
        <v>75</v>
      </c>
      <c r="L735" s="3">
        <f t="shared" si="47"/>
        <v>425</v>
      </c>
      <c r="M735" s="3" t="str">
        <f>TEXT(Table3[[#This Row],[Date]], "mmmm")</f>
        <v>February</v>
      </c>
      <c r="N735" s="3" t="str">
        <f>_xlfn.XLOOKUP(D735,Customers!A:A,Customers!B:B )</f>
        <v>Garner Inc</v>
      </c>
      <c r="O735" s="3" t="str">
        <f>_xlfn.XLOOKUP(C735,Books!A:A,Books!B:B)</f>
        <v>Cell become</v>
      </c>
      <c r="P735" s="3" t="str">
        <f>INDEX(Customers!B:B,MATCH(D735,Customers!A:A,0))</f>
        <v>Garner Inc</v>
      </c>
    </row>
    <row r="736" spans="1:16">
      <c r="A736" t="s">
        <v>1383</v>
      </c>
      <c r="B736" s="5">
        <v>44970</v>
      </c>
      <c r="C736" t="s">
        <v>28</v>
      </c>
      <c r="D736" t="s">
        <v>384</v>
      </c>
      <c r="E736">
        <v>6</v>
      </c>
      <c r="F736" t="str">
        <f t="shared" si="44"/>
        <v>Bulk</v>
      </c>
      <c r="G736" s="3">
        <v>342</v>
      </c>
      <c r="H736">
        <v>0</v>
      </c>
      <c r="I736" t="str">
        <f t="shared" si="45"/>
        <v>full price</v>
      </c>
      <c r="J736" s="3">
        <f>Table3[[#This Row],[Quantity_Sold]]*Table3[[#This Row],[Selling_Price]]</f>
        <v>2052</v>
      </c>
      <c r="K736" s="3">
        <f t="shared" si="46"/>
        <v>0</v>
      </c>
      <c r="L736" s="3">
        <f t="shared" si="47"/>
        <v>2052</v>
      </c>
      <c r="M736" s="3" t="str">
        <f>TEXT(Table3[[#This Row],[Date]], "mmmm")</f>
        <v>February</v>
      </c>
      <c r="N736" s="3" t="str">
        <f>_xlfn.XLOOKUP(D736,Customers!A:A,Customers!B:B )</f>
        <v>Mendoza-Burke</v>
      </c>
      <c r="O736" s="3" t="str">
        <f>_xlfn.XLOOKUP(C736,Books!A:A,Books!B:B)</f>
        <v>Eat pattern view</v>
      </c>
      <c r="P736" s="3" t="str">
        <f>INDEX(Customers!B:B,MATCH(D736,Customers!A:A,0))</f>
        <v>Mendoza-Burke</v>
      </c>
    </row>
    <row r="737" spans="1:16">
      <c r="A737" t="s">
        <v>1384</v>
      </c>
      <c r="B737" s="5">
        <v>44982</v>
      </c>
      <c r="C737" t="s">
        <v>26</v>
      </c>
      <c r="D737" t="s">
        <v>418</v>
      </c>
      <c r="E737">
        <v>7</v>
      </c>
      <c r="F737" t="str">
        <f t="shared" si="44"/>
        <v>Bulk</v>
      </c>
      <c r="G737" s="3">
        <v>210</v>
      </c>
      <c r="H737">
        <v>10</v>
      </c>
      <c r="I737" t="str">
        <f t="shared" si="45"/>
        <v>discounted</v>
      </c>
      <c r="J737" s="3">
        <f>Table3[[#This Row],[Quantity_Sold]]*Table3[[#This Row],[Selling_Price]]</f>
        <v>1470</v>
      </c>
      <c r="K737" s="3">
        <f t="shared" si="46"/>
        <v>21</v>
      </c>
      <c r="L737" s="3">
        <f t="shared" si="47"/>
        <v>1449</v>
      </c>
      <c r="M737" s="3" t="str">
        <f>TEXT(Table3[[#This Row],[Date]], "mmmm")</f>
        <v>February</v>
      </c>
      <c r="N737" s="3" t="str">
        <f>_xlfn.XLOOKUP(D737,Customers!A:A,Customers!B:B )</f>
        <v>Holloway, Lewis and Bryan</v>
      </c>
      <c r="O737" s="3" t="str">
        <f>_xlfn.XLOOKUP(C737,Books!A:A,Books!B:B)</f>
        <v>Nearly material</v>
      </c>
      <c r="P737" s="3" t="str">
        <f>INDEX(Customers!B:B,MATCH(D737,Customers!A:A,0))</f>
        <v>Holloway, Lewis and Bryan</v>
      </c>
    </row>
    <row r="738" spans="1:16">
      <c r="A738" t="s">
        <v>1385</v>
      </c>
      <c r="B738" s="5">
        <v>44972</v>
      </c>
      <c r="C738" t="s">
        <v>98</v>
      </c>
      <c r="D738" t="s">
        <v>464</v>
      </c>
      <c r="E738">
        <v>10</v>
      </c>
      <c r="F738" t="str">
        <f t="shared" si="44"/>
        <v>Bulk</v>
      </c>
      <c r="G738" s="3">
        <v>206</v>
      </c>
      <c r="H738">
        <v>10</v>
      </c>
      <c r="I738" t="str">
        <f t="shared" si="45"/>
        <v>discounted</v>
      </c>
      <c r="J738" s="3">
        <f>Table3[[#This Row],[Quantity_Sold]]*Table3[[#This Row],[Selling_Price]]</f>
        <v>2060</v>
      </c>
      <c r="K738" s="3">
        <f t="shared" si="46"/>
        <v>20.6</v>
      </c>
      <c r="L738" s="3">
        <f t="shared" si="47"/>
        <v>2039.4</v>
      </c>
      <c r="M738" s="3" t="str">
        <f>TEXT(Table3[[#This Row],[Date]], "mmmm")</f>
        <v>February</v>
      </c>
      <c r="N738" s="3" t="str">
        <f>_xlfn.XLOOKUP(D738,Customers!A:A,Customers!B:B )</f>
        <v>Vargas, Ali and Vasquez</v>
      </c>
      <c r="O738" s="3" t="str">
        <f>_xlfn.XLOOKUP(C738,Books!A:A,Books!B:B)</f>
        <v>Inside lot never discover</v>
      </c>
      <c r="P738" s="3" t="str">
        <f>INDEX(Customers!B:B,MATCH(D738,Customers!A:A,0))</f>
        <v>Vargas, Ali and Vasquez</v>
      </c>
    </row>
    <row r="739" spans="1:16">
      <c r="A739" t="s">
        <v>1386</v>
      </c>
      <c r="B739" s="5">
        <v>44974</v>
      </c>
      <c r="C739" t="s">
        <v>92</v>
      </c>
      <c r="D739" t="s">
        <v>188</v>
      </c>
      <c r="E739">
        <v>5</v>
      </c>
      <c r="F739" t="str">
        <f t="shared" si="44"/>
        <v>normal</v>
      </c>
      <c r="G739" s="3">
        <v>381</v>
      </c>
      <c r="H739">
        <v>15</v>
      </c>
      <c r="I739" t="str">
        <f t="shared" si="45"/>
        <v>discounted</v>
      </c>
      <c r="J739" s="3">
        <f>Table3[[#This Row],[Quantity_Sold]]*Table3[[#This Row],[Selling_Price]]</f>
        <v>1905</v>
      </c>
      <c r="K739" s="3">
        <f t="shared" si="46"/>
        <v>57.15</v>
      </c>
      <c r="L739" s="3">
        <f t="shared" si="47"/>
        <v>1847.85</v>
      </c>
      <c r="M739" s="3" t="str">
        <f>TEXT(Table3[[#This Row],[Date]], "mmmm")</f>
        <v>February</v>
      </c>
      <c r="N739" s="3" t="str">
        <f>_xlfn.XLOOKUP(D739,Customers!A:A,Customers!B:B )</f>
        <v>Moran-Joyce</v>
      </c>
      <c r="O739" s="3" t="str">
        <f>_xlfn.XLOOKUP(C739,Books!A:A,Books!B:B)</f>
        <v>Also general growth local</v>
      </c>
      <c r="P739" s="3" t="str">
        <f>INDEX(Customers!B:B,MATCH(D739,Customers!A:A,0))</f>
        <v>Moran-Joyce</v>
      </c>
    </row>
    <row r="740" spans="1:16">
      <c r="A740" t="s">
        <v>1387</v>
      </c>
      <c r="B740" s="5">
        <v>44985</v>
      </c>
      <c r="C740" t="s">
        <v>7</v>
      </c>
      <c r="D740" t="s">
        <v>230</v>
      </c>
      <c r="E740">
        <v>9</v>
      </c>
      <c r="F740" t="str">
        <f t="shared" si="44"/>
        <v>Bulk</v>
      </c>
      <c r="G740" s="3">
        <v>341</v>
      </c>
      <c r="H740">
        <v>15</v>
      </c>
      <c r="I740" t="str">
        <f t="shared" si="45"/>
        <v>discounted</v>
      </c>
      <c r="J740" s="3">
        <f>Table3[[#This Row],[Quantity_Sold]]*Table3[[#This Row],[Selling_Price]]</f>
        <v>3069</v>
      </c>
      <c r="K740" s="3">
        <f t="shared" si="46"/>
        <v>51.15</v>
      </c>
      <c r="L740" s="3">
        <f t="shared" si="47"/>
        <v>3017.85</v>
      </c>
      <c r="M740" s="3" t="str">
        <f>TEXT(Table3[[#This Row],[Date]], "mmmm")</f>
        <v>February</v>
      </c>
      <c r="N740" s="3" t="str">
        <f>_xlfn.XLOOKUP(D740,Customers!A:A,Customers!B:B )</f>
        <v>Alexander-Williams</v>
      </c>
      <c r="O740" s="3" t="str">
        <f>_xlfn.XLOOKUP(C740,Books!A:A,Books!B:B)</f>
        <v>Key protect simple fall</v>
      </c>
      <c r="P740" s="3" t="str">
        <f>INDEX(Customers!B:B,MATCH(D740,Customers!A:A,0))</f>
        <v>Alexander-Williams</v>
      </c>
    </row>
    <row r="741" spans="1:16">
      <c r="A741" t="s">
        <v>1388</v>
      </c>
      <c r="B741" s="5">
        <v>44974</v>
      </c>
      <c r="C741" t="s">
        <v>32</v>
      </c>
      <c r="D741" t="s">
        <v>420</v>
      </c>
      <c r="E741">
        <v>6</v>
      </c>
      <c r="F741" t="str">
        <f t="shared" si="44"/>
        <v>Bulk</v>
      </c>
      <c r="G741" s="3">
        <v>186</v>
      </c>
      <c r="H741">
        <v>15</v>
      </c>
      <c r="I741" t="str">
        <f t="shared" si="45"/>
        <v>discounted</v>
      </c>
      <c r="J741" s="3">
        <f>Table3[[#This Row],[Quantity_Sold]]*Table3[[#This Row],[Selling_Price]]</f>
        <v>1116</v>
      </c>
      <c r="K741" s="3">
        <f t="shared" si="46"/>
        <v>27.9</v>
      </c>
      <c r="L741" s="3">
        <f t="shared" si="47"/>
        <v>1088.0999999999999</v>
      </c>
      <c r="M741" s="3" t="str">
        <f>TEXT(Table3[[#This Row],[Date]], "mmmm")</f>
        <v>February</v>
      </c>
      <c r="N741" s="3" t="str">
        <f>_xlfn.XLOOKUP(D741,Customers!A:A,Customers!B:B )</f>
        <v>Malone-Riggs</v>
      </c>
      <c r="O741" s="3" t="str">
        <f>_xlfn.XLOOKUP(C741,Books!A:A,Books!B:B)</f>
        <v>Charge along</v>
      </c>
      <c r="P741" s="3" t="str">
        <f>INDEX(Customers!B:B,MATCH(D741,Customers!A:A,0))</f>
        <v>Malone-Riggs</v>
      </c>
    </row>
    <row r="742" spans="1:16">
      <c r="A742" t="s">
        <v>1389</v>
      </c>
      <c r="B742" s="5">
        <v>44960</v>
      </c>
      <c r="C742" t="s">
        <v>106</v>
      </c>
      <c r="D742" t="s">
        <v>626</v>
      </c>
      <c r="E742">
        <v>1</v>
      </c>
      <c r="F742" t="str">
        <f t="shared" si="44"/>
        <v>normal</v>
      </c>
      <c r="G742" s="3">
        <v>219</v>
      </c>
      <c r="H742">
        <v>5</v>
      </c>
      <c r="I742" t="str">
        <f t="shared" si="45"/>
        <v>discounted</v>
      </c>
      <c r="J742" s="3">
        <f>Table3[[#This Row],[Quantity_Sold]]*Table3[[#This Row],[Selling_Price]]</f>
        <v>219</v>
      </c>
      <c r="K742" s="3">
        <f t="shared" si="46"/>
        <v>10.95</v>
      </c>
      <c r="L742" s="3">
        <f t="shared" si="47"/>
        <v>208.05</v>
      </c>
      <c r="M742" s="3" t="str">
        <f>TEXT(Table3[[#This Row],[Date]], "mmmm")</f>
        <v>February</v>
      </c>
      <c r="N742" s="3" t="str">
        <f>_xlfn.XLOOKUP(D742,Customers!A:A,Customers!B:B )</f>
        <v>Young Ltd</v>
      </c>
      <c r="O742" s="3" t="str">
        <f>_xlfn.XLOOKUP(C742,Books!A:A,Books!B:B)</f>
        <v>Some may</v>
      </c>
      <c r="P742" s="3" t="str">
        <f>INDEX(Customers!B:B,MATCH(D742,Customers!A:A,0))</f>
        <v>Young Ltd</v>
      </c>
    </row>
    <row r="743" spans="1:16">
      <c r="A743" t="s">
        <v>1390</v>
      </c>
      <c r="B743" s="5">
        <v>44974</v>
      </c>
      <c r="C743" t="s">
        <v>13</v>
      </c>
      <c r="D743" t="s">
        <v>598</v>
      </c>
      <c r="E743">
        <v>4</v>
      </c>
      <c r="F743" t="str">
        <f t="shared" si="44"/>
        <v>normal</v>
      </c>
      <c r="G743" s="3">
        <v>354</v>
      </c>
      <c r="H743">
        <v>0</v>
      </c>
      <c r="I743" t="str">
        <f t="shared" si="45"/>
        <v>full price</v>
      </c>
      <c r="J743" s="3">
        <f>Table3[[#This Row],[Quantity_Sold]]*Table3[[#This Row],[Selling_Price]]</f>
        <v>1416</v>
      </c>
      <c r="K743" s="3">
        <f t="shared" si="46"/>
        <v>0</v>
      </c>
      <c r="L743" s="3">
        <f t="shared" si="47"/>
        <v>1416</v>
      </c>
      <c r="M743" s="3" t="str">
        <f>TEXT(Table3[[#This Row],[Date]], "mmmm")</f>
        <v>February</v>
      </c>
      <c r="N743" s="3" t="str">
        <f>_xlfn.XLOOKUP(D743,Customers!A:A,Customers!B:B )</f>
        <v>Clark LLC</v>
      </c>
      <c r="O743" s="3" t="str">
        <f>_xlfn.XLOOKUP(C743,Books!A:A,Books!B:B)</f>
        <v>Food ability</v>
      </c>
      <c r="P743" s="3" t="str">
        <f>INDEX(Customers!B:B,MATCH(D743,Customers!A:A,0))</f>
        <v>Clark LLC</v>
      </c>
    </row>
    <row r="744" spans="1:16">
      <c r="A744" t="s">
        <v>1391</v>
      </c>
      <c r="B744" s="5">
        <v>44980</v>
      </c>
      <c r="C744" t="s">
        <v>4</v>
      </c>
      <c r="D744" t="s">
        <v>230</v>
      </c>
      <c r="E744">
        <v>5</v>
      </c>
      <c r="F744" t="str">
        <f t="shared" si="44"/>
        <v>normal</v>
      </c>
      <c r="G744" s="3">
        <v>418</v>
      </c>
      <c r="H744">
        <v>0</v>
      </c>
      <c r="I744" t="str">
        <f t="shared" si="45"/>
        <v>full price</v>
      </c>
      <c r="J744" s="3">
        <f>Table3[[#This Row],[Quantity_Sold]]*Table3[[#This Row],[Selling_Price]]</f>
        <v>2090</v>
      </c>
      <c r="K744" s="3">
        <f t="shared" si="46"/>
        <v>0</v>
      </c>
      <c r="L744" s="3">
        <f t="shared" si="47"/>
        <v>2090</v>
      </c>
      <c r="M744" s="3" t="str">
        <f>TEXT(Table3[[#This Row],[Date]], "mmmm")</f>
        <v>February</v>
      </c>
      <c r="N744" s="3" t="str">
        <f>_xlfn.XLOOKUP(D744,Customers!A:A,Customers!B:B )</f>
        <v>Alexander-Williams</v>
      </c>
      <c r="O744" s="3" t="str">
        <f>_xlfn.XLOOKUP(C744,Books!A:A,Books!B:B)</f>
        <v>Arrive ok</v>
      </c>
      <c r="P744" s="3" t="str">
        <f>INDEX(Customers!B:B,MATCH(D744,Customers!A:A,0))</f>
        <v>Alexander-Williams</v>
      </c>
    </row>
    <row r="745" spans="1:16">
      <c r="A745" t="s">
        <v>1392</v>
      </c>
      <c r="B745" s="5">
        <v>44960</v>
      </c>
      <c r="C745" t="s">
        <v>78</v>
      </c>
      <c r="D745" t="s">
        <v>460</v>
      </c>
      <c r="E745">
        <v>9</v>
      </c>
      <c r="F745" t="str">
        <f t="shared" si="44"/>
        <v>Bulk</v>
      </c>
      <c r="G745" s="3">
        <v>288</v>
      </c>
      <c r="H745">
        <v>10</v>
      </c>
      <c r="I745" t="str">
        <f t="shared" si="45"/>
        <v>discounted</v>
      </c>
      <c r="J745" s="3">
        <f>Table3[[#This Row],[Quantity_Sold]]*Table3[[#This Row],[Selling_Price]]</f>
        <v>2592</v>
      </c>
      <c r="K745" s="3">
        <f t="shared" si="46"/>
        <v>28.8</v>
      </c>
      <c r="L745" s="3">
        <f t="shared" si="47"/>
        <v>2563.1999999999998</v>
      </c>
      <c r="M745" s="3" t="str">
        <f>TEXT(Table3[[#This Row],[Date]], "mmmm")</f>
        <v>February</v>
      </c>
      <c r="N745" s="3" t="str">
        <f>_xlfn.XLOOKUP(D745,Customers!A:A,Customers!B:B )</f>
        <v>Alvarez, Knight and Lopez</v>
      </c>
      <c r="O745" s="3" t="str">
        <f>_xlfn.XLOOKUP(C745,Books!A:A,Books!B:B)</f>
        <v>Visit although I</v>
      </c>
      <c r="P745" s="3" t="str">
        <f>INDEX(Customers!B:B,MATCH(D745,Customers!A:A,0))</f>
        <v>Alvarez, Knight and Lopez</v>
      </c>
    </row>
    <row r="746" spans="1:16">
      <c r="A746" t="s">
        <v>1393</v>
      </c>
      <c r="B746" s="5">
        <v>44979</v>
      </c>
      <c r="C746" t="s">
        <v>90</v>
      </c>
      <c r="D746" t="s">
        <v>216</v>
      </c>
      <c r="E746">
        <v>3</v>
      </c>
      <c r="F746" t="str">
        <f t="shared" si="44"/>
        <v>normal</v>
      </c>
      <c r="G746" s="3">
        <v>222</v>
      </c>
      <c r="H746">
        <v>0</v>
      </c>
      <c r="I746" t="str">
        <f t="shared" si="45"/>
        <v>full price</v>
      </c>
      <c r="J746" s="3">
        <f>Table3[[#This Row],[Quantity_Sold]]*Table3[[#This Row],[Selling_Price]]</f>
        <v>666</v>
      </c>
      <c r="K746" s="3">
        <f t="shared" si="46"/>
        <v>0</v>
      </c>
      <c r="L746" s="3">
        <f t="shared" si="47"/>
        <v>666</v>
      </c>
      <c r="M746" s="3" t="str">
        <f>TEXT(Table3[[#This Row],[Date]], "mmmm")</f>
        <v>February</v>
      </c>
      <c r="N746" s="3" t="str">
        <f>_xlfn.XLOOKUP(D746,Customers!A:A,Customers!B:B )</f>
        <v>Evans PLC</v>
      </c>
      <c r="O746" s="3" t="str">
        <f>_xlfn.XLOOKUP(C746,Books!A:A,Books!B:B)</f>
        <v>Remember approach buy</v>
      </c>
      <c r="P746" s="3" t="str">
        <f>INDEX(Customers!B:B,MATCH(D746,Customers!A:A,0))</f>
        <v>Evans PLC</v>
      </c>
    </row>
    <row r="747" spans="1:16">
      <c r="A747" t="s">
        <v>1394</v>
      </c>
      <c r="B747" s="5">
        <v>44984</v>
      </c>
      <c r="C747" t="s">
        <v>94</v>
      </c>
      <c r="D747" t="s">
        <v>486</v>
      </c>
      <c r="E747">
        <v>1</v>
      </c>
      <c r="F747" t="str">
        <f t="shared" si="44"/>
        <v>normal</v>
      </c>
      <c r="G747" s="3">
        <v>262</v>
      </c>
      <c r="H747">
        <v>0</v>
      </c>
      <c r="I747" t="str">
        <f t="shared" si="45"/>
        <v>full price</v>
      </c>
      <c r="J747" s="3">
        <f>Table3[[#This Row],[Quantity_Sold]]*Table3[[#This Row],[Selling_Price]]</f>
        <v>262</v>
      </c>
      <c r="K747" s="3">
        <f t="shared" si="46"/>
        <v>0</v>
      </c>
      <c r="L747" s="3">
        <f t="shared" si="47"/>
        <v>262</v>
      </c>
      <c r="M747" s="3" t="str">
        <f>TEXT(Table3[[#This Row],[Date]], "mmmm")</f>
        <v>February</v>
      </c>
      <c r="N747" s="3" t="str">
        <f>_xlfn.XLOOKUP(D747,Customers!A:A,Customers!B:B )</f>
        <v>Liu Group</v>
      </c>
      <c r="O747" s="3" t="str">
        <f>_xlfn.XLOOKUP(C747,Books!A:A,Books!B:B)</f>
        <v>Number owner</v>
      </c>
      <c r="P747" s="3" t="str">
        <f>INDEX(Customers!B:B,MATCH(D747,Customers!A:A,0))</f>
        <v>Liu Group</v>
      </c>
    </row>
    <row r="748" spans="1:16">
      <c r="A748" t="s">
        <v>1395</v>
      </c>
      <c r="B748" s="5">
        <v>44983</v>
      </c>
      <c r="C748" t="s">
        <v>90</v>
      </c>
      <c r="D748" t="s">
        <v>274</v>
      </c>
      <c r="E748">
        <v>10</v>
      </c>
      <c r="F748" t="str">
        <f t="shared" si="44"/>
        <v>Bulk</v>
      </c>
      <c r="G748" s="3">
        <v>222</v>
      </c>
      <c r="H748">
        <v>10</v>
      </c>
      <c r="I748" t="str">
        <f t="shared" si="45"/>
        <v>discounted</v>
      </c>
      <c r="J748" s="3">
        <f>Table3[[#This Row],[Quantity_Sold]]*Table3[[#This Row],[Selling_Price]]</f>
        <v>2220</v>
      </c>
      <c r="K748" s="3">
        <f t="shared" si="46"/>
        <v>22.2</v>
      </c>
      <c r="L748" s="3">
        <f t="shared" si="47"/>
        <v>2197.8000000000002</v>
      </c>
      <c r="M748" s="3" t="str">
        <f>TEXT(Table3[[#This Row],[Date]], "mmmm")</f>
        <v>February</v>
      </c>
      <c r="N748" s="3" t="str">
        <f>_xlfn.XLOOKUP(D748,Customers!A:A,Customers!B:B )</f>
        <v>Green, Wilson and Flynn</v>
      </c>
      <c r="O748" s="3" t="str">
        <f>_xlfn.XLOOKUP(C748,Books!A:A,Books!B:B)</f>
        <v>Remember approach buy</v>
      </c>
      <c r="P748" s="3" t="str">
        <f>INDEX(Customers!B:B,MATCH(D748,Customers!A:A,0))</f>
        <v>Green, Wilson and Flynn</v>
      </c>
    </row>
    <row r="749" spans="1:16">
      <c r="A749" t="s">
        <v>1396</v>
      </c>
      <c r="B749" s="5">
        <v>44981</v>
      </c>
      <c r="C749" t="s">
        <v>126</v>
      </c>
      <c r="D749" t="s">
        <v>151</v>
      </c>
      <c r="E749">
        <v>2</v>
      </c>
      <c r="F749" t="str">
        <f t="shared" si="44"/>
        <v>normal</v>
      </c>
      <c r="G749" s="3">
        <v>399</v>
      </c>
      <c r="H749">
        <v>10</v>
      </c>
      <c r="I749" t="str">
        <f t="shared" si="45"/>
        <v>discounted</v>
      </c>
      <c r="J749" s="3">
        <f>Table3[[#This Row],[Quantity_Sold]]*Table3[[#This Row],[Selling_Price]]</f>
        <v>798</v>
      </c>
      <c r="K749" s="3">
        <f t="shared" si="46"/>
        <v>39.9</v>
      </c>
      <c r="L749" s="3">
        <f t="shared" si="47"/>
        <v>758.1</v>
      </c>
      <c r="M749" s="3" t="str">
        <f>TEXT(Table3[[#This Row],[Date]], "mmmm")</f>
        <v>February</v>
      </c>
      <c r="N749" s="3" t="str">
        <f>_xlfn.XLOOKUP(D749,Customers!A:A,Customers!B:B )</f>
        <v>Walter, Richard and Powell</v>
      </c>
      <c r="O749" s="3" t="str">
        <f>_xlfn.XLOOKUP(C749,Books!A:A,Books!B:B)</f>
        <v>Ahead leg senior</v>
      </c>
      <c r="P749" s="3" t="str">
        <f>INDEX(Customers!B:B,MATCH(D749,Customers!A:A,0))</f>
        <v>Walter, Richard and Powell</v>
      </c>
    </row>
    <row r="750" spans="1:16">
      <c r="A750" t="s">
        <v>1397</v>
      </c>
      <c r="B750" s="5">
        <v>44963</v>
      </c>
      <c r="C750" t="s">
        <v>116</v>
      </c>
      <c r="D750" t="s">
        <v>388</v>
      </c>
      <c r="E750">
        <v>5</v>
      </c>
      <c r="F750" t="str">
        <f t="shared" si="44"/>
        <v>normal</v>
      </c>
      <c r="G750" s="3">
        <v>209</v>
      </c>
      <c r="H750">
        <v>10</v>
      </c>
      <c r="I750" t="str">
        <f t="shared" si="45"/>
        <v>discounted</v>
      </c>
      <c r="J750" s="3">
        <f>Table3[[#This Row],[Quantity_Sold]]*Table3[[#This Row],[Selling_Price]]</f>
        <v>1045</v>
      </c>
      <c r="K750" s="3">
        <f t="shared" si="46"/>
        <v>20.9</v>
      </c>
      <c r="L750" s="3">
        <f t="shared" si="47"/>
        <v>1024.0999999999999</v>
      </c>
      <c r="M750" s="3" t="str">
        <f>TEXT(Table3[[#This Row],[Date]], "mmmm")</f>
        <v>February</v>
      </c>
      <c r="N750" s="3" t="str">
        <f>_xlfn.XLOOKUP(D750,Customers!A:A,Customers!B:B )</f>
        <v>Lloyd-Williams</v>
      </c>
      <c r="O750" s="3" t="str">
        <f>_xlfn.XLOOKUP(C750,Books!A:A,Books!B:B)</f>
        <v>Present positive</v>
      </c>
      <c r="P750" s="3" t="str">
        <f>INDEX(Customers!B:B,MATCH(D750,Customers!A:A,0))</f>
        <v>Lloyd-Williams</v>
      </c>
    </row>
    <row r="751" spans="1:16">
      <c r="A751" t="s">
        <v>1398</v>
      </c>
      <c r="B751" s="5">
        <v>44975</v>
      </c>
      <c r="C751" t="s">
        <v>44</v>
      </c>
      <c r="D751" t="s">
        <v>314</v>
      </c>
      <c r="E751">
        <v>8</v>
      </c>
      <c r="F751" t="str">
        <f t="shared" si="44"/>
        <v>Bulk</v>
      </c>
      <c r="G751" s="3">
        <v>295</v>
      </c>
      <c r="H751">
        <v>15</v>
      </c>
      <c r="I751" t="str">
        <f t="shared" si="45"/>
        <v>discounted</v>
      </c>
      <c r="J751" s="3">
        <f>Table3[[#This Row],[Quantity_Sold]]*Table3[[#This Row],[Selling_Price]]</f>
        <v>2360</v>
      </c>
      <c r="K751" s="3">
        <f t="shared" si="46"/>
        <v>44.25</v>
      </c>
      <c r="L751" s="3">
        <f t="shared" si="47"/>
        <v>2315.75</v>
      </c>
      <c r="M751" s="3" t="str">
        <f>TEXT(Table3[[#This Row],[Date]], "mmmm")</f>
        <v>February</v>
      </c>
      <c r="N751" s="3" t="str">
        <f>_xlfn.XLOOKUP(D751,Customers!A:A,Customers!B:B )</f>
        <v>Anderson LLC</v>
      </c>
      <c r="O751" s="3" t="str">
        <f>_xlfn.XLOOKUP(C751,Books!A:A,Books!B:B)</f>
        <v>Once suddenly</v>
      </c>
      <c r="P751" s="3" t="str">
        <f>INDEX(Customers!B:B,MATCH(D751,Customers!A:A,0))</f>
        <v>Anderson LLC</v>
      </c>
    </row>
    <row r="752" spans="1:16">
      <c r="A752" t="s">
        <v>1399</v>
      </c>
      <c r="B752" s="5">
        <v>44970</v>
      </c>
      <c r="C752" t="s">
        <v>66</v>
      </c>
      <c r="D752" t="s">
        <v>430</v>
      </c>
      <c r="E752">
        <v>9</v>
      </c>
      <c r="F752" t="str">
        <f t="shared" si="44"/>
        <v>Bulk</v>
      </c>
      <c r="G752" s="3">
        <v>271</v>
      </c>
      <c r="H752">
        <v>5</v>
      </c>
      <c r="I752" t="str">
        <f t="shared" si="45"/>
        <v>discounted</v>
      </c>
      <c r="J752" s="3">
        <f>Table3[[#This Row],[Quantity_Sold]]*Table3[[#This Row],[Selling_Price]]</f>
        <v>2439</v>
      </c>
      <c r="K752" s="3">
        <f t="shared" si="46"/>
        <v>13.55</v>
      </c>
      <c r="L752" s="3">
        <f t="shared" si="47"/>
        <v>2425.4499999999998</v>
      </c>
      <c r="M752" s="3" t="str">
        <f>TEXT(Table3[[#This Row],[Date]], "mmmm")</f>
        <v>February</v>
      </c>
      <c r="N752" s="3" t="str">
        <f>_xlfn.XLOOKUP(D752,Customers!A:A,Customers!B:B )</f>
        <v>Ford PLC</v>
      </c>
      <c r="O752" s="3" t="str">
        <f>_xlfn.XLOOKUP(C752,Books!A:A,Books!B:B)</f>
        <v>Easy citizen time</v>
      </c>
      <c r="P752" s="3" t="str">
        <f>INDEX(Customers!B:B,MATCH(D752,Customers!A:A,0))</f>
        <v>Ford PLC</v>
      </c>
    </row>
    <row r="753" spans="1:16">
      <c r="A753" t="s">
        <v>1400</v>
      </c>
      <c r="B753" s="5">
        <v>44968</v>
      </c>
      <c r="C753" t="s">
        <v>78</v>
      </c>
      <c r="D753" t="s">
        <v>552</v>
      </c>
      <c r="E753">
        <v>9</v>
      </c>
      <c r="F753" t="str">
        <f t="shared" si="44"/>
        <v>Bulk</v>
      </c>
      <c r="G753" s="3">
        <v>288</v>
      </c>
      <c r="H753">
        <v>15</v>
      </c>
      <c r="I753" t="str">
        <f t="shared" si="45"/>
        <v>discounted</v>
      </c>
      <c r="J753" s="3">
        <f>Table3[[#This Row],[Quantity_Sold]]*Table3[[#This Row],[Selling_Price]]</f>
        <v>2592</v>
      </c>
      <c r="K753" s="3">
        <f t="shared" si="46"/>
        <v>43.2</v>
      </c>
      <c r="L753" s="3">
        <f t="shared" si="47"/>
        <v>2548.8000000000002</v>
      </c>
      <c r="M753" s="3" t="str">
        <f>TEXT(Table3[[#This Row],[Date]], "mmmm")</f>
        <v>February</v>
      </c>
      <c r="N753" s="3" t="str">
        <f>_xlfn.XLOOKUP(D753,Customers!A:A,Customers!B:B )</f>
        <v>Lamb LLC</v>
      </c>
      <c r="O753" s="3" t="str">
        <f>_xlfn.XLOOKUP(C753,Books!A:A,Books!B:B)</f>
        <v>Visit although I</v>
      </c>
      <c r="P753" s="3" t="str">
        <f>INDEX(Customers!B:B,MATCH(D753,Customers!A:A,0))</f>
        <v>Lamb LLC</v>
      </c>
    </row>
    <row r="754" spans="1:16">
      <c r="A754" t="s">
        <v>1401</v>
      </c>
      <c r="B754" s="5">
        <v>44962</v>
      </c>
      <c r="C754" t="s">
        <v>98</v>
      </c>
      <c r="D754" t="s">
        <v>284</v>
      </c>
      <c r="E754">
        <v>2</v>
      </c>
      <c r="F754" t="str">
        <f t="shared" si="44"/>
        <v>normal</v>
      </c>
      <c r="G754" s="3">
        <v>206</v>
      </c>
      <c r="H754">
        <v>10</v>
      </c>
      <c r="I754" t="str">
        <f t="shared" si="45"/>
        <v>discounted</v>
      </c>
      <c r="J754" s="3">
        <f>Table3[[#This Row],[Quantity_Sold]]*Table3[[#This Row],[Selling_Price]]</f>
        <v>412</v>
      </c>
      <c r="K754" s="3">
        <f t="shared" si="46"/>
        <v>20.6</v>
      </c>
      <c r="L754" s="3">
        <f t="shared" si="47"/>
        <v>391.4</v>
      </c>
      <c r="M754" s="3" t="str">
        <f>TEXT(Table3[[#This Row],[Date]], "mmmm")</f>
        <v>February</v>
      </c>
      <c r="N754" s="3" t="str">
        <f>_xlfn.XLOOKUP(D754,Customers!A:A,Customers!B:B )</f>
        <v>Rodriguez, Evans and Valdez</v>
      </c>
      <c r="O754" s="3" t="str">
        <f>_xlfn.XLOOKUP(C754,Books!A:A,Books!B:B)</f>
        <v>Inside lot never discover</v>
      </c>
      <c r="P754" s="3" t="str">
        <f>INDEX(Customers!B:B,MATCH(D754,Customers!A:A,0))</f>
        <v>Rodriguez, Evans and Valdez</v>
      </c>
    </row>
    <row r="755" spans="1:16">
      <c r="A755" t="s">
        <v>1402</v>
      </c>
      <c r="B755" s="5">
        <v>44985</v>
      </c>
      <c r="C755" t="s">
        <v>120</v>
      </c>
      <c r="D755" t="s">
        <v>570</v>
      </c>
      <c r="E755">
        <v>7</v>
      </c>
      <c r="F755" t="str">
        <f t="shared" si="44"/>
        <v>Bulk</v>
      </c>
      <c r="G755" s="3">
        <v>204</v>
      </c>
      <c r="H755">
        <v>15</v>
      </c>
      <c r="I755" t="str">
        <f t="shared" si="45"/>
        <v>discounted</v>
      </c>
      <c r="J755" s="3">
        <f>Table3[[#This Row],[Quantity_Sold]]*Table3[[#This Row],[Selling_Price]]</f>
        <v>1428</v>
      </c>
      <c r="K755" s="3">
        <f t="shared" si="46"/>
        <v>30.6</v>
      </c>
      <c r="L755" s="3">
        <f t="shared" si="47"/>
        <v>1397.4</v>
      </c>
      <c r="M755" s="3" t="str">
        <f>TEXT(Table3[[#This Row],[Date]], "mmmm")</f>
        <v>February</v>
      </c>
      <c r="N755" s="3" t="str">
        <f>_xlfn.XLOOKUP(D755,Customers!A:A,Customers!B:B )</f>
        <v>Potter Group</v>
      </c>
      <c r="O755" s="3" t="str">
        <f>_xlfn.XLOOKUP(C755,Books!A:A,Books!B:B)</f>
        <v>Expect turn</v>
      </c>
      <c r="P755" s="3" t="str">
        <f>INDEX(Customers!B:B,MATCH(D755,Customers!A:A,0))</f>
        <v>Potter Group</v>
      </c>
    </row>
    <row r="756" spans="1:16">
      <c r="A756" t="s">
        <v>1403</v>
      </c>
      <c r="B756" s="5">
        <v>44971</v>
      </c>
      <c r="C756" t="s">
        <v>13</v>
      </c>
      <c r="D756" t="s">
        <v>614</v>
      </c>
      <c r="E756">
        <v>10</v>
      </c>
      <c r="F756" t="str">
        <f t="shared" si="44"/>
        <v>Bulk</v>
      </c>
      <c r="G756" s="3">
        <v>354</v>
      </c>
      <c r="H756">
        <v>5</v>
      </c>
      <c r="I756" t="str">
        <f t="shared" si="45"/>
        <v>discounted</v>
      </c>
      <c r="J756" s="3">
        <f>Table3[[#This Row],[Quantity_Sold]]*Table3[[#This Row],[Selling_Price]]</f>
        <v>3540</v>
      </c>
      <c r="K756" s="3">
        <f t="shared" si="46"/>
        <v>17.7</v>
      </c>
      <c r="L756" s="3">
        <f t="shared" si="47"/>
        <v>3522.3</v>
      </c>
      <c r="M756" s="3" t="str">
        <f>TEXT(Table3[[#This Row],[Date]], "mmmm")</f>
        <v>February</v>
      </c>
      <c r="N756" s="3" t="str">
        <f>_xlfn.XLOOKUP(D756,Customers!A:A,Customers!B:B )</f>
        <v>Morgan PLC</v>
      </c>
      <c r="O756" s="3" t="str">
        <f>_xlfn.XLOOKUP(C756,Books!A:A,Books!B:B)</f>
        <v>Food ability</v>
      </c>
      <c r="P756" s="3" t="str">
        <f>INDEX(Customers!B:B,MATCH(D756,Customers!A:A,0))</f>
        <v>Morgan PLC</v>
      </c>
    </row>
    <row r="757" spans="1:16">
      <c r="A757" t="s">
        <v>1404</v>
      </c>
      <c r="B757" s="5">
        <v>44968</v>
      </c>
      <c r="C757" t="s">
        <v>30</v>
      </c>
      <c r="D757" t="s">
        <v>238</v>
      </c>
      <c r="E757">
        <v>1</v>
      </c>
      <c r="F757" t="str">
        <f t="shared" si="44"/>
        <v>normal</v>
      </c>
      <c r="G757" s="3">
        <v>281</v>
      </c>
      <c r="H757">
        <v>10</v>
      </c>
      <c r="I757" t="str">
        <f t="shared" si="45"/>
        <v>discounted</v>
      </c>
      <c r="J757" s="3">
        <f>Table3[[#This Row],[Quantity_Sold]]*Table3[[#This Row],[Selling_Price]]</f>
        <v>281</v>
      </c>
      <c r="K757" s="3">
        <f t="shared" si="46"/>
        <v>28.1</v>
      </c>
      <c r="L757" s="3">
        <f t="shared" si="47"/>
        <v>252.9</v>
      </c>
      <c r="M757" s="3" t="str">
        <f>TEXT(Table3[[#This Row],[Date]], "mmmm")</f>
        <v>February</v>
      </c>
      <c r="N757" s="3" t="str">
        <f>_xlfn.XLOOKUP(D757,Customers!A:A,Customers!B:B )</f>
        <v>Roach-Gonzalez</v>
      </c>
      <c r="O757" s="3" t="str">
        <f>_xlfn.XLOOKUP(C757,Books!A:A,Books!B:B)</f>
        <v>Remember serve</v>
      </c>
      <c r="P757" s="3" t="str">
        <f>INDEX(Customers!B:B,MATCH(D757,Customers!A:A,0))</f>
        <v>Roach-Gonzalez</v>
      </c>
    </row>
    <row r="758" spans="1:16">
      <c r="A758" t="s">
        <v>1405</v>
      </c>
      <c r="B758" s="5">
        <v>44973</v>
      </c>
      <c r="C758" t="s">
        <v>48</v>
      </c>
      <c r="D758" t="s">
        <v>286</v>
      </c>
      <c r="E758">
        <v>6</v>
      </c>
      <c r="F758" t="str">
        <f t="shared" si="44"/>
        <v>Bulk</v>
      </c>
      <c r="G758" s="3">
        <v>386</v>
      </c>
      <c r="H758">
        <v>5</v>
      </c>
      <c r="I758" t="str">
        <f t="shared" si="45"/>
        <v>discounted</v>
      </c>
      <c r="J758" s="3">
        <f>Table3[[#This Row],[Quantity_Sold]]*Table3[[#This Row],[Selling_Price]]</f>
        <v>2316</v>
      </c>
      <c r="K758" s="3">
        <f t="shared" si="46"/>
        <v>19.3</v>
      </c>
      <c r="L758" s="3">
        <f t="shared" si="47"/>
        <v>2296.6999999999998</v>
      </c>
      <c r="M758" s="3" t="str">
        <f>TEXT(Table3[[#This Row],[Date]], "mmmm")</f>
        <v>February</v>
      </c>
      <c r="N758" s="3" t="str">
        <f>_xlfn.XLOOKUP(D758,Customers!A:A,Customers!B:B )</f>
        <v>White-Cox</v>
      </c>
      <c r="O758" s="3" t="str">
        <f>_xlfn.XLOOKUP(C758,Books!A:A,Books!B:B)</f>
        <v>Choose level</v>
      </c>
      <c r="P758" s="3" t="str">
        <f>INDEX(Customers!B:B,MATCH(D758,Customers!A:A,0))</f>
        <v>White-Cox</v>
      </c>
    </row>
    <row r="759" spans="1:16">
      <c r="A759" t="s">
        <v>1406</v>
      </c>
      <c r="B759" s="5">
        <v>44965</v>
      </c>
      <c r="C759" t="s">
        <v>64</v>
      </c>
      <c r="D759" t="s">
        <v>412</v>
      </c>
      <c r="E759">
        <v>3</v>
      </c>
      <c r="F759" t="str">
        <f t="shared" si="44"/>
        <v>normal</v>
      </c>
      <c r="G759" s="3">
        <v>487</v>
      </c>
      <c r="H759">
        <v>5</v>
      </c>
      <c r="I759" t="str">
        <f t="shared" si="45"/>
        <v>discounted</v>
      </c>
      <c r="J759" s="3">
        <f>Table3[[#This Row],[Quantity_Sold]]*Table3[[#This Row],[Selling_Price]]</f>
        <v>1461</v>
      </c>
      <c r="K759" s="3">
        <f t="shared" si="46"/>
        <v>24.35</v>
      </c>
      <c r="L759" s="3">
        <f t="shared" si="47"/>
        <v>1436.65</v>
      </c>
      <c r="M759" s="3" t="str">
        <f>TEXT(Table3[[#This Row],[Date]], "mmmm")</f>
        <v>February</v>
      </c>
      <c r="N759" s="3" t="str">
        <f>_xlfn.XLOOKUP(D759,Customers!A:A,Customers!B:B )</f>
        <v>Mitchell, Mason and Cross</v>
      </c>
      <c r="O759" s="3" t="str">
        <f>_xlfn.XLOOKUP(C759,Books!A:A,Books!B:B)</f>
        <v>Health beyond back</v>
      </c>
      <c r="P759" s="3" t="str">
        <f>INDEX(Customers!B:B,MATCH(D759,Customers!A:A,0))</f>
        <v>Mitchell, Mason and Cross</v>
      </c>
    </row>
    <row r="760" spans="1:16">
      <c r="A760" t="s">
        <v>1407</v>
      </c>
      <c r="B760" s="5">
        <v>44958</v>
      </c>
      <c r="C760" t="s">
        <v>24</v>
      </c>
      <c r="D760" t="s">
        <v>260</v>
      </c>
      <c r="E760">
        <v>6</v>
      </c>
      <c r="F760" t="str">
        <f t="shared" si="44"/>
        <v>Bulk</v>
      </c>
      <c r="G760" s="3">
        <v>492</v>
      </c>
      <c r="H760">
        <v>15</v>
      </c>
      <c r="I760" t="str">
        <f t="shared" si="45"/>
        <v>discounted</v>
      </c>
      <c r="J760" s="3">
        <f>Table3[[#This Row],[Quantity_Sold]]*Table3[[#This Row],[Selling_Price]]</f>
        <v>2952</v>
      </c>
      <c r="K760" s="3">
        <f t="shared" si="46"/>
        <v>73.8</v>
      </c>
      <c r="L760" s="3">
        <f t="shared" si="47"/>
        <v>2878.2</v>
      </c>
      <c r="M760" s="3" t="str">
        <f>TEXT(Table3[[#This Row],[Date]], "mmmm")</f>
        <v>February</v>
      </c>
      <c r="N760" s="3" t="str">
        <f>_xlfn.XLOOKUP(D760,Customers!A:A,Customers!B:B )</f>
        <v>Thomas-Melendez</v>
      </c>
      <c r="O760" s="3" t="str">
        <f>_xlfn.XLOOKUP(C760,Books!A:A,Books!B:B)</f>
        <v>Audience stop sport</v>
      </c>
      <c r="P760" s="3" t="str">
        <f>INDEX(Customers!B:B,MATCH(D760,Customers!A:A,0))</f>
        <v>Thomas-Melendez</v>
      </c>
    </row>
    <row r="761" spans="1:16">
      <c r="A761" t="s">
        <v>1408</v>
      </c>
      <c r="B761" s="5">
        <v>44968</v>
      </c>
      <c r="C761" t="s">
        <v>44</v>
      </c>
      <c r="D761" t="s">
        <v>260</v>
      </c>
      <c r="E761">
        <v>4</v>
      </c>
      <c r="F761" t="str">
        <f t="shared" si="44"/>
        <v>normal</v>
      </c>
      <c r="G761" s="3">
        <v>295</v>
      </c>
      <c r="H761">
        <v>10</v>
      </c>
      <c r="I761" t="str">
        <f t="shared" si="45"/>
        <v>discounted</v>
      </c>
      <c r="J761" s="3">
        <f>Table3[[#This Row],[Quantity_Sold]]*Table3[[#This Row],[Selling_Price]]</f>
        <v>1180</v>
      </c>
      <c r="K761" s="3">
        <f t="shared" si="46"/>
        <v>29.5</v>
      </c>
      <c r="L761" s="3">
        <f t="shared" si="47"/>
        <v>1150.5</v>
      </c>
      <c r="M761" s="3" t="str">
        <f>TEXT(Table3[[#This Row],[Date]], "mmmm")</f>
        <v>February</v>
      </c>
      <c r="N761" s="3" t="str">
        <f>_xlfn.XLOOKUP(D761,Customers!A:A,Customers!B:B )</f>
        <v>Thomas-Melendez</v>
      </c>
      <c r="O761" s="3" t="str">
        <f>_xlfn.XLOOKUP(C761,Books!A:A,Books!B:B)</f>
        <v>Once suddenly</v>
      </c>
      <c r="P761" s="3" t="str">
        <f>INDEX(Customers!B:B,MATCH(D761,Customers!A:A,0))</f>
        <v>Thomas-Melendez</v>
      </c>
    </row>
    <row r="762" spans="1:16">
      <c r="A762" t="s">
        <v>1409</v>
      </c>
      <c r="B762" s="5">
        <v>44963</v>
      </c>
      <c r="C762" t="s">
        <v>56</v>
      </c>
      <c r="D762" t="s">
        <v>236</v>
      </c>
      <c r="E762">
        <v>4</v>
      </c>
      <c r="F762" t="str">
        <f t="shared" si="44"/>
        <v>normal</v>
      </c>
      <c r="G762" s="3">
        <v>222</v>
      </c>
      <c r="H762">
        <v>0</v>
      </c>
      <c r="I762" t="str">
        <f t="shared" si="45"/>
        <v>full price</v>
      </c>
      <c r="J762" s="3">
        <f>Table3[[#This Row],[Quantity_Sold]]*Table3[[#This Row],[Selling_Price]]</f>
        <v>888</v>
      </c>
      <c r="K762" s="3">
        <f t="shared" si="46"/>
        <v>0</v>
      </c>
      <c r="L762" s="3">
        <f t="shared" si="47"/>
        <v>888</v>
      </c>
      <c r="M762" s="3" t="str">
        <f>TEXT(Table3[[#This Row],[Date]], "mmmm")</f>
        <v>February</v>
      </c>
      <c r="N762" s="3" t="str">
        <f>_xlfn.XLOOKUP(D762,Customers!A:A,Customers!B:B )</f>
        <v>Davis, Franklin and Pollard</v>
      </c>
      <c r="O762" s="3" t="str">
        <f>_xlfn.XLOOKUP(C762,Books!A:A,Books!B:B)</f>
        <v>Unit coach</v>
      </c>
      <c r="P762" s="3" t="str">
        <f>INDEX(Customers!B:B,MATCH(D762,Customers!A:A,0))</f>
        <v>Davis, Franklin and Pollard</v>
      </c>
    </row>
    <row r="763" spans="1:16">
      <c r="A763" t="s">
        <v>1410</v>
      </c>
      <c r="B763" s="5">
        <v>44973</v>
      </c>
      <c r="C763" t="s">
        <v>104</v>
      </c>
      <c r="D763" t="s">
        <v>196</v>
      </c>
      <c r="E763">
        <v>9</v>
      </c>
      <c r="F763" t="str">
        <f t="shared" si="44"/>
        <v>Bulk</v>
      </c>
      <c r="G763" s="3">
        <v>465</v>
      </c>
      <c r="H763">
        <v>10</v>
      </c>
      <c r="I763" t="str">
        <f t="shared" si="45"/>
        <v>discounted</v>
      </c>
      <c r="J763" s="3">
        <f>Table3[[#This Row],[Quantity_Sold]]*Table3[[#This Row],[Selling_Price]]</f>
        <v>4185</v>
      </c>
      <c r="K763" s="3">
        <f t="shared" si="46"/>
        <v>46.5</v>
      </c>
      <c r="L763" s="3">
        <f t="shared" si="47"/>
        <v>4138.5</v>
      </c>
      <c r="M763" s="3" t="str">
        <f>TEXT(Table3[[#This Row],[Date]], "mmmm")</f>
        <v>February</v>
      </c>
      <c r="N763" s="3" t="str">
        <f>_xlfn.XLOOKUP(D763,Customers!A:A,Customers!B:B )</f>
        <v>Martinez-Monroe</v>
      </c>
      <c r="O763" s="3" t="str">
        <f>_xlfn.XLOOKUP(C763,Books!A:A,Books!B:B)</f>
        <v>Process find daughter</v>
      </c>
      <c r="P763" s="3" t="str">
        <f>INDEX(Customers!B:B,MATCH(D763,Customers!A:A,0))</f>
        <v>Martinez-Monroe</v>
      </c>
    </row>
    <row r="764" spans="1:16">
      <c r="A764" t="s">
        <v>1411</v>
      </c>
      <c r="B764" s="5">
        <v>44967</v>
      </c>
      <c r="C764" t="s">
        <v>106</v>
      </c>
      <c r="D764" t="s">
        <v>568</v>
      </c>
      <c r="E764">
        <v>5</v>
      </c>
      <c r="F764" t="str">
        <f t="shared" si="44"/>
        <v>normal</v>
      </c>
      <c r="G764" s="3">
        <v>219</v>
      </c>
      <c r="H764">
        <v>0</v>
      </c>
      <c r="I764" t="str">
        <f t="shared" si="45"/>
        <v>full price</v>
      </c>
      <c r="J764" s="3">
        <f>Table3[[#This Row],[Quantity_Sold]]*Table3[[#This Row],[Selling_Price]]</f>
        <v>1095</v>
      </c>
      <c r="K764" s="3">
        <f t="shared" si="46"/>
        <v>0</v>
      </c>
      <c r="L764" s="3">
        <f t="shared" si="47"/>
        <v>1095</v>
      </c>
      <c r="M764" s="3" t="str">
        <f>TEXT(Table3[[#This Row],[Date]], "mmmm")</f>
        <v>February</v>
      </c>
      <c r="N764" s="3" t="str">
        <f>_xlfn.XLOOKUP(D764,Customers!A:A,Customers!B:B )</f>
        <v>Smith PLC</v>
      </c>
      <c r="O764" s="3" t="str">
        <f>_xlfn.XLOOKUP(C764,Books!A:A,Books!B:B)</f>
        <v>Some may</v>
      </c>
      <c r="P764" s="3" t="str">
        <f>INDEX(Customers!B:B,MATCH(D764,Customers!A:A,0))</f>
        <v>Smith PLC</v>
      </c>
    </row>
    <row r="765" spans="1:16">
      <c r="A765" t="s">
        <v>1412</v>
      </c>
      <c r="B765" s="5">
        <v>44967</v>
      </c>
      <c r="C765" t="s">
        <v>15</v>
      </c>
      <c r="D765" t="s">
        <v>520</v>
      </c>
      <c r="E765">
        <v>2</v>
      </c>
      <c r="F765" t="str">
        <f t="shared" si="44"/>
        <v>normal</v>
      </c>
      <c r="G765" s="3">
        <v>248</v>
      </c>
      <c r="H765">
        <v>5</v>
      </c>
      <c r="I765" t="str">
        <f t="shared" si="45"/>
        <v>discounted</v>
      </c>
      <c r="J765" s="3">
        <f>Table3[[#This Row],[Quantity_Sold]]*Table3[[#This Row],[Selling_Price]]</f>
        <v>496</v>
      </c>
      <c r="K765" s="3">
        <f t="shared" si="46"/>
        <v>12.4</v>
      </c>
      <c r="L765" s="3">
        <f t="shared" si="47"/>
        <v>483.6</v>
      </c>
      <c r="M765" s="3" t="str">
        <f>TEXT(Table3[[#This Row],[Date]], "mmmm")</f>
        <v>February</v>
      </c>
      <c r="N765" s="3" t="str">
        <f>_xlfn.XLOOKUP(D765,Customers!A:A,Customers!B:B )</f>
        <v>Lucero and Sons</v>
      </c>
      <c r="O765" s="3" t="str">
        <f>_xlfn.XLOOKUP(C765,Books!A:A,Books!B:B)</f>
        <v>Especially father down</v>
      </c>
      <c r="P765" s="3" t="str">
        <f>INDEX(Customers!B:B,MATCH(D765,Customers!A:A,0))</f>
        <v>Lucero and Sons</v>
      </c>
    </row>
    <row r="766" spans="1:16">
      <c r="A766" t="s">
        <v>1413</v>
      </c>
      <c r="B766" s="5">
        <v>44982</v>
      </c>
      <c r="C766" t="s">
        <v>72</v>
      </c>
      <c r="D766" t="s">
        <v>428</v>
      </c>
      <c r="E766">
        <v>8</v>
      </c>
      <c r="F766" t="str">
        <f t="shared" si="44"/>
        <v>Bulk</v>
      </c>
      <c r="G766" s="3">
        <v>423</v>
      </c>
      <c r="H766">
        <v>5</v>
      </c>
      <c r="I766" t="str">
        <f t="shared" si="45"/>
        <v>discounted</v>
      </c>
      <c r="J766" s="3">
        <f>Table3[[#This Row],[Quantity_Sold]]*Table3[[#This Row],[Selling_Price]]</f>
        <v>3384</v>
      </c>
      <c r="K766" s="3">
        <f t="shared" si="46"/>
        <v>21.15</v>
      </c>
      <c r="L766" s="3">
        <f t="shared" si="47"/>
        <v>3362.85</v>
      </c>
      <c r="M766" s="3" t="str">
        <f>TEXT(Table3[[#This Row],[Date]], "mmmm")</f>
        <v>February</v>
      </c>
      <c r="N766" s="3" t="str">
        <f>_xlfn.XLOOKUP(D766,Customers!A:A,Customers!B:B )</f>
        <v>Daniels-Bond</v>
      </c>
      <c r="O766" s="3" t="str">
        <f>_xlfn.XLOOKUP(C766,Books!A:A,Books!B:B)</f>
        <v>Remain hard</v>
      </c>
      <c r="P766" s="3" t="str">
        <f>INDEX(Customers!B:B,MATCH(D766,Customers!A:A,0))</f>
        <v>Daniels-Bond</v>
      </c>
    </row>
    <row r="767" spans="1:16">
      <c r="A767" t="s">
        <v>1414</v>
      </c>
      <c r="B767" s="5">
        <v>44963</v>
      </c>
      <c r="C767" t="s">
        <v>122</v>
      </c>
      <c r="D767" t="s">
        <v>274</v>
      </c>
      <c r="E767">
        <v>5</v>
      </c>
      <c r="F767" t="str">
        <f t="shared" si="44"/>
        <v>normal</v>
      </c>
      <c r="G767" s="3">
        <v>326</v>
      </c>
      <c r="H767">
        <v>5</v>
      </c>
      <c r="I767" t="str">
        <f t="shared" si="45"/>
        <v>discounted</v>
      </c>
      <c r="J767" s="3">
        <f>Table3[[#This Row],[Quantity_Sold]]*Table3[[#This Row],[Selling_Price]]</f>
        <v>1630</v>
      </c>
      <c r="K767" s="3">
        <f t="shared" si="46"/>
        <v>16.3</v>
      </c>
      <c r="L767" s="3">
        <f t="shared" si="47"/>
        <v>1613.7</v>
      </c>
      <c r="M767" s="3" t="str">
        <f>TEXT(Table3[[#This Row],[Date]], "mmmm")</f>
        <v>February</v>
      </c>
      <c r="N767" s="3" t="str">
        <f>_xlfn.XLOOKUP(D767,Customers!A:A,Customers!B:B )</f>
        <v>Green, Wilson and Flynn</v>
      </c>
      <c r="O767" s="3" t="str">
        <f>_xlfn.XLOOKUP(C767,Books!A:A,Books!B:B)</f>
        <v>Than every</v>
      </c>
      <c r="P767" s="3" t="str">
        <f>INDEX(Customers!B:B,MATCH(D767,Customers!A:A,0))</f>
        <v>Green, Wilson and Flynn</v>
      </c>
    </row>
    <row r="768" spans="1:16">
      <c r="A768" t="s">
        <v>1415</v>
      </c>
      <c r="B768" s="5">
        <v>44972</v>
      </c>
      <c r="C768" t="s">
        <v>60</v>
      </c>
      <c r="D768" t="s">
        <v>320</v>
      </c>
      <c r="E768">
        <v>8</v>
      </c>
      <c r="F768" t="str">
        <f t="shared" si="44"/>
        <v>Bulk</v>
      </c>
      <c r="G768" s="3">
        <v>459</v>
      </c>
      <c r="H768">
        <v>5</v>
      </c>
      <c r="I768" t="str">
        <f t="shared" si="45"/>
        <v>discounted</v>
      </c>
      <c r="J768" s="3">
        <f>Table3[[#This Row],[Quantity_Sold]]*Table3[[#This Row],[Selling_Price]]</f>
        <v>3672</v>
      </c>
      <c r="K768" s="3">
        <f t="shared" si="46"/>
        <v>22.95</v>
      </c>
      <c r="L768" s="3">
        <f t="shared" si="47"/>
        <v>3649.05</v>
      </c>
      <c r="M768" s="3" t="str">
        <f>TEXT(Table3[[#This Row],[Date]], "mmmm")</f>
        <v>February</v>
      </c>
      <c r="N768" s="3" t="str">
        <f>_xlfn.XLOOKUP(D768,Customers!A:A,Customers!B:B )</f>
        <v>Warner, Willis and Ray</v>
      </c>
      <c r="O768" s="3" t="str">
        <f>_xlfn.XLOOKUP(C768,Books!A:A,Books!B:B)</f>
        <v>Whatever method</v>
      </c>
      <c r="P768" s="3" t="str">
        <f>INDEX(Customers!B:B,MATCH(D768,Customers!A:A,0))</f>
        <v>Warner, Willis and Ray</v>
      </c>
    </row>
    <row r="769" spans="1:16">
      <c r="A769" t="s">
        <v>1416</v>
      </c>
      <c r="B769" s="5">
        <v>44958</v>
      </c>
      <c r="C769" t="s">
        <v>106</v>
      </c>
      <c r="D769" t="s">
        <v>604</v>
      </c>
      <c r="E769">
        <v>8</v>
      </c>
      <c r="F769" t="str">
        <f t="shared" si="44"/>
        <v>Bulk</v>
      </c>
      <c r="G769" s="3">
        <v>219</v>
      </c>
      <c r="H769">
        <v>15</v>
      </c>
      <c r="I769" t="str">
        <f t="shared" si="45"/>
        <v>discounted</v>
      </c>
      <c r="J769" s="3">
        <f>Table3[[#This Row],[Quantity_Sold]]*Table3[[#This Row],[Selling_Price]]</f>
        <v>1752</v>
      </c>
      <c r="K769" s="3">
        <f t="shared" si="46"/>
        <v>32.85</v>
      </c>
      <c r="L769" s="3">
        <f t="shared" si="47"/>
        <v>1719.15</v>
      </c>
      <c r="M769" s="3" t="str">
        <f>TEXT(Table3[[#This Row],[Date]], "mmmm")</f>
        <v>February</v>
      </c>
      <c r="N769" s="3" t="str">
        <f>_xlfn.XLOOKUP(D769,Customers!A:A,Customers!B:B )</f>
        <v>Mclaughlin-Ballard</v>
      </c>
      <c r="O769" s="3" t="str">
        <f>_xlfn.XLOOKUP(C769,Books!A:A,Books!B:B)</f>
        <v>Some may</v>
      </c>
      <c r="P769" s="3" t="str">
        <f>INDEX(Customers!B:B,MATCH(D769,Customers!A:A,0))</f>
        <v>Mclaughlin-Ballard</v>
      </c>
    </row>
    <row r="770" spans="1:16">
      <c r="A770" t="s">
        <v>1417</v>
      </c>
      <c r="B770" s="5">
        <v>44961</v>
      </c>
      <c r="C770" t="s">
        <v>46</v>
      </c>
      <c r="D770" t="s">
        <v>214</v>
      </c>
      <c r="E770">
        <v>1</v>
      </c>
      <c r="F770" t="str">
        <f t="shared" ref="F770:F833" si="48">IF(E770&gt;5,"Bulk","normal")</f>
        <v>normal</v>
      </c>
      <c r="G770" s="3">
        <v>167</v>
      </c>
      <c r="H770">
        <v>10</v>
      </c>
      <c r="I770" t="str">
        <f t="shared" ref="I770:I833" si="49">IF(H770&gt;0,"discounted","full price")</f>
        <v>discounted</v>
      </c>
      <c r="J770" s="3">
        <f>Table3[[#This Row],[Quantity_Sold]]*Table3[[#This Row],[Selling_Price]]</f>
        <v>167</v>
      </c>
      <c r="K770" s="3">
        <f t="shared" ref="K770:K833" si="50">H770*G770/100</f>
        <v>16.7</v>
      </c>
      <c r="L770" s="3">
        <f t="shared" ref="L770:L833" si="51">J770-K770</f>
        <v>150.30000000000001</v>
      </c>
      <c r="M770" s="3" t="str">
        <f>TEXT(Table3[[#This Row],[Date]], "mmmm")</f>
        <v>February</v>
      </c>
      <c r="N770" s="3" t="str">
        <f>_xlfn.XLOOKUP(D770,Customers!A:A,Customers!B:B )</f>
        <v>Cummings, Taylor and Pearson</v>
      </c>
      <c r="O770" s="3" t="str">
        <f>_xlfn.XLOOKUP(C770,Books!A:A,Books!B:B)</f>
        <v>Result population age</v>
      </c>
      <c r="P770" s="3" t="str">
        <f>INDEX(Customers!B:B,MATCH(D770,Customers!A:A,0))</f>
        <v>Cummings, Taylor and Pearson</v>
      </c>
    </row>
    <row r="771" spans="1:16">
      <c r="A771" t="s">
        <v>1418</v>
      </c>
      <c r="B771" s="5">
        <v>44975</v>
      </c>
      <c r="C771" t="s">
        <v>76</v>
      </c>
      <c r="D771" t="s">
        <v>544</v>
      </c>
      <c r="E771">
        <v>9</v>
      </c>
      <c r="F771" t="str">
        <f t="shared" si="48"/>
        <v>Bulk</v>
      </c>
      <c r="G771" s="3">
        <v>305</v>
      </c>
      <c r="H771">
        <v>5</v>
      </c>
      <c r="I771" t="str">
        <f t="shared" si="49"/>
        <v>discounted</v>
      </c>
      <c r="J771" s="3">
        <f>Table3[[#This Row],[Quantity_Sold]]*Table3[[#This Row],[Selling_Price]]</f>
        <v>2745</v>
      </c>
      <c r="K771" s="3">
        <f t="shared" si="50"/>
        <v>15.25</v>
      </c>
      <c r="L771" s="3">
        <f t="shared" si="51"/>
        <v>2729.75</v>
      </c>
      <c r="M771" s="3" t="str">
        <f>TEXT(Table3[[#This Row],[Date]], "mmmm")</f>
        <v>February</v>
      </c>
      <c r="N771" s="3" t="str">
        <f>_xlfn.XLOOKUP(D771,Customers!A:A,Customers!B:B )</f>
        <v>Lee Ltd</v>
      </c>
      <c r="O771" s="3" t="str">
        <f>_xlfn.XLOOKUP(C771,Books!A:A,Books!B:B)</f>
        <v>Above treatment</v>
      </c>
      <c r="P771" s="3" t="str">
        <f>INDEX(Customers!B:B,MATCH(D771,Customers!A:A,0))</f>
        <v>Lee Ltd</v>
      </c>
    </row>
    <row r="772" spans="1:16">
      <c r="A772" t="s">
        <v>1419</v>
      </c>
      <c r="B772" s="5">
        <v>44964</v>
      </c>
      <c r="C772" t="s">
        <v>64</v>
      </c>
      <c r="D772" t="s">
        <v>338</v>
      </c>
      <c r="E772">
        <v>8</v>
      </c>
      <c r="F772" t="str">
        <f t="shared" si="48"/>
        <v>Bulk</v>
      </c>
      <c r="G772" s="3">
        <v>487</v>
      </c>
      <c r="H772">
        <v>5</v>
      </c>
      <c r="I772" t="str">
        <f t="shared" si="49"/>
        <v>discounted</v>
      </c>
      <c r="J772" s="3">
        <f>Table3[[#This Row],[Quantity_Sold]]*Table3[[#This Row],[Selling_Price]]</f>
        <v>3896</v>
      </c>
      <c r="K772" s="3">
        <f t="shared" si="50"/>
        <v>24.35</v>
      </c>
      <c r="L772" s="3">
        <f t="shared" si="51"/>
        <v>3871.65</v>
      </c>
      <c r="M772" s="3" t="str">
        <f>TEXT(Table3[[#This Row],[Date]], "mmmm")</f>
        <v>February</v>
      </c>
      <c r="N772" s="3" t="str">
        <f>_xlfn.XLOOKUP(D772,Customers!A:A,Customers!B:B )</f>
        <v>Mahoney-Long</v>
      </c>
      <c r="O772" s="3" t="str">
        <f>_xlfn.XLOOKUP(C772,Books!A:A,Books!B:B)</f>
        <v>Health beyond back</v>
      </c>
      <c r="P772" s="3" t="str">
        <f>INDEX(Customers!B:B,MATCH(D772,Customers!A:A,0))</f>
        <v>Mahoney-Long</v>
      </c>
    </row>
    <row r="773" spans="1:16">
      <c r="A773" t="s">
        <v>1420</v>
      </c>
      <c r="B773" s="5">
        <v>44979</v>
      </c>
      <c r="C773" t="s">
        <v>72</v>
      </c>
      <c r="D773" t="s">
        <v>486</v>
      </c>
      <c r="E773">
        <v>1</v>
      </c>
      <c r="F773" t="str">
        <f t="shared" si="48"/>
        <v>normal</v>
      </c>
      <c r="G773" s="3">
        <v>423</v>
      </c>
      <c r="H773">
        <v>0</v>
      </c>
      <c r="I773" t="str">
        <f t="shared" si="49"/>
        <v>full price</v>
      </c>
      <c r="J773" s="3">
        <f>Table3[[#This Row],[Quantity_Sold]]*Table3[[#This Row],[Selling_Price]]</f>
        <v>423</v>
      </c>
      <c r="K773" s="3">
        <f t="shared" si="50"/>
        <v>0</v>
      </c>
      <c r="L773" s="3">
        <f t="shared" si="51"/>
        <v>423</v>
      </c>
      <c r="M773" s="3" t="str">
        <f>TEXT(Table3[[#This Row],[Date]], "mmmm")</f>
        <v>February</v>
      </c>
      <c r="N773" s="3" t="str">
        <f>_xlfn.XLOOKUP(D773,Customers!A:A,Customers!B:B )</f>
        <v>Liu Group</v>
      </c>
      <c r="O773" s="3" t="str">
        <f>_xlfn.XLOOKUP(C773,Books!A:A,Books!B:B)</f>
        <v>Remain hard</v>
      </c>
      <c r="P773" s="3" t="str">
        <f>INDEX(Customers!B:B,MATCH(D773,Customers!A:A,0))</f>
        <v>Liu Group</v>
      </c>
    </row>
    <row r="774" spans="1:16">
      <c r="A774" t="s">
        <v>1421</v>
      </c>
      <c r="B774" s="5">
        <v>44966</v>
      </c>
      <c r="C774" t="s">
        <v>58</v>
      </c>
      <c r="D774" t="s">
        <v>172</v>
      </c>
      <c r="E774">
        <v>4</v>
      </c>
      <c r="F774" t="str">
        <f t="shared" si="48"/>
        <v>normal</v>
      </c>
      <c r="G774" s="3">
        <v>467</v>
      </c>
      <c r="H774">
        <v>15</v>
      </c>
      <c r="I774" t="str">
        <f t="shared" si="49"/>
        <v>discounted</v>
      </c>
      <c r="J774" s="3">
        <f>Table3[[#This Row],[Quantity_Sold]]*Table3[[#This Row],[Selling_Price]]</f>
        <v>1868</v>
      </c>
      <c r="K774" s="3">
        <f t="shared" si="50"/>
        <v>70.05</v>
      </c>
      <c r="L774" s="3">
        <f t="shared" si="51"/>
        <v>1797.95</v>
      </c>
      <c r="M774" s="3" t="str">
        <f>TEXT(Table3[[#This Row],[Date]], "mmmm")</f>
        <v>February</v>
      </c>
      <c r="N774" s="3" t="str">
        <f>_xlfn.XLOOKUP(D774,Customers!A:A,Customers!B:B )</f>
        <v>Bolton, Jones and Rich</v>
      </c>
      <c r="O774" s="3" t="str">
        <f>_xlfn.XLOOKUP(C774,Books!A:A,Books!B:B)</f>
        <v>World threat</v>
      </c>
      <c r="P774" s="3" t="str">
        <f>INDEX(Customers!B:B,MATCH(D774,Customers!A:A,0))</f>
        <v>Bolton, Jones and Rich</v>
      </c>
    </row>
    <row r="775" spans="1:16">
      <c r="A775" t="s">
        <v>1422</v>
      </c>
      <c r="B775" s="5">
        <v>44982</v>
      </c>
      <c r="C775" t="s">
        <v>24</v>
      </c>
      <c r="D775" t="s">
        <v>590</v>
      </c>
      <c r="E775">
        <v>5</v>
      </c>
      <c r="F775" t="str">
        <f t="shared" si="48"/>
        <v>normal</v>
      </c>
      <c r="G775" s="3">
        <v>492</v>
      </c>
      <c r="H775">
        <v>5</v>
      </c>
      <c r="I775" t="str">
        <f t="shared" si="49"/>
        <v>discounted</v>
      </c>
      <c r="J775" s="3">
        <f>Table3[[#This Row],[Quantity_Sold]]*Table3[[#This Row],[Selling_Price]]</f>
        <v>2460</v>
      </c>
      <c r="K775" s="3">
        <f t="shared" si="50"/>
        <v>24.6</v>
      </c>
      <c r="L775" s="3">
        <f t="shared" si="51"/>
        <v>2435.4</v>
      </c>
      <c r="M775" s="3" t="str">
        <f>TEXT(Table3[[#This Row],[Date]], "mmmm")</f>
        <v>February</v>
      </c>
      <c r="N775" s="3" t="str">
        <f>_xlfn.XLOOKUP(D775,Customers!A:A,Customers!B:B )</f>
        <v>Mills, Robles and Smith</v>
      </c>
      <c r="O775" s="3" t="str">
        <f>_xlfn.XLOOKUP(C775,Books!A:A,Books!B:B)</f>
        <v>Audience stop sport</v>
      </c>
      <c r="P775" s="3" t="str">
        <f>INDEX(Customers!B:B,MATCH(D775,Customers!A:A,0))</f>
        <v>Mills, Robles and Smith</v>
      </c>
    </row>
    <row r="776" spans="1:16">
      <c r="A776" t="s">
        <v>1423</v>
      </c>
      <c r="B776" s="5">
        <v>44976</v>
      </c>
      <c r="C776" t="s">
        <v>32</v>
      </c>
      <c r="D776" t="s">
        <v>570</v>
      </c>
      <c r="E776">
        <v>10</v>
      </c>
      <c r="F776" t="str">
        <f t="shared" si="48"/>
        <v>Bulk</v>
      </c>
      <c r="G776" s="3">
        <v>186</v>
      </c>
      <c r="H776">
        <v>0</v>
      </c>
      <c r="I776" t="str">
        <f t="shared" si="49"/>
        <v>full price</v>
      </c>
      <c r="J776" s="3">
        <f>Table3[[#This Row],[Quantity_Sold]]*Table3[[#This Row],[Selling_Price]]</f>
        <v>1860</v>
      </c>
      <c r="K776" s="3">
        <f t="shared" si="50"/>
        <v>0</v>
      </c>
      <c r="L776" s="3">
        <f t="shared" si="51"/>
        <v>1860</v>
      </c>
      <c r="M776" s="3" t="str">
        <f>TEXT(Table3[[#This Row],[Date]], "mmmm")</f>
        <v>February</v>
      </c>
      <c r="N776" s="3" t="str">
        <f>_xlfn.XLOOKUP(D776,Customers!A:A,Customers!B:B )</f>
        <v>Potter Group</v>
      </c>
      <c r="O776" s="3" t="str">
        <f>_xlfn.XLOOKUP(C776,Books!A:A,Books!B:B)</f>
        <v>Charge along</v>
      </c>
      <c r="P776" s="3" t="str">
        <f>INDEX(Customers!B:B,MATCH(D776,Customers!A:A,0))</f>
        <v>Potter Group</v>
      </c>
    </row>
    <row r="777" spans="1:16">
      <c r="A777" t="s">
        <v>1424</v>
      </c>
      <c r="B777" s="5">
        <v>44976</v>
      </c>
      <c r="C777" t="s">
        <v>20</v>
      </c>
      <c r="D777" t="s">
        <v>558</v>
      </c>
      <c r="E777">
        <v>10</v>
      </c>
      <c r="F777" t="str">
        <f t="shared" si="48"/>
        <v>Bulk</v>
      </c>
      <c r="G777" s="3">
        <v>213</v>
      </c>
      <c r="H777">
        <v>5</v>
      </c>
      <c r="I777" t="str">
        <f t="shared" si="49"/>
        <v>discounted</v>
      </c>
      <c r="J777" s="3">
        <f>Table3[[#This Row],[Quantity_Sold]]*Table3[[#This Row],[Selling_Price]]</f>
        <v>2130</v>
      </c>
      <c r="K777" s="3">
        <f t="shared" si="50"/>
        <v>10.65</v>
      </c>
      <c r="L777" s="3">
        <f t="shared" si="51"/>
        <v>2119.35</v>
      </c>
      <c r="M777" s="3" t="str">
        <f>TEXT(Table3[[#This Row],[Date]], "mmmm")</f>
        <v>February</v>
      </c>
      <c r="N777" s="3" t="str">
        <f>_xlfn.XLOOKUP(D777,Customers!A:A,Customers!B:B )</f>
        <v>Maldonado-Cohen</v>
      </c>
      <c r="O777" s="3" t="str">
        <f>_xlfn.XLOOKUP(C777,Books!A:A,Books!B:B)</f>
        <v>System they</v>
      </c>
      <c r="P777" s="3" t="str">
        <f>INDEX(Customers!B:B,MATCH(D777,Customers!A:A,0))</f>
        <v>Maldonado-Cohen</v>
      </c>
    </row>
    <row r="778" spans="1:16">
      <c r="A778" t="s">
        <v>1425</v>
      </c>
      <c r="B778" s="5">
        <v>44982</v>
      </c>
      <c r="C778" t="s">
        <v>116</v>
      </c>
      <c r="D778" t="s">
        <v>596</v>
      </c>
      <c r="E778">
        <v>8</v>
      </c>
      <c r="F778" t="str">
        <f t="shared" si="48"/>
        <v>Bulk</v>
      </c>
      <c r="G778" s="3">
        <v>209</v>
      </c>
      <c r="H778">
        <v>15</v>
      </c>
      <c r="I778" t="str">
        <f t="shared" si="49"/>
        <v>discounted</v>
      </c>
      <c r="J778" s="3">
        <f>Table3[[#This Row],[Quantity_Sold]]*Table3[[#This Row],[Selling_Price]]</f>
        <v>1672</v>
      </c>
      <c r="K778" s="3">
        <f t="shared" si="50"/>
        <v>31.35</v>
      </c>
      <c r="L778" s="3">
        <f t="shared" si="51"/>
        <v>1640.65</v>
      </c>
      <c r="M778" s="3" t="str">
        <f>TEXT(Table3[[#This Row],[Date]], "mmmm")</f>
        <v>February</v>
      </c>
      <c r="N778" s="3" t="str">
        <f>_xlfn.XLOOKUP(D778,Customers!A:A,Customers!B:B )</f>
        <v>Adams-Aguilar</v>
      </c>
      <c r="O778" s="3" t="str">
        <f>_xlfn.XLOOKUP(C778,Books!A:A,Books!B:B)</f>
        <v>Present positive</v>
      </c>
      <c r="P778" s="3" t="str">
        <f>INDEX(Customers!B:B,MATCH(D778,Customers!A:A,0))</f>
        <v>Adams-Aguilar</v>
      </c>
    </row>
    <row r="779" spans="1:16">
      <c r="A779" t="s">
        <v>1426</v>
      </c>
      <c r="B779" s="5">
        <v>44967</v>
      </c>
      <c r="C779" t="s">
        <v>64</v>
      </c>
      <c r="D779" t="s">
        <v>274</v>
      </c>
      <c r="E779">
        <v>6</v>
      </c>
      <c r="F779" t="str">
        <f t="shared" si="48"/>
        <v>Bulk</v>
      </c>
      <c r="G779" s="3">
        <v>487</v>
      </c>
      <c r="H779">
        <v>0</v>
      </c>
      <c r="I779" t="str">
        <f t="shared" si="49"/>
        <v>full price</v>
      </c>
      <c r="J779" s="3">
        <f>Table3[[#This Row],[Quantity_Sold]]*Table3[[#This Row],[Selling_Price]]</f>
        <v>2922</v>
      </c>
      <c r="K779" s="3">
        <f t="shared" si="50"/>
        <v>0</v>
      </c>
      <c r="L779" s="3">
        <f t="shared" si="51"/>
        <v>2922</v>
      </c>
      <c r="M779" s="3" t="str">
        <f>TEXT(Table3[[#This Row],[Date]], "mmmm")</f>
        <v>February</v>
      </c>
      <c r="N779" s="3" t="str">
        <f>_xlfn.XLOOKUP(D779,Customers!A:A,Customers!B:B )</f>
        <v>Green, Wilson and Flynn</v>
      </c>
      <c r="O779" s="3" t="str">
        <f>_xlfn.XLOOKUP(C779,Books!A:A,Books!B:B)</f>
        <v>Health beyond back</v>
      </c>
      <c r="P779" s="3" t="str">
        <f>INDEX(Customers!B:B,MATCH(D779,Customers!A:A,0))</f>
        <v>Green, Wilson and Flynn</v>
      </c>
    </row>
    <row r="780" spans="1:16">
      <c r="A780" t="s">
        <v>1427</v>
      </c>
      <c r="B780" s="5">
        <v>44964</v>
      </c>
      <c r="C780" t="s">
        <v>126</v>
      </c>
      <c r="D780" t="s">
        <v>602</v>
      </c>
      <c r="E780">
        <v>3</v>
      </c>
      <c r="F780" t="str">
        <f t="shared" si="48"/>
        <v>normal</v>
      </c>
      <c r="G780" s="3">
        <v>399</v>
      </c>
      <c r="H780">
        <v>0</v>
      </c>
      <c r="I780" t="str">
        <f t="shared" si="49"/>
        <v>full price</v>
      </c>
      <c r="J780" s="3">
        <f>Table3[[#This Row],[Quantity_Sold]]*Table3[[#This Row],[Selling_Price]]</f>
        <v>1197</v>
      </c>
      <c r="K780" s="3">
        <f t="shared" si="50"/>
        <v>0</v>
      </c>
      <c r="L780" s="3">
        <f t="shared" si="51"/>
        <v>1197</v>
      </c>
      <c r="M780" s="3" t="str">
        <f>TEXT(Table3[[#This Row],[Date]], "mmmm")</f>
        <v>February</v>
      </c>
      <c r="N780" s="3" t="str">
        <f>_xlfn.XLOOKUP(D780,Customers!A:A,Customers!B:B )</f>
        <v>Spears, Matthews and Ellis</v>
      </c>
      <c r="O780" s="3" t="str">
        <f>_xlfn.XLOOKUP(C780,Books!A:A,Books!B:B)</f>
        <v>Ahead leg senior</v>
      </c>
      <c r="P780" s="3" t="str">
        <f>INDEX(Customers!B:B,MATCH(D780,Customers!A:A,0))</f>
        <v>Spears, Matthews and Ellis</v>
      </c>
    </row>
    <row r="781" spans="1:16">
      <c r="A781" t="s">
        <v>1428</v>
      </c>
      <c r="B781" s="5">
        <v>44976</v>
      </c>
      <c r="C781" t="s">
        <v>22</v>
      </c>
      <c r="D781" t="s">
        <v>390</v>
      </c>
      <c r="E781">
        <v>10</v>
      </c>
      <c r="F781" t="str">
        <f t="shared" si="48"/>
        <v>Bulk</v>
      </c>
      <c r="G781" s="3">
        <v>332</v>
      </c>
      <c r="H781">
        <v>15</v>
      </c>
      <c r="I781" t="str">
        <f t="shared" si="49"/>
        <v>discounted</v>
      </c>
      <c r="J781" s="3">
        <f>Table3[[#This Row],[Quantity_Sold]]*Table3[[#This Row],[Selling_Price]]</f>
        <v>3320</v>
      </c>
      <c r="K781" s="3">
        <f t="shared" si="50"/>
        <v>49.8</v>
      </c>
      <c r="L781" s="3">
        <f t="shared" si="51"/>
        <v>3270.2</v>
      </c>
      <c r="M781" s="3" t="str">
        <f>TEXT(Table3[[#This Row],[Date]], "mmmm")</f>
        <v>February</v>
      </c>
      <c r="N781" s="3" t="str">
        <f>_xlfn.XLOOKUP(D781,Customers!A:A,Customers!B:B )</f>
        <v>Rodriguez, Brown and Daniels</v>
      </c>
      <c r="O781" s="3" t="str">
        <f>_xlfn.XLOOKUP(C781,Books!A:A,Books!B:B)</f>
        <v>Loss peace on</v>
      </c>
      <c r="P781" s="3" t="str">
        <f>INDEX(Customers!B:B,MATCH(D781,Customers!A:A,0))</f>
        <v>Rodriguez, Brown and Daniels</v>
      </c>
    </row>
    <row r="782" spans="1:16">
      <c r="A782" t="s">
        <v>1429</v>
      </c>
      <c r="B782" s="5">
        <v>44980</v>
      </c>
      <c r="C782" t="s">
        <v>46</v>
      </c>
      <c r="D782" t="s">
        <v>214</v>
      </c>
      <c r="E782">
        <v>2</v>
      </c>
      <c r="F782" t="str">
        <f t="shared" si="48"/>
        <v>normal</v>
      </c>
      <c r="G782" s="3">
        <v>167</v>
      </c>
      <c r="H782">
        <v>0</v>
      </c>
      <c r="I782" t="str">
        <f t="shared" si="49"/>
        <v>full price</v>
      </c>
      <c r="J782" s="3">
        <f>Table3[[#This Row],[Quantity_Sold]]*Table3[[#This Row],[Selling_Price]]</f>
        <v>334</v>
      </c>
      <c r="K782" s="3">
        <f t="shared" si="50"/>
        <v>0</v>
      </c>
      <c r="L782" s="3">
        <f t="shared" si="51"/>
        <v>334</v>
      </c>
      <c r="M782" s="3" t="str">
        <f>TEXT(Table3[[#This Row],[Date]], "mmmm")</f>
        <v>February</v>
      </c>
      <c r="N782" s="3" t="str">
        <f>_xlfn.XLOOKUP(D782,Customers!A:A,Customers!B:B )</f>
        <v>Cummings, Taylor and Pearson</v>
      </c>
      <c r="O782" s="3" t="str">
        <f>_xlfn.XLOOKUP(C782,Books!A:A,Books!B:B)</f>
        <v>Result population age</v>
      </c>
      <c r="P782" s="3" t="str">
        <f>INDEX(Customers!B:B,MATCH(D782,Customers!A:A,0))</f>
        <v>Cummings, Taylor and Pearson</v>
      </c>
    </row>
    <row r="783" spans="1:16">
      <c r="A783" t="s">
        <v>1430</v>
      </c>
      <c r="B783" s="5">
        <v>44964</v>
      </c>
      <c r="C783" t="s">
        <v>90</v>
      </c>
      <c r="D783" t="s">
        <v>462</v>
      </c>
      <c r="E783">
        <v>3</v>
      </c>
      <c r="F783" t="str">
        <f t="shared" si="48"/>
        <v>normal</v>
      </c>
      <c r="G783" s="3">
        <v>222</v>
      </c>
      <c r="H783">
        <v>5</v>
      </c>
      <c r="I783" t="str">
        <f t="shared" si="49"/>
        <v>discounted</v>
      </c>
      <c r="J783" s="3">
        <f>Table3[[#This Row],[Quantity_Sold]]*Table3[[#This Row],[Selling_Price]]</f>
        <v>666</v>
      </c>
      <c r="K783" s="3">
        <f t="shared" si="50"/>
        <v>11.1</v>
      </c>
      <c r="L783" s="3">
        <f t="shared" si="51"/>
        <v>654.9</v>
      </c>
      <c r="M783" s="3" t="str">
        <f>TEXT(Table3[[#This Row],[Date]], "mmmm")</f>
        <v>February</v>
      </c>
      <c r="N783" s="3" t="str">
        <f>_xlfn.XLOOKUP(D783,Customers!A:A,Customers!B:B )</f>
        <v>Harris Ltd</v>
      </c>
      <c r="O783" s="3" t="str">
        <f>_xlfn.XLOOKUP(C783,Books!A:A,Books!B:B)</f>
        <v>Remember approach buy</v>
      </c>
      <c r="P783" s="3" t="str">
        <f>INDEX(Customers!B:B,MATCH(D783,Customers!A:A,0))</f>
        <v>Harris Ltd</v>
      </c>
    </row>
    <row r="784" spans="1:16">
      <c r="A784" t="s">
        <v>1431</v>
      </c>
      <c r="B784" s="5">
        <v>44975</v>
      </c>
      <c r="C784" t="s">
        <v>118</v>
      </c>
      <c r="D784" t="s">
        <v>260</v>
      </c>
      <c r="E784">
        <v>3</v>
      </c>
      <c r="F784" t="str">
        <f t="shared" si="48"/>
        <v>normal</v>
      </c>
      <c r="G784" s="3">
        <v>192</v>
      </c>
      <c r="H784">
        <v>0</v>
      </c>
      <c r="I784" t="str">
        <f t="shared" si="49"/>
        <v>full price</v>
      </c>
      <c r="J784" s="3">
        <f>Table3[[#This Row],[Quantity_Sold]]*Table3[[#This Row],[Selling_Price]]</f>
        <v>576</v>
      </c>
      <c r="K784" s="3">
        <f t="shared" si="50"/>
        <v>0</v>
      </c>
      <c r="L784" s="3">
        <f t="shared" si="51"/>
        <v>576</v>
      </c>
      <c r="M784" s="3" t="str">
        <f>TEXT(Table3[[#This Row],[Date]], "mmmm")</f>
        <v>February</v>
      </c>
      <c r="N784" s="3" t="str">
        <f>_xlfn.XLOOKUP(D784,Customers!A:A,Customers!B:B )</f>
        <v>Thomas-Melendez</v>
      </c>
      <c r="O784" s="3" t="str">
        <f>_xlfn.XLOOKUP(C784,Books!A:A,Books!B:B)</f>
        <v>Attorney</v>
      </c>
      <c r="P784" s="3" t="str">
        <f>INDEX(Customers!B:B,MATCH(D784,Customers!A:A,0))</f>
        <v>Thomas-Melendez</v>
      </c>
    </row>
    <row r="785" spans="1:16">
      <c r="A785" t="s">
        <v>1432</v>
      </c>
      <c r="B785" s="5">
        <v>44980</v>
      </c>
      <c r="C785" t="s">
        <v>42</v>
      </c>
      <c r="D785" t="s">
        <v>224</v>
      </c>
      <c r="E785">
        <v>4</v>
      </c>
      <c r="F785" t="str">
        <f t="shared" si="48"/>
        <v>normal</v>
      </c>
      <c r="G785" s="3">
        <v>303</v>
      </c>
      <c r="H785">
        <v>5</v>
      </c>
      <c r="I785" t="str">
        <f t="shared" si="49"/>
        <v>discounted</v>
      </c>
      <c r="J785" s="3">
        <f>Table3[[#This Row],[Quantity_Sold]]*Table3[[#This Row],[Selling_Price]]</f>
        <v>1212</v>
      </c>
      <c r="K785" s="3">
        <f t="shared" si="50"/>
        <v>15.15</v>
      </c>
      <c r="L785" s="3">
        <f t="shared" si="51"/>
        <v>1196.8499999999999</v>
      </c>
      <c r="M785" s="3" t="str">
        <f>TEXT(Table3[[#This Row],[Date]], "mmmm")</f>
        <v>February</v>
      </c>
      <c r="N785" s="3" t="str">
        <f>_xlfn.XLOOKUP(D785,Customers!A:A,Customers!B:B )</f>
        <v>Williams Ltd</v>
      </c>
      <c r="O785" s="3" t="str">
        <f>_xlfn.XLOOKUP(C785,Books!A:A,Books!B:B)</f>
        <v>Industry sport interesting</v>
      </c>
      <c r="P785" s="3" t="str">
        <f>INDEX(Customers!B:B,MATCH(D785,Customers!A:A,0))</f>
        <v>Williams Ltd</v>
      </c>
    </row>
    <row r="786" spans="1:16">
      <c r="A786" t="s">
        <v>1433</v>
      </c>
      <c r="B786" s="5">
        <v>44958</v>
      </c>
      <c r="C786" t="s">
        <v>72</v>
      </c>
      <c r="D786" t="s">
        <v>324</v>
      </c>
      <c r="E786">
        <v>4</v>
      </c>
      <c r="F786" t="str">
        <f t="shared" si="48"/>
        <v>normal</v>
      </c>
      <c r="G786" s="3">
        <v>423</v>
      </c>
      <c r="H786">
        <v>15</v>
      </c>
      <c r="I786" t="str">
        <f t="shared" si="49"/>
        <v>discounted</v>
      </c>
      <c r="J786" s="3">
        <f>Table3[[#This Row],[Quantity_Sold]]*Table3[[#This Row],[Selling_Price]]</f>
        <v>1692</v>
      </c>
      <c r="K786" s="3">
        <f t="shared" si="50"/>
        <v>63.45</v>
      </c>
      <c r="L786" s="3">
        <f t="shared" si="51"/>
        <v>1628.55</v>
      </c>
      <c r="M786" s="3" t="str">
        <f>TEXT(Table3[[#This Row],[Date]], "mmmm")</f>
        <v>February</v>
      </c>
      <c r="N786" s="3" t="str">
        <f>_xlfn.XLOOKUP(D786,Customers!A:A,Customers!B:B )</f>
        <v>Solomon-Smith</v>
      </c>
      <c r="O786" s="3" t="str">
        <f>_xlfn.XLOOKUP(C786,Books!A:A,Books!B:B)</f>
        <v>Remain hard</v>
      </c>
      <c r="P786" s="3" t="str">
        <f>INDEX(Customers!B:B,MATCH(D786,Customers!A:A,0))</f>
        <v>Solomon-Smith</v>
      </c>
    </row>
    <row r="787" spans="1:16">
      <c r="A787" t="s">
        <v>1434</v>
      </c>
      <c r="B787" s="5">
        <v>44974</v>
      </c>
      <c r="C787" t="s">
        <v>74</v>
      </c>
      <c r="D787" t="s">
        <v>410</v>
      </c>
      <c r="E787">
        <v>4</v>
      </c>
      <c r="F787" t="str">
        <f t="shared" si="48"/>
        <v>normal</v>
      </c>
      <c r="G787" s="3">
        <v>347</v>
      </c>
      <c r="H787">
        <v>10</v>
      </c>
      <c r="I787" t="str">
        <f t="shared" si="49"/>
        <v>discounted</v>
      </c>
      <c r="J787" s="3">
        <f>Table3[[#This Row],[Quantity_Sold]]*Table3[[#This Row],[Selling_Price]]</f>
        <v>1388</v>
      </c>
      <c r="K787" s="3">
        <f t="shared" si="50"/>
        <v>34.700000000000003</v>
      </c>
      <c r="L787" s="3">
        <f t="shared" si="51"/>
        <v>1353.3</v>
      </c>
      <c r="M787" s="3" t="str">
        <f>TEXT(Table3[[#This Row],[Date]], "mmmm")</f>
        <v>February</v>
      </c>
      <c r="N787" s="3" t="str">
        <f>_xlfn.XLOOKUP(D787,Customers!A:A,Customers!B:B )</f>
        <v>Norris Group</v>
      </c>
      <c r="O787" s="3" t="str">
        <f>_xlfn.XLOOKUP(C787,Books!A:A,Books!B:B)</f>
        <v>Think either pressure</v>
      </c>
      <c r="P787" s="3" t="str">
        <f>INDEX(Customers!B:B,MATCH(D787,Customers!A:A,0))</f>
        <v>Norris Group</v>
      </c>
    </row>
    <row r="788" spans="1:16">
      <c r="A788" t="s">
        <v>1435</v>
      </c>
      <c r="B788" s="5">
        <v>44979</v>
      </c>
      <c r="C788" t="s">
        <v>60</v>
      </c>
      <c r="D788" t="s">
        <v>490</v>
      </c>
      <c r="E788">
        <v>1</v>
      </c>
      <c r="F788" t="str">
        <f t="shared" si="48"/>
        <v>normal</v>
      </c>
      <c r="G788" s="3">
        <v>459</v>
      </c>
      <c r="H788">
        <v>5</v>
      </c>
      <c r="I788" t="str">
        <f t="shared" si="49"/>
        <v>discounted</v>
      </c>
      <c r="J788" s="3">
        <f>Table3[[#This Row],[Quantity_Sold]]*Table3[[#This Row],[Selling_Price]]</f>
        <v>459</v>
      </c>
      <c r="K788" s="3">
        <f t="shared" si="50"/>
        <v>22.95</v>
      </c>
      <c r="L788" s="3">
        <f t="shared" si="51"/>
        <v>436.05</v>
      </c>
      <c r="M788" s="3" t="str">
        <f>TEXT(Table3[[#This Row],[Date]], "mmmm")</f>
        <v>February</v>
      </c>
      <c r="N788" s="3" t="str">
        <f>_xlfn.XLOOKUP(D788,Customers!A:A,Customers!B:B )</f>
        <v>Edwards, Ayers and Lowe</v>
      </c>
      <c r="O788" s="3" t="str">
        <f>_xlfn.XLOOKUP(C788,Books!A:A,Books!B:B)</f>
        <v>Whatever method</v>
      </c>
      <c r="P788" s="3" t="str">
        <f>INDEX(Customers!B:B,MATCH(D788,Customers!A:A,0))</f>
        <v>Edwards, Ayers and Lowe</v>
      </c>
    </row>
    <row r="789" spans="1:16">
      <c r="A789" t="s">
        <v>1436</v>
      </c>
      <c r="B789" s="5">
        <v>44973</v>
      </c>
      <c r="C789" t="s">
        <v>60</v>
      </c>
      <c r="D789" t="s">
        <v>484</v>
      </c>
      <c r="E789">
        <v>10</v>
      </c>
      <c r="F789" t="str">
        <f t="shared" si="48"/>
        <v>Bulk</v>
      </c>
      <c r="G789" s="3">
        <v>459</v>
      </c>
      <c r="H789">
        <v>0</v>
      </c>
      <c r="I789" t="str">
        <f t="shared" si="49"/>
        <v>full price</v>
      </c>
      <c r="J789" s="3">
        <f>Table3[[#This Row],[Quantity_Sold]]*Table3[[#This Row],[Selling_Price]]</f>
        <v>4590</v>
      </c>
      <c r="K789" s="3">
        <f t="shared" si="50"/>
        <v>0</v>
      </c>
      <c r="L789" s="3">
        <f t="shared" si="51"/>
        <v>4590</v>
      </c>
      <c r="M789" s="3" t="str">
        <f>TEXT(Table3[[#This Row],[Date]], "mmmm")</f>
        <v>February</v>
      </c>
      <c r="N789" s="3" t="str">
        <f>_xlfn.XLOOKUP(D789,Customers!A:A,Customers!B:B )</f>
        <v>Hall-Morgan</v>
      </c>
      <c r="O789" s="3" t="str">
        <f>_xlfn.XLOOKUP(C789,Books!A:A,Books!B:B)</f>
        <v>Whatever method</v>
      </c>
      <c r="P789" s="3" t="str">
        <f>INDEX(Customers!B:B,MATCH(D789,Customers!A:A,0))</f>
        <v>Hall-Morgan</v>
      </c>
    </row>
    <row r="790" spans="1:16">
      <c r="A790" t="s">
        <v>1437</v>
      </c>
      <c r="B790" s="5">
        <v>44985</v>
      </c>
      <c r="C790" t="s">
        <v>46</v>
      </c>
      <c r="D790" t="s">
        <v>418</v>
      </c>
      <c r="E790">
        <v>6</v>
      </c>
      <c r="F790" t="str">
        <f t="shared" si="48"/>
        <v>Bulk</v>
      </c>
      <c r="G790" s="3">
        <v>167</v>
      </c>
      <c r="H790">
        <v>0</v>
      </c>
      <c r="I790" t="str">
        <f t="shared" si="49"/>
        <v>full price</v>
      </c>
      <c r="J790" s="3">
        <f>Table3[[#This Row],[Quantity_Sold]]*Table3[[#This Row],[Selling_Price]]</f>
        <v>1002</v>
      </c>
      <c r="K790" s="3">
        <f t="shared" si="50"/>
        <v>0</v>
      </c>
      <c r="L790" s="3">
        <f t="shared" si="51"/>
        <v>1002</v>
      </c>
      <c r="M790" s="3" t="str">
        <f>TEXT(Table3[[#This Row],[Date]], "mmmm")</f>
        <v>February</v>
      </c>
      <c r="N790" s="3" t="str">
        <f>_xlfn.XLOOKUP(D790,Customers!A:A,Customers!B:B )</f>
        <v>Holloway, Lewis and Bryan</v>
      </c>
      <c r="O790" s="3" t="str">
        <f>_xlfn.XLOOKUP(C790,Books!A:A,Books!B:B)</f>
        <v>Result population age</v>
      </c>
      <c r="P790" s="3" t="str">
        <f>INDEX(Customers!B:B,MATCH(D790,Customers!A:A,0))</f>
        <v>Holloway, Lewis and Bryan</v>
      </c>
    </row>
    <row r="791" spans="1:16">
      <c r="A791" t="s">
        <v>1438</v>
      </c>
      <c r="B791" s="5">
        <v>44961</v>
      </c>
      <c r="C791" t="s">
        <v>66</v>
      </c>
      <c r="D791" t="s">
        <v>246</v>
      </c>
      <c r="E791">
        <v>5</v>
      </c>
      <c r="F791" t="str">
        <f t="shared" si="48"/>
        <v>normal</v>
      </c>
      <c r="G791" s="3">
        <v>271</v>
      </c>
      <c r="H791">
        <v>5</v>
      </c>
      <c r="I791" t="str">
        <f t="shared" si="49"/>
        <v>discounted</v>
      </c>
      <c r="J791" s="3">
        <f>Table3[[#This Row],[Quantity_Sold]]*Table3[[#This Row],[Selling_Price]]</f>
        <v>1355</v>
      </c>
      <c r="K791" s="3">
        <f t="shared" si="50"/>
        <v>13.55</v>
      </c>
      <c r="L791" s="3">
        <f t="shared" si="51"/>
        <v>1341.45</v>
      </c>
      <c r="M791" s="3" t="str">
        <f>TEXT(Table3[[#This Row],[Date]], "mmmm")</f>
        <v>February</v>
      </c>
      <c r="N791" s="3" t="str">
        <f>_xlfn.XLOOKUP(D791,Customers!A:A,Customers!B:B )</f>
        <v>Murphy LLC</v>
      </c>
      <c r="O791" s="3" t="str">
        <f>_xlfn.XLOOKUP(C791,Books!A:A,Books!B:B)</f>
        <v>Easy citizen time</v>
      </c>
      <c r="P791" s="3" t="str">
        <f>INDEX(Customers!B:B,MATCH(D791,Customers!A:A,0))</f>
        <v>Murphy LLC</v>
      </c>
    </row>
    <row r="792" spans="1:16">
      <c r="A792" t="s">
        <v>1439</v>
      </c>
      <c r="B792" s="5">
        <v>44975</v>
      </c>
      <c r="C792" t="s">
        <v>62</v>
      </c>
      <c r="D792" t="s">
        <v>246</v>
      </c>
      <c r="E792">
        <v>10</v>
      </c>
      <c r="F792" t="str">
        <f t="shared" si="48"/>
        <v>Bulk</v>
      </c>
      <c r="G792" s="3">
        <v>336</v>
      </c>
      <c r="H792">
        <v>0</v>
      </c>
      <c r="I792" t="str">
        <f t="shared" si="49"/>
        <v>full price</v>
      </c>
      <c r="J792" s="3">
        <f>Table3[[#This Row],[Quantity_Sold]]*Table3[[#This Row],[Selling_Price]]</f>
        <v>3360</v>
      </c>
      <c r="K792" s="3">
        <f t="shared" si="50"/>
        <v>0</v>
      </c>
      <c r="L792" s="3">
        <f t="shared" si="51"/>
        <v>3360</v>
      </c>
      <c r="M792" s="3" t="str">
        <f>TEXT(Table3[[#This Row],[Date]], "mmmm")</f>
        <v>February</v>
      </c>
      <c r="N792" s="3" t="str">
        <f>_xlfn.XLOOKUP(D792,Customers!A:A,Customers!B:B )</f>
        <v>Murphy LLC</v>
      </c>
      <c r="O792" s="3" t="str">
        <f>_xlfn.XLOOKUP(C792,Books!A:A,Books!B:B)</f>
        <v>Wife get age</v>
      </c>
      <c r="P792" s="3" t="str">
        <f>INDEX(Customers!B:B,MATCH(D792,Customers!A:A,0))</f>
        <v>Murphy LLC</v>
      </c>
    </row>
    <row r="793" spans="1:16">
      <c r="A793" t="s">
        <v>1440</v>
      </c>
      <c r="B793" s="5">
        <v>44976</v>
      </c>
      <c r="C793" t="s">
        <v>120</v>
      </c>
      <c r="D793" t="s">
        <v>620</v>
      </c>
      <c r="E793">
        <v>5</v>
      </c>
      <c r="F793" t="str">
        <f t="shared" si="48"/>
        <v>normal</v>
      </c>
      <c r="G793" s="3">
        <v>204</v>
      </c>
      <c r="H793">
        <v>5</v>
      </c>
      <c r="I793" t="str">
        <f t="shared" si="49"/>
        <v>discounted</v>
      </c>
      <c r="J793" s="3">
        <f>Table3[[#This Row],[Quantity_Sold]]*Table3[[#This Row],[Selling_Price]]</f>
        <v>1020</v>
      </c>
      <c r="K793" s="3">
        <f t="shared" si="50"/>
        <v>10.199999999999999</v>
      </c>
      <c r="L793" s="3">
        <f t="shared" si="51"/>
        <v>1009.8</v>
      </c>
      <c r="M793" s="3" t="str">
        <f>TEXT(Table3[[#This Row],[Date]], "mmmm")</f>
        <v>February</v>
      </c>
      <c r="N793" s="3" t="str">
        <f>_xlfn.XLOOKUP(D793,Customers!A:A,Customers!B:B )</f>
        <v>Crane LLC</v>
      </c>
      <c r="O793" s="3" t="str">
        <f>_xlfn.XLOOKUP(C793,Books!A:A,Books!B:B)</f>
        <v>Expect turn</v>
      </c>
      <c r="P793" s="3" t="str">
        <f>INDEX(Customers!B:B,MATCH(D793,Customers!A:A,0))</f>
        <v>Crane LLC</v>
      </c>
    </row>
    <row r="794" spans="1:16">
      <c r="A794" t="s">
        <v>1441</v>
      </c>
      <c r="B794" s="5">
        <v>44960</v>
      </c>
      <c r="C794" t="s">
        <v>10</v>
      </c>
      <c r="D794" t="s">
        <v>350</v>
      </c>
      <c r="E794">
        <v>5</v>
      </c>
      <c r="F794" t="str">
        <f t="shared" si="48"/>
        <v>normal</v>
      </c>
      <c r="G794" s="3">
        <v>167</v>
      </c>
      <c r="H794">
        <v>0</v>
      </c>
      <c r="I794" t="str">
        <f t="shared" si="49"/>
        <v>full price</v>
      </c>
      <c r="J794" s="3">
        <f>Table3[[#This Row],[Quantity_Sold]]*Table3[[#This Row],[Selling_Price]]</f>
        <v>835</v>
      </c>
      <c r="K794" s="3">
        <f t="shared" si="50"/>
        <v>0</v>
      </c>
      <c r="L794" s="3">
        <f t="shared" si="51"/>
        <v>835</v>
      </c>
      <c r="M794" s="3" t="str">
        <f>TEXT(Table3[[#This Row],[Date]], "mmmm")</f>
        <v>February</v>
      </c>
      <c r="N794" s="3" t="str">
        <f>_xlfn.XLOOKUP(D794,Customers!A:A,Customers!B:B )</f>
        <v>Johnson-Bennett</v>
      </c>
      <c r="O794" s="3" t="str">
        <f>_xlfn.XLOOKUP(C794,Books!A:A,Books!B:B)</f>
        <v>Late</v>
      </c>
      <c r="P794" s="3" t="str">
        <f>INDEX(Customers!B:B,MATCH(D794,Customers!A:A,0))</f>
        <v>Johnson-Bennett</v>
      </c>
    </row>
    <row r="795" spans="1:16">
      <c r="A795" t="s">
        <v>1442</v>
      </c>
      <c r="B795" s="5">
        <v>44967</v>
      </c>
      <c r="C795" t="s">
        <v>50</v>
      </c>
      <c r="D795" t="s">
        <v>424</v>
      </c>
      <c r="E795">
        <v>6</v>
      </c>
      <c r="F795" t="str">
        <f t="shared" si="48"/>
        <v>Bulk</v>
      </c>
      <c r="G795" s="3">
        <v>269</v>
      </c>
      <c r="H795">
        <v>10</v>
      </c>
      <c r="I795" t="str">
        <f t="shared" si="49"/>
        <v>discounted</v>
      </c>
      <c r="J795" s="3">
        <f>Table3[[#This Row],[Quantity_Sold]]*Table3[[#This Row],[Selling_Price]]</f>
        <v>1614</v>
      </c>
      <c r="K795" s="3">
        <f t="shared" si="50"/>
        <v>26.9</v>
      </c>
      <c r="L795" s="3">
        <f t="shared" si="51"/>
        <v>1587.1</v>
      </c>
      <c r="M795" s="3" t="str">
        <f>TEXT(Table3[[#This Row],[Date]], "mmmm")</f>
        <v>February</v>
      </c>
      <c r="N795" s="3" t="str">
        <f>_xlfn.XLOOKUP(D795,Customers!A:A,Customers!B:B )</f>
        <v>Dillon-Galloway</v>
      </c>
      <c r="O795" s="3" t="str">
        <f>_xlfn.XLOOKUP(C795,Books!A:A,Books!B:B)</f>
        <v>Course history</v>
      </c>
      <c r="P795" s="3" t="str">
        <f>INDEX(Customers!B:B,MATCH(D795,Customers!A:A,0))</f>
        <v>Dillon-Galloway</v>
      </c>
    </row>
    <row r="796" spans="1:16">
      <c r="A796" t="s">
        <v>1443</v>
      </c>
      <c r="B796" s="5">
        <v>44980</v>
      </c>
      <c r="C796" t="s">
        <v>32</v>
      </c>
      <c r="D796" t="s">
        <v>402</v>
      </c>
      <c r="E796">
        <v>9</v>
      </c>
      <c r="F796" t="str">
        <f t="shared" si="48"/>
        <v>Bulk</v>
      </c>
      <c r="G796" s="3">
        <v>186</v>
      </c>
      <c r="H796">
        <v>10</v>
      </c>
      <c r="I796" t="str">
        <f t="shared" si="49"/>
        <v>discounted</v>
      </c>
      <c r="J796" s="3">
        <f>Table3[[#This Row],[Quantity_Sold]]*Table3[[#This Row],[Selling_Price]]</f>
        <v>1674</v>
      </c>
      <c r="K796" s="3">
        <f t="shared" si="50"/>
        <v>18.600000000000001</v>
      </c>
      <c r="L796" s="3">
        <f t="shared" si="51"/>
        <v>1655.4</v>
      </c>
      <c r="M796" s="3" t="str">
        <f>TEXT(Table3[[#This Row],[Date]], "mmmm")</f>
        <v>February</v>
      </c>
      <c r="N796" s="3" t="str">
        <f>_xlfn.XLOOKUP(D796,Customers!A:A,Customers!B:B )</f>
        <v>Caldwell PLC</v>
      </c>
      <c r="O796" s="3" t="str">
        <f>_xlfn.XLOOKUP(C796,Books!A:A,Books!B:B)</f>
        <v>Charge along</v>
      </c>
      <c r="P796" s="3" t="str">
        <f>INDEX(Customers!B:B,MATCH(D796,Customers!A:A,0))</f>
        <v>Caldwell PLC</v>
      </c>
    </row>
    <row r="797" spans="1:16">
      <c r="A797" t="s">
        <v>1444</v>
      </c>
      <c r="B797" s="5">
        <v>44980</v>
      </c>
      <c r="C797" t="s">
        <v>50</v>
      </c>
      <c r="D797" t="s">
        <v>212</v>
      </c>
      <c r="E797">
        <v>8</v>
      </c>
      <c r="F797" t="str">
        <f t="shared" si="48"/>
        <v>Bulk</v>
      </c>
      <c r="G797" s="3">
        <v>269</v>
      </c>
      <c r="H797">
        <v>10</v>
      </c>
      <c r="I797" t="str">
        <f t="shared" si="49"/>
        <v>discounted</v>
      </c>
      <c r="J797" s="3">
        <f>Table3[[#This Row],[Quantity_Sold]]*Table3[[#This Row],[Selling_Price]]</f>
        <v>2152</v>
      </c>
      <c r="K797" s="3">
        <f t="shared" si="50"/>
        <v>26.9</v>
      </c>
      <c r="L797" s="3">
        <f t="shared" si="51"/>
        <v>2125.1</v>
      </c>
      <c r="M797" s="3" t="str">
        <f>TEXT(Table3[[#This Row],[Date]], "mmmm")</f>
        <v>February</v>
      </c>
      <c r="N797" s="3" t="str">
        <f>_xlfn.XLOOKUP(D797,Customers!A:A,Customers!B:B )</f>
        <v>Barrett-Bryant</v>
      </c>
      <c r="O797" s="3" t="str">
        <f>_xlfn.XLOOKUP(C797,Books!A:A,Books!B:B)</f>
        <v>Course history</v>
      </c>
      <c r="P797" s="3" t="str">
        <f>INDEX(Customers!B:B,MATCH(D797,Customers!A:A,0))</f>
        <v>Barrett-Bryant</v>
      </c>
    </row>
    <row r="798" spans="1:16">
      <c r="A798" t="s">
        <v>1445</v>
      </c>
      <c r="B798" s="5">
        <v>44975</v>
      </c>
      <c r="C798" t="s">
        <v>24</v>
      </c>
      <c r="D798" t="s">
        <v>466</v>
      </c>
      <c r="E798">
        <v>9</v>
      </c>
      <c r="F798" t="str">
        <f t="shared" si="48"/>
        <v>Bulk</v>
      </c>
      <c r="G798" s="3">
        <v>492</v>
      </c>
      <c r="H798">
        <v>5</v>
      </c>
      <c r="I798" t="str">
        <f t="shared" si="49"/>
        <v>discounted</v>
      </c>
      <c r="J798" s="3">
        <f>Table3[[#This Row],[Quantity_Sold]]*Table3[[#This Row],[Selling_Price]]</f>
        <v>4428</v>
      </c>
      <c r="K798" s="3">
        <f t="shared" si="50"/>
        <v>24.6</v>
      </c>
      <c r="L798" s="3">
        <f t="shared" si="51"/>
        <v>4403.3999999999996</v>
      </c>
      <c r="M798" s="3" t="str">
        <f>TEXT(Table3[[#This Row],[Date]], "mmmm")</f>
        <v>February</v>
      </c>
      <c r="N798" s="3" t="str">
        <f>_xlfn.XLOOKUP(D798,Customers!A:A,Customers!B:B )</f>
        <v>Knight-Coleman</v>
      </c>
      <c r="O798" s="3" t="str">
        <f>_xlfn.XLOOKUP(C798,Books!A:A,Books!B:B)</f>
        <v>Audience stop sport</v>
      </c>
      <c r="P798" s="3" t="str">
        <f>INDEX(Customers!B:B,MATCH(D798,Customers!A:A,0))</f>
        <v>Knight-Coleman</v>
      </c>
    </row>
    <row r="799" spans="1:16">
      <c r="A799" t="s">
        <v>1446</v>
      </c>
      <c r="B799" s="5">
        <v>44982</v>
      </c>
      <c r="C799" t="s">
        <v>28</v>
      </c>
      <c r="D799" t="s">
        <v>512</v>
      </c>
      <c r="E799">
        <v>10</v>
      </c>
      <c r="F799" t="str">
        <f t="shared" si="48"/>
        <v>Bulk</v>
      </c>
      <c r="G799" s="3">
        <v>342</v>
      </c>
      <c r="H799">
        <v>10</v>
      </c>
      <c r="I799" t="str">
        <f t="shared" si="49"/>
        <v>discounted</v>
      </c>
      <c r="J799" s="3">
        <f>Table3[[#This Row],[Quantity_Sold]]*Table3[[#This Row],[Selling_Price]]</f>
        <v>3420</v>
      </c>
      <c r="K799" s="3">
        <f t="shared" si="50"/>
        <v>34.200000000000003</v>
      </c>
      <c r="L799" s="3">
        <f t="shared" si="51"/>
        <v>3385.8</v>
      </c>
      <c r="M799" s="3" t="str">
        <f>TEXT(Table3[[#This Row],[Date]], "mmmm")</f>
        <v>February</v>
      </c>
      <c r="N799" s="3" t="str">
        <f>_xlfn.XLOOKUP(D799,Customers!A:A,Customers!B:B )</f>
        <v>Melton Ltd</v>
      </c>
      <c r="O799" s="3" t="str">
        <f>_xlfn.XLOOKUP(C799,Books!A:A,Books!B:B)</f>
        <v>Eat pattern view</v>
      </c>
      <c r="P799" s="3" t="str">
        <f>INDEX(Customers!B:B,MATCH(D799,Customers!A:A,0))</f>
        <v>Melton Ltd</v>
      </c>
    </row>
    <row r="800" spans="1:16">
      <c r="A800" t="s">
        <v>1447</v>
      </c>
      <c r="B800" s="5">
        <v>44980</v>
      </c>
      <c r="C800" t="s">
        <v>70</v>
      </c>
      <c r="D800" t="s">
        <v>230</v>
      </c>
      <c r="E800">
        <v>10</v>
      </c>
      <c r="F800" t="str">
        <f t="shared" si="48"/>
        <v>Bulk</v>
      </c>
      <c r="G800" s="3">
        <v>370</v>
      </c>
      <c r="H800">
        <v>0</v>
      </c>
      <c r="I800" t="str">
        <f t="shared" si="49"/>
        <v>full price</v>
      </c>
      <c r="J800" s="3">
        <f>Table3[[#This Row],[Quantity_Sold]]*Table3[[#This Row],[Selling_Price]]</f>
        <v>3700</v>
      </c>
      <c r="K800" s="3">
        <f t="shared" si="50"/>
        <v>0</v>
      </c>
      <c r="L800" s="3">
        <f t="shared" si="51"/>
        <v>3700</v>
      </c>
      <c r="M800" s="3" t="str">
        <f>TEXT(Table3[[#This Row],[Date]], "mmmm")</f>
        <v>February</v>
      </c>
      <c r="N800" s="3" t="str">
        <f>_xlfn.XLOOKUP(D800,Customers!A:A,Customers!B:B )</f>
        <v>Alexander-Williams</v>
      </c>
      <c r="O800" s="3" t="str">
        <f>_xlfn.XLOOKUP(C800,Books!A:A,Books!B:B)</f>
        <v>Assume wrong</v>
      </c>
      <c r="P800" s="3" t="str">
        <f>INDEX(Customers!B:B,MATCH(D800,Customers!A:A,0))</f>
        <v>Alexander-Williams</v>
      </c>
    </row>
    <row r="801" spans="1:16">
      <c r="A801" t="s">
        <v>1448</v>
      </c>
      <c r="B801" s="5">
        <v>44961</v>
      </c>
      <c r="C801" t="s">
        <v>84</v>
      </c>
      <c r="D801" t="s">
        <v>400</v>
      </c>
      <c r="E801">
        <v>3</v>
      </c>
      <c r="F801" t="str">
        <f t="shared" si="48"/>
        <v>normal</v>
      </c>
      <c r="G801" s="3">
        <v>481</v>
      </c>
      <c r="H801">
        <v>10</v>
      </c>
      <c r="I801" t="str">
        <f t="shared" si="49"/>
        <v>discounted</v>
      </c>
      <c r="J801" s="3">
        <f>Table3[[#This Row],[Quantity_Sold]]*Table3[[#This Row],[Selling_Price]]</f>
        <v>1443</v>
      </c>
      <c r="K801" s="3">
        <f t="shared" si="50"/>
        <v>48.1</v>
      </c>
      <c r="L801" s="3">
        <f t="shared" si="51"/>
        <v>1394.9</v>
      </c>
      <c r="M801" s="3" t="str">
        <f>TEXT(Table3[[#This Row],[Date]], "mmmm")</f>
        <v>February</v>
      </c>
      <c r="N801" s="3" t="str">
        <f>_xlfn.XLOOKUP(D801,Customers!A:A,Customers!B:B )</f>
        <v>Clarke Group</v>
      </c>
      <c r="O801" s="3" t="str">
        <f>_xlfn.XLOOKUP(C801,Books!A:A,Books!B:B)</f>
        <v>Statement back brother</v>
      </c>
      <c r="P801" s="3" t="str">
        <f>INDEX(Customers!B:B,MATCH(D801,Customers!A:A,0))</f>
        <v>Clarke Group</v>
      </c>
    </row>
    <row r="802" spans="1:16">
      <c r="A802" t="s">
        <v>1449</v>
      </c>
      <c r="B802" s="5">
        <v>44964</v>
      </c>
      <c r="C802" t="s">
        <v>56</v>
      </c>
      <c r="D802" t="s">
        <v>147</v>
      </c>
      <c r="E802">
        <v>2</v>
      </c>
      <c r="F802" t="str">
        <f t="shared" si="48"/>
        <v>normal</v>
      </c>
      <c r="G802" s="3">
        <v>222</v>
      </c>
      <c r="H802">
        <v>15</v>
      </c>
      <c r="I802" t="str">
        <f t="shared" si="49"/>
        <v>discounted</v>
      </c>
      <c r="J802" s="3">
        <f>Table3[[#This Row],[Quantity_Sold]]*Table3[[#This Row],[Selling_Price]]</f>
        <v>444</v>
      </c>
      <c r="K802" s="3">
        <f t="shared" si="50"/>
        <v>33.299999999999997</v>
      </c>
      <c r="L802" s="3">
        <f t="shared" si="51"/>
        <v>410.7</v>
      </c>
      <c r="M802" s="3" t="str">
        <f>TEXT(Table3[[#This Row],[Date]], "mmmm")</f>
        <v>February</v>
      </c>
      <c r="N802" s="3" t="str">
        <f>_xlfn.XLOOKUP(D802,Customers!A:A,Customers!B:B )</f>
        <v>Callahan-Sullivan</v>
      </c>
      <c r="O802" s="3" t="str">
        <f>_xlfn.XLOOKUP(C802,Books!A:A,Books!B:B)</f>
        <v>Unit coach</v>
      </c>
      <c r="P802" s="3" t="str">
        <f>INDEX(Customers!B:B,MATCH(D802,Customers!A:A,0))</f>
        <v>Callahan-Sullivan</v>
      </c>
    </row>
    <row r="803" spans="1:16">
      <c r="A803" t="s">
        <v>1450</v>
      </c>
      <c r="B803" s="5">
        <v>44984</v>
      </c>
      <c r="C803" t="s">
        <v>22</v>
      </c>
      <c r="D803" t="s">
        <v>202</v>
      </c>
      <c r="E803">
        <v>4</v>
      </c>
      <c r="F803" t="str">
        <f t="shared" si="48"/>
        <v>normal</v>
      </c>
      <c r="G803" s="3">
        <v>332</v>
      </c>
      <c r="H803">
        <v>15</v>
      </c>
      <c r="I803" t="str">
        <f t="shared" si="49"/>
        <v>discounted</v>
      </c>
      <c r="J803" s="3">
        <f>Table3[[#This Row],[Quantity_Sold]]*Table3[[#This Row],[Selling_Price]]</f>
        <v>1328</v>
      </c>
      <c r="K803" s="3">
        <f t="shared" si="50"/>
        <v>49.8</v>
      </c>
      <c r="L803" s="3">
        <f t="shared" si="51"/>
        <v>1278.2</v>
      </c>
      <c r="M803" s="3" t="str">
        <f>TEXT(Table3[[#This Row],[Date]], "mmmm")</f>
        <v>February</v>
      </c>
      <c r="N803" s="3" t="str">
        <f>_xlfn.XLOOKUP(D803,Customers!A:A,Customers!B:B )</f>
        <v>Finley and Sons</v>
      </c>
      <c r="O803" s="3" t="str">
        <f>_xlfn.XLOOKUP(C803,Books!A:A,Books!B:B)</f>
        <v>Loss peace on</v>
      </c>
      <c r="P803" s="3" t="str">
        <f>INDEX(Customers!B:B,MATCH(D803,Customers!A:A,0))</f>
        <v>Finley and Sons</v>
      </c>
    </row>
    <row r="804" spans="1:16">
      <c r="A804" t="s">
        <v>1451</v>
      </c>
      <c r="B804" s="5">
        <v>44963</v>
      </c>
      <c r="C804" t="s">
        <v>4</v>
      </c>
      <c r="D804" t="s">
        <v>170</v>
      </c>
      <c r="E804">
        <v>7</v>
      </c>
      <c r="F804" t="str">
        <f t="shared" si="48"/>
        <v>Bulk</v>
      </c>
      <c r="G804" s="3">
        <v>418</v>
      </c>
      <c r="H804">
        <v>15</v>
      </c>
      <c r="I804" t="str">
        <f t="shared" si="49"/>
        <v>discounted</v>
      </c>
      <c r="J804" s="3">
        <f>Table3[[#This Row],[Quantity_Sold]]*Table3[[#This Row],[Selling_Price]]</f>
        <v>2926</v>
      </c>
      <c r="K804" s="3">
        <f t="shared" si="50"/>
        <v>62.7</v>
      </c>
      <c r="L804" s="3">
        <f t="shared" si="51"/>
        <v>2863.3</v>
      </c>
      <c r="M804" s="3" t="str">
        <f>TEXT(Table3[[#This Row],[Date]], "mmmm")</f>
        <v>February</v>
      </c>
      <c r="N804" s="3" t="str">
        <f>_xlfn.XLOOKUP(D804,Customers!A:A,Customers!B:B )</f>
        <v>Taylor-Kane</v>
      </c>
      <c r="O804" s="3" t="str">
        <f>_xlfn.XLOOKUP(C804,Books!A:A,Books!B:B)</f>
        <v>Arrive ok</v>
      </c>
      <c r="P804" s="3" t="str">
        <f>INDEX(Customers!B:B,MATCH(D804,Customers!A:A,0))</f>
        <v>Taylor-Kane</v>
      </c>
    </row>
    <row r="805" spans="1:16">
      <c r="A805" t="s">
        <v>1452</v>
      </c>
      <c r="B805" s="5">
        <v>44963</v>
      </c>
      <c r="C805" t="s">
        <v>74</v>
      </c>
      <c r="D805" t="s">
        <v>438</v>
      </c>
      <c r="E805">
        <v>8</v>
      </c>
      <c r="F805" t="str">
        <f t="shared" si="48"/>
        <v>Bulk</v>
      </c>
      <c r="G805" s="3">
        <v>347</v>
      </c>
      <c r="H805">
        <v>5</v>
      </c>
      <c r="I805" t="str">
        <f t="shared" si="49"/>
        <v>discounted</v>
      </c>
      <c r="J805" s="3">
        <f>Table3[[#This Row],[Quantity_Sold]]*Table3[[#This Row],[Selling_Price]]</f>
        <v>2776</v>
      </c>
      <c r="K805" s="3">
        <f t="shared" si="50"/>
        <v>17.350000000000001</v>
      </c>
      <c r="L805" s="3">
        <f t="shared" si="51"/>
        <v>2758.65</v>
      </c>
      <c r="M805" s="3" t="str">
        <f>TEXT(Table3[[#This Row],[Date]], "mmmm")</f>
        <v>February</v>
      </c>
      <c r="N805" s="3" t="str">
        <f>_xlfn.XLOOKUP(D805,Customers!A:A,Customers!B:B )</f>
        <v>Wolfe-Spencer</v>
      </c>
      <c r="O805" s="3" t="str">
        <f>_xlfn.XLOOKUP(C805,Books!A:A,Books!B:B)</f>
        <v>Think either pressure</v>
      </c>
      <c r="P805" s="3" t="str">
        <f>INDEX(Customers!B:B,MATCH(D805,Customers!A:A,0))</f>
        <v>Wolfe-Spencer</v>
      </c>
    </row>
    <row r="806" spans="1:16">
      <c r="A806" t="s">
        <v>1453</v>
      </c>
      <c r="B806" s="5">
        <v>44967</v>
      </c>
      <c r="C806" t="s">
        <v>7</v>
      </c>
      <c r="D806" t="s">
        <v>628</v>
      </c>
      <c r="E806">
        <v>3</v>
      </c>
      <c r="F806" t="str">
        <f t="shared" si="48"/>
        <v>normal</v>
      </c>
      <c r="G806" s="3">
        <v>341</v>
      </c>
      <c r="H806">
        <v>0</v>
      </c>
      <c r="I806" t="str">
        <f t="shared" si="49"/>
        <v>full price</v>
      </c>
      <c r="J806" s="3">
        <f>Table3[[#This Row],[Quantity_Sold]]*Table3[[#This Row],[Selling_Price]]</f>
        <v>1023</v>
      </c>
      <c r="K806" s="3">
        <f t="shared" si="50"/>
        <v>0</v>
      </c>
      <c r="L806" s="3">
        <f t="shared" si="51"/>
        <v>1023</v>
      </c>
      <c r="M806" s="3" t="str">
        <f>TEXT(Table3[[#This Row],[Date]], "mmmm")</f>
        <v>February</v>
      </c>
      <c r="N806" s="3" t="str">
        <f>_xlfn.XLOOKUP(D806,Customers!A:A,Customers!B:B )</f>
        <v>Curtis Group</v>
      </c>
      <c r="O806" s="3" t="str">
        <f>_xlfn.XLOOKUP(C806,Books!A:A,Books!B:B)</f>
        <v>Key protect simple fall</v>
      </c>
      <c r="P806" s="3" t="str">
        <f>INDEX(Customers!B:B,MATCH(D806,Customers!A:A,0))</f>
        <v>Curtis Group</v>
      </c>
    </row>
    <row r="807" spans="1:16">
      <c r="A807" t="s">
        <v>1454</v>
      </c>
      <c r="B807" s="5">
        <v>44962</v>
      </c>
      <c r="C807" t="s">
        <v>58</v>
      </c>
      <c r="D807" t="s">
        <v>472</v>
      </c>
      <c r="E807">
        <v>5</v>
      </c>
      <c r="F807" t="str">
        <f t="shared" si="48"/>
        <v>normal</v>
      </c>
      <c r="G807" s="3">
        <v>467</v>
      </c>
      <c r="H807">
        <v>5</v>
      </c>
      <c r="I807" t="str">
        <f t="shared" si="49"/>
        <v>discounted</v>
      </c>
      <c r="J807" s="3">
        <f>Table3[[#This Row],[Quantity_Sold]]*Table3[[#This Row],[Selling_Price]]</f>
        <v>2335</v>
      </c>
      <c r="K807" s="3">
        <f t="shared" si="50"/>
        <v>23.35</v>
      </c>
      <c r="L807" s="3">
        <f t="shared" si="51"/>
        <v>2311.65</v>
      </c>
      <c r="M807" s="3" t="str">
        <f>TEXT(Table3[[#This Row],[Date]], "mmmm")</f>
        <v>February</v>
      </c>
      <c r="N807" s="3" t="str">
        <f>_xlfn.XLOOKUP(D807,Customers!A:A,Customers!B:B )</f>
        <v>Smith-Lester</v>
      </c>
      <c r="O807" s="3" t="str">
        <f>_xlfn.XLOOKUP(C807,Books!A:A,Books!B:B)</f>
        <v>World threat</v>
      </c>
      <c r="P807" s="3" t="str">
        <f>INDEX(Customers!B:B,MATCH(D807,Customers!A:A,0))</f>
        <v>Smith-Lester</v>
      </c>
    </row>
    <row r="808" spans="1:16">
      <c r="A808" t="s">
        <v>1455</v>
      </c>
      <c r="B808" s="5">
        <v>44970</v>
      </c>
      <c r="C808" t="s">
        <v>40</v>
      </c>
      <c r="D808" t="s">
        <v>576</v>
      </c>
      <c r="E808">
        <v>4</v>
      </c>
      <c r="F808" t="str">
        <f t="shared" si="48"/>
        <v>normal</v>
      </c>
      <c r="G808" s="3">
        <v>427</v>
      </c>
      <c r="H808">
        <v>5</v>
      </c>
      <c r="I808" t="str">
        <f t="shared" si="49"/>
        <v>discounted</v>
      </c>
      <c r="J808" s="3">
        <f>Table3[[#This Row],[Quantity_Sold]]*Table3[[#This Row],[Selling_Price]]</f>
        <v>1708</v>
      </c>
      <c r="K808" s="3">
        <f t="shared" si="50"/>
        <v>21.35</v>
      </c>
      <c r="L808" s="3">
        <f t="shared" si="51"/>
        <v>1686.65</v>
      </c>
      <c r="M808" s="3" t="str">
        <f>TEXT(Table3[[#This Row],[Date]], "mmmm")</f>
        <v>February</v>
      </c>
      <c r="N808" s="3" t="str">
        <f>_xlfn.XLOOKUP(D808,Customers!A:A,Customers!B:B )</f>
        <v>Griffin Group</v>
      </c>
      <c r="O808" s="3" t="str">
        <f>_xlfn.XLOOKUP(C808,Books!A:A,Books!B:B)</f>
        <v>Big thought where</v>
      </c>
      <c r="P808" s="3" t="str">
        <f>INDEX(Customers!B:B,MATCH(D808,Customers!A:A,0))</f>
        <v>Griffin Group</v>
      </c>
    </row>
    <row r="809" spans="1:16">
      <c r="A809" t="s">
        <v>1456</v>
      </c>
      <c r="B809" s="5">
        <v>44983</v>
      </c>
      <c r="C809" t="s">
        <v>66</v>
      </c>
      <c r="D809" t="s">
        <v>348</v>
      </c>
      <c r="E809">
        <v>6</v>
      </c>
      <c r="F809" t="str">
        <f t="shared" si="48"/>
        <v>Bulk</v>
      </c>
      <c r="G809" s="3">
        <v>271</v>
      </c>
      <c r="H809">
        <v>10</v>
      </c>
      <c r="I809" t="str">
        <f t="shared" si="49"/>
        <v>discounted</v>
      </c>
      <c r="J809" s="3">
        <f>Table3[[#This Row],[Quantity_Sold]]*Table3[[#This Row],[Selling_Price]]</f>
        <v>1626</v>
      </c>
      <c r="K809" s="3">
        <f t="shared" si="50"/>
        <v>27.1</v>
      </c>
      <c r="L809" s="3">
        <f t="shared" si="51"/>
        <v>1598.9</v>
      </c>
      <c r="M809" s="3" t="str">
        <f>TEXT(Table3[[#This Row],[Date]], "mmmm")</f>
        <v>February</v>
      </c>
      <c r="N809" s="3" t="str">
        <f>_xlfn.XLOOKUP(D809,Customers!A:A,Customers!B:B )</f>
        <v>Wade Group</v>
      </c>
      <c r="O809" s="3" t="str">
        <f>_xlfn.XLOOKUP(C809,Books!A:A,Books!B:B)</f>
        <v>Easy citizen time</v>
      </c>
      <c r="P809" s="3" t="str">
        <f>INDEX(Customers!B:B,MATCH(D809,Customers!A:A,0))</f>
        <v>Wade Group</v>
      </c>
    </row>
    <row r="810" spans="1:16">
      <c r="A810" t="s">
        <v>1457</v>
      </c>
      <c r="B810" s="5">
        <v>44969</v>
      </c>
      <c r="C810" t="s">
        <v>44</v>
      </c>
      <c r="D810" t="s">
        <v>488</v>
      </c>
      <c r="E810">
        <v>6</v>
      </c>
      <c r="F810" t="str">
        <f t="shared" si="48"/>
        <v>Bulk</v>
      </c>
      <c r="G810" s="3">
        <v>295</v>
      </c>
      <c r="H810">
        <v>5</v>
      </c>
      <c r="I810" t="str">
        <f t="shared" si="49"/>
        <v>discounted</v>
      </c>
      <c r="J810" s="3">
        <f>Table3[[#This Row],[Quantity_Sold]]*Table3[[#This Row],[Selling_Price]]</f>
        <v>1770</v>
      </c>
      <c r="K810" s="3">
        <f t="shared" si="50"/>
        <v>14.75</v>
      </c>
      <c r="L810" s="3">
        <f t="shared" si="51"/>
        <v>1755.25</v>
      </c>
      <c r="M810" s="3" t="str">
        <f>TEXT(Table3[[#This Row],[Date]], "mmmm")</f>
        <v>February</v>
      </c>
      <c r="N810" s="3" t="str">
        <f>_xlfn.XLOOKUP(D810,Customers!A:A,Customers!B:B )</f>
        <v>Young, Reed and Goodwin</v>
      </c>
      <c r="O810" s="3" t="str">
        <f>_xlfn.XLOOKUP(C810,Books!A:A,Books!B:B)</f>
        <v>Once suddenly</v>
      </c>
      <c r="P810" s="3" t="str">
        <f>INDEX(Customers!B:B,MATCH(D810,Customers!A:A,0))</f>
        <v>Young, Reed and Goodwin</v>
      </c>
    </row>
    <row r="811" spans="1:16">
      <c r="A811" t="s">
        <v>1458</v>
      </c>
      <c r="B811" s="5">
        <v>44961</v>
      </c>
      <c r="C811" t="s">
        <v>70</v>
      </c>
      <c r="D811" t="s">
        <v>478</v>
      </c>
      <c r="E811">
        <v>8</v>
      </c>
      <c r="F811" t="str">
        <f t="shared" si="48"/>
        <v>Bulk</v>
      </c>
      <c r="G811" s="3">
        <v>370</v>
      </c>
      <c r="H811">
        <v>10</v>
      </c>
      <c r="I811" t="str">
        <f t="shared" si="49"/>
        <v>discounted</v>
      </c>
      <c r="J811" s="3">
        <f>Table3[[#This Row],[Quantity_Sold]]*Table3[[#This Row],[Selling_Price]]</f>
        <v>2960</v>
      </c>
      <c r="K811" s="3">
        <f t="shared" si="50"/>
        <v>37</v>
      </c>
      <c r="L811" s="3">
        <f t="shared" si="51"/>
        <v>2923</v>
      </c>
      <c r="M811" s="3" t="str">
        <f>TEXT(Table3[[#This Row],[Date]], "mmmm")</f>
        <v>February</v>
      </c>
      <c r="N811" s="3" t="str">
        <f>_xlfn.XLOOKUP(D811,Customers!A:A,Customers!B:B )</f>
        <v>Moran LLC</v>
      </c>
      <c r="O811" s="3" t="str">
        <f>_xlfn.XLOOKUP(C811,Books!A:A,Books!B:B)</f>
        <v>Assume wrong</v>
      </c>
      <c r="P811" s="3" t="str">
        <f>INDEX(Customers!B:B,MATCH(D811,Customers!A:A,0))</f>
        <v>Moran LLC</v>
      </c>
    </row>
    <row r="812" spans="1:16">
      <c r="A812" t="s">
        <v>1459</v>
      </c>
      <c r="B812" s="5">
        <v>44961</v>
      </c>
      <c r="C812" t="s">
        <v>24</v>
      </c>
      <c r="D812" t="s">
        <v>224</v>
      </c>
      <c r="E812">
        <v>3</v>
      </c>
      <c r="F812" t="str">
        <f t="shared" si="48"/>
        <v>normal</v>
      </c>
      <c r="G812" s="3">
        <v>492</v>
      </c>
      <c r="H812">
        <v>5</v>
      </c>
      <c r="I812" t="str">
        <f t="shared" si="49"/>
        <v>discounted</v>
      </c>
      <c r="J812" s="3">
        <f>Table3[[#This Row],[Quantity_Sold]]*Table3[[#This Row],[Selling_Price]]</f>
        <v>1476</v>
      </c>
      <c r="K812" s="3">
        <f t="shared" si="50"/>
        <v>24.6</v>
      </c>
      <c r="L812" s="3">
        <f t="shared" si="51"/>
        <v>1451.4</v>
      </c>
      <c r="M812" s="3" t="str">
        <f>TEXT(Table3[[#This Row],[Date]], "mmmm")</f>
        <v>February</v>
      </c>
      <c r="N812" s="3" t="str">
        <f>_xlfn.XLOOKUP(D812,Customers!A:A,Customers!B:B )</f>
        <v>Williams Ltd</v>
      </c>
      <c r="O812" s="3" t="str">
        <f>_xlfn.XLOOKUP(C812,Books!A:A,Books!B:B)</f>
        <v>Audience stop sport</v>
      </c>
      <c r="P812" s="3" t="str">
        <f>INDEX(Customers!B:B,MATCH(D812,Customers!A:A,0))</f>
        <v>Williams Ltd</v>
      </c>
    </row>
    <row r="813" spans="1:16">
      <c r="A813" t="s">
        <v>1460</v>
      </c>
      <c r="B813" s="5">
        <v>44978</v>
      </c>
      <c r="C813" t="s">
        <v>50</v>
      </c>
      <c r="D813" t="s">
        <v>258</v>
      </c>
      <c r="E813">
        <v>6</v>
      </c>
      <c r="F813" t="str">
        <f t="shared" si="48"/>
        <v>Bulk</v>
      </c>
      <c r="G813" s="3">
        <v>269</v>
      </c>
      <c r="H813">
        <v>15</v>
      </c>
      <c r="I813" t="str">
        <f t="shared" si="49"/>
        <v>discounted</v>
      </c>
      <c r="J813" s="3">
        <f>Table3[[#This Row],[Quantity_Sold]]*Table3[[#This Row],[Selling_Price]]</f>
        <v>1614</v>
      </c>
      <c r="K813" s="3">
        <f t="shared" si="50"/>
        <v>40.35</v>
      </c>
      <c r="L813" s="3">
        <f t="shared" si="51"/>
        <v>1573.65</v>
      </c>
      <c r="M813" s="3" t="str">
        <f>TEXT(Table3[[#This Row],[Date]], "mmmm")</f>
        <v>February</v>
      </c>
      <c r="N813" s="3" t="str">
        <f>_xlfn.XLOOKUP(D813,Customers!A:A,Customers!B:B )</f>
        <v>Williams LLC</v>
      </c>
      <c r="O813" s="3" t="str">
        <f>_xlfn.XLOOKUP(C813,Books!A:A,Books!B:B)</f>
        <v>Course history</v>
      </c>
      <c r="P813" s="3" t="str">
        <f>INDEX(Customers!B:B,MATCH(D813,Customers!A:A,0))</f>
        <v>Williams LLC</v>
      </c>
    </row>
    <row r="814" spans="1:16">
      <c r="A814" t="s">
        <v>1461</v>
      </c>
      <c r="B814" s="5">
        <v>44980</v>
      </c>
      <c r="C814" t="s">
        <v>86</v>
      </c>
      <c r="D814" t="s">
        <v>155</v>
      </c>
      <c r="E814">
        <v>10</v>
      </c>
      <c r="F814" t="str">
        <f t="shared" si="48"/>
        <v>Bulk</v>
      </c>
      <c r="G814" s="3">
        <v>356</v>
      </c>
      <c r="H814">
        <v>10</v>
      </c>
      <c r="I814" t="str">
        <f t="shared" si="49"/>
        <v>discounted</v>
      </c>
      <c r="J814" s="3">
        <f>Table3[[#This Row],[Quantity_Sold]]*Table3[[#This Row],[Selling_Price]]</f>
        <v>3560</v>
      </c>
      <c r="K814" s="3">
        <f t="shared" si="50"/>
        <v>35.6</v>
      </c>
      <c r="L814" s="3">
        <f t="shared" si="51"/>
        <v>3524.4</v>
      </c>
      <c r="M814" s="3" t="str">
        <f>TEXT(Table3[[#This Row],[Date]], "mmmm")</f>
        <v>February</v>
      </c>
      <c r="N814" s="3" t="str">
        <f>_xlfn.XLOOKUP(D814,Customers!A:A,Customers!B:B )</f>
        <v>Gibson Ltd</v>
      </c>
      <c r="O814" s="3" t="str">
        <f>_xlfn.XLOOKUP(C814,Books!A:A,Books!B:B)</f>
        <v>While responsibility</v>
      </c>
      <c r="P814" s="3" t="str">
        <f>INDEX(Customers!B:B,MATCH(D814,Customers!A:A,0))</f>
        <v>Gibson Ltd</v>
      </c>
    </row>
    <row r="815" spans="1:16">
      <c r="A815" t="s">
        <v>1462</v>
      </c>
      <c r="B815" s="5">
        <v>44968</v>
      </c>
      <c r="C815" t="s">
        <v>118</v>
      </c>
      <c r="D815" t="s">
        <v>352</v>
      </c>
      <c r="E815">
        <v>8</v>
      </c>
      <c r="F815" t="str">
        <f t="shared" si="48"/>
        <v>Bulk</v>
      </c>
      <c r="G815" s="3">
        <v>192</v>
      </c>
      <c r="H815">
        <v>15</v>
      </c>
      <c r="I815" t="str">
        <f t="shared" si="49"/>
        <v>discounted</v>
      </c>
      <c r="J815" s="3">
        <f>Table3[[#This Row],[Quantity_Sold]]*Table3[[#This Row],[Selling_Price]]</f>
        <v>1536</v>
      </c>
      <c r="K815" s="3">
        <f t="shared" si="50"/>
        <v>28.8</v>
      </c>
      <c r="L815" s="3">
        <f t="shared" si="51"/>
        <v>1507.2</v>
      </c>
      <c r="M815" s="3" t="str">
        <f>TEXT(Table3[[#This Row],[Date]], "mmmm")</f>
        <v>February</v>
      </c>
      <c r="N815" s="3" t="str">
        <f>_xlfn.XLOOKUP(D815,Customers!A:A,Customers!B:B )</f>
        <v>Gardner PLC</v>
      </c>
      <c r="O815" s="3" t="str">
        <f>_xlfn.XLOOKUP(C815,Books!A:A,Books!B:B)</f>
        <v>Attorney</v>
      </c>
      <c r="P815" s="3" t="str">
        <f>INDEX(Customers!B:B,MATCH(D815,Customers!A:A,0))</f>
        <v>Gardner PLC</v>
      </c>
    </row>
    <row r="816" spans="1:16">
      <c r="A816" t="s">
        <v>1463</v>
      </c>
      <c r="B816" s="5">
        <v>44971</v>
      </c>
      <c r="C816" t="s">
        <v>10</v>
      </c>
      <c r="D816" t="s">
        <v>284</v>
      </c>
      <c r="E816">
        <v>10</v>
      </c>
      <c r="F816" t="str">
        <f t="shared" si="48"/>
        <v>Bulk</v>
      </c>
      <c r="G816" s="3">
        <v>167</v>
      </c>
      <c r="H816">
        <v>0</v>
      </c>
      <c r="I816" t="str">
        <f t="shared" si="49"/>
        <v>full price</v>
      </c>
      <c r="J816" s="3">
        <f>Table3[[#This Row],[Quantity_Sold]]*Table3[[#This Row],[Selling_Price]]</f>
        <v>1670</v>
      </c>
      <c r="K816" s="3">
        <f t="shared" si="50"/>
        <v>0</v>
      </c>
      <c r="L816" s="3">
        <f t="shared" si="51"/>
        <v>1670</v>
      </c>
      <c r="M816" s="3" t="str">
        <f>TEXT(Table3[[#This Row],[Date]], "mmmm")</f>
        <v>February</v>
      </c>
      <c r="N816" s="3" t="str">
        <f>_xlfn.XLOOKUP(D816,Customers!A:A,Customers!B:B )</f>
        <v>Rodriguez, Evans and Valdez</v>
      </c>
      <c r="O816" s="3" t="str">
        <f>_xlfn.XLOOKUP(C816,Books!A:A,Books!B:B)</f>
        <v>Late</v>
      </c>
      <c r="P816" s="3" t="str">
        <f>INDEX(Customers!B:B,MATCH(D816,Customers!A:A,0))</f>
        <v>Rodriguez, Evans and Valdez</v>
      </c>
    </row>
    <row r="817" spans="1:16">
      <c r="A817" t="s">
        <v>1464</v>
      </c>
      <c r="B817" s="5">
        <v>44985</v>
      </c>
      <c r="C817" t="s">
        <v>15</v>
      </c>
      <c r="D817" t="s">
        <v>164</v>
      </c>
      <c r="E817">
        <v>3</v>
      </c>
      <c r="F817" t="str">
        <f t="shared" si="48"/>
        <v>normal</v>
      </c>
      <c r="G817" s="3">
        <v>248</v>
      </c>
      <c r="H817">
        <v>0</v>
      </c>
      <c r="I817" t="str">
        <f t="shared" si="49"/>
        <v>full price</v>
      </c>
      <c r="J817" s="3">
        <f>Table3[[#This Row],[Quantity_Sold]]*Table3[[#This Row],[Selling_Price]]</f>
        <v>744</v>
      </c>
      <c r="K817" s="3">
        <f t="shared" si="50"/>
        <v>0</v>
      </c>
      <c r="L817" s="3">
        <f t="shared" si="51"/>
        <v>744</v>
      </c>
      <c r="M817" s="3" t="str">
        <f>TEXT(Table3[[#This Row],[Date]], "mmmm")</f>
        <v>February</v>
      </c>
      <c r="N817" s="3" t="str">
        <f>_xlfn.XLOOKUP(D817,Customers!A:A,Customers!B:B )</f>
        <v>Munoz, Black and Wilson</v>
      </c>
      <c r="O817" s="3" t="str">
        <f>_xlfn.XLOOKUP(C817,Books!A:A,Books!B:B)</f>
        <v>Especially father down</v>
      </c>
      <c r="P817" s="3" t="str">
        <f>INDEX(Customers!B:B,MATCH(D817,Customers!A:A,0))</f>
        <v>Munoz, Black and Wilson</v>
      </c>
    </row>
    <row r="818" spans="1:16">
      <c r="A818" t="s">
        <v>1465</v>
      </c>
      <c r="B818" s="5">
        <v>44962</v>
      </c>
      <c r="C818" t="s">
        <v>80</v>
      </c>
      <c r="D818" t="s">
        <v>332</v>
      </c>
      <c r="E818">
        <v>3</v>
      </c>
      <c r="F818" t="str">
        <f t="shared" si="48"/>
        <v>normal</v>
      </c>
      <c r="G818" s="3">
        <v>164</v>
      </c>
      <c r="H818">
        <v>15</v>
      </c>
      <c r="I818" t="str">
        <f t="shared" si="49"/>
        <v>discounted</v>
      </c>
      <c r="J818" s="3">
        <f>Table3[[#This Row],[Quantity_Sold]]*Table3[[#This Row],[Selling_Price]]</f>
        <v>492</v>
      </c>
      <c r="K818" s="3">
        <f t="shared" si="50"/>
        <v>24.6</v>
      </c>
      <c r="L818" s="3">
        <f t="shared" si="51"/>
        <v>467.4</v>
      </c>
      <c r="M818" s="3" t="str">
        <f>TEXT(Table3[[#This Row],[Date]], "mmmm")</f>
        <v>February</v>
      </c>
      <c r="N818" s="3" t="str">
        <f>_xlfn.XLOOKUP(D818,Customers!A:A,Customers!B:B )</f>
        <v>Powell-Cox</v>
      </c>
      <c r="O818" s="3" t="str">
        <f>_xlfn.XLOOKUP(C818,Books!A:A,Books!B:B)</f>
        <v>Can apply</v>
      </c>
      <c r="P818" s="3" t="str">
        <f>INDEX(Customers!B:B,MATCH(D818,Customers!A:A,0))</f>
        <v>Powell-Cox</v>
      </c>
    </row>
    <row r="819" spans="1:16">
      <c r="A819" t="s">
        <v>1466</v>
      </c>
      <c r="B819" s="5">
        <v>44966</v>
      </c>
      <c r="C819" t="s">
        <v>52</v>
      </c>
      <c r="D819" t="s">
        <v>294</v>
      </c>
      <c r="E819">
        <v>8</v>
      </c>
      <c r="F819" t="str">
        <f t="shared" si="48"/>
        <v>Bulk</v>
      </c>
      <c r="G819" s="3">
        <v>441</v>
      </c>
      <c r="H819">
        <v>5</v>
      </c>
      <c r="I819" t="str">
        <f t="shared" si="49"/>
        <v>discounted</v>
      </c>
      <c r="J819" s="3">
        <f>Table3[[#This Row],[Quantity_Sold]]*Table3[[#This Row],[Selling_Price]]</f>
        <v>3528</v>
      </c>
      <c r="K819" s="3">
        <f t="shared" si="50"/>
        <v>22.05</v>
      </c>
      <c r="L819" s="3">
        <f t="shared" si="51"/>
        <v>3505.95</v>
      </c>
      <c r="M819" s="3" t="str">
        <f>TEXT(Table3[[#This Row],[Date]], "mmmm")</f>
        <v>February</v>
      </c>
      <c r="N819" s="3" t="str">
        <f>_xlfn.XLOOKUP(D819,Customers!A:A,Customers!B:B )</f>
        <v>Davis-Buckley</v>
      </c>
      <c r="O819" s="3" t="str">
        <f>_xlfn.XLOOKUP(C819,Books!A:A,Books!B:B)</f>
        <v>Hope meet thing</v>
      </c>
      <c r="P819" s="3" t="str">
        <f>INDEX(Customers!B:B,MATCH(D819,Customers!A:A,0))</f>
        <v>Davis-Buckley</v>
      </c>
    </row>
    <row r="820" spans="1:16">
      <c r="A820" t="s">
        <v>1467</v>
      </c>
      <c r="B820" s="5">
        <v>44969</v>
      </c>
      <c r="C820" t="s">
        <v>118</v>
      </c>
      <c r="D820" t="s">
        <v>352</v>
      </c>
      <c r="E820">
        <v>4</v>
      </c>
      <c r="F820" t="str">
        <f t="shared" si="48"/>
        <v>normal</v>
      </c>
      <c r="G820" s="3">
        <v>192</v>
      </c>
      <c r="H820">
        <v>15</v>
      </c>
      <c r="I820" t="str">
        <f t="shared" si="49"/>
        <v>discounted</v>
      </c>
      <c r="J820" s="3">
        <f>Table3[[#This Row],[Quantity_Sold]]*Table3[[#This Row],[Selling_Price]]</f>
        <v>768</v>
      </c>
      <c r="K820" s="3">
        <f t="shared" si="50"/>
        <v>28.8</v>
      </c>
      <c r="L820" s="3">
        <f t="shared" si="51"/>
        <v>739.2</v>
      </c>
      <c r="M820" s="3" t="str">
        <f>TEXT(Table3[[#This Row],[Date]], "mmmm")</f>
        <v>February</v>
      </c>
      <c r="N820" s="3" t="str">
        <f>_xlfn.XLOOKUP(D820,Customers!A:A,Customers!B:B )</f>
        <v>Gardner PLC</v>
      </c>
      <c r="O820" s="3" t="str">
        <f>_xlfn.XLOOKUP(C820,Books!A:A,Books!B:B)</f>
        <v>Attorney</v>
      </c>
      <c r="P820" s="3" t="str">
        <f>INDEX(Customers!B:B,MATCH(D820,Customers!A:A,0))</f>
        <v>Gardner PLC</v>
      </c>
    </row>
    <row r="821" spans="1:16">
      <c r="A821" t="s">
        <v>1468</v>
      </c>
      <c r="B821" s="5">
        <v>44961</v>
      </c>
      <c r="C821" t="s">
        <v>80</v>
      </c>
      <c r="D821" t="s">
        <v>262</v>
      </c>
      <c r="E821">
        <v>9</v>
      </c>
      <c r="F821" t="str">
        <f t="shared" si="48"/>
        <v>Bulk</v>
      </c>
      <c r="G821" s="3">
        <v>164</v>
      </c>
      <c r="H821">
        <v>0</v>
      </c>
      <c r="I821" t="str">
        <f t="shared" si="49"/>
        <v>full price</v>
      </c>
      <c r="J821" s="3">
        <f>Table3[[#This Row],[Quantity_Sold]]*Table3[[#This Row],[Selling_Price]]</f>
        <v>1476</v>
      </c>
      <c r="K821" s="3">
        <f t="shared" si="50"/>
        <v>0</v>
      </c>
      <c r="L821" s="3">
        <f t="shared" si="51"/>
        <v>1476</v>
      </c>
      <c r="M821" s="3" t="str">
        <f>TEXT(Table3[[#This Row],[Date]], "mmmm")</f>
        <v>February</v>
      </c>
      <c r="N821" s="3" t="str">
        <f>_xlfn.XLOOKUP(D821,Customers!A:A,Customers!B:B )</f>
        <v>Brown, Diaz and Freeman</v>
      </c>
      <c r="O821" s="3" t="str">
        <f>_xlfn.XLOOKUP(C821,Books!A:A,Books!B:B)</f>
        <v>Can apply</v>
      </c>
      <c r="P821" s="3" t="str">
        <f>INDEX(Customers!B:B,MATCH(D821,Customers!A:A,0))</f>
        <v>Brown, Diaz and Freeman</v>
      </c>
    </row>
    <row r="822" spans="1:16">
      <c r="A822" t="s">
        <v>1469</v>
      </c>
      <c r="B822" s="5">
        <v>44970</v>
      </c>
      <c r="C822" t="s">
        <v>120</v>
      </c>
      <c r="D822" t="s">
        <v>374</v>
      </c>
      <c r="E822">
        <v>2</v>
      </c>
      <c r="F822" t="str">
        <f t="shared" si="48"/>
        <v>normal</v>
      </c>
      <c r="G822" s="3">
        <v>204</v>
      </c>
      <c r="H822">
        <v>15</v>
      </c>
      <c r="I822" t="str">
        <f t="shared" si="49"/>
        <v>discounted</v>
      </c>
      <c r="J822" s="3">
        <f>Table3[[#This Row],[Quantity_Sold]]*Table3[[#This Row],[Selling_Price]]</f>
        <v>408</v>
      </c>
      <c r="K822" s="3">
        <f t="shared" si="50"/>
        <v>30.6</v>
      </c>
      <c r="L822" s="3">
        <f t="shared" si="51"/>
        <v>377.4</v>
      </c>
      <c r="M822" s="3" t="str">
        <f>TEXT(Table3[[#This Row],[Date]], "mmmm")</f>
        <v>February</v>
      </c>
      <c r="N822" s="3" t="str">
        <f>_xlfn.XLOOKUP(D822,Customers!A:A,Customers!B:B )</f>
        <v>Smith-Wolfe</v>
      </c>
      <c r="O822" s="3" t="str">
        <f>_xlfn.XLOOKUP(C822,Books!A:A,Books!B:B)</f>
        <v>Expect turn</v>
      </c>
      <c r="P822" s="3" t="str">
        <f>INDEX(Customers!B:B,MATCH(D822,Customers!A:A,0))</f>
        <v>Smith-Wolfe</v>
      </c>
    </row>
    <row r="823" spans="1:16">
      <c r="A823" t="s">
        <v>1470</v>
      </c>
      <c r="B823" s="5">
        <v>44970</v>
      </c>
      <c r="C823" t="s">
        <v>90</v>
      </c>
      <c r="D823" t="s">
        <v>406</v>
      </c>
      <c r="E823">
        <v>5</v>
      </c>
      <c r="F823" t="str">
        <f t="shared" si="48"/>
        <v>normal</v>
      </c>
      <c r="G823" s="3">
        <v>222</v>
      </c>
      <c r="H823">
        <v>10</v>
      </c>
      <c r="I823" t="str">
        <f t="shared" si="49"/>
        <v>discounted</v>
      </c>
      <c r="J823" s="3">
        <f>Table3[[#This Row],[Quantity_Sold]]*Table3[[#This Row],[Selling_Price]]</f>
        <v>1110</v>
      </c>
      <c r="K823" s="3">
        <f t="shared" si="50"/>
        <v>22.2</v>
      </c>
      <c r="L823" s="3">
        <f t="shared" si="51"/>
        <v>1087.8</v>
      </c>
      <c r="M823" s="3" t="str">
        <f>TEXT(Table3[[#This Row],[Date]], "mmmm")</f>
        <v>February</v>
      </c>
      <c r="N823" s="3" t="str">
        <f>_xlfn.XLOOKUP(D823,Customers!A:A,Customers!B:B )</f>
        <v>Hernandez PLC</v>
      </c>
      <c r="O823" s="3" t="str">
        <f>_xlfn.XLOOKUP(C823,Books!A:A,Books!B:B)</f>
        <v>Remember approach buy</v>
      </c>
      <c r="P823" s="3" t="str">
        <f>INDEX(Customers!B:B,MATCH(D823,Customers!A:A,0))</f>
        <v>Hernandez PLC</v>
      </c>
    </row>
    <row r="824" spans="1:16">
      <c r="A824" t="s">
        <v>1471</v>
      </c>
      <c r="B824" s="5">
        <v>44965</v>
      </c>
      <c r="C824" t="s">
        <v>42</v>
      </c>
      <c r="D824" t="s">
        <v>388</v>
      </c>
      <c r="E824">
        <v>9</v>
      </c>
      <c r="F824" t="str">
        <f t="shared" si="48"/>
        <v>Bulk</v>
      </c>
      <c r="G824" s="3">
        <v>303</v>
      </c>
      <c r="H824">
        <v>0</v>
      </c>
      <c r="I824" t="str">
        <f t="shared" si="49"/>
        <v>full price</v>
      </c>
      <c r="J824" s="3">
        <f>Table3[[#This Row],[Quantity_Sold]]*Table3[[#This Row],[Selling_Price]]</f>
        <v>2727</v>
      </c>
      <c r="K824" s="3">
        <f t="shared" si="50"/>
        <v>0</v>
      </c>
      <c r="L824" s="3">
        <f t="shared" si="51"/>
        <v>2727</v>
      </c>
      <c r="M824" s="3" t="str">
        <f>TEXT(Table3[[#This Row],[Date]], "mmmm")</f>
        <v>February</v>
      </c>
      <c r="N824" s="3" t="str">
        <f>_xlfn.XLOOKUP(D824,Customers!A:A,Customers!B:B )</f>
        <v>Lloyd-Williams</v>
      </c>
      <c r="O824" s="3" t="str">
        <f>_xlfn.XLOOKUP(C824,Books!A:A,Books!B:B)</f>
        <v>Industry sport interesting</v>
      </c>
      <c r="P824" s="3" t="str">
        <f>INDEX(Customers!B:B,MATCH(D824,Customers!A:A,0))</f>
        <v>Lloyd-Williams</v>
      </c>
    </row>
    <row r="825" spans="1:16">
      <c r="A825" t="s">
        <v>1472</v>
      </c>
      <c r="B825" s="5">
        <v>44985</v>
      </c>
      <c r="C825" t="s">
        <v>90</v>
      </c>
      <c r="D825" t="s">
        <v>526</v>
      </c>
      <c r="E825">
        <v>7</v>
      </c>
      <c r="F825" t="str">
        <f t="shared" si="48"/>
        <v>Bulk</v>
      </c>
      <c r="G825" s="3">
        <v>222</v>
      </c>
      <c r="H825">
        <v>5</v>
      </c>
      <c r="I825" t="str">
        <f t="shared" si="49"/>
        <v>discounted</v>
      </c>
      <c r="J825" s="3">
        <f>Table3[[#This Row],[Quantity_Sold]]*Table3[[#This Row],[Selling_Price]]</f>
        <v>1554</v>
      </c>
      <c r="K825" s="3">
        <f t="shared" si="50"/>
        <v>11.1</v>
      </c>
      <c r="L825" s="3">
        <f t="shared" si="51"/>
        <v>1542.9</v>
      </c>
      <c r="M825" s="3" t="str">
        <f>TEXT(Table3[[#This Row],[Date]], "mmmm")</f>
        <v>February</v>
      </c>
      <c r="N825" s="3" t="str">
        <f>_xlfn.XLOOKUP(D825,Customers!A:A,Customers!B:B )</f>
        <v>Holden, Austin and Robinson</v>
      </c>
      <c r="O825" s="3" t="str">
        <f>_xlfn.XLOOKUP(C825,Books!A:A,Books!B:B)</f>
        <v>Remember approach buy</v>
      </c>
      <c r="P825" s="3" t="str">
        <f>INDEX(Customers!B:B,MATCH(D825,Customers!A:A,0))</f>
        <v>Holden, Austin and Robinson</v>
      </c>
    </row>
    <row r="826" spans="1:16">
      <c r="A826" t="s">
        <v>1473</v>
      </c>
      <c r="B826" s="5">
        <v>44980</v>
      </c>
      <c r="C826" t="s">
        <v>86</v>
      </c>
      <c r="D826" t="s">
        <v>316</v>
      </c>
      <c r="E826">
        <v>7</v>
      </c>
      <c r="F826" t="str">
        <f t="shared" si="48"/>
        <v>Bulk</v>
      </c>
      <c r="G826" s="3">
        <v>356</v>
      </c>
      <c r="H826">
        <v>0</v>
      </c>
      <c r="I826" t="str">
        <f t="shared" si="49"/>
        <v>full price</v>
      </c>
      <c r="J826" s="3">
        <f>Table3[[#This Row],[Quantity_Sold]]*Table3[[#This Row],[Selling_Price]]</f>
        <v>2492</v>
      </c>
      <c r="K826" s="3">
        <f t="shared" si="50"/>
        <v>0</v>
      </c>
      <c r="L826" s="3">
        <f t="shared" si="51"/>
        <v>2492</v>
      </c>
      <c r="M826" s="3" t="str">
        <f>TEXT(Table3[[#This Row],[Date]], "mmmm")</f>
        <v>February</v>
      </c>
      <c r="N826" s="3" t="str">
        <f>_xlfn.XLOOKUP(D826,Customers!A:A,Customers!B:B )</f>
        <v>King LLC</v>
      </c>
      <c r="O826" s="3" t="str">
        <f>_xlfn.XLOOKUP(C826,Books!A:A,Books!B:B)</f>
        <v>While responsibility</v>
      </c>
      <c r="P826" s="3" t="str">
        <f>INDEX(Customers!B:B,MATCH(D826,Customers!A:A,0))</f>
        <v>King LLC</v>
      </c>
    </row>
    <row r="827" spans="1:16">
      <c r="A827" t="s">
        <v>1474</v>
      </c>
      <c r="B827" s="5">
        <v>44959</v>
      </c>
      <c r="C827" t="s">
        <v>56</v>
      </c>
      <c r="D827" t="s">
        <v>212</v>
      </c>
      <c r="E827">
        <v>3</v>
      </c>
      <c r="F827" t="str">
        <f t="shared" si="48"/>
        <v>normal</v>
      </c>
      <c r="G827" s="3">
        <v>222</v>
      </c>
      <c r="H827">
        <v>5</v>
      </c>
      <c r="I827" t="str">
        <f t="shared" si="49"/>
        <v>discounted</v>
      </c>
      <c r="J827" s="3">
        <f>Table3[[#This Row],[Quantity_Sold]]*Table3[[#This Row],[Selling_Price]]</f>
        <v>666</v>
      </c>
      <c r="K827" s="3">
        <f t="shared" si="50"/>
        <v>11.1</v>
      </c>
      <c r="L827" s="3">
        <f t="shared" si="51"/>
        <v>654.9</v>
      </c>
      <c r="M827" s="3" t="str">
        <f>TEXT(Table3[[#This Row],[Date]], "mmmm")</f>
        <v>February</v>
      </c>
      <c r="N827" s="3" t="str">
        <f>_xlfn.XLOOKUP(D827,Customers!A:A,Customers!B:B )</f>
        <v>Barrett-Bryant</v>
      </c>
      <c r="O827" s="3" t="str">
        <f>_xlfn.XLOOKUP(C827,Books!A:A,Books!B:B)</f>
        <v>Unit coach</v>
      </c>
      <c r="P827" s="3" t="str">
        <f>INDEX(Customers!B:B,MATCH(D827,Customers!A:A,0))</f>
        <v>Barrett-Bryant</v>
      </c>
    </row>
    <row r="828" spans="1:16">
      <c r="A828" t="s">
        <v>1475</v>
      </c>
      <c r="B828" s="5">
        <v>44977</v>
      </c>
      <c r="C828" t="s">
        <v>58</v>
      </c>
      <c r="D828" t="s">
        <v>438</v>
      </c>
      <c r="E828">
        <v>10</v>
      </c>
      <c r="F828" t="str">
        <f t="shared" si="48"/>
        <v>Bulk</v>
      </c>
      <c r="G828" s="3">
        <v>467</v>
      </c>
      <c r="H828">
        <v>15</v>
      </c>
      <c r="I828" t="str">
        <f t="shared" si="49"/>
        <v>discounted</v>
      </c>
      <c r="J828" s="3">
        <f>Table3[[#This Row],[Quantity_Sold]]*Table3[[#This Row],[Selling_Price]]</f>
        <v>4670</v>
      </c>
      <c r="K828" s="3">
        <f t="shared" si="50"/>
        <v>70.05</v>
      </c>
      <c r="L828" s="3">
        <f t="shared" si="51"/>
        <v>4599.95</v>
      </c>
      <c r="M828" s="3" t="str">
        <f>TEXT(Table3[[#This Row],[Date]], "mmmm")</f>
        <v>February</v>
      </c>
      <c r="N828" s="3" t="str">
        <f>_xlfn.XLOOKUP(D828,Customers!A:A,Customers!B:B )</f>
        <v>Wolfe-Spencer</v>
      </c>
      <c r="O828" s="3" t="str">
        <f>_xlfn.XLOOKUP(C828,Books!A:A,Books!B:B)</f>
        <v>World threat</v>
      </c>
      <c r="P828" s="3" t="str">
        <f>INDEX(Customers!B:B,MATCH(D828,Customers!A:A,0))</f>
        <v>Wolfe-Spencer</v>
      </c>
    </row>
    <row r="829" spans="1:16">
      <c r="A829" t="s">
        <v>1476</v>
      </c>
      <c r="B829" s="5">
        <v>44969</v>
      </c>
      <c r="C829" t="s">
        <v>10</v>
      </c>
      <c r="D829" t="s">
        <v>614</v>
      </c>
      <c r="E829">
        <v>3</v>
      </c>
      <c r="F829" t="str">
        <f t="shared" si="48"/>
        <v>normal</v>
      </c>
      <c r="G829" s="3">
        <v>167</v>
      </c>
      <c r="H829">
        <v>0</v>
      </c>
      <c r="I829" t="str">
        <f t="shared" si="49"/>
        <v>full price</v>
      </c>
      <c r="J829" s="3">
        <f>Table3[[#This Row],[Quantity_Sold]]*Table3[[#This Row],[Selling_Price]]</f>
        <v>501</v>
      </c>
      <c r="K829" s="3">
        <f t="shared" si="50"/>
        <v>0</v>
      </c>
      <c r="L829" s="3">
        <f t="shared" si="51"/>
        <v>501</v>
      </c>
      <c r="M829" s="3" t="str">
        <f>TEXT(Table3[[#This Row],[Date]], "mmmm")</f>
        <v>February</v>
      </c>
      <c r="N829" s="3" t="str">
        <f>_xlfn.XLOOKUP(D829,Customers!A:A,Customers!B:B )</f>
        <v>Morgan PLC</v>
      </c>
      <c r="O829" s="3" t="str">
        <f>_xlfn.XLOOKUP(C829,Books!A:A,Books!B:B)</f>
        <v>Late</v>
      </c>
      <c r="P829" s="3" t="str">
        <f>INDEX(Customers!B:B,MATCH(D829,Customers!A:A,0))</f>
        <v>Morgan PLC</v>
      </c>
    </row>
    <row r="830" spans="1:16">
      <c r="A830" t="s">
        <v>1477</v>
      </c>
      <c r="B830" s="5">
        <v>44978</v>
      </c>
      <c r="C830" t="s">
        <v>4</v>
      </c>
      <c r="D830" t="s">
        <v>466</v>
      </c>
      <c r="E830">
        <v>2</v>
      </c>
      <c r="F830" t="str">
        <f t="shared" si="48"/>
        <v>normal</v>
      </c>
      <c r="G830" s="3">
        <v>418</v>
      </c>
      <c r="H830">
        <v>10</v>
      </c>
      <c r="I830" t="str">
        <f t="shared" si="49"/>
        <v>discounted</v>
      </c>
      <c r="J830" s="3">
        <f>Table3[[#This Row],[Quantity_Sold]]*Table3[[#This Row],[Selling_Price]]</f>
        <v>836</v>
      </c>
      <c r="K830" s="3">
        <f t="shared" si="50"/>
        <v>41.8</v>
      </c>
      <c r="L830" s="3">
        <f t="shared" si="51"/>
        <v>794.2</v>
      </c>
      <c r="M830" s="3" t="str">
        <f>TEXT(Table3[[#This Row],[Date]], "mmmm")</f>
        <v>February</v>
      </c>
      <c r="N830" s="3" t="str">
        <f>_xlfn.XLOOKUP(D830,Customers!A:A,Customers!B:B )</f>
        <v>Knight-Coleman</v>
      </c>
      <c r="O830" s="3" t="str">
        <f>_xlfn.XLOOKUP(C830,Books!A:A,Books!B:B)</f>
        <v>Arrive ok</v>
      </c>
      <c r="P830" s="3" t="str">
        <f>INDEX(Customers!B:B,MATCH(D830,Customers!A:A,0))</f>
        <v>Knight-Coleman</v>
      </c>
    </row>
    <row r="831" spans="1:16">
      <c r="A831" t="s">
        <v>1478</v>
      </c>
      <c r="B831" s="5">
        <v>44970</v>
      </c>
      <c r="C831" t="s">
        <v>98</v>
      </c>
      <c r="D831" t="s">
        <v>432</v>
      </c>
      <c r="E831">
        <v>10</v>
      </c>
      <c r="F831" t="str">
        <f t="shared" si="48"/>
        <v>Bulk</v>
      </c>
      <c r="G831" s="3">
        <v>206</v>
      </c>
      <c r="H831">
        <v>15</v>
      </c>
      <c r="I831" t="str">
        <f t="shared" si="49"/>
        <v>discounted</v>
      </c>
      <c r="J831" s="3">
        <f>Table3[[#This Row],[Quantity_Sold]]*Table3[[#This Row],[Selling_Price]]</f>
        <v>2060</v>
      </c>
      <c r="K831" s="3">
        <f t="shared" si="50"/>
        <v>30.9</v>
      </c>
      <c r="L831" s="3">
        <f t="shared" si="51"/>
        <v>2029.1</v>
      </c>
      <c r="M831" s="3" t="str">
        <f>TEXT(Table3[[#This Row],[Date]], "mmmm")</f>
        <v>February</v>
      </c>
      <c r="N831" s="3" t="str">
        <f>_xlfn.XLOOKUP(D831,Customers!A:A,Customers!B:B )</f>
        <v>Rodgers and Sons</v>
      </c>
      <c r="O831" s="3" t="str">
        <f>_xlfn.XLOOKUP(C831,Books!A:A,Books!B:B)</f>
        <v>Inside lot never discover</v>
      </c>
      <c r="P831" s="3" t="str">
        <f>INDEX(Customers!B:B,MATCH(D831,Customers!A:A,0))</f>
        <v>Rodgers and Sons</v>
      </c>
    </row>
    <row r="832" spans="1:16">
      <c r="A832" t="s">
        <v>1479</v>
      </c>
      <c r="B832" s="5">
        <v>44959</v>
      </c>
      <c r="C832" t="s">
        <v>88</v>
      </c>
      <c r="D832" t="s">
        <v>312</v>
      </c>
      <c r="E832">
        <v>3</v>
      </c>
      <c r="F832" t="str">
        <f t="shared" si="48"/>
        <v>normal</v>
      </c>
      <c r="G832" s="3">
        <v>456</v>
      </c>
      <c r="H832">
        <v>15</v>
      </c>
      <c r="I832" t="str">
        <f t="shared" si="49"/>
        <v>discounted</v>
      </c>
      <c r="J832" s="3">
        <f>Table3[[#This Row],[Quantity_Sold]]*Table3[[#This Row],[Selling_Price]]</f>
        <v>1368</v>
      </c>
      <c r="K832" s="3">
        <f t="shared" si="50"/>
        <v>68.400000000000006</v>
      </c>
      <c r="L832" s="3">
        <f t="shared" si="51"/>
        <v>1299.5999999999999</v>
      </c>
      <c r="M832" s="3" t="str">
        <f>TEXT(Table3[[#This Row],[Date]], "mmmm")</f>
        <v>February</v>
      </c>
      <c r="N832" s="3" t="str">
        <f>_xlfn.XLOOKUP(D832,Customers!A:A,Customers!B:B )</f>
        <v>White and Sons</v>
      </c>
      <c r="O832" s="3" t="str">
        <f>_xlfn.XLOOKUP(C832,Books!A:A,Books!B:B)</f>
        <v>Lay chance</v>
      </c>
      <c r="P832" s="3" t="str">
        <f>INDEX(Customers!B:B,MATCH(D832,Customers!A:A,0))</f>
        <v>White and Sons</v>
      </c>
    </row>
    <row r="833" spans="1:16">
      <c r="A833" t="s">
        <v>1480</v>
      </c>
      <c r="B833" s="5">
        <v>44973</v>
      </c>
      <c r="C833" t="s">
        <v>46</v>
      </c>
      <c r="D833" t="s">
        <v>318</v>
      </c>
      <c r="E833">
        <v>8</v>
      </c>
      <c r="F833" t="str">
        <f t="shared" si="48"/>
        <v>Bulk</v>
      </c>
      <c r="G833" s="3">
        <v>167</v>
      </c>
      <c r="H833">
        <v>15</v>
      </c>
      <c r="I833" t="str">
        <f t="shared" si="49"/>
        <v>discounted</v>
      </c>
      <c r="J833" s="3">
        <f>Table3[[#This Row],[Quantity_Sold]]*Table3[[#This Row],[Selling_Price]]</f>
        <v>1336</v>
      </c>
      <c r="K833" s="3">
        <f t="shared" si="50"/>
        <v>25.05</v>
      </c>
      <c r="L833" s="3">
        <f t="shared" si="51"/>
        <v>1310.95</v>
      </c>
      <c r="M833" s="3" t="str">
        <f>TEXT(Table3[[#This Row],[Date]], "mmmm")</f>
        <v>February</v>
      </c>
      <c r="N833" s="3" t="str">
        <f>_xlfn.XLOOKUP(D833,Customers!A:A,Customers!B:B )</f>
        <v>Davis, Shepard and Clay</v>
      </c>
      <c r="O833" s="3" t="str">
        <f>_xlfn.XLOOKUP(C833,Books!A:A,Books!B:B)</f>
        <v>Result population age</v>
      </c>
      <c r="P833" s="3" t="str">
        <f>INDEX(Customers!B:B,MATCH(D833,Customers!A:A,0))</f>
        <v>Davis, Shepard and Clay</v>
      </c>
    </row>
    <row r="834" spans="1:16">
      <c r="A834" t="s">
        <v>1481</v>
      </c>
      <c r="B834" s="5">
        <v>44962</v>
      </c>
      <c r="C834" t="s">
        <v>90</v>
      </c>
      <c r="D834" t="s">
        <v>408</v>
      </c>
      <c r="E834">
        <v>4</v>
      </c>
      <c r="F834" t="str">
        <f t="shared" ref="F834:F897" si="52">IF(E834&gt;5,"Bulk","normal")</f>
        <v>normal</v>
      </c>
      <c r="G834" s="3">
        <v>222</v>
      </c>
      <c r="H834">
        <v>10</v>
      </c>
      <c r="I834" t="str">
        <f t="shared" ref="I834:I897" si="53">IF(H834&gt;0,"discounted","full price")</f>
        <v>discounted</v>
      </c>
      <c r="J834" s="3">
        <f>Table3[[#This Row],[Quantity_Sold]]*Table3[[#This Row],[Selling_Price]]</f>
        <v>888</v>
      </c>
      <c r="K834" s="3">
        <f t="shared" ref="K834:K897" si="54">H834*G834/100</f>
        <v>22.2</v>
      </c>
      <c r="L834" s="3">
        <f t="shared" ref="L834:L897" si="55">J834-K834</f>
        <v>865.8</v>
      </c>
      <c r="M834" s="3" t="str">
        <f>TEXT(Table3[[#This Row],[Date]], "mmmm")</f>
        <v>February</v>
      </c>
      <c r="N834" s="3" t="str">
        <f>_xlfn.XLOOKUP(D834,Customers!A:A,Customers!B:B )</f>
        <v>Miranda-Jimenez</v>
      </c>
      <c r="O834" s="3" t="str">
        <f>_xlfn.XLOOKUP(C834,Books!A:A,Books!B:B)</f>
        <v>Remember approach buy</v>
      </c>
      <c r="P834" s="3" t="str">
        <f>INDEX(Customers!B:B,MATCH(D834,Customers!A:A,0))</f>
        <v>Miranda-Jimenez</v>
      </c>
    </row>
    <row r="835" spans="1:16">
      <c r="A835" t="s">
        <v>1482</v>
      </c>
      <c r="B835" s="5">
        <v>44964</v>
      </c>
      <c r="C835" t="s">
        <v>50</v>
      </c>
      <c r="D835" t="s">
        <v>514</v>
      </c>
      <c r="E835">
        <v>7</v>
      </c>
      <c r="F835" t="str">
        <f t="shared" si="52"/>
        <v>Bulk</v>
      </c>
      <c r="G835" s="3">
        <v>269</v>
      </c>
      <c r="H835">
        <v>5</v>
      </c>
      <c r="I835" t="str">
        <f t="shared" si="53"/>
        <v>discounted</v>
      </c>
      <c r="J835" s="3">
        <f>Table3[[#This Row],[Quantity_Sold]]*Table3[[#This Row],[Selling_Price]]</f>
        <v>1883</v>
      </c>
      <c r="K835" s="3">
        <f t="shared" si="54"/>
        <v>13.45</v>
      </c>
      <c r="L835" s="3">
        <f t="shared" si="55"/>
        <v>1869.55</v>
      </c>
      <c r="M835" s="3" t="str">
        <f>TEXT(Table3[[#This Row],[Date]], "mmmm")</f>
        <v>February</v>
      </c>
      <c r="N835" s="3" t="str">
        <f>_xlfn.XLOOKUP(D835,Customers!A:A,Customers!B:B )</f>
        <v>Contreras Inc</v>
      </c>
      <c r="O835" s="3" t="str">
        <f>_xlfn.XLOOKUP(C835,Books!A:A,Books!B:B)</f>
        <v>Course history</v>
      </c>
      <c r="P835" s="3" t="str">
        <f>INDEX(Customers!B:B,MATCH(D835,Customers!A:A,0))</f>
        <v>Contreras Inc</v>
      </c>
    </row>
    <row r="836" spans="1:16">
      <c r="A836" t="s">
        <v>1483</v>
      </c>
      <c r="B836" s="5">
        <v>44963</v>
      </c>
      <c r="C836" t="s">
        <v>34</v>
      </c>
      <c r="D836" t="s">
        <v>442</v>
      </c>
      <c r="E836">
        <v>7</v>
      </c>
      <c r="F836" t="str">
        <f t="shared" si="52"/>
        <v>Bulk</v>
      </c>
      <c r="G836" s="3">
        <v>284</v>
      </c>
      <c r="H836">
        <v>0</v>
      </c>
      <c r="I836" t="str">
        <f t="shared" si="53"/>
        <v>full price</v>
      </c>
      <c r="J836" s="3">
        <f>Table3[[#This Row],[Quantity_Sold]]*Table3[[#This Row],[Selling_Price]]</f>
        <v>1988</v>
      </c>
      <c r="K836" s="3">
        <f t="shared" si="54"/>
        <v>0</v>
      </c>
      <c r="L836" s="3">
        <f t="shared" si="55"/>
        <v>1988</v>
      </c>
      <c r="M836" s="3" t="str">
        <f>TEXT(Table3[[#This Row],[Date]], "mmmm")</f>
        <v>February</v>
      </c>
      <c r="N836" s="3" t="str">
        <f>_xlfn.XLOOKUP(D836,Customers!A:A,Customers!B:B )</f>
        <v>Terry-Simpson</v>
      </c>
      <c r="O836" s="3" t="str">
        <f>_xlfn.XLOOKUP(C836,Books!A:A,Books!B:B)</f>
        <v>Against realize bill</v>
      </c>
      <c r="P836" s="3" t="str">
        <f>INDEX(Customers!B:B,MATCH(D836,Customers!A:A,0))</f>
        <v>Terry-Simpson</v>
      </c>
    </row>
    <row r="837" spans="1:16">
      <c r="A837" t="s">
        <v>1484</v>
      </c>
      <c r="B837" s="5">
        <v>44971</v>
      </c>
      <c r="C837" t="s">
        <v>120</v>
      </c>
      <c r="D837" t="s">
        <v>518</v>
      </c>
      <c r="E837">
        <v>3</v>
      </c>
      <c r="F837" t="str">
        <f t="shared" si="52"/>
        <v>normal</v>
      </c>
      <c r="G837" s="3">
        <v>204</v>
      </c>
      <c r="H837">
        <v>0</v>
      </c>
      <c r="I837" t="str">
        <f t="shared" si="53"/>
        <v>full price</v>
      </c>
      <c r="J837" s="3">
        <f>Table3[[#This Row],[Quantity_Sold]]*Table3[[#This Row],[Selling_Price]]</f>
        <v>612</v>
      </c>
      <c r="K837" s="3">
        <f t="shared" si="54"/>
        <v>0</v>
      </c>
      <c r="L837" s="3">
        <f t="shared" si="55"/>
        <v>612</v>
      </c>
      <c r="M837" s="3" t="str">
        <f>TEXT(Table3[[#This Row],[Date]], "mmmm")</f>
        <v>February</v>
      </c>
      <c r="N837" s="3" t="str">
        <f>_xlfn.XLOOKUP(D837,Customers!A:A,Customers!B:B )</f>
        <v>Koch, Tran and Garner</v>
      </c>
      <c r="O837" s="3" t="str">
        <f>_xlfn.XLOOKUP(C837,Books!A:A,Books!B:B)</f>
        <v>Expect turn</v>
      </c>
      <c r="P837" s="3" t="str">
        <f>INDEX(Customers!B:B,MATCH(D837,Customers!A:A,0))</f>
        <v>Koch, Tran and Garner</v>
      </c>
    </row>
    <row r="838" spans="1:16">
      <c r="A838" t="s">
        <v>1485</v>
      </c>
      <c r="B838" s="5">
        <v>44975</v>
      </c>
      <c r="C838" t="s">
        <v>88</v>
      </c>
      <c r="D838" t="s">
        <v>590</v>
      </c>
      <c r="E838">
        <v>3</v>
      </c>
      <c r="F838" t="str">
        <f t="shared" si="52"/>
        <v>normal</v>
      </c>
      <c r="G838" s="3">
        <v>456</v>
      </c>
      <c r="H838">
        <v>10</v>
      </c>
      <c r="I838" t="str">
        <f t="shared" si="53"/>
        <v>discounted</v>
      </c>
      <c r="J838" s="3">
        <f>Table3[[#This Row],[Quantity_Sold]]*Table3[[#This Row],[Selling_Price]]</f>
        <v>1368</v>
      </c>
      <c r="K838" s="3">
        <f t="shared" si="54"/>
        <v>45.6</v>
      </c>
      <c r="L838" s="3">
        <f t="shared" si="55"/>
        <v>1322.4</v>
      </c>
      <c r="M838" s="3" t="str">
        <f>TEXT(Table3[[#This Row],[Date]], "mmmm")</f>
        <v>February</v>
      </c>
      <c r="N838" s="3" t="str">
        <f>_xlfn.XLOOKUP(D838,Customers!A:A,Customers!B:B )</f>
        <v>Mills, Robles and Smith</v>
      </c>
      <c r="O838" s="3" t="str">
        <f>_xlfn.XLOOKUP(C838,Books!A:A,Books!B:B)</f>
        <v>Lay chance</v>
      </c>
      <c r="P838" s="3" t="str">
        <f>INDEX(Customers!B:B,MATCH(D838,Customers!A:A,0))</f>
        <v>Mills, Robles and Smith</v>
      </c>
    </row>
    <row r="839" spans="1:16">
      <c r="A839" t="s">
        <v>1486</v>
      </c>
      <c r="B839" s="5">
        <v>44981</v>
      </c>
      <c r="C839" t="s">
        <v>28</v>
      </c>
      <c r="D839" t="s">
        <v>232</v>
      </c>
      <c r="E839">
        <v>5</v>
      </c>
      <c r="F839" t="str">
        <f t="shared" si="52"/>
        <v>normal</v>
      </c>
      <c r="G839" s="3">
        <v>342</v>
      </c>
      <c r="H839">
        <v>10</v>
      </c>
      <c r="I839" t="str">
        <f t="shared" si="53"/>
        <v>discounted</v>
      </c>
      <c r="J839" s="3">
        <f>Table3[[#This Row],[Quantity_Sold]]*Table3[[#This Row],[Selling_Price]]</f>
        <v>1710</v>
      </c>
      <c r="K839" s="3">
        <f t="shared" si="54"/>
        <v>34.200000000000003</v>
      </c>
      <c r="L839" s="3">
        <f t="shared" si="55"/>
        <v>1675.8</v>
      </c>
      <c r="M839" s="3" t="str">
        <f>TEXT(Table3[[#This Row],[Date]], "mmmm")</f>
        <v>February</v>
      </c>
      <c r="N839" s="3" t="str">
        <f>_xlfn.XLOOKUP(D839,Customers!A:A,Customers!B:B )</f>
        <v>Mcknight LLC</v>
      </c>
      <c r="O839" s="3" t="str">
        <f>_xlfn.XLOOKUP(C839,Books!A:A,Books!B:B)</f>
        <v>Eat pattern view</v>
      </c>
      <c r="P839" s="3" t="str">
        <f>INDEX(Customers!B:B,MATCH(D839,Customers!A:A,0))</f>
        <v>Mcknight LLC</v>
      </c>
    </row>
    <row r="840" spans="1:16">
      <c r="A840" t="s">
        <v>1487</v>
      </c>
      <c r="B840" s="5">
        <v>44984</v>
      </c>
      <c r="C840" t="s">
        <v>54</v>
      </c>
      <c r="D840" t="s">
        <v>582</v>
      </c>
      <c r="E840">
        <v>7</v>
      </c>
      <c r="F840" t="str">
        <f t="shared" si="52"/>
        <v>Bulk</v>
      </c>
      <c r="G840" s="3">
        <v>421</v>
      </c>
      <c r="H840">
        <v>0</v>
      </c>
      <c r="I840" t="str">
        <f t="shared" si="53"/>
        <v>full price</v>
      </c>
      <c r="J840" s="3">
        <f>Table3[[#This Row],[Quantity_Sold]]*Table3[[#This Row],[Selling_Price]]</f>
        <v>2947</v>
      </c>
      <c r="K840" s="3">
        <f t="shared" si="54"/>
        <v>0</v>
      </c>
      <c r="L840" s="3">
        <f t="shared" si="55"/>
        <v>2947</v>
      </c>
      <c r="M840" s="3" t="str">
        <f>TEXT(Table3[[#This Row],[Date]], "mmmm")</f>
        <v>February</v>
      </c>
      <c r="N840" s="3" t="str">
        <f>_xlfn.XLOOKUP(D840,Customers!A:A,Customers!B:B )</f>
        <v>Martin Inc</v>
      </c>
      <c r="O840" s="3" t="str">
        <f>_xlfn.XLOOKUP(C840,Books!A:A,Books!B:B)</f>
        <v>Author director</v>
      </c>
      <c r="P840" s="3" t="str">
        <f>INDEX(Customers!B:B,MATCH(D840,Customers!A:A,0))</f>
        <v>Martin Inc</v>
      </c>
    </row>
    <row r="841" spans="1:16">
      <c r="A841" t="s">
        <v>1488</v>
      </c>
      <c r="B841" s="5">
        <v>44984</v>
      </c>
      <c r="C841" t="s">
        <v>38</v>
      </c>
      <c r="D841" t="s">
        <v>614</v>
      </c>
      <c r="E841">
        <v>9</v>
      </c>
      <c r="F841" t="str">
        <f t="shared" si="52"/>
        <v>Bulk</v>
      </c>
      <c r="G841" s="3">
        <v>417</v>
      </c>
      <c r="H841">
        <v>0</v>
      </c>
      <c r="I841" t="str">
        <f t="shared" si="53"/>
        <v>full price</v>
      </c>
      <c r="J841" s="3">
        <f>Table3[[#This Row],[Quantity_Sold]]*Table3[[#This Row],[Selling_Price]]</f>
        <v>3753</v>
      </c>
      <c r="K841" s="3">
        <f t="shared" si="54"/>
        <v>0</v>
      </c>
      <c r="L841" s="3">
        <f t="shared" si="55"/>
        <v>3753</v>
      </c>
      <c r="M841" s="3" t="str">
        <f>TEXT(Table3[[#This Row],[Date]], "mmmm")</f>
        <v>February</v>
      </c>
      <c r="N841" s="3" t="str">
        <f>_xlfn.XLOOKUP(D841,Customers!A:A,Customers!B:B )</f>
        <v>Morgan PLC</v>
      </c>
      <c r="O841" s="3" t="str">
        <f>_xlfn.XLOOKUP(C841,Books!A:A,Books!B:B)</f>
        <v>Impact believe worker look</v>
      </c>
      <c r="P841" s="3" t="str">
        <f>INDEX(Customers!B:B,MATCH(D841,Customers!A:A,0))</f>
        <v>Morgan PLC</v>
      </c>
    </row>
    <row r="842" spans="1:16">
      <c r="A842" t="s">
        <v>1489</v>
      </c>
      <c r="B842" s="5">
        <v>44973</v>
      </c>
      <c r="C842" t="s">
        <v>60</v>
      </c>
      <c r="D842" t="s">
        <v>159</v>
      </c>
      <c r="E842">
        <v>3</v>
      </c>
      <c r="F842" t="str">
        <f t="shared" si="52"/>
        <v>normal</v>
      </c>
      <c r="G842" s="3">
        <v>459</v>
      </c>
      <c r="H842">
        <v>0</v>
      </c>
      <c r="I842" t="str">
        <f t="shared" si="53"/>
        <v>full price</v>
      </c>
      <c r="J842" s="3">
        <f>Table3[[#This Row],[Quantity_Sold]]*Table3[[#This Row],[Selling_Price]]</f>
        <v>1377</v>
      </c>
      <c r="K842" s="3">
        <f t="shared" si="54"/>
        <v>0</v>
      </c>
      <c r="L842" s="3">
        <f t="shared" si="55"/>
        <v>1377</v>
      </c>
      <c r="M842" s="3" t="str">
        <f>TEXT(Table3[[#This Row],[Date]], "mmmm")</f>
        <v>February</v>
      </c>
      <c r="N842" s="3" t="str">
        <f>_xlfn.XLOOKUP(D842,Customers!A:A,Customers!B:B )</f>
        <v>Brown and Sons</v>
      </c>
      <c r="O842" s="3" t="str">
        <f>_xlfn.XLOOKUP(C842,Books!A:A,Books!B:B)</f>
        <v>Whatever method</v>
      </c>
      <c r="P842" s="3" t="str">
        <f>INDEX(Customers!B:B,MATCH(D842,Customers!A:A,0))</f>
        <v>Brown and Sons</v>
      </c>
    </row>
    <row r="843" spans="1:16">
      <c r="A843" t="s">
        <v>1490</v>
      </c>
      <c r="B843" s="5">
        <v>44980</v>
      </c>
      <c r="C843" t="s">
        <v>28</v>
      </c>
      <c r="D843" t="s">
        <v>550</v>
      </c>
      <c r="E843">
        <v>4</v>
      </c>
      <c r="F843" t="str">
        <f t="shared" si="52"/>
        <v>normal</v>
      </c>
      <c r="G843" s="3">
        <v>342</v>
      </c>
      <c r="H843">
        <v>10</v>
      </c>
      <c r="I843" t="str">
        <f t="shared" si="53"/>
        <v>discounted</v>
      </c>
      <c r="J843" s="3">
        <f>Table3[[#This Row],[Quantity_Sold]]*Table3[[#This Row],[Selling_Price]]</f>
        <v>1368</v>
      </c>
      <c r="K843" s="3">
        <f t="shared" si="54"/>
        <v>34.200000000000003</v>
      </c>
      <c r="L843" s="3">
        <f t="shared" si="55"/>
        <v>1333.8</v>
      </c>
      <c r="M843" s="3" t="str">
        <f>TEXT(Table3[[#This Row],[Date]], "mmmm")</f>
        <v>February</v>
      </c>
      <c r="N843" s="3" t="str">
        <f>_xlfn.XLOOKUP(D843,Customers!A:A,Customers!B:B )</f>
        <v>Hunter PLC</v>
      </c>
      <c r="O843" s="3" t="str">
        <f>_xlfn.XLOOKUP(C843,Books!A:A,Books!B:B)</f>
        <v>Eat pattern view</v>
      </c>
      <c r="P843" s="3" t="str">
        <f>INDEX(Customers!B:B,MATCH(D843,Customers!A:A,0))</f>
        <v>Hunter PLC</v>
      </c>
    </row>
    <row r="844" spans="1:16">
      <c r="A844" t="s">
        <v>1491</v>
      </c>
      <c r="B844" s="5">
        <v>44977</v>
      </c>
      <c r="C844" t="s">
        <v>106</v>
      </c>
      <c r="D844" t="s">
        <v>488</v>
      </c>
      <c r="E844">
        <v>1</v>
      </c>
      <c r="F844" t="str">
        <f t="shared" si="52"/>
        <v>normal</v>
      </c>
      <c r="G844" s="3">
        <v>219</v>
      </c>
      <c r="H844">
        <v>10</v>
      </c>
      <c r="I844" t="str">
        <f t="shared" si="53"/>
        <v>discounted</v>
      </c>
      <c r="J844" s="3">
        <f>Table3[[#This Row],[Quantity_Sold]]*Table3[[#This Row],[Selling_Price]]</f>
        <v>219</v>
      </c>
      <c r="K844" s="3">
        <f t="shared" si="54"/>
        <v>21.9</v>
      </c>
      <c r="L844" s="3">
        <f t="shared" si="55"/>
        <v>197.1</v>
      </c>
      <c r="M844" s="3" t="str">
        <f>TEXT(Table3[[#This Row],[Date]], "mmmm")</f>
        <v>February</v>
      </c>
      <c r="N844" s="3" t="str">
        <f>_xlfn.XLOOKUP(D844,Customers!A:A,Customers!B:B )</f>
        <v>Young, Reed and Goodwin</v>
      </c>
      <c r="O844" s="3" t="str">
        <f>_xlfn.XLOOKUP(C844,Books!A:A,Books!B:B)</f>
        <v>Some may</v>
      </c>
      <c r="P844" s="3" t="str">
        <f>INDEX(Customers!B:B,MATCH(D844,Customers!A:A,0))</f>
        <v>Young, Reed and Goodwin</v>
      </c>
    </row>
    <row r="845" spans="1:16">
      <c r="A845" t="s">
        <v>1492</v>
      </c>
      <c r="B845" s="5">
        <v>44973</v>
      </c>
      <c r="C845" t="s">
        <v>104</v>
      </c>
      <c r="D845" t="s">
        <v>450</v>
      </c>
      <c r="E845">
        <v>9</v>
      </c>
      <c r="F845" t="str">
        <f t="shared" si="52"/>
        <v>Bulk</v>
      </c>
      <c r="G845" s="3">
        <v>465</v>
      </c>
      <c r="H845">
        <v>5</v>
      </c>
      <c r="I845" t="str">
        <f t="shared" si="53"/>
        <v>discounted</v>
      </c>
      <c r="J845" s="3">
        <f>Table3[[#This Row],[Quantity_Sold]]*Table3[[#This Row],[Selling_Price]]</f>
        <v>4185</v>
      </c>
      <c r="K845" s="3">
        <f t="shared" si="54"/>
        <v>23.25</v>
      </c>
      <c r="L845" s="3">
        <f t="shared" si="55"/>
        <v>4161.75</v>
      </c>
      <c r="M845" s="3" t="str">
        <f>TEXT(Table3[[#This Row],[Date]], "mmmm")</f>
        <v>February</v>
      </c>
      <c r="N845" s="3" t="str">
        <f>_xlfn.XLOOKUP(D845,Customers!A:A,Customers!B:B )</f>
        <v>Garcia, Garcia and Rose</v>
      </c>
      <c r="O845" s="3" t="str">
        <f>_xlfn.XLOOKUP(C845,Books!A:A,Books!B:B)</f>
        <v>Process find daughter</v>
      </c>
      <c r="P845" s="3" t="str">
        <f>INDEX(Customers!B:B,MATCH(D845,Customers!A:A,0))</f>
        <v>Garcia, Garcia and Rose</v>
      </c>
    </row>
    <row r="846" spans="1:16">
      <c r="A846" t="s">
        <v>1493</v>
      </c>
      <c r="B846" s="5">
        <v>44971</v>
      </c>
      <c r="C846" t="s">
        <v>86</v>
      </c>
      <c r="D846" t="s">
        <v>250</v>
      </c>
      <c r="E846">
        <v>1</v>
      </c>
      <c r="F846" t="str">
        <f t="shared" si="52"/>
        <v>normal</v>
      </c>
      <c r="G846" s="3">
        <v>356</v>
      </c>
      <c r="H846">
        <v>0</v>
      </c>
      <c r="I846" t="str">
        <f t="shared" si="53"/>
        <v>full price</v>
      </c>
      <c r="J846" s="3">
        <f>Table3[[#This Row],[Quantity_Sold]]*Table3[[#This Row],[Selling_Price]]</f>
        <v>356</v>
      </c>
      <c r="K846" s="3">
        <f t="shared" si="54"/>
        <v>0</v>
      </c>
      <c r="L846" s="3">
        <f t="shared" si="55"/>
        <v>356</v>
      </c>
      <c r="M846" s="3" t="str">
        <f>TEXT(Table3[[#This Row],[Date]], "mmmm")</f>
        <v>February</v>
      </c>
      <c r="N846" s="3" t="str">
        <f>_xlfn.XLOOKUP(D846,Customers!A:A,Customers!B:B )</f>
        <v>Contreras, Suarez and Rocha</v>
      </c>
      <c r="O846" s="3" t="str">
        <f>_xlfn.XLOOKUP(C846,Books!A:A,Books!B:B)</f>
        <v>While responsibility</v>
      </c>
      <c r="P846" s="3" t="str">
        <f>INDEX(Customers!B:B,MATCH(D846,Customers!A:A,0))</f>
        <v>Contreras, Suarez and Rocha</v>
      </c>
    </row>
    <row r="847" spans="1:16">
      <c r="A847" t="s">
        <v>1494</v>
      </c>
      <c r="B847" s="5">
        <v>44976</v>
      </c>
      <c r="C847" t="s">
        <v>15</v>
      </c>
      <c r="D847" t="s">
        <v>224</v>
      </c>
      <c r="E847">
        <v>8</v>
      </c>
      <c r="F847" t="str">
        <f t="shared" si="52"/>
        <v>Bulk</v>
      </c>
      <c r="G847" s="3">
        <v>248</v>
      </c>
      <c r="H847">
        <v>0</v>
      </c>
      <c r="I847" t="str">
        <f t="shared" si="53"/>
        <v>full price</v>
      </c>
      <c r="J847" s="3">
        <f>Table3[[#This Row],[Quantity_Sold]]*Table3[[#This Row],[Selling_Price]]</f>
        <v>1984</v>
      </c>
      <c r="K847" s="3">
        <f t="shared" si="54"/>
        <v>0</v>
      </c>
      <c r="L847" s="3">
        <f t="shared" si="55"/>
        <v>1984</v>
      </c>
      <c r="M847" s="3" t="str">
        <f>TEXT(Table3[[#This Row],[Date]], "mmmm")</f>
        <v>February</v>
      </c>
      <c r="N847" s="3" t="str">
        <f>_xlfn.XLOOKUP(D847,Customers!A:A,Customers!B:B )</f>
        <v>Williams Ltd</v>
      </c>
      <c r="O847" s="3" t="str">
        <f>_xlfn.XLOOKUP(C847,Books!A:A,Books!B:B)</f>
        <v>Especially father down</v>
      </c>
      <c r="P847" s="3" t="str">
        <f>INDEX(Customers!B:B,MATCH(D847,Customers!A:A,0))</f>
        <v>Williams Ltd</v>
      </c>
    </row>
    <row r="848" spans="1:16">
      <c r="A848" t="s">
        <v>1495</v>
      </c>
      <c r="B848" s="5">
        <v>44969</v>
      </c>
      <c r="C848" t="s">
        <v>50</v>
      </c>
      <c r="D848" t="s">
        <v>364</v>
      </c>
      <c r="E848">
        <v>9</v>
      </c>
      <c r="F848" t="str">
        <f t="shared" si="52"/>
        <v>Bulk</v>
      </c>
      <c r="G848" s="3">
        <v>269</v>
      </c>
      <c r="H848">
        <v>5</v>
      </c>
      <c r="I848" t="str">
        <f t="shared" si="53"/>
        <v>discounted</v>
      </c>
      <c r="J848" s="3">
        <f>Table3[[#This Row],[Quantity_Sold]]*Table3[[#This Row],[Selling_Price]]</f>
        <v>2421</v>
      </c>
      <c r="K848" s="3">
        <f t="shared" si="54"/>
        <v>13.45</v>
      </c>
      <c r="L848" s="3">
        <f t="shared" si="55"/>
        <v>2407.5500000000002</v>
      </c>
      <c r="M848" s="3" t="str">
        <f>TEXT(Table3[[#This Row],[Date]], "mmmm")</f>
        <v>February</v>
      </c>
      <c r="N848" s="3" t="str">
        <f>_xlfn.XLOOKUP(D848,Customers!A:A,Customers!B:B )</f>
        <v>Mann PLC</v>
      </c>
      <c r="O848" s="3" t="str">
        <f>_xlfn.XLOOKUP(C848,Books!A:A,Books!B:B)</f>
        <v>Course history</v>
      </c>
      <c r="P848" s="3" t="str">
        <f>INDEX(Customers!B:B,MATCH(D848,Customers!A:A,0))</f>
        <v>Mann PLC</v>
      </c>
    </row>
    <row r="849" spans="1:16">
      <c r="A849" t="s">
        <v>1496</v>
      </c>
      <c r="B849" s="5">
        <v>44973</v>
      </c>
      <c r="C849" t="s">
        <v>112</v>
      </c>
      <c r="D849" t="s">
        <v>606</v>
      </c>
      <c r="E849">
        <v>10</v>
      </c>
      <c r="F849" t="str">
        <f t="shared" si="52"/>
        <v>Bulk</v>
      </c>
      <c r="G849" s="3">
        <v>462</v>
      </c>
      <c r="H849">
        <v>15</v>
      </c>
      <c r="I849" t="str">
        <f t="shared" si="53"/>
        <v>discounted</v>
      </c>
      <c r="J849" s="3">
        <f>Table3[[#This Row],[Quantity_Sold]]*Table3[[#This Row],[Selling_Price]]</f>
        <v>4620</v>
      </c>
      <c r="K849" s="3">
        <f t="shared" si="54"/>
        <v>69.3</v>
      </c>
      <c r="L849" s="3">
        <f t="shared" si="55"/>
        <v>4550.7</v>
      </c>
      <c r="M849" s="3" t="str">
        <f>TEXT(Table3[[#This Row],[Date]], "mmmm")</f>
        <v>February</v>
      </c>
      <c r="N849" s="3" t="str">
        <f>_xlfn.XLOOKUP(D849,Customers!A:A,Customers!B:B )</f>
        <v>Jackson Inc</v>
      </c>
      <c r="O849" s="3" t="str">
        <f>_xlfn.XLOOKUP(C849,Books!A:A,Books!B:B)</f>
        <v>Now stage</v>
      </c>
      <c r="P849" s="3" t="str">
        <f>INDEX(Customers!B:B,MATCH(D849,Customers!A:A,0))</f>
        <v>Jackson Inc</v>
      </c>
    </row>
    <row r="850" spans="1:16">
      <c r="A850" t="s">
        <v>1497</v>
      </c>
      <c r="B850" s="5">
        <v>44969</v>
      </c>
      <c r="C850" t="s">
        <v>120</v>
      </c>
      <c r="D850" t="s">
        <v>480</v>
      </c>
      <c r="E850">
        <v>6</v>
      </c>
      <c r="F850" t="str">
        <f t="shared" si="52"/>
        <v>Bulk</v>
      </c>
      <c r="G850" s="3">
        <v>204</v>
      </c>
      <c r="H850">
        <v>15</v>
      </c>
      <c r="I850" t="str">
        <f t="shared" si="53"/>
        <v>discounted</v>
      </c>
      <c r="J850" s="3">
        <f>Table3[[#This Row],[Quantity_Sold]]*Table3[[#This Row],[Selling_Price]]</f>
        <v>1224</v>
      </c>
      <c r="K850" s="3">
        <f t="shared" si="54"/>
        <v>30.6</v>
      </c>
      <c r="L850" s="3">
        <f t="shared" si="55"/>
        <v>1193.4000000000001</v>
      </c>
      <c r="M850" s="3" t="str">
        <f>TEXT(Table3[[#This Row],[Date]], "mmmm")</f>
        <v>February</v>
      </c>
      <c r="N850" s="3" t="str">
        <f>_xlfn.XLOOKUP(D850,Customers!A:A,Customers!B:B )</f>
        <v>Jordan, Parker and Adams</v>
      </c>
      <c r="O850" s="3" t="str">
        <f>_xlfn.XLOOKUP(C850,Books!A:A,Books!B:B)</f>
        <v>Expect turn</v>
      </c>
      <c r="P850" s="3" t="str">
        <f>INDEX(Customers!B:B,MATCH(D850,Customers!A:A,0))</f>
        <v>Jordan, Parker and Adams</v>
      </c>
    </row>
    <row r="851" spans="1:16">
      <c r="A851" t="s">
        <v>1498</v>
      </c>
      <c r="B851" s="5">
        <v>44978</v>
      </c>
      <c r="C851" t="s">
        <v>15</v>
      </c>
      <c r="D851" t="s">
        <v>588</v>
      </c>
      <c r="E851">
        <v>3</v>
      </c>
      <c r="F851" t="str">
        <f t="shared" si="52"/>
        <v>normal</v>
      </c>
      <c r="G851" s="3">
        <v>248</v>
      </c>
      <c r="H851">
        <v>5</v>
      </c>
      <c r="I851" t="str">
        <f t="shared" si="53"/>
        <v>discounted</v>
      </c>
      <c r="J851" s="3">
        <f>Table3[[#This Row],[Quantity_Sold]]*Table3[[#This Row],[Selling_Price]]</f>
        <v>744</v>
      </c>
      <c r="K851" s="3">
        <f t="shared" si="54"/>
        <v>12.4</v>
      </c>
      <c r="L851" s="3">
        <f t="shared" si="55"/>
        <v>731.6</v>
      </c>
      <c r="M851" s="3" t="str">
        <f>TEXT(Table3[[#This Row],[Date]], "mmmm")</f>
        <v>February</v>
      </c>
      <c r="N851" s="3" t="str">
        <f>_xlfn.XLOOKUP(D851,Customers!A:A,Customers!B:B )</f>
        <v>Wilkinson, Bell and Stevens</v>
      </c>
      <c r="O851" s="3" t="str">
        <f>_xlfn.XLOOKUP(C851,Books!A:A,Books!B:B)</f>
        <v>Especially father down</v>
      </c>
      <c r="P851" s="3" t="str">
        <f>INDEX(Customers!B:B,MATCH(D851,Customers!A:A,0))</f>
        <v>Wilkinson, Bell and Stevens</v>
      </c>
    </row>
    <row r="852" spans="1:16">
      <c r="A852" t="s">
        <v>1499</v>
      </c>
      <c r="B852" s="5">
        <v>44966</v>
      </c>
      <c r="C852" t="s">
        <v>15</v>
      </c>
      <c r="D852" t="s">
        <v>230</v>
      </c>
      <c r="E852">
        <v>10</v>
      </c>
      <c r="F852" t="str">
        <f t="shared" si="52"/>
        <v>Bulk</v>
      </c>
      <c r="G852" s="3">
        <v>248</v>
      </c>
      <c r="H852">
        <v>10</v>
      </c>
      <c r="I852" t="str">
        <f t="shared" si="53"/>
        <v>discounted</v>
      </c>
      <c r="J852" s="3">
        <f>Table3[[#This Row],[Quantity_Sold]]*Table3[[#This Row],[Selling_Price]]</f>
        <v>2480</v>
      </c>
      <c r="K852" s="3">
        <f t="shared" si="54"/>
        <v>24.8</v>
      </c>
      <c r="L852" s="3">
        <f t="shared" si="55"/>
        <v>2455.1999999999998</v>
      </c>
      <c r="M852" s="3" t="str">
        <f>TEXT(Table3[[#This Row],[Date]], "mmmm")</f>
        <v>February</v>
      </c>
      <c r="N852" s="3" t="str">
        <f>_xlfn.XLOOKUP(D852,Customers!A:A,Customers!B:B )</f>
        <v>Alexander-Williams</v>
      </c>
      <c r="O852" s="3" t="str">
        <f>_xlfn.XLOOKUP(C852,Books!A:A,Books!B:B)</f>
        <v>Especially father down</v>
      </c>
      <c r="P852" s="3" t="str">
        <f>INDEX(Customers!B:B,MATCH(D852,Customers!A:A,0))</f>
        <v>Alexander-Williams</v>
      </c>
    </row>
    <row r="853" spans="1:16">
      <c r="A853" t="s">
        <v>1500</v>
      </c>
      <c r="B853" s="5">
        <v>44977</v>
      </c>
      <c r="C853" t="s">
        <v>10</v>
      </c>
      <c r="D853" t="s">
        <v>552</v>
      </c>
      <c r="E853">
        <v>8</v>
      </c>
      <c r="F853" t="str">
        <f t="shared" si="52"/>
        <v>Bulk</v>
      </c>
      <c r="G853" s="3">
        <v>167</v>
      </c>
      <c r="H853">
        <v>10</v>
      </c>
      <c r="I853" t="str">
        <f t="shared" si="53"/>
        <v>discounted</v>
      </c>
      <c r="J853" s="3">
        <f>Table3[[#This Row],[Quantity_Sold]]*Table3[[#This Row],[Selling_Price]]</f>
        <v>1336</v>
      </c>
      <c r="K853" s="3">
        <f t="shared" si="54"/>
        <v>16.7</v>
      </c>
      <c r="L853" s="3">
        <f t="shared" si="55"/>
        <v>1319.3</v>
      </c>
      <c r="M853" s="3" t="str">
        <f>TEXT(Table3[[#This Row],[Date]], "mmmm")</f>
        <v>February</v>
      </c>
      <c r="N853" s="3" t="str">
        <f>_xlfn.XLOOKUP(D853,Customers!A:A,Customers!B:B )</f>
        <v>Lamb LLC</v>
      </c>
      <c r="O853" s="3" t="str">
        <f>_xlfn.XLOOKUP(C853,Books!A:A,Books!B:B)</f>
        <v>Late</v>
      </c>
      <c r="P853" s="3" t="str">
        <f>INDEX(Customers!B:B,MATCH(D853,Customers!A:A,0))</f>
        <v>Lamb LLC</v>
      </c>
    </row>
    <row r="854" spans="1:16">
      <c r="A854" t="s">
        <v>1501</v>
      </c>
      <c r="B854" s="5">
        <v>44978</v>
      </c>
      <c r="C854" t="s">
        <v>10</v>
      </c>
      <c r="D854" t="s">
        <v>494</v>
      </c>
      <c r="E854">
        <v>7</v>
      </c>
      <c r="F854" t="str">
        <f t="shared" si="52"/>
        <v>Bulk</v>
      </c>
      <c r="G854" s="3">
        <v>167</v>
      </c>
      <c r="H854">
        <v>0</v>
      </c>
      <c r="I854" t="str">
        <f t="shared" si="53"/>
        <v>full price</v>
      </c>
      <c r="J854" s="3">
        <f>Table3[[#This Row],[Quantity_Sold]]*Table3[[#This Row],[Selling_Price]]</f>
        <v>1169</v>
      </c>
      <c r="K854" s="3">
        <f t="shared" si="54"/>
        <v>0</v>
      </c>
      <c r="L854" s="3">
        <f t="shared" si="55"/>
        <v>1169</v>
      </c>
      <c r="M854" s="3" t="str">
        <f>TEXT(Table3[[#This Row],[Date]], "mmmm")</f>
        <v>February</v>
      </c>
      <c r="N854" s="3" t="str">
        <f>_xlfn.XLOOKUP(D854,Customers!A:A,Customers!B:B )</f>
        <v>Garner Inc</v>
      </c>
      <c r="O854" s="3" t="str">
        <f>_xlfn.XLOOKUP(C854,Books!A:A,Books!B:B)</f>
        <v>Late</v>
      </c>
      <c r="P854" s="3" t="str">
        <f>INDEX(Customers!B:B,MATCH(D854,Customers!A:A,0))</f>
        <v>Garner Inc</v>
      </c>
    </row>
    <row r="855" spans="1:16">
      <c r="A855" t="s">
        <v>1502</v>
      </c>
      <c r="B855" s="5">
        <v>44964</v>
      </c>
      <c r="C855" t="s">
        <v>7</v>
      </c>
      <c r="D855" t="s">
        <v>390</v>
      </c>
      <c r="E855">
        <v>9</v>
      </c>
      <c r="F855" t="str">
        <f t="shared" si="52"/>
        <v>Bulk</v>
      </c>
      <c r="G855" s="3">
        <v>341</v>
      </c>
      <c r="H855">
        <v>15</v>
      </c>
      <c r="I855" t="str">
        <f t="shared" si="53"/>
        <v>discounted</v>
      </c>
      <c r="J855" s="3">
        <f>Table3[[#This Row],[Quantity_Sold]]*Table3[[#This Row],[Selling_Price]]</f>
        <v>3069</v>
      </c>
      <c r="K855" s="3">
        <f t="shared" si="54"/>
        <v>51.15</v>
      </c>
      <c r="L855" s="3">
        <f t="shared" si="55"/>
        <v>3017.85</v>
      </c>
      <c r="M855" s="3" t="str">
        <f>TEXT(Table3[[#This Row],[Date]], "mmmm")</f>
        <v>February</v>
      </c>
      <c r="N855" s="3" t="str">
        <f>_xlfn.XLOOKUP(D855,Customers!A:A,Customers!B:B )</f>
        <v>Rodriguez, Brown and Daniels</v>
      </c>
      <c r="O855" s="3" t="str">
        <f>_xlfn.XLOOKUP(C855,Books!A:A,Books!B:B)</f>
        <v>Key protect simple fall</v>
      </c>
      <c r="P855" s="3" t="str">
        <f>INDEX(Customers!B:B,MATCH(D855,Customers!A:A,0))</f>
        <v>Rodriguez, Brown and Daniels</v>
      </c>
    </row>
    <row r="856" spans="1:16">
      <c r="A856" t="s">
        <v>1503</v>
      </c>
      <c r="B856" s="5">
        <v>44982</v>
      </c>
      <c r="C856" t="s">
        <v>52</v>
      </c>
      <c r="D856" t="s">
        <v>388</v>
      </c>
      <c r="E856">
        <v>2</v>
      </c>
      <c r="F856" t="str">
        <f t="shared" si="52"/>
        <v>normal</v>
      </c>
      <c r="G856" s="3">
        <v>441</v>
      </c>
      <c r="H856">
        <v>5</v>
      </c>
      <c r="I856" t="str">
        <f t="shared" si="53"/>
        <v>discounted</v>
      </c>
      <c r="J856" s="3">
        <f>Table3[[#This Row],[Quantity_Sold]]*Table3[[#This Row],[Selling_Price]]</f>
        <v>882</v>
      </c>
      <c r="K856" s="3">
        <f t="shared" si="54"/>
        <v>22.05</v>
      </c>
      <c r="L856" s="3">
        <f t="shared" si="55"/>
        <v>859.95</v>
      </c>
      <c r="M856" s="3" t="str">
        <f>TEXT(Table3[[#This Row],[Date]], "mmmm")</f>
        <v>February</v>
      </c>
      <c r="N856" s="3" t="str">
        <f>_xlfn.XLOOKUP(D856,Customers!A:A,Customers!B:B )</f>
        <v>Lloyd-Williams</v>
      </c>
      <c r="O856" s="3" t="str">
        <f>_xlfn.XLOOKUP(C856,Books!A:A,Books!B:B)</f>
        <v>Hope meet thing</v>
      </c>
      <c r="P856" s="3" t="str">
        <f>INDEX(Customers!B:B,MATCH(D856,Customers!A:A,0))</f>
        <v>Lloyd-Williams</v>
      </c>
    </row>
    <row r="857" spans="1:16">
      <c r="A857" t="s">
        <v>1504</v>
      </c>
      <c r="B857" s="5">
        <v>44958</v>
      </c>
      <c r="C857" t="s">
        <v>62</v>
      </c>
      <c r="D857" t="s">
        <v>612</v>
      </c>
      <c r="E857">
        <v>4</v>
      </c>
      <c r="F857" t="str">
        <f t="shared" si="52"/>
        <v>normal</v>
      </c>
      <c r="G857" s="3">
        <v>336</v>
      </c>
      <c r="H857">
        <v>15</v>
      </c>
      <c r="I857" t="str">
        <f t="shared" si="53"/>
        <v>discounted</v>
      </c>
      <c r="J857" s="3">
        <f>Table3[[#This Row],[Quantity_Sold]]*Table3[[#This Row],[Selling_Price]]</f>
        <v>1344</v>
      </c>
      <c r="K857" s="3">
        <f t="shared" si="54"/>
        <v>50.4</v>
      </c>
      <c r="L857" s="3">
        <f t="shared" si="55"/>
        <v>1293.5999999999999</v>
      </c>
      <c r="M857" s="3" t="str">
        <f>TEXT(Table3[[#This Row],[Date]], "mmmm")</f>
        <v>February</v>
      </c>
      <c r="N857" s="3" t="str">
        <f>_xlfn.XLOOKUP(D857,Customers!A:A,Customers!B:B )</f>
        <v>Washington, Golden and Roberts</v>
      </c>
      <c r="O857" s="3" t="str">
        <f>_xlfn.XLOOKUP(C857,Books!A:A,Books!B:B)</f>
        <v>Wife get age</v>
      </c>
      <c r="P857" s="3" t="str">
        <f>INDEX(Customers!B:B,MATCH(D857,Customers!A:A,0))</f>
        <v>Washington, Golden and Roberts</v>
      </c>
    </row>
    <row r="858" spans="1:16">
      <c r="A858" t="s">
        <v>1505</v>
      </c>
      <c r="B858" s="5">
        <v>44984</v>
      </c>
      <c r="C858" t="s">
        <v>124</v>
      </c>
      <c r="D858" t="s">
        <v>498</v>
      </c>
      <c r="E858">
        <v>4</v>
      </c>
      <c r="F858" t="str">
        <f t="shared" si="52"/>
        <v>normal</v>
      </c>
      <c r="G858" s="3">
        <v>362</v>
      </c>
      <c r="H858">
        <v>15</v>
      </c>
      <c r="I858" t="str">
        <f t="shared" si="53"/>
        <v>discounted</v>
      </c>
      <c r="J858" s="3">
        <f>Table3[[#This Row],[Quantity_Sold]]*Table3[[#This Row],[Selling_Price]]</f>
        <v>1448</v>
      </c>
      <c r="K858" s="3">
        <f t="shared" si="54"/>
        <v>54.3</v>
      </c>
      <c r="L858" s="3">
        <f t="shared" si="55"/>
        <v>1393.7</v>
      </c>
      <c r="M858" s="3" t="str">
        <f>TEXT(Table3[[#This Row],[Date]], "mmmm")</f>
        <v>February</v>
      </c>
      <c r="N858" s="3" t="str">
        <f>_xlfn.XLOOKUP(D858,Customers!A:A,Customers!B:B )</f>
        <v>Anderson-Hogan</v>
      </c>
      <c r="O858" s="3" t="str">
        <f>_xlfn.XLOOKUP(C858,Books!A:A,Books!B:B)</f>
        <v>Financial</v>
      </c>
      <c r="P858" s="3" t="str">
        <f>INDEX(Customers!B:B,MATCH(D858,Customers!A:A,0))</f>
        <v>Anderson-Hogan</v>
      </c>
    </row>
    <row r="859" spans="1:16">
      <c r="A859" t="s">
        <v>1506</v>
      </c>
      <c r="B859" s="5">
        <v>44959</v>
      </c>
      <c r="C859" t="s">
        <v>118</v>
      </c>
      <c r="D859" t="s">
        <v>374</v>
      </c>
      <c r="E859">
        <v>1</v>
      </c>
      <c r="F859" t="str">
        <f t="shared" si="52"/>
        <v>normal</v>
      </c>
      <c r="G859" s="3">
        <v>192</v>
      </c>
      <c r="H859">
        <v>15</v>
      </c>
      <c r="I859" t="str">
        <f t="shared" si="53"/>
        <v>discounted</v>
      </c>
      <c r="J859" s="3">
        <f>Table3[[#This Row],[Quantity_Sold]]*Table3[[#This Row],[Selling_Price]]</f>
        <v>192</v>
      </c>
      <c r="K859" s="3">
        <f t="shared" si="54"/>
        <v>28.8</v>
      </c>
      <c r="L859" s="3">
        <f t="shared" si="55"/>
        <v>163.19999999999999</v>
      </c>
      <c r="M859" s="3" t="str">
        <f>TEXT(Table3[[#This Row],[Date]], "mmmm")</f>
        <v>February</v>
      </c>
      <c r="N859" s="3" t="str">
        <f>_xlfn.XLOOKUP(D859,Customers!A:A,Customers!B:B )</f>
        <v>Smith-Wolfe</v>
      </c>
      <c r="O859" s="3" t="str">
        <f>_xlfn.XLOOKUP(C859,Books!A:A,Books!B:B)</f>
        <v>Attorney</v>
      </c>
      <c r="P859" s="3" t="str">
        <f>INDEX(Customers!B:B,MATCH(D859,Customers!A:A,0))</f>
        <v>Smith-Wolfe</v>
      </c>
    </row>
    <row r="860" spans="1:16">
      <c r="A860" t="s">
        <v>1507</v>
      </c>
      <c r="B860" s="5">
        <v>44980</v>
      </c>
      <c r="C860" t="s">
        <v>50</v>
      </c>
      <c r="D860" t="s">
        <v>446</v>
      </c>
      <c r="E860">
        <v>2</v>
      </c>
      <c r="F860" t="str">
        <f t="shared" si="52"/>
        <v>normal</v>
      </c>
      <c r="G860" s="3">
        <v>269</v>
      </c>
      <c r="H860">
        <v>5</v>
      </c>
      <c r="I860" t="str">
        <f t="shared" si="53"/>
        <v>discounted</v>
      </c>
      <c r="J860" s="3">
        <f>Table3[[#This Row],[Quantity_Sold]]*Table3[[#This Row],[Selling_Price]]</f>
        <v>538</v>
      </c>
      <c r="K860" s="3">
        <f t="shared" si="54"/>
        <v>13.45</v>
      </c>
      <c r="L860" s="3">
        <f t="shared" si="55"/>
        <v>524.54999999999995</v>
      </c>
      <c r="M860" s="3" t="str">
        <f>TEXT(Table3[[#This Row],[Date]], "mmmm")</f>
        <v>February</v>
      </c>
      <c r="N860" s="3" t="str">
        <f>_xlfn.XLOOKUP(D860,Customers!A:A,Customers!B:B )</f>
        <v>Trevino LLC</v>
      </c>
      <c r="O860" s="3" t="str">
        <f>_xlfn.XLOOKUP(C860,Books!A:A,Books!B:B)</f>
        <v>Course history</v>
      </c>
      <c r="P860" s="3" t="str">
        <f>INDEX(Customers!B:B,MATCH(D860,Customers!A:A,0))</f>
        <v>Trevino LLC</v>
      </c>
    </row>
    <row r="861" spans="1:16">
      <c r="A861" t="s">
        <v>1508</v>
      </c>
      <c r="B861" s="5">
        <v>44969</v>
      </c>
      <c r="C861" t="s">
        <v>118</v>
      </c>
      <c r="D861" t="s">
        <v>155</v>
      </c>
      <c r="E861">
        <v>9</v>
      </c>
      <c r="F861" t="str">
        <f t="shared" si="52"/>
        <v>Bulk</v>
      </c>
      <c r="G861" s="3">
        <v>192</v>
      </c>
      <c r="H861">
        <v>5</v>
      </c>
      <c r="I861" t="str">
        <f t="shared" si="53"/>
        <v>discounted</v>
      </c>
      <c r="J861" s="3">
        <f>Table3[[#This Row],[Quantity_Sold]]*Table3[[#This Row],[Selling_Price]]</f>
        <v>1728</v>
      </c>
      <c r="K861" s="3">
        <f t="shared" si="54"/>
        <v>9.6</v>
      </c>
      <c r="L861" s="3">
        <f t="shared" si="55"/>
        <v>1718.4</v>
      </c>
      <c r="M861" s="3" t="str">
        <f>TEXT(Table3[[#This Row],[Date]], "mmmm")</f>
        <v>February</v>
      </c>
      <c r="N861" s="3" t="str">
        <f>_xlfn.XLOOKUP(D861,Customers!A:A,Customers!B:B )</f>
        <v>Gibson Ltd</v>
      </c>
      <c r="O861" s="3" t="str">
        <f>_xlfn.XLOOKUP(C861,Books!A:A,Books!B:B)</f>
        <v>Attorney</v>
      </c>
      <c r="P861" s="3" t="str">
        <f>INDEX(Customers!B:B,MATCH(D861,Customers!A:A,0))</f>
        <v>Gibson Ltd</v>
      </c>
    </row>
    <row r="862" spans="1:16">
      <c r="A862" t="s">
        <v>1509</v>
      </c>
      <c r="B862" s="5">
        <v>44979</v>
      </c>
      <c r="C862" t="s">
        <v>26</v>
      </c>
      <c r="D862" t="s">
        <v>342</v>
      </c>
      <c r="E862">
        <v>7</v>
      </c>
      <c r="F862" t="str">
        <f t="shared" si="52"/>
        <v>Bulk</v>
      </c>
      <c r="G862" s="3">
        <v>210</v>
      </c>
      <c r="H862">
        <v>0</v>
      </c>
      <c r="I862" t="str">
        <f t="shared" si="53"/>
        <v>full price</v>
      </c>
      <c r="J862" s="3">
        <f>Table3[[#This Row],[Quantity_Sold]]*Table3[[#This Row],[Selling_Price]]</f>
        <v>1470</v>
      </c>
      <c r="K862" s="3">
        <f t="shared" si="54"/>
        <v>0</v>
      </c>
      <c r="L862" s="3">
        <f t="shared" si="55"/>
        <v>1470</v>
      </c>
      <c r="M862" s="3" t="str">
        <f>TEXT(Table3[[#This Row],[Date]], "mmmm")</f>
        <v>February</v>
      </c>
      <c r="N862" s="3" t="str">
        <f>_xlfn.XLOOKUP(D862,Customers!A:A,Customers!B:B )</f>
        <v>Cooper-Bennett</v>
      </c>
      <c r="O862" s="3" t="str">
        <f>_xlfn.XLOOKUP(C862,Books!A:A,Books!B:B)</f>
        <v>Nearly material</v>
      </c>
      <c r="P862" s="3" t="str">
        <f>INDEX(Customers!B:B,MATCH(D862,Customers!A:A,0))</f>
        <v>Cooper-Bennett</v>
      </c>
    </row>
    <row r="863" spans="1:16">
      <c r="A863" t="s">
        <v>1510</v>
      </c>
      <c r="B863" s="5">
        <v>44962</v>
      </c>
      <c r="C863" t="s">
        <v>82</v>
      </c>
      <c r="D863" t="s">
        <v>506</v>
      </c>
      <c r="E863">
        <v>4</v>
      </c>
      <c r="F863" t="str">
        <f t="shared" si="52"/>
        <v>normal</v>
      </c>
      <c r="G863" s="3">
        <v>373</v>
      </c>
      <c r="H863">
        <v>10</v>
      </c>
      <c r="I863" t="str">
        <f t="shared" si="53"/>
        <v>discounted</v>
      </c>
      <c r="J863" s="3">
        <f>Table3[[#This Row],[Quantity_Sold]]*Table3[[#This Row],[Selling_Price]]</f>
        <v>1492</v>
      </c>
      <c r="K863" s="3">
        <f t="shared" si="54"/>
        <v>37.299999999999997</v>
      </c>
      <c r="L863" s="3">
        <f t="shared" si="55"/>
        <v>1454.7</v>
      </c>
      <c r="M863" s="3" t="str">
        <f>TEXT(Table3[[#This Row],[Date]], "mmmm")</f>
        <v>February</v>
      </c>
      <c r="N863" s="3" t="str">
        <f>_xlfn.XLOOKUP(D863,Customers!A:A,Customers!B:B )</f>
        <v>Torres Ltd</v>
      </c>
      <c r="O863" s="3" t="str">
        <f>_xlfn.XLOOKUP(C863,Books!A:A,Books!B:B)</f>
        <v>Light leader expect</v>
      </c>
      <c r="P863" s="3" t="str">
        <f>INDEX(Customers!B:B,MATCH(D863,Customers!A:A,0))</f>
        <v>Torres Ltd</v>
      </c>
    </row>
    <row r="864" spans="1:16">
      <c r="A864" t="s">
        <v>1511</v>
      </c>
      <c r="B864" s="5">
        <v>44981</v>
      </c>
      <c r="C864" t="s">
        <v>108</v>
      </c>
      <c r="D864" t="s">
        <v>366</v>
      </c>
      <c r="E864">
        <v>5</v>
      </c>
      <c r="F864" t="str">
        <f t="shared" si="52"/>
        <v>normal</v>
      </c>
      <c r="G864" s="3">
        <v>287</v>
      </c>
      <c r="H864">
        <v>15</v>
      </c>
      <c r="I864" t="str">
        <f t="shared" si="53"/>
        <v>discounted</v>
      </c>
      <c r="J864" s="3">
        <f>Table3[[#This Row],[Quantity_Sold]]*Table3[[#This Row],[Selling_Price]]</f>
        <v>1435</v>
      </c>
      <c r="K864" s="3">
        <f t="shared" si="54"/>
        <v>43.05</v>
      </c>
      <c r="L864" s="3">
        <f t="shared" si="55"/>
        <v>1391.95</v>
      </c>
      <c r="M864" s="3" t="str">
        <f>TEXT(Table3[[#This Row],[Date]], "mmmm")</f>
        <v>February</v>
      </c>
      <c r="N864" s="3" t="str">
        <f>_xlfn.XLOOKUP(D864,Customers!A:A,Customers!B:B )</f>
        <v>Carr Ltd</v>
      </c>
      <c r="O864" s="3" t="str">
        <f>_xlfn.XLOOKUP(C864,Books!A:A,Books!B:B)</f>
        <v>Front</v>
      </c>
      <c r="P864" s="3" t="str">
        <f>INDEX(Customers!B:B,MATCH(D864,Customers!A:A,0))</f>
        <v>Carr Ltd</v>
      </c>
    </row>
    <row r="865" spans="1:16">
      <c r="A865" t="s">
        <v>1512</v>
      </c>
      <c r="B865" s="5">
        <v>44984</v>
      </c>
      <c r="C865" t="s">
        <v>84</v>
      </c>
      <c r="D865" t="s">
        <v>626</v>
      </c>
      <c r="E865">
        <v>5</v>
      </c>
      <c r="F865" t="str">
        <f t="shared" si="52"/>
        <v>normal</v>
      </c>
      <c r="G865" s="3">
        <v>481</v>
      </c>
      <c r="H865">
        <v>5</v>
      </c>
      <c r="I865" t="str">
        <f t="shared" si="53"/>
        <v>discounted</v>
      </c>
      <c r="J865" s="3">
        <f>Table3[[#This Row],[Quantity_Sold]]*Table3[[#This Row],[Selling_Price]]</f>
        <v>2405</v>
      </c>
      <c r="K865" s="3">
        <f t="shared" si="54"/>
        <v>24.05</v>
      </c>
      <c r="L865" s="3">
        <f t="shared" si="55"/>
        <v>2380.9499999999998</v>
      </c>
      <c r="M865" s="3" t="str">
        <f>TEXT(Table3[[#This Row],[Date]], "mmmm")</f>
        <v>February</v>
      </c>
      <c r="N865" s="3" t="str">
        <f>_xlfn.XLOOKUP(D865,Customers!A:A,Customers!B:B )</f>
        <v>Young Ltd</v>
      </c>
      <c r="O865" s="3" t="str">
        <f>_xlfn.XLOOKUP(C865,Books!A:A,Books!B:B)</f>
        <v>Statement back brother</v>
      </c>
      <c r="P865" s="3" t="str">
        <f>INDEX(Customers!B:B,MATCH(D865,Customers!A:A,0))</f>
        <v>Young Ltd</v>
      </c>
    </row>
    <row r="866" spans="1:16">
      <c r="A866" t="s">
        <v>1513</v>
      </c>
      <c r="B866" s="5">
        <v>44973</v>
      </c>
      <c r="C866" t="s">
        <v>74</v>
      </c>
      <c r="D866" t="s">
        <v>192</v>
      </c>
      <c r="E866">
        <v>4</v>
      </c>
      <c r="F866" t="str">
        <f t="shared" si="52"/>
        <v>normal</v>
      </c>
      <c r="G866" s="3">
        <v>347</v>
      </c>
      <c r="H866">
        <v>10</v>
      </c>
      <c r="I866" t="str">
        <f t="shared" si="53"/>
        <v>discounted</v>
      </c>
      <c r="J866" s="3">
        <f>Table3[[#This Row],[Quantity_Sold]]*Table3[[#This Row],[Selling_Price]]</f>
        <v>1388</v>
      </c>
      <c r="K866" s="3">
        <f t="shared" si="54"/>
        <v>34.700000000000003</v>
      </c>
      <c r="L866" s="3">
        <f t="shared" si="55"/>
        <v>1353.3</v>
      </c>
      <c r="M866" s="3" t="str">
        <f>TEXT(Table3[[#This Row],[Date]], "mmmm")</f>
        <v>February</v>
      </c>
      <c r="N866" s="3" t="str">
        <f>_xlfn.XLOOKUP(D866,Customers!A:A,Customers!B:B )</f>
        <v>Evans LLC</v>
      </c>
      <c r="O866" s="3" t="str">
        <f>_xlfn.XLOOKUP(C866,Books!A:A,Books!B:B)</f>
        <v>Think either pressure</v>
      </c>
      <c r="P866" s="3" t="str">
        <f>INDEX(Customers!B:B,MATCH(D866,Customers!A:A,0))</f>
        <v>Evans LLC</v>
      </c>
    </row>
    <row r="867" spans="1:16">
      <c r="A867" t="s">
        <v>1514</v>
      </c>
      <c r="B867" s="5">
        <v>44975</v>
      </c>
      <c r="C867" t="s">
        <v>72</v>
      </c>
      <c r="D867" t="s">
        <v>532</v>
      </c>
      <c r="E867">
        <v>1</v>
      </c>
      <c r="F867" t="str">
        <f t="shared" si="52"/>
        <v>normal</v>
      </c>
      <c r="G867" s="3">
        <v>423</v>
      </c>
      <c r="H867">
        <v>0</v>
      </c>
      <c r="I867" t="str">
        <f t="shared" si="53"/>
        <v>full price</v>
      </c>
      <c r="J867" s="3">
        <f>Table3[[#This Row],[Quantity_Sold]]*Table3[[#This Row],[Selling_Price]]</f>
        <v>423</v>
      </c>
      <c r="K867" s="3">
        <f t="shared" si="54"/>
        <v>0</v>
      </c>
      <c r="L867" s="3">
        <f t="shared" si="55"/>
        <v>423</v>
      </c>
      <c r="M867" s="3" t="str">
        <f>TEXT(Table3[[#This Row],[Date]], "mmmm")</f>
        <v>February</v>
      </c>
      <c r="N867" s="3" t="str">
        <f>_xlfn.XLOOKUP(D867,Customers!A:A,Customers!B:B )</f>
        <v>Bender Group</v>
      </c>
      <c r="O867" s="3" t="str">
        <f>_xlfn.XLOOKUP(C867,Books!A:A,Books!B:B)</f>
        <v>Remain hard</v>
      </c>
      <c r="P867" s="3" t="str">
        <f>INDEX(Customers!B:B,MATCH(D867,Customers!A:A,0))</f>
        <v>Bender Group</v>
      </c>
    </row>
    <row r="868" spans="1:16">
      <c r="A868" t="s">
        <v>1515</v>
      </c>
      <c r="B868" s="5">
        <v>44978</v>
      </c>
      <c r="C868" t="s">
        <v>24</v>
      </c>
      <c r="D868" t="s">
        <v>164</v>
      </c>
      <c r="E868">
        <v>3</v>
      </c>
      <c r="F868" t="str">
        <f t="shared" si="52"/>
        <v>normal</v>
      </c>
      <c r="G868" s="3">
        <v>492</v>
      </c>
      <c r="H868">
        <v>5</v>
      </c>
      <c r="I868" t="str">
        <f t="shared" si="53"/>
        <v>discounted</v>
      </c>
      <c r="J868" s="3">
        <f>Table3[[#This Row],[Quantity_Sold]]*Table3[[#This Row],[Selling_Price]]</f>
        <v>1476</v>
      </c>
      <c r="K868" s="3">
        <f t="shared" si="54"/>
        <v>24.6</v>
      </c>
      <c r="L868" s="3">
        <f t="shared" si="55"/>
        <v>1451.4</v>
      </c>
      <c r="M868" s="3" t="str">
        <f>TEXT(Table3[[#This Row],[Date]], "mmmm")</f>
        <v>February</v>
      </c>
      <c r="N868" s="3" t="str">
        <f>_xlfn.XLOOKUP(D868,Customers!A:A,Customers!B:B )</f>
        <v>Munoz, Black and Wilson</v>
      </c>
      <c r="O868" s="3" t="str">
        <f>_xlfn.XLOOKUP(C868,Books!A:A,Books!B:B)</f>
        <v>Audience stop sport</v>
      </c>
      <c r="P868" s="3" t="str">
        <f>INDEX(Customers!B:B,MATCH(D868,Customers!A:A,0))</f>
        <v>Munoz, Black and Wilson</v>
      </c>
    </row>
    <row r="869" spans="1:16">
      <c r="A869" t="s">
        <v>1516</v>
      </c>
      <c r="B869" s="5">
        <v>44965</v>
      </c>
      <c r="C869" t="s">
        <v>70</v>
      </c>
      <c r="D869" t="s">
        <v>388</v>
      </c>
      <c r="E869">
        <v>7</v>
      </c>
      <c r="F869" t="str">
        <f t="shared" si="52"/>
        <v>Bulk</v>
      </c>
      <c r="G869" s="3">
        <v>370</v>
      </c>
      <c r="H869">
        <v>10</v>
      </c>
      <c r="I869" t="str">
        <f t="shared" si="53"/>
        <v>discounted</v>
      </c>
      <c r="J869" s="3">
        <f>Table3[[#This Row],[Quantity_Sold]]*Table3[[#This Row],[Selling_Price]]</f>
        <v>2590</v>
      </c>
      <c r="K869" s="3">
        <f t="shared" si="54"/>
        <v>37</v>
      </c>
      <c r="L869" s="3">
        <f t="shared" si="55"/>
        <v>2553</v>
      </c>
      <c r="M869" s="3" t="str">
        <f>TEXT(Table3[[#This Row],[Date]], "mmmm")</f>
        <v>February</v>
      </c>
      <c r="N869" s="3" t="str">
        <f>_xlfn.XLOOKUP(D869,Customers!A:A,Customers!B:B )</f>
        <v>Lloyd-Williams</v>
      </c>
      <c r="O869" s="3" t="str">
        <f>_xlfn.XLOOKUP(C869,Books!A:A,Books!B:B)</f>
        <v>Assume wrong</v>
      </c>
      <c r="P869" s="3" t="str">
        <f>INDEX(Customers!B:B,MATCH(D869,Customers!A:A,0))</f>
        <v>Lloyd-Williams</v>
      </c>
    </row>
    <row r="870" spans="1:16">
      <c r="A870" t="s">
        <v>1517</v>
      </c>
      <c r="B870" s="5">
        <v>44982</v>
      </c>
      <c r="C870" t="s">
        <v>116</v>
      </c>
      <c r="D870" t="s">
        <v>151</v>
      </c>
      <c r="E870">
        <v>4</v>
      </c>
      <c r="F870" t="str">
        <f t="shared" si="52"/>
        <v>normal</v>
      </c>
      <c r="G870" s="3">
        <v>209</v>
      </c>
      <c r="H870">
        <v>15</v>
      </c>
      <c r="I870" t="str">
        <f t="shared" si="53"/>
        <v>discounted</v>
      </c>
      <c r="J870" s="3">
        <f>Table3[[#This Row],[Quantity_Sold]]*Table3[[#This Row],[Selling_Price]]</f>
        <v>836</v>
      </c>
      <c r="K870" s="3">
        <f t="shared" si="54"/>
        <v>31.35</v>
      </c>
      <c r="L870" s="3">
        <f t="shared" si="55"/>
        <v>804.65</v>
      </c>
      <c r="M870" s="3" t="str">
        <f>TEXT(Table3[[#This Row],[Date]], "mmmm")</f>
        <v>February</v>
      </c>
      <c r="N870" s="3" t="str">
        <f>_xlfn.XLOOKUP(D870,Customers!A:A,Customers!B:B )</f>
        <v>Walter, Richard and Powell</v>
      </c>
      <c r="O870" s="3" t="str">
        <f>_xlfn.XLOOKUP(C870,Books!A:A,Books!B:B)</f>
        <v>Present positive</v>
      </c>
      <c r="P870" s="3" t="str">
        <f>INDEX(Customers!B:B,MATCH(D870,Customers!A:A,0))</f>
        <v>Walter, Richard and Powell</v>
      </c>
    </row>
    <row r="871" spans="1:16">
      <c r="A871" t="s">
        <v>1518</v>
      </c>
      <c r="B871" s="5">
        <v>44968</v>
      </c>
      <c r="C871" t="s">
        <v>112</v>
      </c>
      <c r="D871" t="s">
        <v>482</v>
      </c>
      <c r="E871">
        <v>8</v>
      </c>
      <c r="F871" t="str">
        <f t="shared" si="52"/>
        <v>Bulk</v>
      </c>
      <c r="G871" s="3">
        <v>462</v>
      </c>
      <c r="H871">
        <v>10</v>
      </c>
      <c r="I871" t="str">
        <f t="shared" si="53"/>
        <v>discounted</v>
      </c>
      <c r="J871" s="3">
        <f>Table3[[#This Row],[Quantity_Sold]]*Table3[[#This Row],[Selling_Price]]</f>
        <v>3696</v>
      </c>
      <c r="K871" s="3">
        <f t="shared" si="54"/>
        <v>46.2</v>
      </c>
      <c r="L871" s="3">
        <f t="shared" si="55"/>
        <v>3649.8</v>
      </c>
      <c r="M871" s="3" t="str">
        <f>TEXT(Table3[[#This Row],[Date]], "mmmm")</f>
        <v>February</v>
      </c>
      <c r="N871" s="3" t="str">
        <f>_xlfn.XLOOKUP(D871,Customers!A:A,Customers!B:B )</f>
        <v>Arnold-Mahoney</v>
      </c>
      <c r="O871" s="3" t="str">
        <f>_xlfn.XLOOKUP(C871,Books!A:A,Books!B:B)</f>
        <v>Now stage</v>
      </c>
      <c r="P871" s="3" t="str">
        <f>INDEX(Customers!B:B,MATCH(D871,Customers!A:A,0))</f>
        <v>Arnold-Mahoney</v>
      </c>
    </row>
    <row r="872" spans="1:16">
      <c r="A872" t="s">
        <v>1519</v>
      </c>
      <c r="B872" s="5">
        <v>44971</v>
      </c>
      <c r="C872" t="s">
        <v>24</v>
      </c>
      <c r="D872" t="s">
        <v>550</v>
      </c>
      <c r="E872">
        <v>4</v>
      </c>
      <c r="F872" t="str">
        <f t="shared" si="52"/>
        <v>normal</v>
      </c>
      <c r="G872" s="3">
        <v>492</v>
      </c>
      <c r="H872">
        <v>5</v>
      </c>
      <c r="I872" t="str">
        <f t="shared" si="53"/>
        <v>discounted</v>
      </c>
      <c r="J872" s="3">
        <f>Table3[[#This Row],[Quantity_Sold]]*Table3[[#This Row],[Selling_Price]]</f>
        <v>1968</v>
      </c>
      <c r="K872" s="3">
        <f t="shared" si="54"/>
        <v>24.6</v>
      </c>
      <c r="L872" s="3">
        <f t="shared" si="55"/>
        <v>1943.4</v>
      </c>
      <c r="M872" s="3" t="str">
        <f>TEXT(Table3[[#This Row],[Date]], "mmmm")</f>
        <v>February</v>
      </c>
      <c r="N872" s="3" t="str">
        <f>_xlfn.XLOOKUP(D872,Customers!A:A,Customers!B:B )</f>
        <v>Hunter PLC</v>
      </c>
      <c r="O872" s="3" t="str">
        <f>_xlfn.XLOOKUP(C872,Books!A:A,Books!B:B)</f>
        <v>Audience stop sport</v>
      </c>
      <c r="P872" s="3" t="str">
        <f>INDEX(Customers!B:B,MATCH(D872,Customers!A:A,0))</f>
        <v>Hunter PLC</v>
      </c>
    </row>
    <row r="873" spans="1:16">
      <c r="A873" t="s">
        <v>1520</v>
      </c>
      <c r="B873" s="5">
        <v>44966</v>
      </c>
      <c r="C873" t="s">
        <v>24</v>
      </c>
      <c r="D873" t="s">
        <v>218</v>
      </c>
      <c r="E873">
        <v>8</v>
      </c>
      <c r="F873" t="str">
        <f t="shared" si="52"/>
        <v>Bulk</v>
      </c>
      <c r="G873" s="3">
        <v>492</v>
      </c>
      <c r="H873">
        <v>0</v>
      </c>
      <c r="I873" t="str">
        <f t="shared" si="53"/>
        <v>full price</v>
      </c>
      <c r="J873" s="3">
        <f>Table3[[#This Row],[Quantity_Sold]]*Table3[[#This Row],[Selling_Price]]</f>
        <v>3936</v>
      </c>
      <c r="K873" s="3">
        <f t="shared" si="54"/>
        <v>0</v>
      </c>
      <c r="L873" s="3">
        <f t="shared" si="55"/>
        <v>3936</v>
      </c>
      <c r="M873" s="3" t="str">
        <f>TEXT(Table3[[#This Row],[Date]], "mmmm")</f>
        <v>February</v>
      </c>
      <c r="N873" s="3" t="str">
        <f>_xlfn.XLOOKUP(D873,Customers!A:A,Customers!B:B )</f>
        <v>Fox-Williams</v>
      </c>
      <c r="O873" s="3" t="str">
        <f>_xlfn.XLOOKUP(C873,Books!A:A,Books!B:B)</f>
        <v>Audience stop sport</v>
      </c>
      <c r="P873" s="3" t="str">
        <f>INDEX(Customers!B:B,MATCH(D873,Customers!A:A,0))</f>
        <v>Fox-Williams</v>
      </c>
    </row>
    <row r="874" spans="1:16">
      <c r="A874" t="s">
        <v>1521</v>
      </c>
      <c r="B874" s="5">
        <v>44981</v>
      </c>
      <c r="C874" t="s">
        <v>92</v>
      </c>
      <c r="D874" t="s">
        <v>408</v>
      </c>
      <c r="E874">
        <v>6</v>
      </c>
      <c r="F874" t="str">
        <f t="shared" si="52"/>
        <v>Bulk</v>
      </c>
      <c r="G874" s="3">
        <v>381</v>
      </c>
      <c r="H874">
        <v>0</v>
      </c>
      <c r="I874" t="str">
        <f t="shared" si="53"/>
        <v>full price</v>
      </c>
      <c r="J874" s="3">
        <f>Table3[[#This Row],[Quantity_Sold]]*Table3[[#This Row],[Selling_Price]]</f>
        <v>2286</v>
      </c>
      <c r="K874" s="3">
        <f t="shared" si="54"/>
        <v>0</v>
      </c>
      <c r="L874" s="3">
        <f t="shared" si="55"/>
        <v>2286</v>
      </c>
      <c r="M874" s="3" t="str">
        <f>TEXT(Table3[[#This Row],[Date]], "mmmm")</f>
        <v>February</v>
      </c>
      <c r="N874" s="3" t="str">
        <f>_xlfn.XLOOKUP(D874,Customers!A:A,Customers!B:B )</f>
        <v>Miranda-Jimenez</v>
      </c>
      <c r="O874" s="3" t="str">
        <f>_xlfn.XLOOKUP(C874,Books!A:A,Books!B:B)</f>
        <v>Also general growth local</v>
      </c>
      <c r="P874" s="3" t="str">
        <f>INDEX(Customers!B:B,MATCH(D874,Customers!A:A,0))</f>
        <v>Miranda-Jimenez</v>
      </c>
    </row>
    <row r="875" spans="1:16">
      <c r="A875" t="s">
        <v>1522</v>
      </c>
      <c r="B875" s="5">
        <v>44963</v>
      </c>
      <c r="C875" t="s">
        <v>64</v>
      </c>
      <c r="D875" t="s">
        <v>132</v>
      </c>
      <c r="E875">
        <v>7</v>
      </c>
      <c r="F875" t="str">
        <f t="shared" si="52"/>
        <v>Bulk</v>
      </c>
      <c r="G875" s="3">
        <v>487</v>
      </c>
      <c r="H875">
        <v>10</v>
      </c>
      <c r="I875" t="str">
        <f t="shared" si="53"/>
        <v>discounted</v>
      </c>
      <c r="J875" s="3">
        <f>Table3[[#This Row],[Quantity_Sold]]*Table3[[#This Row],[Selling_Price]]</f>
        <v>3409</v>
      </c>
      <c r="K875" s="3">
        <f t="shared" si="54"/>
        <v>48.7</v>
      </c>
      <c r="L875" s="3">
        <f t="shared" si="55"/>
        <v>3360.3</v>
      </c>
      <c r="M875" s="3" t="str">
        <f>TEXT(Table3[[#This Row],[Date]], "mmmm")</f>
        <v>February</v>
      </c>
      <c r="N875" s="3" t="str">
        <f>_xlfn.XLOOKUP(D875,Customers!A:A,Customers!B:B )</f>
        <v>Harris, Wilkinson and Barber</v>
      </c>
      <c r="O875" s="3" t="str">
        <f>_xlfn.XLOOKUP(C875,Books!A:A,Books!B:B)</f>
        <v>Health beyond back</v>
      </c>
      <c r="P875" s="3" t="str">
        <f>INDEX(Customers!B:B,MATCH(D875,Customers!A:A,0))</f>
        <v>Harris, Wilkinson and Barber</v>
      </c>
    </row>
    <row r="876" spans="1:16">
      <c r="A876" t="s">
        <v>1523</v>
      </c>
      <c r="B876" s="5">
        <v>44967</v>
      </c>
      <c r="C876" t="s">
        <v>44</v>
      </c>
      <c r="D876" t="s">
        <v>352</v>
      </c>
      <c r="E876">
        <v>9</v>
      </c>
      <c r="F876" t="str">
        <f t="shared" si="52"/>
        <v>Bulk</v>
      </c>
      <c r="G876" s="3">
        <v>295</v>
      </c>
      <c r="H876">
        <v>15</v>
      </c>
      <c r="I876" t="str">
        <f t="shared" si="53"/>
        <v>discounted</v>
      </c>
      <c r="J876" s="3">
        <f>Table3[[#This Row],[Quantity_Sold]]*Table3[[#This Row],[Selling_Price]]</f>
        <v>2655</v>
      </c>
      <c r="K876" s="3">
        <f t="shared" si="54"/>
        <v>44.25</v>
      </c>
      <c r="L876" s="3">
        <f t="shared" si="55"/>
        <v>2610.75</v>
      </c>
      <c r="M876" s="3" t="str">
        <f>TEXT(Table3[[#This Row],[Date]], "mmmm")</f>
        <v>February</v>
      </c>
      <c r="N876" s="3" t="str">
        <f>_xlfn.XLOOKUP(D876,Customers!A:A,Customers!B:B )</f>
        <v>Gardner PLC</v>
      </c>
      <c r="O876" s="3" t="str">
        <f>_xlfn.XLOOKUP(C876,Books!A:A,Books!B:B)</f>
        <v>Once suddenly</v>
      </c>
      <c r="P876" s="3" t="str">
        <f>INDEX(Customers!B:B,MATCH(D876,Customers!A:A,0))</f>
        <v>Gardner PLC</v>
      </c>
    </row>
    <row r="877" spans="1:16">
      <c r="A877" t="s">
        <v>1524</v>
      </c>
      <c r="B877" s="5">
        <v>44979</v>
      </c>
      <c r="C877" t="s">
        <v>32</v>
      </c>
      <c r="D877" t="s">
        <v>382</v>
      </c>
      <c r="E877">
        <v>8</v>
      </c>
      <c r="F877" t="str">
        <f t="shared" si="52"/>
        <v>Bulk</v>
      </c>
      <c r="G877" s="3">
        <v>186</v>
      </c>
      <c r="H877">
        <v>15</v>
      </c>
      <c r="I877" t="str">
        <f t="shared" si="53"/>
        <v>discounted</v>
      </c>
      <c r="J877" s="3">
        <f>Table3[[#This Row],[Quantity_Sold]]*Table3[[#This Row],[Selling_Price]]</f>
        <v>1488</v>
      </c>
      <c r="K877" s="3">
        <f t="shared" si="54"/>
        <v>27.9</v>
      </c>
      <c r="L877" s="3">
        <f t="shared" si="55"/>
        <v>1460.1</v>
      </c>
      <c r="M877" s="3" t="str">
        <f>TEXT(Table3[[#This Row],[Date]], "mmmm")</f>
        <v>February</v>
      </c>
      <c r="N877" s="3" t="str">
        <f>_xlfn.XLOOKUP(D877,Customers!A:A,Customers!B:B )</f>
        <v>Williams and Sons</v>
      </c>
      <c r="O877" s="3" t="str">
        <f>_xlfn.XLOOKUP(C877,Books!A:A,Books!B:B)</f>
        <v>Charge along</v>
      </c>
      <c r="P877" s="3" t="str">
        <f>INDEX(Customers!B:B,MATCH(D877,Customers!A:A,0))</f>
        <v>Williams and Sons</v>
      </c>
    </row>
    <row r="878" spans="1:16">
      <c r="A878" t="s">
        <v>1525</v>
      </c>
      <c r="B878" s="5">
        <v>44963</v>
      </c>
      <c r="C878" t="s">
        <v>84</v>
      </c>
      <c r="D878" t="s">
        <v>384</v>
      </c>
      <c r="E878">
        <v>7</v>
      </c>
      <c r="F878" t="str">
        <f t="shared" si="52"/>
        <v>Bulk</v>
      </c>
      <c r="G878" s="3">
        <v>481</v>
      </c>
      <c r="H878">
        <v>15</v>
      </c>
      <c r="I878" t="str">
        <f t="shared" si="53"/>
        <v>discounted</v>
      </c>
      <c r="J878" s="3">
        <f>Table3[[#This Row],[Quantity_Sold]]*Table3[[#This Row],[Selling_Price]]</f>
        <v>3367</v>
      </c>
      <c r="K878" s="3">
        <f t="shared" si="54"/>
        <v>72.150000000000006</v>
      </c>
      <c r="L878" s="3">
        <f t="shared" si="55"/>
        <v>3294.85</v>
      </c>
      <c r="M878" s="3" t="str">
        <f>TEXT(Table3[[#This Row],[Date]], "mmmm")</f>
        <v>February</v>
      </c>
      <c r="N878" s="3" t="str">
        <f>_xlfn.XLOOKUP(D878,Customers!A:A,Customers!B:B )</f>
        <v>Mendoza-Burke</v>
      </c>
      <c r="O878" s="3" t="str">
        <f>_xlfn.XLOOKUP(C878,Books!A:A,Books!B:B)</f>
        <v>Statement back brother</v>
      </c>
      <c r="P878" s="3" t="str">
        <f>INDEX(Customers!B:B,MATCH(D878,Customers!A:A,0))</f>
        <v>Mendoza-Burke</v>
      </c>
    </row>
    <row r="879" spans="1:16">
      <c r="A879" t="s">
        <v>1526</v>
      </c>
      <c r="B879" s="5">
        <v>44980</v>
      </c>
      <c r="C879" t="s">
        <v>32</v>
      </c>
      <c r="D879" t="s">
        <v>528</v>
      </c>
      <c r="E879">
        <v>4</v>
      </c>
      <c r="F879" t="str">
        <f t="shared" si="52"/>
        <v>normal</v>
      </c>
      <c r="G879" s="3">
        <v>186</v>
      </c>
      <c r="H879">
        <v>0</v>
      </c>
      <c r="I879" t="str">
        <f t="shared" si="53"/>
        <v>full price</v>
      </c>
      <c r="J879" s="3">
        <f>Table3[[#This Row],[Quantity_Sold]]*Table3[[#This Row],[Selling_Price]]</f>
        <v>744</v>
      </c>
      <c r="K879" s="3">
        <f t="shared" si="54"/>
        <v>0</v>
      </c>
      <c r="L879" s="3">
        <f t="shared" si="55"/>
        <v>744</v>
      </c>
      <c r="M879" s="3" t="str">
        <f>TEXT(Table3[[#This Row],[Date]], "mmmm")</f>
        <v>February</v>
      </c>
      <c r="N879" s="3" t="str">
        <f>_xlfn.XLOOKUP(D879,Customers!A:A,Customers!B:B )</f>
        <v>Solis, Snyder and Newton</v>
      </c>
      <c r="O879" s="3" t="str">
        <f>_xlfn.XLOOKUP(C879,Books!A:A,Books!B:B)</f>
        <v>Charge along</v>
      </c>
      <c r="P879" s="3" t="str">
        <f>INDEX(Customers!B:B,MATCH(D879,Customers!A:A,0))</f>
        <v>Solis, Snyder and Newton</v>
      </c>
    </row>
    <row r="880" spans="1:16">
      <c r="A880" t="s">
        <v>1527</v>
      </c>
      <c r="B880" s="5">
        <v>44966</v>
      </c>
      <c r="C880" t="s">
        <v>92</v>
      </c>
      <c r="D880" t="s">
        <v>534</v>
      </c>
      <c r="E880">
        <v>7</v>
      </c>
      <c r="F880" t="str">
        <f t="shared" si="52"/>
        <v>Bulk</v>
      </c>
      <c r="G880" s="3">
        <v>381</v>
      </c>
      <c r="H880">
        <v>0</v>
      </c>
      <c r="I880" t="str">
        <f t="shared" si="53"/>
        <v>full price</v>
      </c>
      <c r="J880" s="3">
        <f>Table3[[#This Row],[Quantity_Sold]]*Table3[[#This Row],[Selling_Price]]</f>
        <v>2667</v>
      </c>
      <c r="K880" s="3">
        <f t="shared" si="54"/>
        <v>0</v>
      </c>
      <c r="L880" s="3">
        <f t="shared" si="55"/>
        <v>2667</v>
      </c>
      <c r="M880" s="3" t="str">
        <f>TEXT(Table3[[#This Row],[Date]], "mmmm")</f>
        <v>February</v>
      </c>
      <c r="N880" s="3" t="str">
        <f>_xlfn.XLOOKUP(D880,Customers!A:A,Customers!B:B )</f>
        <v>Gonzalez Inc</v>
      </c>
      <c r="O880" s="3" t="str">
        <f>_xlfn.XLOOKUP(C880,Books!A:A,Books!B:B)</f>
        <v>Also general growth local</v>
      </c>
      <c r="P880" s="3" t="str">
        <f>INDEX(Customers!B:B,MATCH(D880,Customers!A:A,0))</f>
        <v>Gonzalez Inc</v>
      </c>
    </row>
    <row r="881" spans="1:16">
      <c r="A881" t="s">
        <v>1528</v>
      </c>
      <c r="B881" s="5">
        <v>44962</v>
      </c>
      <c r="C881" t="s">
        <v>88</v>
      </c>
      <c r="D881" t="s">
        <v>424</v>
      </c>
      <c r="E881">
        <v>2</v>
      </c>
      <c r="F881" t="str">
        <f t="shared" si="52"/>
        <v>normal</v>
      </c>
      <c r="G881" s="3">
        <v>456</v>
      </c>
      <c r="H881">
        <v>5</v>
      </c>
      <c r="I881" t="str">
        <f t="shared" si="53"/>
        <v>discounted</v>
      </c>
      <c r="J881" s="3">
        <f>Table3[[#This Row],[Quantity_Sold]]*Table3[[#This Row],[Selling_Price]]</f>
        <v>912</v>
      </c>
      <c r="K881" s="3">
        <f t="shared" si="54"/>
        <v>22.8</v>
      </c>
      <c r="L881" s="3">
        <f t="shared" si="55"/>
        <v>889.2</v>
      </c>
      <c r="M881" s="3" t="str">
        <f>TEXT(Table3[[#This Row],[Date]], "mmmm")</f>
        <v>February</v>
      </c>
      <c r="N881" s="3" t="str">
        <f>_xlfn.XLOOKUP(D881,Customers!A:A,Customers!B:B )</f>
        <v>Dillon-Galloway</v>
      </c>
      <c r="O881" s="3" t="str">
        <f>_xlfn.XLOOKUP(C881,Books!A:A,Books!B:B)</f>
        <v>Lay chance</v>
      </c>
      <c r="P881" s="3" t="str">
        <f>INDEX(Customers!B:B,MATCH(D881,Customers!A:A,0))</f>
        <v>Dillon-Galloway</v>
      </c>
    </row>
    <row r="882" spans="1:16">
      <c r="A882" t="s">
        <v>1529</v>
      </c>
      <c r="B882" s="5">
        <v>44958</v>
      </c>
      <c r="C882" t="s">
        <v>96</v>
      </c>
      <c r="D882" t="s">
        <v>466</v>
      </c>
      <c r="E882">
        <v>1</v>
      </c>
      <c r="F882" t="str">
        <f t="shared" si="52"/>
        <v>normal</v>
      </c>
      <c r="G882" s="3">
        <v>396</v>
      </c>
      <c r="H882">
        <v>10</v>
      </c>
      <c r="I882" t="str">
        <f t="shared" si="53"/>
        <v>discounted</v>
      </c>
      <c r="J882" s="3">
        <f>Table3[[#This Row],[Quantity_Sold]]*Table3[[#This Row],[Selling_Price]]</f>
        <v>396</v>
      </c>
      <c r="K882" s="3">
        <f t="shared" si="54"/>
        <v>39.6</v>
      </c>
      <c r="L882" s="3">
        <f t="shared" si="55"/>
        <v>356.4</v>
      </c>
      <c r="M882" s="3" t="str">
        <f>TEXT(Table3[[#This Row],[Date]], "mmmm")</f>
        <v>February</v>
      </c>
      <c r="N882" s="3" t="str">
        <f>_xlfn.XLOOKUP(D882,Customers!A:A,Customers!B:B )</f>
        <v>Knight-Coleman</v>
      </c>
      <c r="O882" s="3" t="str">
        <f>_xlfn.XLOOKUP(C882,Books!A:A,Books!B:B)</f>
        <v>Green city audience</v>
      </c>
      <c r="P882" s="3" t="str">
        <f>INDEX(Customers!B:B,MATCH(D882,Customers!A:A,0))</f>
        <v>Knight-Coleman</v>
      </c>
    </row>
    <row r="883" spans="1:16">
      <c r="A883" t="s">
        <v>1530</v>
      </c>
      <c r="B883" s="5">
        <v>44958</v>
      </c>
      <c r="C883" t="s">
        <v>70</v>
      </c>
      <c r="D883" t="s">
        <v>198</v>
      </c>
      <c r="E883">
        <v>7</v>
      </c>
      <c r="F883" t="str">
        <f t="shared" si="52"/>
        <v>Bulk</v>
      </c>
      <c r="G883" s="3">
        <v>370</v>
      </c>
      <c r="H883">
        <v>10</v>
      </c>
      <c r="I883" t="str">
        <f t="shared" si="53"/>
        <v>discounted</v>
      </c>
      <c r="J883" s="3">
        <f>Table3[[#This Row],[Quantity_Sold]]*Table3[[#This Row],[Selling_Price]]</f>
        <v>2590</v>
      </c>
      <c r="K883" s="3">
        <f t="shared" si="54"/>
        <v>37</v>
      </c>
      <c r="L883" s="3">
        <f t="shared" si="55"/>
        <v>2553</v>
      </c>
      <c r="M883" s="3" t="str">
        <f>TEXT(Table3[[#This Row],[Date]], "mmmm")</f>
        <v>February</v>
      </c>
      <c r="N883" s="3" t="str">
        <f>_xlfn.XLOOKUP(D883,Customers!A:A,Customers!B:B )</f>
        <v>Harris-Mills</v>
      </c>
      <c r="O883" s="3" t="str">
        <f>_xlfn.XLOOKUP(C883,Books!A:A,Books!B:B)</f>
        <v>Assume wrong</v>
      </c>
      <c r="P883" s="3" t="str">
        <f>INDEX(Customers!B:B,MATCH(D883,Customers!A:A,0))</f>
        <v>Harris-Mills</v>
      </c>
    </row>
    <row r="884" spans="1:16">
      <c r="A884" t="s">
        <v>1531</v>
      </c>
      <c r="B884" s="5">
        <v>44964</v>
      </c>
      <c r="C884" t="s">
        <v>15</v>
      </c>
      <c r="D884" t="s">
        <v>492</v>
      </c>
      <c r="E884">
        <v>6</v>
      </c>
      <c r="F884" t="str">
        <f t="shared" si="52"/>
        <v>Bulk</v>
      </c>
      <c r="G884" s="3">
        <v>248</v>
      </c>
      <c r="H884">
        <v>0</v>
      </c>
      <c r="I884" t="str">
        <f t="shared" si="53"/>
        <v>full price</v>
      </c>
      <c r="J884" s="3">
        <f>Table3[[#This Row],[Quantity_Sold]]*Table3[[#This Row],[Selling_Price]]</f>
        <v>1488</v>
      </c>
      <c r="K884" s="3">
        <f t="shared" si="54"/>
        <v>0</v>
      </c>
      <c r="L884" s="3">
        <f t="shared" si="55"/>
        <v>1488</v>
      </c>
      <c r="M884" s="3" t="str">
        <f>TEXT(Table3[[#This Row],[Date]], "mmmm")</f>
        <v>February</v>
      </c>
      <c r="N884" s="3" t="str">
        <f>_xlfn.XLOOKUP(D884,Customers!A:A,Customers!B:B )</f>
        <v>Murray, Mason and Taylor</v>
      </c>
      <c r="O884" s="3" t="str">
        <f>_xlfn.XLOOKUP(C884,Books!A:A,Books!B:B)</f>
        <v>Especially father down</v>
      </c>
      <c r="P884" s="3" t="str">
        <f>INDEX(Customers!B:B,MATCH(D884,Customers!A:A,0))</f>
        <v>Murray, Mason and Taylor</v>
      </c>
    </row>
    <row r="885" spans="1:16">
      <c r="A885" t="s">
        <v>1532</v>
      </c>
      <c r="B885" s="5">
        <v>44964</v>
      </c>
      <c r="C885" t="s">
        <v>40</v>
      </c>
      <c r="D885" t="s">
        <v>452</v>
      </c>
      <c r="E885">
        <v>1</v>
      </c>
      <c r="F885" t="str">
        <f t="shared" si="52"/>
        <v>normal</v>
      </c>
      <c r="G885" s="3">
        <v>427</v>
      </c>
      <c r="H885">
        <v>0</v>
      </c>
      <c r="I885" t="str">
        <f t="shared" si="53"/>
        <v>full price</v>
      </c>
      <c r="J885" s="3">
        <f>Table3[[#This Row],[Quantity_Sold]]*Table3[[#This Row],[Selling_Price]]</f>
        <v>427</v>
      </c>
      <c r="K885" s="3">
        <f t="shared" si="54"/>
        <v>0</v>
      </c>
      <c r="L885" s="3">
        <f t="shared" si="55"/>
        <v>427</v>
      </c>
      <c r="M885" s="3" t="str">
        <f>TEXT(Table3[[#This Row],[Date]], "mmmm")</f>
        <v>February</v>
      </c>
      <c r="N885" s="3" t="str">
        <f>_xlfn.XLOOKUP(D885,Customers!A:A,Customers!B:B )</f>
        <v>Jordan-Edwards</v>
      </c>
      <c r="O885" s="3" t="str">
        <f>_xlfn.XLOOKUP(C885,Books!A:A,Books!B:B)</f>
        <v>Big thought where</v>
      </c>
      <c r="P885" s="3" t="str">
        <f>INDEX(Customers!B:B,MATCH(D885,Customers!A:A,0))</f>
        <v>Jordan-Edwards</v>
      </c>
    </row>
    <row r="886" spans="1:16">
      <c r="A886" t="s">
        <v>1533</v>
      </c>
      <c r="B886" s="5">
        <v>44962</v>
      </c>
      <c r="C886" t="s">
        <v>116</v>
      </c>
      <c r="D886" t="s">
        <v>274</v>
      </c>
      <c r="E886">
        <v>1</v>
      </c>
      <c r="F886" t="str">
        <f t="shared" si="52"/>
        <v>normal</v>
      </c>
      <c r="G886" s="3">
        <v>209</v>
      </c>
      <c r="H886">
        <v>15</v>
      </c>
      <c r="I886" t="str">
        <f t="shared" si="53"/>
        <v>discounted</v>
      </c>
      <c r="J886" s="3">
        <f>Table3[[#This Row],[Quantity_Sold]]*Table3[[#This Row],[Selling_Price]]</f>
        <v>209</v>
      </c>
      <c r="K886" s="3">
        <f t="shared" si="54"/>
        <v>31.35</v>
      </c>
      <c r="L886" s="3">
        <f t="shared" si="55"/>
        <v>177.65</v>
      </c>
      <c r="M886" s="3" t="str">
        <f>TEXT(Table3[[#This Row],[Date]], "mmmm")</f>
        <v>February</v>
      </c>
      <c r="N886" s="3" t="str">
        <f>_xlfn.XLOOKUP(D886,Customers!A:A,Customers!B:B )</f>
        <v>Green, Wilson and Flynn</v>
      </c>
      <c r="O886" s="3" t="str">
        <f>_xlfn.XLOOKUP(C886,Books!A:A,Books!B:B)</f>
        <v>Present positive</v>
      </c>
      <c r="P886" s="3" t="str">
        <f>INDEX(Customers!B:B,MATCH(D886,Customers!A:A,0))</f>
        <v>Green, Wilson and Flynn</v>
      </c>
    </row>
    <row r="887" spans="1:16">
      <c r="A887" t="s">
        <v>1534</v>
      </c>
      <c r="B887" s="5">
        <v>44967</v>
      </c>
      <c r="C887" t="s">
        <v>36</v>
      </c>
      <c r="D887" t="s">
        <v>608</v>
      </c>
      <c r="E887">
        <v>6</v>
      </c>
      <c r="F887" t="str">
        <f t="shared" si="52"/>
        <v>Bulk</v>
      </c>
      <c r="G887" s="3">
        <v>420</v>
      </c>
      <c r="H887">
        <v>5</v>
      </c>
      <c r="I887" t="str">
        <f t="shared" si="53"/>
        <v>discounted</v>
      </c>
      <c r="J887" s="3">
        <f>Table3[[#This Row],[Quantity_Sold]]*Table3[[#This Row],[Selling_Price]]</f>
        <v>2520</v>
      </c>
      <c r="K887" s="3">
        <f t="shared" si="54"/>
        <v>21</v>
      </c>
      <c r="L887" s="3">
        <f t="shared" si="55"/>
        <v>2499</v>
      </c>
      <c r="M887" s="3" t="str">
        <f>TEXT(Table3[[#This Row],[Date]], "mmmm")</f>
        <v>February</v>
      </c>
      <c r="N887" s="3" t="str">
        <f>_xlfn.XLOOKUP(D887,Customers!A:A,Customers!B:B )</f>
        <v>Taylor Group</v>
      </c>
      <c r="O887" s="3" t="str">
        <f>_xlfn.XLOOKUP(C887,Books!A:A,Books!B:B)</f>
        <v>Try fast</v>
      </c>
      <c r="P887" s="3" t="str">
        <f>INDEX(Customers!B:B,MATCH(D887,Customers!A:A,0))</f>
        <v>Taylor Group</v>
      </c>
    </row>
    <row r="888" spans="1:16">
      <c r="A888" t="s">
        <v>1535</v>
      </c>
      <c r="B888" s="5">
        <v>44971</v>
      </c>
      <c r="C888" t="s">
        <v>60</v>
      </c>
      <c r="D888" t="s">
        <v>484</v>
      </c>
      <c r="E888">
        <v>5</v>
      </c>
      <c r="F888" t="str">
        <f t="shared" si="52"/>
        <v>normal</v>
      </c>
      <c r="G888" s="3">
        <v>459</v>
      </c>
      <c r="H888">
        <v>10</v>
      </c>
      <c r="I888" t="str">
        <f t="shared" si="53"/>
        <v>discounted</v>
      </c>
      <c r="J888" s="3">
        <f>Table3[[#This Row],[Quantity_Sold]]*Table3[[#This Row],[Selling_Price]]</f>
        <v>2295</v>
      </c>
      <c r="K888" s="3">
        <f t="shared" si="54"/>
        <v>45.9</v>
      </c>
      <c r="L888" s="3">
        <f t="shared" si="55"/>
        <v>2249.1</v>
      </c>
      <c r="M888" s="3" t="str">
        <f>TEXT(Table3[[#This Row],[Date]], "mmmm")</f>
        <v>February</v>
      </c>
      <c r="N888" s="3" t="str">
        <f>_xlfn.XLOOKUP(D888,Customers!A:A,Customers!B:B )</f>
        <v>Hall-Morgan</v>
      </c>
      <c r="O888" s="3" t="str">
        <f>_xlfn.XLOOKUP(C888,Books!A:A,Books!B:B)</f>
        <v>Whatever method</v>
      </c>
      <c r="P888" s="3" t="str">
        <f>INDEX(Customers!B:B,MATCH(D888,Customers!A:A,0))</f>
        <v>Hall-Morgan</v>
      </c>
    </row>
    <row r="889" spans="1:16">
      <c r="A889" t="s">
        <v>1536</v>
      </c>
      <c r="B889" s="5">
        <v>44959</v>
      </c>
      <c r="C889" t="s">
        <v>88</v>
      </c>
      <c r="D889" t="s">
        <v>147</v>
      </c>
      <c r="E889">
        <v>3</v>
      </c>
      <c r="F889" t="str">
        <f t="shared" si="52"/>
        <v>normal</v>
      </c>
      <c r="G889" s="3">
        <v>456</v>
      </c>
      <c r="H889">
        <v>5</v>
      </c>
      <c r="I889" t="str">
        <f t="shared" si="53"/>
        <v>discounted</v>
      </c>
      <c r="J889" s="3">
        <f>Table3[[#This Row],[Quantity_Sold]]*Table3[[#This Row],[Selling_Price]]</f>
        <v>1368</v>
      </c>
      <c r="K889" s="3">
        <f t="shared" si="54"/>
        <v>22.8</v>
      </c>
      <c r="L889" s="3">
        <f t="shared" si="55"/>
        <v>1345.2</v>
      </c>
      <c r="M889" s="3" t="str">
        <f>TEXT(Table3[[#This Row],[Date]], "mmmm")</f>
        <v>February</v>
      </c>
      <c r="N889" s="3" t="str">
        <f>_xlfn.XLOOKUP(D889,Customers!A:A,Customers!B:B )</f>
        <v>Callahan-Sullivan</v>
      </c>
      <c r="O889" s="3" t="str">
        <f>_xlfn.XLOOKUP(C889,Books!A:A,Books!B:B)</f>
        <v>Lay chance</v>
      </c>
      <c r="P889" s="3" t="str">
        <f>INDEX(Customers!B:B,MATCH(D889,Customers!A:A,0))</f>
        <v>Callahan-Sullivan</v>
      </c>
    </row>
    <row r="890" spans="1:16">
      <c r="A890" t="s">
        <v>1537</v>
      </c>
      <c r="B890" s="5">
        <v>44958</v>
      </c>
      <c r="C890" t="s">
        <v>48</v>
      </c>
      <c r="D890" t="s">
        <v>220</v>
      </c>
      <c r="E890">
        <v>7</v>
      </c>
      <c r="F890" t="str">
        <f t="shared" si="52"/>
        <v>Bulk</v>
      </c>
      <c r="G890" s="3">
        <v>386</v>
      </c>
      <c r="H890">
        <v>5</v>
      </c>
      <c r="I890" t="str">
        <f t="shared" si="53"/>
        <v>discounted</v>
      </c>
      <c r="J890" s="3">
        <f>Table3[[#This Row],[Quantity_Sold]]*Table3[[#This Row],[Selling_Price]]</f>
        <v>2702</v>
      </c>
      <c r="K890" s="3">
        <f t="shared" si="54"/>
        <v>19.3</v>
      </c>
      <c r="L890" s="3">
        <f t="shared" si="55"/>
        <v>2682.7</v>
      </c>
      <c r="M890" s="3" t="str">
        <f>TEXT(Table3[[#This Row],[Date]], "mmmm")</f>
        <v>February</v>
      </c>
      <c r="N890" s="3" t="str">
        <f>_xlfn.XLOOKUP(D890,Customers!A:A,Customers!B:B )</f>
        <v>Moore-Torres</v>
      </c>
      <c r="O890" s="3" t="str">
        <f>_xlfn.XLOOKUP(C890,Books!A:A,Books!B:B)</f>
        <v>Choose level</v>
      </c>
      <c r="P890" s="3" t="str">
        <f>INDEX(Customers!B:B,MATCH(D890,Customers!A:A,0))</f>
        <v>Moore-Torres</v>
      </c>
    </row>
    <row r="891" spans="1:16">
      <c r="A891" t="s">
        <v>1538</v>
      </c>
      <c r="B891" s="5">
        <v>44961</v>
      </c>
      <c r="C891" t="s">
        <v>62</v>
      </c>
      <c r="D891" t="s">
        <v>176</v>
      </c>
      <c r="E891">
        <v>7</v>
      </c>
      <c r="F891" t="str">
        <f t="shared" si="52"/>
        <v>Bulk</v>
      </c>
      <c r="G891" s="3">
        <v>336</v>
      </c>
      <c r="H891">
        <v>5</v>
      </c>
      <c r="I891" t="str">
        <f t="shared" si="53"/>
        <v>discounted</v>
      </c>
      <c r="J891" s="3">
        <f>Table3[[#This Row],[Quantity_Sold]]*Table3[[#This Row],[Selling_Price]]</f>
        <v>2352</v>
      </c>
      <c r="K891" s="3">
        <f t="shared" si="54"/>
        <v>16.8</v>
      </c>
      <c r="L891" s="3">
        <f t="shared" si="55"/>
        <v>2335.1999999999998</v>
      </c>
      <c r="M891" s="3" t="str">
        <f>TEXT(Table3[[#This Row],[Date]], "mmmm")</f>
        <v>February</v>
      </c>
      <c r="N891" s="3" t="str">
        <f>_xlfn.XLOOKUP(D891,Customers!A:A,Customers!B:B )</f>
        <v>Pierce, Cross and Solomon</v>
      </c>
      <c r="O891" s="3" t="str">
        <f>_xlfn.XLOOKUP(C891,Books!A:A,Books!B:B)</f>
        <v>Wife get age</v>
      </c>
      <c r="P891" s="3" t="str">
        <f>INDEX(Customers!B:B,MATCH(D891,Customers!A:A,0))</f>
        <v>Pierce, Cross and Solomon</v>
      </c>
    </row>
    <row r="892" spans="1:16">
      <c r="A892" t="s">
        <v>1539</v>
      </c>
      <c r="B892" s="5">
        <v>44983</v>
      </c>
      <c r="C892" t="s">
        <v>102</v>
      </c>
      <c r="D892" t="s">
        <v>350</v>
      </c>
      <c r="E892">
        <v>4</v>
      </c>
      <c r="F892" t="str">
        <f t="shared" si="52"/>
        <v>normal</v>
      </c>
      <c r="G892" s="3">
        <v>162</v>
      </c>
      <c r="H892">
        <v>15</v>
      </c>
      <c r="I892" t="str">
        <f t="shared" si="53"/>
        <v>discounted</v>
      </c>
      <c r="J892" s="3">
        <f>Table3[[#This Row],[Quantity_Sold]]*Table3[[#This Row],[Selling_Price]]</f>
        <v>648</v>
      </c>
      <c r="K892" s="3">
        <f t="shared" si="54"/>
        <v>24.3</v>
      </c>
      <c r="L892" s="3">
        <f t="shared" si="55"/>
        <v>623.70000000000005</v>
      </c>
      <c r="M892" s="3" t="str">
        <f>TEXT(Table3[[#This Row],[Date]], "mmmm")</f>
        <v>February</v>
      </c>
      <c r="N892" s="3" t="str">
        <f>_xlfn.XLOOKUP(D892,Customers!A:A,Customers!B:B )</f>
        <v>Johnson-Bennett</v>
      </c>
      <c r="O892" s="3" t="str">
        <f>_xlfn.XLOOKUP(C892,Books!A:A,Books!B:B)</f>
        <v>Effort same</v>
      </c>
      <c r="P892" s="3" t="str">
        <f>INDEX(Customers!B:B,MATCH(D892,Customers!A:A,0))</f>
        <v>Johnson-Bennett</v>
      </c>
    </row>
    <row r="893" spans="1:16">
      <c r="A893" t="s">
        <v>1540</v>
      </c>
      <c r="B893" s="5">
        <v>44958</v>
      </c>
      <c r="C893" t="s">
        <v>64</v>
      </c>
      <c r="D893" t="s">
        <v>456</v>
      </c>
      <c r="E893">
        <v>1</v>
      </c>
      <c r="F893" t="str">
        <f t="shared" si="52"/>
        <v>normal</v>
      </c>
      <c r="G893" s="3">
        <v>487</v>
      </c>
      <c r="H893">
        <v>0</v>
      </c>
      <c r="I893" t="str">
        <f t="shared" si="53"/>
        <v>full price</v>
      </c>
      <c r="J893" s="3">
        <f>Table3[[#This Row],[Quantity_Sold]]*Table3[[#This Row],[Selling_Price]]</f>
        <v>487</v>
      </c>
      <c r="K893" s="3">
        <f t="shared" si="54"/>
        <v>0</v>
      </c>
      <c r="L893" s="3">
        <f t="shared" si="55"/>
        <v>487</v>
      </c>
      <c r="M893" s="3" t="str">
        <f>TEXT(Table3[[#This Row],[Date]], "mmmm")</f>
        <v>February</v>
      </c>
      <c r="N893" s="3" t="str">
        <f>_xlfn.XLOOKUP(D893,Customers!A:A,Customers!B:B )</f>
        <v>Baker, Gonzalez and Wood</v>
      </c>
      <c r="O893" s="3" t="str">
        <f>_xlfn.XLOOKUP(C893,Books!A:A,Books!B:B)</f>
        <v>Health beyond back</v>
      </c>
      <c r="P893" s="3" t="str">
        <f>INDEX(Customers!B:B,MATCH(D893,Customers!A:A,0))</f>
        <v>Baker, Gonzalez and Wood</v>
      </c>
    </row>
    <row r="894" spans="1:16">
      <c r="A894" t="s">
        <v>1541</v>
      </c>
      <c r="B894" s="5">
        <v>44960</v>
      </c>
      <c r="C894" t="s">
        <v>64</v>
      </c>
      <c r="D894" t="s">
        <v>170</v>
      </c>
      <c r="E894">
        <v>5</v>
      </c>
      <c r="F894" t="str">
        <f t="shared" si="52"/>
        <v>normal</v>
      </c>
      <c r="G894" s="3">
        <v>487</v>
      </c>
      <c r="H894">
        <v>5</v>
      </c>
      <c r="I894" t="str">
        <f t="shared" si="53"/>
        <v>discounted</v>
      </c>
      <c r="J894" s="3">
        <f>Table3[[#This Row],[Quantity_Sold]]*Table3[[#This Row],[Selling_Price]]</f>
        <v>2435</v>
      </c>
      <c r="K894" s="3">
        <f t="shared" si="54"/>
        <v>24.35</v>
      </c>
      <c r="L894" s="3">
        <f t="shared" si="55"/>
        <v>2410.65</v>
      </c>
      <c r="M894" s="3" t="str">
        <f>TEXT(Table3[[#This Row],[Date]], "mmmm")</f>
        <v>February</v>
      </c>
      <c r="N894" s="3" t="str">
        <f>_xlfn.XLOOKUP(D894,Customers!A:A,Customers!B:B )</f>
        <v>Taylor-Kane</v>
      </c>
      <c r="O894" s="3" t="str">
        <f>_xlfn.XLOOKUP(C894,Books!A:A,Books!B:B)</f>
        <v>Health beyond back</v>
      </c>
      <c r="P894" s="3" t="str">
        <f>INDEX(Customers!B:B,MATCH(D894,Customers!A:A,0))</f>
        <v>Taylor-Kane</v>
      </c>
    </row>
    <row r="895" spans="1:16">
      <c r="A895" t="s">
        <v>1542</v>
      </c>
      <c r="B895" s="5">
        <v>44971</v>
      </c>
      <c r="C895" t="s">
        <v>15</v>
      </c>
      <c r="D895" t="s">
        <v>454</v>
      </c>
      <c r="E895">
        <v>10</v>
      </c>
      <c r="F895" t="str">
        <f t="shared" si="52"/>
        <v>Bulk</v>
      </c>
      <c r="G895" s="3">
        <v>248</v>
      </c>
      <c r="H895">
        <v>15</v>
      </c>
      <c r="I895" t="str">
        <f t="shared" si="53"/>
        <v>discounted</v>
      </c>
      <c r="J895" s="3">
        <f>Table3[[#This Row],[Quantity_Sold]]*Table3[[#This Row],[Selling_Price]]</f>
        <v>2480</v>
      </c>
      <c r="K895" s="3">
        <f t="shared" si="54"/>
        <v>37.200000000000003</v>
      </c>
      <c r="L895" s="3">
        <f t="shared" si="55"/>
        <v>2442.8000000000002</v>
      </c>
      <c r="M895" s="3" t="str">
        <f>TEXT(Table3[[#This Row],[Date]], "mmmm")</f>
        <v>February</v>
      </c>
      <c r="N895" s="3" t="str">
        <f>_xlfn.XLOOKUP(D895,Customers!A:A,Customers!B:B )</f>
        <v>Martin Ltd</v>
      </c>
      <c r="O895" s="3" t="str">
        <f>_xlfn.XLOOKUP(C895,Books!A:A,Books!B:B)</f>
        <v>Especially father down</v>
      </c>
      <c r="P895" s="3" t="str">
        <f>INDEX(Customers!B:B,MATCH(D895,Customers!A:A,0))</f>
        <v>Martin Ltd</v>
      </c>
    </row>
    <row r="896" spans="1:16">
      <c r="A896" t="s">
        <v>1543</v>
      </c>
      <c r="B896" s="5">
        <v>44979</v>
      </c>
      <c r="C896" t="s">
        <v>52</v>
      </c>
      <c r="D896" t="s">
        <v>282</v>
      </c>
      <c r="E896">
        <v>1</v>
      </c>
      <c r="F896" t="str">
        <f t="shared" si="52"/>
        <v>normal</v>
      </c>
      <c r="G896" s="3">
        <v>441</v>
      </c>
      <c r="H896">
        <v>10</v>
      </c>
      <c r="I896" t="str">
        <f t="shared" si="53"/>
        <v>discounted</v>
      </c>
      <c r="J896" s="3">
        <f>Table3[[#This Row],[Quantity_Sold]]*Table3[[#This Row],[Selling_Price]]</f>
        <v>441</v>
      </c>
      <c r="K896" s="3">
        <f t="shared" si="54"/>
        <v>44.1</v>
      </c>
      <c r="L896" s="3">
        <f t="shared" si="55"/>
        <v>396.9</v>
      </c>
      <c r="M896" s="3" t="str">
        <f>TEXT(Table3[[#This Row],[Date]], "mmmm")</f>
        <v>February</v>
      </c>
      <c r="N896" s="3" t="str">
        <f>_xlfn.XLOOKUP(D896,Customers!A:A,Customers!B:B )</f>
        <v>Mckenzie-Russell</v>
      </c>
      <c r="O896" s="3" t="str">
        <f>_xlfn.XLOOKUP(C896,Books!A:A,Books!B:B)</f>
        <v>Hope meet thing</v>
      </c>
      <c r="P896" s="3" t="str">
        <f>INDEX(Customers!B:B,MATCH(D896,Customers!A:A,0))</f>
        <v>Mckenzie-Russell</v>
      </c>
    </row>
    <row r="897" spans="1:16">
      <c r="A897" t="s">
        <v>1544</v>
      </c>
      <c r="B897" s="5">
        <v>44972</v>
      </c>
      <c r="C897" t="s">
        <v>72</v>
      </c>
      <c r="D897" t="s">
        <v>452</v>
      </c>
      <c r="E897">
        <v>9</v>
      </c>
      <c r="F897" t="str">
        <f t="shared" si="52"/>
        <v>Bulk</v>
      </c>
      <c r="G897" s="3">
        <v>423</v>
      </c>
      <c r="H897">
        <v>15</v>
      </c>
      <c r="I897" t="str">
        <f t="shared" si="53"/>
        <v>discounted</v>
      </c>
      <c r="J897" s="3">
        <f>Table3[[#This Row],[Quantity_Sold]]*Table3[[#This Row],[Selling_Price]]</f>
        <v>3807</v>
      </c>
      <c r="K897" s="3">
        <f t="shared" si="54"/>
        <v>63.45</v>
      </c>
      <c r="L897" s="3">
        <f t="shared" si="55"/>
        <v>3743.55</v>
      </c>
      <c r="M897" s="3" t="str">
        <f>TEXT(Table3[[#This Row],[Date]], "mmmm")</f>
        <v>February</v>
      </c>
      <c r="N897" s="3" t="str">
        <f>_xlfn.XLOOKUP(D897,Customers!A:A,Customers!B:B )</f>
        <v>Jordan-Edwards</v>
      </c>
      <c r="O897" s="3" t="str">
        <f>_xlfn.XLOOKUP(C897,Books!A:A,Books!B:B)</f>
        <v>Remain hard</v>
      </c>
      <c r="P897" s="3" t="str">
        <f>INDEX(Customers!B:B,MATCH(D897,Customers!A:A,0))</f>
        <v>Jordan-Edwards</v>
      </c>
    </row>
    <row r="898" spans="1:16">
      <c r="A898" t="s">
        <v>1545</v>
      </c>
      <c r="B898" s="5">
        <v>44983</v>
      </c>
      <c r="C898" t="s">
        <v>78</v>
      </c>
      <c r="D898" t="s">
        <v>542</v>
      </c>
      <c r="E898">
        <v>8</v>
      </c>
      <c r="F898" t="str">
        <f t="shared" ref="F898:F961" si="56">IF(E898&gt;5,"Bulk","normal")</f>
        <v>Bulk</v>
      </c>
      <c r="G898" s="3">
        <v>288</v>
      </c>
      <c r="H898">
        <v>0</v>
      </c>
      <c r="I898" t="str">
        <f t="shared" ref="I898:I961" si="57">IF(H898&gt;0,"discounted","full price")</f>
        <v>full price</v>
      </c>
      <c r="J898" s="3">
        <f>Table3[[#This Row],[Quantity_Sold]]*Table3[[#This Row],[Selling_Price]]</f>
        <v>2304</v>
      </c>
      <c r="K898" s="3">
        <f t="shared" ref="K898:K961" si="58">H898*G898/100</f>
        <v>0</v>
      </c>
      <c r="L898" s="3">
        <f t="shared" ref="L898:L961" si="59">J898-K898</f>
        <v>2304</v>
      </c>
      <c r="M898" s="3" t="str">
        <f>TEXT(Table3[[#This Row],[Date]], "mmmm")</f>
        <v>February</v>
      </c>
      <c r="N898" s="3" t="str">
        <f>_xlfn.XLOOKUP(D898,Customers!A:A,Customers!B:B )</f>
        <v>Rodriguez, Hammond and Mason</v>
      </c>
      <c r="O898" s="3" t="str">
        <f>_xlfn.XLOOKUP(C898,Books!A:A,Books!B:B)</f>
        <v>Visit although I</v>
      </c>
      <c r="P898" s="3" t="str">
        <f>INDEX(Customers!B:B,MATCH(D898,Customers!A:A,0))</f>
        <v>Rodriguez, Hammond and Mason</v>
      </c>
    </row>
    <row r="899" spans="1:16">
      <c r="A899" t="s">
        <v>1546</v>
      </c>
      <c r="B899" s="5">
        <v>44971</v>
      </c>
      <c r="C899" t="s">
        <v>42</v>
      </c>
      <c r="D899" t="s">
        <v>560</v>
      </c>
      <c r="E899">
        <v>10</v>
      </c>
      <c r="F899" t="str">
        <f t="shared" si="56"/>
        <v>Bulk</v>
      </c>
      <c r="G899" s="3">
        <v>303</v>
      </c>
      <c r="H899">
        <v>0</v>
      </c>
      <c r="I899" t="str">
        <f t="shared" si="57"/>
        <v>full price</v>
      </c>
      <c r="J899" s="3">
        <f>Table3[[#This Row],[Quantity_Sold]]*Table3[[#This Row],[Selling_Price]]</f>
        <v>3030</v>
      </c>
      <c r="K899" s="3">
        <f t="shared" si="58"/>
        <v>0</v>
      </c>
      <c r="L899" s="3">
        <f t="shared" si="59"/>
        <v>3030</v>
      </c>
      <c r="M899" s="3" t="str">
        <f>TEXT(Table3[[#This Row],[Date]], "mmmm")</f>
        <v>February</v>
      </c>
      <c r="N899" s="3" t="str">
        <f>_xlfn.XLOOKUP(D899,Customers!A:A,Customers!B:B )</f>
        <v>Ryan-Flynn</v>
      </c>
      <c r="O899" s="3" t="str">
        <f>_xlfn.XLOOKUP(C899,Books!A:A,Books!B:B)</f>
        <v>Industry sport interesting</v>
      </c>
      <c r="P899" s="3" t="str">
        <f>INDEX(Customers!B:B,MATCH(D899,Customers!A:A,0))</f>
        <v>Ryan-Flynn</v>
      </c>
    </row>
    <row r="900" spans="1:16">
      <c r="A900" t="s">
        <v>1547</v>
      </c>
      <c r="B900" s="5">
        <v>44985</v>
      </c>
      <c r="C900" t="s">
        <v>94</v>
      </c>
      <c r="D900" t="s">
        <v>416</v>
      </c>
      <c r="E900">
        <v>8</v>
      </c>
      <c r="F900" t="str">
        <f t="shared" si="56"/>
        <v>Bulk</v>
      </c>
      <c r="G900" s="3">
        <v>262</v>
      </c>
      <c r="H900">
        <v>5</v>
      </c>
      <c r="I900" t="str">
        <f t="shared" si="57"/>
        <v>discounted</v>
      </c>
      <c r="J900" s="3">
        <f>Table3[[#This Row],[Quantity_Sold]]*Table3[[#This Row],[Selling_Price]]</f>
        <v>2096</v>
      </c>
      <c r="K900" s="3">
        <f t="shared" si="58"/>
        <v>13.1</v>
      </c>
      <c r="L900" s="3">
        <f t="shared" si="59"/>
        <v>2082.9</v>
      </c>
      <c r="M900" s="3" t="str">
        <f>TEXT(Table3[[#This Row],[Date]], "mmmm")</f>
        <v>February</v>
      </c>
      <c r="N900" s="3" t="str">
        <f>_xlfn.XLOOKUP(D900,Customers!A:A,Customers!B:B )</f>
        <v>Ashley, Delgado and Hernandez</v>
      </c>
      <c r="O900" s="3" t="str">
        <f>_xlfn.XLOOKUP(C900,Books!A:A,Books!B:B)</f>
        <v>Number owner</v>
      </c>
      <c r="P900" s="3" t="str">
        <f>INDEX(Customers!B:B,MATCH(D900,Customers!A:A,0))</f>
        <v>Ashley, Delgado and Hernandez</v>
      </c>
    </row>
    <row r="901" spans="1:16">
      <c r="A901" t="s">
        <v>1548</v>
      </c>
      <c r="B901" s="5">
        <v>44965</v>
      </c>
      <c r="C901" t="s">
        <v>26</v>
      </c>
      <c r="D901" t="s">
        <v>450</v>
      </c>
      <c r="E901">
        <v>10</v>
      </c>
      <c r="F901" t="str">
        <f t="shared" si="56"/>
        <v>Bulk</v>
      </c>
      <c r="G901" s="3">
        <v>210</v>
      </c>
      <c r="H901">
        <v>0</v>
      </c>
      <c r="I901" t="str">
        <f t="shared" si="57"/>
        <v>full price</v>
      </c>
      <c r="J901" s="3">
        <f>Table3[[#This Row],[Quantity_Sold]]*Table3[[#This Row],[Selling_Price]]</f>
        <v>2100</v>
      </c>
      <c r="K901" s="3">
        <f t="shared" si="58"/>
        <v>0</v>
      </c>
      <c r="L901" s="3">
        <f t="shared" si="59"/>
        <v>2100</v>
      </c>
      <c r="M901" s="3" t="str">
        <f>TEXT(Table3[[#This Row],[Date]], "mmmm")</f>
        <v>February</v>
      </c>
      <c r="N901" s="3" t="str">
        <f>_xlfn.XLOOKUP(D901,Customers!A:A,Customers!B:B )</f>
        <v>Garcia, Garcia and Rose</v>
      </c>
      <c r="O901" s="3" t="str">
        <f>_xlfn.XLOOKUP(C901,Books!A:A,Books!B:B)</f>
        <v>Nearly material</v>
      </c>
      <c r="P901" s="3" t="str">
        <f>INDEX(Customers!B:B,MATCH(D901,Customers!A:A,0))</f>
        <v>Garcia, Garcia and Rose</v>
      </c>
    </row>
    <row r="902" spans="1:16">
      <c r="A902" t="s">
        <v>1549</v>
      </c>
      <c r="B902" s="5">
        <v>44964</v>
      </c>
      <c r="C902" t="s">
        <v>58</v>
      </c>
      <c r="D902" t="s">
        <v>186</v>
      </c>
      <c r="E902">
        <v>6</v>
      </c>
      <c r="F902" t="str">
        <f t="shared" si="56"/>
        <v>Bulk</v>
      </c>
      <c r="G902" s="3">
        <v>467</v>
      </c>
      <c r="H902">
        <v>0</v>
      </c>
      <c r="I902" t="str">
        <f t="shared" si="57"/>
        <v>full price</v>
      </c>
      <c r="J902" s="3">
        <f>Table3[[#This Row],[Quantity_Sold]]*Table3[[#This Row],[Selling_Price]]</f>
        <v>2802</v>
      </c>
      <c r="K902" s="3">
        <f t="shared" si="58"/>
        <v>0</v>
      </c>
      <c r="L902" s="3">
        <f t="shared" si="59"/>
        <v>2802</v>
      </c>
      <c r="M902" s="3" t="str">
        <f>TEXT(Table3[[#This Row],[Date]], "mmmm")</f>
        <v>February</v>
      </c>
      <c r="N902" s="3" t="str">
        <f>_xlfn.XLOOKUP(D902,Customers!A:A,Customers!B:B )</f>
        <v>Williams-Edwards</v>
      </c>
      <c r="O902" s="3" t="str">
        <f>_xlfn.XLOOKUP(C902,Books!A:A,Books!B:B)</f>
        <v>World threat</v>
      </c>
      <c r="P902" s="3" t="str">
        <f>INDEX(Customers!B:B,MATCH(D902,Customers!A:A,0))</f>
        <v>Williams-Edwards</v>
      </c>
    </row>
    <row r="903" spans="1:16">
      <c r="A903" t="s">
        <v>1550</v>
      </c>
      <c r="B903" s="5">
        <v>44981</v>
      </c>
      <c r="C903" t="s">
        <v>64</v>
      </c>
      <c r="D903" t="s">
        <v>434</v>
      </c>
      <c r="E903">
        <v>8</v>
      </c>
      <c r="F903" t="str">
        <f t="shared" si="56"/>
        <v>Bulk</v>
      </c>
      <c r="G903" s="3">
        <v>487</v>
      </c>
      <c r="H903">
        <v>10</v>
      </c>
      <c r="I903" t="str">
        <f t="shared" si="57"/>
        <v>discounted</v>
      </c>
      <c r="J903" s="3">
        <f>Table3[[#This Row],[Quantity_Sold]]*Table3[[#This Row],[Selling_Price]]</f>
        <v>3896</v>
      </c>
      <c r="K903" s="3">
        <f t="shared" si="58"/>
        <v>48.7</v>
      </c>
      <c r="L903" s="3">
        <f t="shared" si="59"/>
        <v>3847.3</v>
      </c>
      <c r="M903" s="3" t="str">
        <f>TEXT(Table3[[#This Row],[Date]], "mmmm")</f>
        <v>February</v>
      </c>
      <c r="N903" s="3" t="str">
        <f>_xlfn.XLOOKUP(D903,Customers!A:A,Customers!B:B )</f>
        <v>Gonzalez-Tran</v>
      </c>
      <c r="O903" s="3" t="str">
        <f>_xlfn.XLOOKUP(C903,Books!A:A,Books!B:B)</f>
        <v>Health beyond back</v>
      </c>
      <c r="P903" s="3" t="str">
        <f>INDEX(Customers!B:B,MATCH(D903,Customers!A:A,0))</f>
        <v>Gonzalez-Tran</v>
      </c>
    </row>
    <row r="904" spans="1:16">
      <c r="A904" t="s">
        <v>1551</v>
      </c>
      <c r="B904" s="5">
        <v>44965</v>
      </c>
      <c r="C904" t="s">
        <v>28</v>
      </c>
      <c r="D904" t="s">
        <v>157</v>
      </c>
      <c r="E904">
        <v>8</v>
      </c>
      <c r="F904" t="str">
        <f t="shared" si="56"/>
        <v>Bulk</v>
      </c>
      <c r="G904" s="3">
        <v>342</v>
      </c>
      <c r="H904">
        <v>0</v>
      </c>
      <c r="I904" t="str">
        <f t="shared" si="57"/>
        <v>full price</v>
      </c>
      <c r="J904" s="3">
        <f>Table3[[#This Row],[Quantity_Sold]]*Table3[[#This Row],[Selling_Price]]</f>
        <v>2736</v>
      </c>
      <c r="K904" s="3">
        <f t="shared" si="58"/>
        <v>0</v>
      </c>
      <c r="L904" s="3">
        <f t="shared" si="59"/>
        <v>2736</v>
      </c>
      <c r="M904" s="3" t="str">
        <f>TEXT(Table3[[#This Row],[Date]], "mmmm")</f>
        <v>February</v>
      </c>
      <c r="N904" s="3" t="str">
        <f>_xlfn.XLOOKUP(D904,Customers!A:A,Customers!B:B )</f>
        <v>Brown PLC</v>
      </c>
      <c r="O904" s="3" t="str">
        <f>_xlfn.XLOOKUP(C904,Books!A:A,Books!B:B)</f>
        <v>Eat pattern view</v>
      </c>
      <c r="P904" s="3" t="str">
        <f>INDEX(Customers!B:B,MATCH(D904,Customers!A:A,0))</f>
        <v>Brown PLC</v>
      </c>
    </row>
    <row r="905" spans="1:16">
      <c r="A905" t="s">
        <v>1552</v>
      </c>
      <c r="B905" s="5">
        <v>44975</v>
      </c>
      <c r="C905" t="s">
        <v>88</v>
      </c>
      <c r="D905" t="s">
        <v>346</v>
      </c>
      <c r="E905">
        <v>10</v>
      </c>
      <c r="F905" t="str">
        <f t="shared" si="56"/>
        <v>Bulk</v>
      </c>
      <c r="G905" s="3">
        <v>456</v>
      </c>
      <c r="H905">
        <v>15</v>
      </c>
      <c r="I905" t="str">
        <f t="shared" si="57"/>
        <v>discounted</v>
      </c>
      <c r="J905" s="3">
        <f>Table3[[#This Row],[Quantity_Sold]]*Table3[[#This Row],[Selling_Price]]</f>
        <v>4560</v>
      </c>
      <c r="K905" s="3">
        <f t="shared" si="58"/>
        <v>68.400000000000006</v>
      </c>
      <c r="L905" s="3">
        <f t="shared" si="59"/>
        <v>4491.6000000000004</v>
      </c>
      <c r="M905" s="3" t="str">
        <f>TEXT(Table3[[#This Row],[Date]], "mmmm")</f>
        <v>February</v>
      </c>
      <c r="N905" s="3" t="str">
        <f>_xlfn.XLOOKUP(D905,Customers!A:A,Customers!B:B )</f>
        <v>Palmer Inc</v>
      </c>
      <c r="O905" s="3" t="str">
        <f>_xlfn.XLOOKUP(C905,Books!A:A,Books!B:B)</f>
        <v>Lay chance</v>
      </c>
      <c r="P905" s="3" t="str">
        <f>INDEX(Customers!B:B,MATCH(D905,Customers!A:A,0))</f>
        <v>Palmer Inc</v>
      </c>
    </row>
    <row r="906" spans="1:16">
      <c r="A906" t="s">
        <v>1553</v>
      </c>
      <c r="B906" s="5">
        <v>44985</v>
      </c>
      <c r="C906" t="s">
        <v>122</v>
      </c>
      <c r="D906" t="s">
        <v>372</v>
      </c>
      <c r="E906">
        <v>10</v>
      </c>
      <c r="F906" t="str">
        <f t="shared" si="56"/>
        <v>Bulk</v>
      </c>
      <c r="G906" s="3">
        <v>326</v>
      </c>
      <c r="H906">
        <v>15</v>
      </c>
      <c r="I906" t="str">
        <f t="shared" si="57"/>
        <v>discounted</v>
      </c>
      <c r="J906" s="3">
        <f>Table3[[#This Row],[Quantity_Sold]]*Table3[[#This Row],[Selling_Price]]</f>
        <v>3260</v>
      </c>
      <c r="K906" s="3">
        <f t="shared" si="58"/>
        <v>48.9</v>
      </c>
      <c r="L906" s="3">
        <f t="shared" si="59"/>
        <v>3211.1</v>
      </c>
      <c r="M906" s="3" t="str">
        <f>TEXT(Table3[[#This Row],[Date]], "mmmm")</f>
        <v>February</v>
      </c>
      <c r="N906" s="3" t="str">
        <f>_xlfn.XLOOKUP(D906,Customers!A:A,Customers!B:B )</f>
        <v>Lambert, Valdez and Garcia</v>
      </c>
      <c r="O906" s="3" t="str">
        <f>_xlfn.XLOOKUP(C906,Books!A:A,Books!B:B)</f>
        <v>Than every</v>
      </c>
      <c r="P906" s="3" t="str">
        <f>INDEX(Customers!B:B,MATCH(D906,Customers!A:A,0))</f>
        <v>Lambert, Valdez and Garcia</v>
      </c>
    </row>
    <row r="907" spans="1:16">
      <c r="A907" t="s">
        <v>1554</v>
      </c>
      <c r="B907" s="5">
        <v>44985</v>
      </c>
      <c r="C907" t="s">
        <v>104</v>
      </c>
      <c r="D907" t="s">
        <v>582</v>
      </c>
      <c r="E907">
        <v>4</v>
      </c>
      <c r="F907" t="str">
        <f t="shared" si="56"/>
        <v>normal</v>
      </c>
      <c r="G907" s="3">
        <v>465</v>
      </c>
      <c r="H907">
        <v>0</v>
      </c>
      <c r="I907" t="str">
        <f t="shared" si="57"/>
        <v>full price</v>
      </c>
      <c r="J907" s="3">
        <f>Table3[[#This Row],[Quantity_Sold]]*Table3[[#This Row],[Selling_Price]]</f>
        <v>1860</v>
      </c>
      <c r="K907" s="3">
        <f t="shared" si="58"/>
        <v>0</v>
      </c>
      <c r="L907" s="3">
        <f t="shared" si="59"/>
        <v>1860</v>
      </c>
      <c r="M907" s="3" t="str">
        <f>TEXT(Table3[[#This Row],[Date]], "mmmm")</f>
        <v>February</v>
      </c>
      <c r="N907" s="3" t="str">
        <f>_xlfn.XLOOKUP(D907,Customers!A:A,Customers!B:B )</f>
        <v>Martin Inc</v>
      </c>
      <c r="O907" s="3" t="str">
        <f>_xlfn.XLOOKUP(C907,Books!A:A,Books!B:B)</f>
        <v>Process find daughter</v>
      </c>
      <c r="P907" s="3" t="str">
        <f>INDEX(Customers!B:B,MATCH(D907,Customers!A:A,0))</f>
        <v>Martin Inc</v>
      </c>
    </row>
    <row r="908" spans="1:16">
      <c r="A908" t="s">
        <v>1555</v>
      </c>
      <c r="B908" s="5">
        <v>44959</v>
      </c>
      <c r="C908" t="s">
        <v>30</v>
      </c>
      <c r="D908" t="s">
        <v>244</v>
      </c>
      <c r="E908">
        <v>7</v>
      </c>
      <c r="F908" t="str">
        <f t="shared" si="56"/>
        <v>Bulk</v>
      </c>
      <c r="G908" s="3">
        <v>281</v>
      </c>
      <c r="H908">
        <v>15</v>
      </c>
      <c r="I908" t="str">
        <f t="shared" si="57"/>
        <v>discounted</v>
      </c>
      <c r="J908" s="3">
        <f>Table3[[#This Row],[Quantity_Sold]]*Table3[[#This Row],[Selling_Price]]</f>
        <v>1967</v>
      </c>
      <c r="K908" s="3">
        <f t="shared" si="58"/>
        <v>42.15</v>
      </c>
      <c r="L908" s="3">
        <f t="shared" si="59"/>
        <v>1924.85</v>
      </c>
      <c r="M908" s="3" t="str">
        <f>TEXT(Table3[[#This Row],[Date]], "mmmm")</f>
        <v>February</v>
      </c>
      <c r="N908" s="3" t="str">
        <f>_xlfn.XLOOKUP(D908,Customers!A:A,Customers!B:B )</f>
        <v>Byrd, Dixon and Kennedy</v>
      </c>
      <c r="O908" s="3" t="str">
        <f>_xlfn.XLOOKUP(C908,Books!A:A,Books!B:B)</f>
        <v>Remember serve</v>
      </c>
      <c r="P908" s="3" t="str">
        <f>INDEX(Customers!B:B,MATCH(D908,Customers!A:A,0))</f>
        <v>Byrd, Dixon and Kennedy</v>
      </c>
    </row>
    <row r="909" spans="1:16">
      <c r="A909" t="s">
        <v>1556</v>
      </c>
      <c r="B909" s="5">
        <v>44966</v>
      </c>
      <c r="C909" t="s">
        <v>102</v>
      </c>
      <c r="D909" t="s">
        <v>282</v>
      </c>
      <c r="E909">
        <v>5</v>
      </c>
      <c r="F909" t="str">
        <f t="shared" si="56"/>
        <v>normal</v>
      </c>
      <c r="G909" s="3">
        <v>162</v>
      </c>
      <c r="H909">
        <v>5</v>
      </c>
      <c r="I909" t="str">
        <f t="shared" si="57"/>
        <v>discounted</v>
      </c>
      <c r="J909" s="3">
        <f>Table3[[#This Row],[Quantity_Sold]]*Table3[[#This Row],[Selling_Price]]</f>
        <v>810</v>
      </c>
      <c r="K909" s="3">
        <f t="shared" si="58"/>
        <v>8.1</v>
      </c>
      <c r="L909" s="3">
        <f t="shared" si="59"/>
        <v>801.9</v>
      </c>
      <c r="M909" s="3" t="str">
        <f>TEXT(Table3[[#This Row],[Date]], "mmmm")</f>
        <v>February</v>
      </c>
      <c r="N909" s="3" t="str">
        <f>_xlfn.XLOOKUP(D909,Customers!A:A,Customers!B:B )</f>
        <v>Mckenzie-Russell</v>
      </c>
      <c r="O909" s="3" t="str">
        <f>_xlfn.XLOOKUP(C909,Books!A:A,Books!B:B)</f>
        <v>Effort same</v>
      </c>
      <c r="P909" s="3" t="str">
        <f>INDEX(Customers!B:B,MATCH(D909,Customers!A:A,0))</f>
        <v>Mckenzie-Russell</v>
      </c>
    </row>
    <row r="910" spans="1:16">
      <c r="A910" t="s">
        <v>1557</v>
      </c>
      <c r="B910" s="5">
        <v>44958</v>
      </c>
      <c r="C910" t="s">
        <v>86</v>
      </c>
      <c r="D910" t="s">
        <v>302</v>
      </c>
      <c r="E910">
        <v>1</v>
      </c>
      <c r="F910" t="str">
        <f t="shared" si="56"/>
        <v>normal</v>
      </c>
      <c r="G910" s="3">
        <v>356</v>
      </c>
      <c r="H910">
        <v>0</v>
      </c>
      <c r="I910" t="str">
        <f t="shared" si="57"/>
        <v>full price</v>
      </c>
      <c r="J910" s="3">
        <f>Table3[[#This Row],[Quantity_Sold]]*Table3[[#This Row],[Selling_Price]]</f>
        <v>356</v>
      </c>
      <c r="K910" s="3">
        <f t="shared" si="58"/>
        <v>0</v>
      </c>
      <c r="L910" s="3">
        <f t="shared" si="59"/>
        <v>356</v>
      </c>
      <c r="M910" s="3" t="str">
        <f>TEXT(Table3[[#This Row],[Date]], "mmmm")</f>
        <v>February</v>
      </c>
      <c r="N910" s="3" t="str">
        <f>_xlfn.XLOOKUP(D910,Customers!A:A,Customers!B:B )</f>
        <v>Miles Ltd</v>
      </c>
      <c r="O910" s="3" t="str">
        <f>_xlfn.XLOOKUP(C910,Books!A:A,Books!B:B)</f>
        <v>While responsibility</v>
      </c>
      <c r="P910" s="3" t="str">
        <f>INDEX(Customers!B:B,MATCH(D910,Customers!A:A,0))</f>
        <v>Miles Ltd</v>
      </c>
    </row>
    <row r="911" spans="1:16">
      <c r="A911" t="s">
        <v>1558</v>
      </c>
      <c r="B911" s="5">
        <v>44978</v>
      </c>
      <c r="C911" t="s">
        <v>48</v>
      </c>
      <c r="D911" t="s">
        <v>554</v>
      </c>
      <c r="E911">
        <v>6</v>
      </c>
      <c r="F911" t="str">
        <f t="shared" si="56"/>
        <v>Bulk</v>
      </c>
      <c r="G911" s="3">
        <v>386</v>
      </c>
      <c r="H911">
        <v>0</v>
      </c>
      <c r="I911" t="str">
        <f t="shared" si="57"/>
        <v>full price</v>
      </c>
      <c r="J911" s="3">
        <f>Table3[[#This Row],[Quantity_Sold]]*Table3[[#This Row],[Selling_Price]]</f>
        <v>2316</v>
      </c>
      <c r="K911" s="3">
        <f t="shared" si="58"/>
        <v>0</v>
      </c>
      <c r="L911" s="3">
        <f t="shared" si="59"/>
        <v>2316</v>
      </c>
      <c r="M911" s="3" t="str">
        <f>TEXT(Table3[[#This Row],[Date]], "mmmm")</f>
        <v>February</v>
      </c>
      <c r="N911" s="3" t="str">
        <f>_xlfn.XLOOKUP(D911,Customers!A:A,Customers!B:B )</f>
        <v>Casey-Orozco</v>
      </c>
      <c r="O911" s="3" t="str">
        <f>_xlfn.XLOOKUP(C911,Books!A:A,Books!B:B)</f>
        <v>Choose level</v>
      </c>
      <c r="P911" s="3" t="str">
        <f>INDEX(Customers!B:B,MATCH(D911,Customers!A:A,0))</f>
        <v>Casey-Orozco</v>
      </c>
    </row>
    <row r="912" spans="1:16">
      <c r="A912" t="s">
        <v>1559</v>
      </c>
      <c r="B912" s="5">
        <v>44981</v>
      </c>
      <c r="C912" t="s">
        <v>74</v>
      </c>
      <c r="D912" t="s">
        <v>614</v>
      </c>
      <c r="E912">
        <v>3</v>
      </c>
      <c r="F912" t="str">
        <f t="shared" si="56"/>
        <v>normal</v>
      </c>
      <c r="G912" s="3">
        <v>347</v>
      </c>
      <c r="H912">
        <v>5</v>
      </c>
      <c r="I912" t="str">
        <f t="shared" si="57"/>
        <v>discounted</v>
      </c>
      <c r="J912" s="3">
        <f>Table3[[#This Row],[Quantity_Sold]]*Table3[[#This Row],[Selling_Price]]</f>
        <v>1041</v>
      </c>
      <c r="K912" s="3">
        <f t="shared" si="58"/>
        <v>17.350000000000001</v>
      </c>
      <c r="L912" s="3">
        <f t="shared" si="59"/>
        <v>1023.65</v>
      </c>
      <c r="M912" s="3" t="str">
        <f>TEXT(Table3[[#This Row],[Date]], "mmmm")</f>
        <v>February</v>
      </c>
      <c r="N912" s="3" t="str">
        <f>_xlfn.XLOOKUP(D912,Customers!A:A,Customers!B:B )</f>
        <v>Morgan PLC</v>
      </c>
      <c r="O912" s="3" t="str">
        <f>_xlfn.XLOOKUP(C912,Books!A:A,Books!B:B)</f>
        <v>Think either pressure</v>
      </c>
      <c r="P912" s="3" t="str">
        <f>INDEX(Customers!B:B,MATCH(D912,Customers!A:A,0))</f>
        <v>Morgan PLC</v>
      </c>
    </row>
    <row r="913" spans="1:16">
      <c r="A913" t="s">
        <v>1560</v>
      </c>
      <c r="B913" s="5">
        <v>44967</v>
      </c>
      <c r="C913" t="s">
        <v>86</v>
      </c>
      <c r="D913" t="s">
        <v>544</v>
      </c>
      <c r="E913">
        <v>1</v>
      </c>
      <c r="F913" t="str">
        <f t="shared" si="56"/>
        <v>normal</v>
      </c>
      <c r="G913" s="3">
        <v>356</v>
      </c>
      <c r="H913">
        <v>10</v>
      </c>
      <c r="I913" t="str">
        <f t="shared" si="57"/>
        <v>discounted</v>
      </c>
      <c r="J913" s="3">
        <f>Table3[[#This Row],[Quantity_Sold]]*Table3[[#This Row],[Selling_Price]]</f>
        <v>356</v>
      </c>
      <c r="K913" s="3">
        <f t="shared" si="58"/>
        <v>35.6</v>
      </c>
      <c r="L913" s="3">
        <f t="shared" si="59"/>
        <v>320.39999999999998</v>
      </c>
      <c r="M913" s="3" t="str">
        <f>TEXT(Table3[[#This Row],[Date]], "mmmm")</f>
        <v>February</v>
      </c>
      <c r="N913" s="3" t="str">
        <f>_xlfn.XLOOKUP(D913,Customers!A:A,Customers!B:B )</f>
        <v>Lee Ltd</v>
      </c>
      <c r="O913" s="3" t="str">
        <f>_xlfn.XLOOKUP(C913,Books!A:A,Books!B:B)</f>
        <v>While responsibility</v>
      </c>
      <c r="P913" s="3" t="str">
        <f>INDEX(Customers!B:B,MATCH(D913,Customers!A:A,0))</f>
        <v>Lee Ltd</v>
      </c>
    </row>
    <row r="914" spans="1:16">
      <c r="A914" t="s">
        <v>1561</v>
      </c>
      <c r="B914" s="5">
        <v>44982</v>
      </c>
      <c r="C914" t="s">
        <v>54</v>
      </c>
      <c r="D914" t="s">
        <v>524</v>
      </c>
      <c r="E914">
        <v>4</v>
      </c>
      <c r="F914" t="str">
        <f t="shared" si="56"/>
        <v>normal</v>
      </c>
      <c r="G914" s="3">
        <v>421</v>
      </c>
      <c r="H914">
        <v>15</v>
      </c>
      <c r="I914" t="str">
        <f t="shared" si="57"/>
        <v>discounted</v>
      </c>
      <c r="J914" s="3">
        <f>Table3[[#This Row],[Quantity_Sold]]*Table3[[#This Row],[Selling_Price]]</f>
        <v>1684</v>
      </c>
      <c r="K914" s="3">
        <f t="shared" si="58"/>
        <v>63.15</v>
      </c>
      <c r="L914" s="3">
        <f t="shared" si="59"/>
        <v>1620.85</v>
      </c>
      <c r="M914" s="3" t="str">
        <f>TEXT(Table3[[#This Row],[Date]], "mmmm")</f>
        <v>February</v>
      </c>
      <c r="N914" s="3" t="str">
        <f>_xlfn.XLOOKUP(D914,Customers!A:A,Customers!B:B )</f>
        <v>Golden Inc</v>
      </c>
      <c r="O914" s="3" t="str">
        <f>_xlfn.XLOOKUP(C914,Books!A:A,Books!B:B)</f>
        <v>Author director</v>
      </c>
      <c r="P914" s="3" t="str">
        <f>INDEX(Customers!B:B,MATCH(D914,Customers!A:A,0))</f>
        <v>Golden Inc</v>
      </c>
    </row>
    <row r="915" spans="1:16">
      <c r="A915" t="s">
        <v>1562</v>
      </c>
      <c r="B915" s="5">
        <v>44958</v>
      </c>
      <c r="C915" t="s">
        <v>94</v>
      </c>
      <c r="D915" t="s">
        <v>358</v>
      </c>
      <c r="E915">
        <v>5</v>
      </c>
      <c r="F915" t="str">
        <f t="shared" si="56"/>
        <v>normal</v>
      </c>
      <c r="G915" s="3">
        <v>262</v>
      </c>
      <c r="H915">
        <v>10</v>
      </c>
      <c r="I915" t="str">
        <f t="shared" si="57"/>
        <v>discounted</v>
      </c>
      <c r="J915" s="3">
        <f>Table3[[#This Row],[Quantity_Sold]]*Table3[[#This Row],[Selling_Price]]</f>
        <v>1310</v>
      </c>
      <c r="K915" s="3">
        <f t="shared" si="58"/>
        <v>26.2</v>
      </c>
      <c r="L915" s="3">
        <f t="shared" si="59"/>
        <v>1283.8</v>
      </c>
      <c r="M915" s="3" t="str">
        <f>TEXT(Table3[[#This Row],[Date]], "mmmm")</f>
        <v>February</v>
      </c>
      <c r="N915" s="3" t="str">
        <f>_xlfn.XLOOKUP(D915,Customers!A:A,Customers!B:B )</f>
        <v>Hood-Pena</v>
      </c>
      <c r="O915" s="3" t="str">
        <f>_xlfn.XLOOKUP(C915,Books!A:A,Books!B:B)</f>
        <v>Number owner</v>
      </c>
      <c r="P915" s="3" t="str">
        <f>INDEX(Customers!B:B,MATCH(D915,Customers!A:A,0))</f>
        <v>Hood-Pena</v>
      </c>
    </row>
    <row r="916" spans="1:16">
      <c r="A916" t="s">
        <v>1563</v>
      </c>
      <c r="B916" s="5">
        <v>44979</v>
      </c>
      <c r="C916" t="s">
        <v>90</v>
      </c>
      <c r="D916" t="s">
        <v>338</v>
      </c>
      <c r="E916">
        <v>10</v>
      </c>
      <c r="F916" t="str">
        <f t="shared" si="56"/>
        <v>Bulk</v>
      </c>
      <c r="G916" s="3">
        <v>222</v>
      </c>
      <c r="H916">
        <v>0</v>
      </c>
      <c r="I916" t="str">
        <f t="shared" si="57"/>
        <v>full price</v>
      </c>
      <c r="J916" s="3">
        <f>Table3[[#This Row],[Quantity_Sold]]*Table3[[#This Row],[Selling_Price]]</f>
        <v>2220</v>
      </c>
      <c r="K916" s="3">
        <f t="shared" si="58"/>
        <v>0</v>
      </c>
      <c r="L916" s="3">
        <f t="shared" si="59"/>
        <v>2220</v>
      </c>
      <c r="M916" s="3" t="str">
        <f>TEXT(Table3[[#This Row],[Date]], "mmmm")</f>
        <v>February</v>
      </c>
      <c r="N916" s="3" t="str">
        <f>_xlfn.XLOOKUP(D916,Customers!A:A,Customers!B:B )</f>
        <v>Mahoney-Long</v>
      </c>
      <c r="O916" s="3" t="str">
        <f>_xlfn.XLOOKUP(C916,Books!A:A,Books!B:B)</f>
        <v>Remember approach buy</v>
      </c>
      <c r="P916" s="3" t="str">
        <f>INDEX(Customers!B:B,MATCH(D916,Customers!A:A,0))</f>
        <v>Mahoney-Long</v>
      </c>
    </row>
    <row r="917" spans="1:16">
      <c r="A917" t="s">
        <v>1564</v>
      </c>
      <c r="B917" s="5">
        <v>44979</v>
      </c>
      <c r="C917" t="s">
        <v>38</v>
      </c>
      <c r="D917" t="s">
        <v>616</v>
      </c>
      <c r="E917">
        <v>8</v>
      </c>
      <c r="F917" t="str">
        <f t="shared" si="56"/>
        <v>Bulk</v>
      </c>
      <c r="G917" s="3">
        <v>417</v>
      </c>
      <c r="H917">
        <v>0</v>
      </c>
      <c r="I917" t="str">
        <f t="shared" si="57"/>
        <v>full price</v>
      </c>
      <c r="J917" s="3">
        <f>Table3[[#This Row],[Quantity_Sold]]*Table3[[#This Row],[Selling_Price]]</f>
        <v>3336</v>
      </c>
      <c r="K917" s="3">
        <f t="shared" si="58"/>
        <v>0</v>
      </c>
      <c r="L917" s="3">
        <f t="shared" si="59"/>
        <v>3336</v>
      </c>
      <c r="M917" s="3" t="str">
        <f>TEXT(Table3[[#This Row],[Date]], "mmmm")</f>
        <v>February</v>
      </c>
      <c r="N917" s="3" t="str">
        <f>_xlfn.XLOOKUP(D917,Customers!A:A,Customers!B:B )</f>
        <v>Parker-Turner</v>
      </c>
      <c r="O917" s="3" t="str">
        <f>_xlfn.XLOOKUP(C917,Books!A:A,Books!B:B)</f>
        <v>Impact believe worker look</v>
      </c>
      <c r="P917" s="3" t="str">
        <f>INDEX(Customers!B:B,MATCH(D917,Customers!A:A,0))</f>
        <v>Parker-Turner</v>
      </c>
    </row>
    <row r="918" spans="1:16">
      <c r="A918" t="s">
        <v>1565</v>
      </c>
      <c r="B918" s="5">
        <v>44966</v>
      </c>
      <c r="C918" t="s">
        <v>68</v>
      </c>
      <c r="D918" t="s">
        <v>260</v>
      </c>
      <c r="E918">
        <v>2</v>
      </c>
      <c r="F918" t="str">
        <f t="shared" si="56"/>
        <v>normal</v>
      </c>
      <c r="G918" s="3">
        <v>410</v>
      </c>
      <c r="H918">
        <v>15</v>
      </c>
      <c r="I918" t="str">
        <f t="shared" si="57"/>
        <v>discounted</v>
      </c>
      <c r="J918" s="3">
        <f>Table3[[#This Row],[Quantity_Sold]]*Table3[[#This Row],[Selling_Price]]</f>
        <v>820</v>
      </c>
      <c r="K918" s="3">
        <f t="shared" si="58"/>
        <v>61.5</v>
      </c>
      <c r="L918" s="3">
        <f t="shared" si="59"/>
        <v>758.5</v>
      </c>
      <c r="M918" s="3" t="str">
        <f>TEXT(Table3[[#This Row],[Date]], "mmmm")</f>
        <v>February</v>
      </c>
      <c r="N918" s="3" t="str">
        <f>_xlfn.XLOOKUP(D918,Customers!A:A,Customers!B:B )</f>
        <v>Thomas-Melendez</v>
      </c>
      <c r="O918" s="3" t="str">
        <f>_xlfn.XLOOKUP(C918,Books!A:A,Books!B:B)</f>
        <v>Audience will series</v>
      </c>
      <c r="P918" s="3" t="str">
        <f>INDEX(Customers!B:B,MATCH(D918,Customers!A:A,0))</f>
        <v>Thomas-Melendez</v>
      </c>
    </row>
    <row r="919" spans="1:16">
      <c r="A919" t="s">
        <v>1566</v>
      </c>
      <c r="B919" s="5">
        <v>44970</v>
      </c>
      <c r="C919" t="s">
        <v>15</v>
      </c>
      <c r="D919" t="s">
        <v>268</v>
      </c>
      <c r="E919">
        <v>3</v>
      </c>
      <c r="F919" t="str">
        <f t="shared" si="56"/>
        <v>normal</v>
      </c>
      <c r="G919" s="3">
        <v>248</v>
      </c>
      <c r="H919">
        <v>15</v>
      </c>
      <c r="I919" t="str">
        <f t="shared" si="57"/>
        <v>discounted</v>
      </c>
      <c r="J919" s="3">
        <f>Table3[[#This Row],[Quantity_Sold]]*Table3[[#This Row],[Selling_Price]]</f>
        <v>744</v>
      </c>
      <c r="K919" s="3">
        <f t="shared" si="58"/>
        <v>37.200000000000003</v>
      </c>
      <c r="L919" s="3">
        <f t="shared" si="59"/>
        <v>706.8</v>
      </c>
      <c r="M919" s="3" t="str">
        <f>TEXT(Table3[[#This Row],[Date]], "mmmm")</f>
        <v>February</v>
      </c>
      <c r="N919" s="3" t="str">
        <f>_xlfn.XLOOKUP(D919,Customers!A:A,Customers!B:B )</f>
        <v>Williams-Hart</v>
      </c>
      <c r="O919" s="3" t="str">
        <f>_xlfn.XLOOKUP(C919,Books!A:A,Books!B:B)</f>
        <v>Especially father down</v>
      </c>
      <c r="P919" s="3" t="str">
        <f>INDEX(Customers!B:B,MATCH(D919,Customers!A:A,0))</f>
        <v>Williams-Hart</v>
      </c>
    </row>
    <row r="920" spans="1:16">
      <c r="A920" t="s">
        <v>1567</v>
      </c>
      <c r="B920" s="5">
        <v>44972</v>
      </c>
      <c r="C920" t="s">
        <v>108</v>
      </c>
      <c r="D920" t="s">
        <v>312</v>
      </c>
      <c r="E920">
        <v>1</v>
      </c>
      <c r="F920" t="str">
        <f t="shared" si="56"/>
        <v>normal</v>
      </c>
      <c r="G920" s="3">
        <v>287</v>
      </c>
      <c r="H920">
        <v>10</v>
      </c>
      <c r="I920" t="str">
        <f t="shared" si="57"/>
        <v>discounted</v>
      </c>
      <c r="J920" s="3">
        <f>Table3[[#This Row],[Quantity_Sold]]*Table3[[#This Row],[Selling_Price]]</f>
        <v>287</v>
      </c>
      <c r="K920" s="3">
        <f t="shared" si="58"/>
        <v>28.7</v>
      </c>
      <c r="L920" s="3">
        <f t="shared" si="59"/>
        <v>258.3</v>
      </c>
      <c r="M920" s="3" t="str">
        <f>TEXT(Table3[[#This Row],[Date]], "mmmm")</f>
        <v>February</v>
      </c>
      <c r="N920" s="3" t="str">
        <f>_xlfn.XLOOKUP(D920,Customers!A:A,Customers!B:B )</f>
        <v>White and Sons</v>
      </c>
      <c r="O920" s="3" t="str">
        <f>_xlfn.XLOOKUP(C920,Books!A:A,Books!B:B)</f>
        <v>Front</v>
      </c>
      <c r="P920" s="3" t="str">
        <f>INDEX(Customers!B:B,MATCH(D920,Customers!A:A,0))</f>
        <v>White and Sons</v>
      </c>
    </row>
    <row r="921" spans="1:16">
      <c r="A921" t="s">
        <v>1568</v>
      </c>
      <c r="B921" s="5">
        <v>44967</v>
      </c>
      <c r="C921" t="s">
        <v>48</v>
      </c>
      <c r="D921" t="s">
        <v>522</v>
      </c>
      <c r="E921">
        <v>6</v>
      </c>
      <c r="F921" t="str">
        <f t="shared" si="56"/>
        <v>Bulk</v>
      </c>
      <c r="G921" s="3">
        <v>386</v>
      </c>
      <c r="H921">
        <v>5</v>
      </c>
      <c r="I921" t="str">
        <f t="shared" si="57"/>
        <v>discounted</v>
      </c>
      <c r="J921" s="3">
        <f>Table3[[#This Row],[Quantity_Sold]]*Table3[[#This Row],[Selling_Price]]</f>
        <v>2316</v>
      </c>
      <c r="K921" s="3">
        <f t="shared" si="58"/>
        <v>19.3</v>
      </c>
      <c r="L921" s="3">
        <f t="shared" si="59"/>
        <v>2296.6999999999998</v>
      </c>
      <c r="M921" s="3" t="str">
        <f>TEXT(Table3[[#This Row],[Date]], "mmmm")</f>
        <v>February</v>
      </c>
      <c r="N921" s="3" t="str">
        <f>_xlfn.XLOOKUP(D921,Customers!A:A,Customers!B:B )</f>
        <v>Williams-Ross</v>
      </c>
      <c r="O921" s="3" t="str">
        <f>_xlfn.XLOOKUP(C921,Books!A:A,Books!B:B)</f>
        <v>Choose level</v>
      </c>
      <c r="P921" s="3" t="str">
        <f>INDEX(Customers!B:B,MATCH(D921,Customers!A:A,0))</f>
        <v>Williams-Ross</v>
      </c>
    </row>
    <row r="922" spans="1:16">
      <c r="A922" t="s">
        <v>1569</v>
      </c>
      <c r="B922" s="5">
        <v>44964</v>
      </c>
      <c r="C922" t="s">
        <v>36</v>
      </c>
      <c r="D922" t="s">
        <v>276</v>
      </c>
      <c r="E922">
        <v>9</v>
      </c>
      <c r="F922" t="str">
        <f t="shared" si="56"/>
        <v>Bulk</v>
      </c>
      <c r="G922" s="3">
        <v>420</v>
      </c>
      <c r="H922">
        <v>15</v>
      </c>
      <c r="I922" t="str">
        <f t="shared" si="57"/>
        <v>discounted</v>
      </c>
      <c r="J922" s="3">
        <f>Table3[[#This Row],[Quantity_Sold]]*Table3[[#This Row],[Selling_Price]]</f>
        <v>3780</v>
      </c>
      <c r="K922" s="3">
        <f t="shared" si="58"/>
        <v>63</v>
      </c>
      <c r="L922" s="3">
        <f t="shared" si="59"/>
        <v>3717</v>
      </c>
      <c r="M922" s="3" t="str">
        <f>TEXT(Table3[[#This Row],[Date]], "mmmm")</f>
        <v>February</v>
      </c>
      <c r="N922" s="3" t="str">
        <f>_xlfn.XLOOKUP(D922,Customers!A:A,Customers!B:B )</f>
        <v>Johnston and Sons</v>
      </c>
      <c r="O922" s="3" t="str">
        <f>_xlfn.XLOOKUP(C922,Books!A:A,Books!B:B)</f>
        <v>Try fast</v>
      </c>
      <c r="P922" s="3" t="str">
        <f>INDEX(Customers!B:B,MATCH(D922,Customers!A:A,0))</f>
        <v>Johnston and Sons</v>
      </c>
    </row>
    <row r="923" spans="1:16">
      <c r="A923" t="s">
        <v>1570</v>
      </c>
      <c r="B923" s="5">
        <v>44983</v>
      </c>
      <c r="C923" t="s">
        <v>24</v>
      </c>
      <c r="D923" t="s">
        <v>398</v>
      </c>
      <c r="E923">
        <v>4</v>
      </c>
      <c r="F923" t="str">
        <f t="shared" si="56"/>
        <v>normal</v>
      </c>
      <c r="G923" s="3">
        <v>492</v>
      </c>
      <c r="H923">
        <v>15</v>
      </c>
      <c r="I923" t="str">
        <f t="shared" si="57"/>
        <v>discounted</v>
      </c>
      <c r="J923" s="3">
        <f>Table3[[#This Row],[Quantity_Sold]]*Table3[[#This Row],[Selling_Price]]</f>
        <v>1968</v>
      </c>
      <c r="K923" s="3">
        <f t="shared" si="58"/>
        <v>73.8</v>
      </c>
      <c r="L923" s="3">
        <f t="shared" si="59"/>
        <v>1894.2</v>
      </c>
      <c r="M923" s="3" t="str">
        <f>TEXT(Table3[[#This Row],[Date]], "mmmm")</f>
        <v>February</v>
      </c>
      <c r="N923" s="3" t="str">
        <f>_xlfn.XLOOKUP(D923,Customers!A:A,Customers!B:B )</f>
        <v>Moreno, Jenkins and Perez</v>
      </c>
      <c r="O923" s="3" t="str">
        <f>_xlfn.XLOOKUP(C923,Books!A:A,Books!B:B)</f>
        <v>Audience stop sport</v>
      </c>
      <c r="P923" s="3" t="str">
        <f>INDEX(Customers!B:B,MATCH(D923,Customers!A:A,0))</f>
        <v>Moreno, Jenkins and Perez</v>
      </c>
    </row>
    <row r="924" spans="1:16">
      <c r="A924" t="s">
        <v>1571</v>
      </c>
      <c r="B924" s="5">
        <v>44980</v>
      </c>
      <c r="C924" t="s">
        <v>106</v>
      </c>
      <c r="D924" t="s">
        <v>296</v>
      </c>
      <c r="E924">
        <v>9</v>
      </c>
      <c r="F924" t="str">
        <f t="shared" si="56"/>
        <v>Bulk</v>
      </c>
      <c r="G924" s="3">
        <v>219</v>
      </c>
      <c r="H924">
        <v>0</v>
      </c>
      <c r="I924" t="str">
        <f t="shared" si="57"/>
        <v>full price</v>
      </c>
      <c r="J924" s="3">
        <f>Table3[[#This Row],[Quantity_Sold]]*Table3[[#This Row],[Selling_Price]]</f>
        <v>1971</v>
      </c>
      <c r="K924" s="3">
        <f t="shared" si="58"/>
        <v>0</v>
      </c>
      <c r="L924" s="3">
        <f t="shared" si="59"/>
        <v>1971</v>
      </c>
      <c r="M924" s="3" t="str">
        <f>TEXT(Table3[[#This Row],[Date]], "mmmm")</f>
        <v>February</v>
      </c>
      <c r="N924" s="3" t="str">
        <f>_xlfn.XLOOKUP(D924,Customers!A:A,Customers!B:B )</f>
        <v>Lee, Mullen and Hall</v>
      </c>
      <c r="O924" s="3" t="str">
        <f>_xlfn.XLOOKUP(C924,Books!A:A,Books!B:B)</f>
        <v>Some may</v>
      </c>
      <c r="P924" s="3" t="str">
        <f>INDEX(Customers!B:B,MATCH(D924,Customers!A:A,0))</f>
        <v>Lee, Mullen and Hall</v>
      </c>
    </row>
    <row r="925" spans="1:16">
      <c r="A925" t="s">
        <v>1572</v>
      </c>
      <c r="B925" s="5">
        <v>44973</v>
      </c>
      <c r="C925" t="s">
        <v>58</v>
      </c>
      <c r="D925" t="s">
        <v>558</v>
      </c>
      <c r="E925">
        <v>5</v>
      </c>
      <c r="F925" t="str">
        <f t="shared" si="56"/>
        <v>normal</v>
      </c>
      <c r="G925" s="3">
        <v>467</v>
      </c>
      <c r="H925">
        <v>15</v>
      </c>
      <c r="I925" t="str">
        <f t="shared" si="57"/>
        <v>discounted</v>
      </c>
      <c r="J925" s="3">
        <f>Table3[[#This Row],[Quantity_Sold]]*Table3[[#This Row],[Selling_Price]]</f>
        <v>2335</v>
      </c>
      <c r="K925" s="3">
        <f t="shared" si="58"/>
        <v>70.05</v>
      </c>
      <c r="L925" s="3">
        <f t="shared" si="59"/>
        <v>2264.9499999999998</v>
      </c>
      <c r="M925" s="3" t="str">
        <f>TEXT(Table3[[#This Row],[Date]], "mmmm")</f>
        <v>February</v>
      </c>
      <c r="N925" s="3" t="str">
        <f>_xlfn.XLOOKUP(D925,Customers!A:A,Customers!B:B )</f>
        <v>Maldonado-Cohen</v>
      </c>
      <c r="O925" s="3" t="str">
        <f>_xlfn.XLOOKUP(C925,Books!A:A,Books!B:B)</f>
        <v>World threat</v>
      </c>
      <c r="P925" s="3" t="str">
        <f>INDEX(Customers!B:B,MATCH(D925,Customers!A:A,0))</f>
        <v>Maldonado-Cohen</v>
      </c>
    </row>
    <row r="926" spans="1:16">
      <c r="A926" t="s">
        <v>1573</v>
      </c>
      <c r="B926" s="5">
        <v>44983</v>
      </c>
      <c r="C926" t="s">
        <v>118</v>
      </c>
      <c r="D926" t="s">
        <v>198</v>
      </c>
      <c r="E926">
        <v>9</v>
      </c>
      <c r="F926" t="str">
        <f t="shared" si="56"/>
        <v>Bulk</v>
      </c>
      <c r="G926" s="3">
        <v>192</v>
      </c>
      <c r="H926">
        <v>5</v>
      </c>
      <c r="I926" t="str">
        <f t="shared" si="57"/>
        <v>discounted</v>
      </c>
      <c r="J926" s="3">
        <f>Table3[[#This Row],[Quantity_Sold]]*Table3[[#This Row],[Selling_Price]]</f>
        <v>1728</v>
      </c>
      <c r="K926" s="3">
        <f t="shared" si="58"/>
        <v>9.6</v>
      </c>
      <c r="L926" s="3">
        <f t="shared" si="59"/>
        <v>1718.4</v>
      </c>
      <c r="M926" s="3" t="str">
        <f>TEXT(Table3[[#This Row],[Date]], "mmmm")</f>
        <v>February</v>
      </c>
      <c r="N926" s="3" t="str">
        <f>_xlfn.XLOOKUP(D926,Customers!A:A,Customers!B:B )</f>
        <v>Harris-Mills</v>
      </c>
      <c r="O926" s="3" t="str">
        <f>_xlfn.XLOOKUP(C926,Books!A:A,Books!B:B)</f>
        <v>Attorney</v>
      </c>
      <c r="P926" s="3" t="str">
        <f>INDEX(Customers!B:B,MATCH(D926,Customers!A:A,0))</f>
        <v>Harris-Mills</v>
      </c>
    </row>
    <row r="927" spans="1:16">
      <c r="A927" t="s">
        <v>1574</v>
      </c>
      <c r="B927" s="5">
        <v>44963</v>
      </c>
      <c r="C927" t="s">
        <v>30</v>
      </c>
      <c r="D927" t="s">
        <v>166</v>
      </c>
      <c r="E927">
        <v>5</v>
      </c>
      <c r="F927" t="str">
        <f t="shared" si="56"/>
        <v>normal</v>
      </c>
      <c r="G927" s="3">
        <v>281</v>
      </c>
      <c r="H927">
        <v>0</v>
      </c>
      <c r="I927" t="str">
        <f t="shared" si="57"/>
        <v>full price</v>
      </c>
      <c r="J927" s="3">
        <f>Table3[[#This Row],[Quantity_Sold]]*Table3[[#This Row],[Selling_Price]]</f>
        <v>1405</v>
      </c>
      <c r="K927" s="3">
        <f t="shared" si="58"/>
        <v>0</v>
      </c>
      <c r="L927" s="3">
        <f t="shared" si="59"/>
        <v>1405</v>
      </c>
      <c r="M927" s="3" t="str">
        <f>TEXT(Table3[[#This Row],[Date]], "mmmm")</f>
        <v>February</v>
      </c>
      <c r="N927" s="3" t="str">
        <f>_xlfn.XLOOKUP(D927,Customers!A:A,Customers!B:B )</f>
        <v>Mendez-Taylor</v>
      </c>
      <c r="O927" s="3" t="str">
        <f>_xlfn.XLOOKUP(C927,Books!A:A,Books!B:B)</f>
        <v>Remember serve</v>
      </c>
      <c r="P927" s="3" t="str">
        <f>INDEX(Customers!B:B,MATCH(D927,Customers!A:A,0))</f>
        <v>Mendez-Taylor</v>
      </c>
    </row>
    <row r="928" spans="1:16">
      <c r="A928" t="s">
        <v>1575</v>
      </c>
      <c r="B928" s="5">
        <v>44963</v>
      </c>
      <c r="C928" t="s">
        <v>4</v>
      </c>
      <c r="D928" t="s">
        <v>572</v>
      </c>
      <c r="E928">
        <v>2</v>
      </c>
      <c r="F928" t="str">
        <f t="shared" si="56"/>
        <v>normal</v>
      </c>
      <c r="G928" s="3">
        <v>418</v>
      </c>
      <c r="H928">
        <v>10</v>
      </c>
      <c r="I928" t="str">
        <f t="shared" si="57"/>
        <v>discounted</v>
      </c>
      <c r="J928" s="3">
        <f>Table3[[#This Row],[Quantity_Sold]]*Table3[[#This Row],[Selling_Price]]</f>
        <v>836</v>
      </c>
      <c r="K928" s="3">
        <f t="shared" si="58"/>
        <v>41.8</v>
      </c>
      <c r="L928" s="3">
        <f t="shared" si="59"/>
        <v>794.2</v>
      </c>
      <c r="M928" s="3" t="str">
        <f>TEXT(Table3[[#This Row],[Date]], "mmmm")</f>
        <v>February</v>
      </c>
      <c r="N928" s="3" t="str">
        <f>_xlfn.XLOOKUP(D928,Customers!A:A,Customers!B:B )</f>
        <v>Hill Inc</v>
      </c>
      <c r="O928" s="3" t="str">
        <f>_xlfn.XLOOKUP(C928,Books!A:A,Books!B:B)</f>
        <v>Arrive ok</v>
      </c>
      <c r="P928" s="3" t="str">
        <f>INDEX(Customers!B:B,MATCH(D928,Customers!A:A,0))</f>
        <v>Hill Inc</v>
      </c>
    </row>
    <row r="929" spans="1:16">
      <c r="A929" t="s">
        <v>1576</v>
      </c>
      <c r="B929" s="5">
        <v>44963</v>
      </c>
      <c r="C929" t="s">
        <v>70</v>
      </c>
      <c r="D929" t="s">
        <v>162</v>
      </c>
      <c r="E929">
        <v>2</v>
      </c>
      <c r="F929" t="str">
        <f t="shared" si="56"/>
        <v>normal</v>
      </c>
      <c r="G929" s="3">
        <v>370</v>
      </c>
      <c r="H929">
        <v>0</v>
      </c>
      <c r="I929" t="str">
        <f t="shared" si="57"/>
        <v>full price</v>
      </c>
      <c r="J929" s="3">
        <f>Table3[[#This Row],[Quantity_Sold]]*Table3[[#This Row],[Selling_Price]]</f>
        <v>740</v>
      </c>
      <c r="K929" s="3">
        <f t="shared" si="58"/>
        <v>0</v>
      </c>
      <c r="L929" s="3">
        <f t="shared" si="59"/>
        <v>740</v>
      </c>
      <c r="M929" s="3" t="str">
        <f>TEXT(Table3[[#This Row],[Date]], "mmmm")</f>
        <v>February</v>
      </c>
      <c r="N929" s="3" t="str">
        <f>_xlfn.XLOOKUP(D929,Customers!A:A,Customers!B:B )</f>
        <v>Trevino PLC</v>
      </c>
      <c r="O929" s="3" t="str">
        <f>_xlfn.XLOOKUP(C929,Books!A:A,Books!B:B)</f>
        <v>Assume wrong</v>
      </c>
      <c r="P929" s="3" t="str">
        <f>INDEX(Customers!B:B,MATCH(D929,Customers!A:A,0))</f>
        <v>Trevino PLC</v>
      </c>
    </row>
    <row r="930" spans="1:16">
      <c r="A930" t="s">
        <v>1577</v>
      </c>
      <c r="B930" s="5">
        <v>44966</v>
      </c>
      <c r="C930" t="s">
        <v>94</v>
      </c>
      <c r="D930" t="s">
        <v>228</v>
      </c>
      <c r="E930">
        <v>4</v>
      </c>
      <c r="F930" t="str">
        <f t="shared" si="56"/>
        <v>normal</v>
      </c>
      <c r="G930" s="3">
        <v>262</v>
      </c>
      <c r="H930">
        <v>10</v>
      </c>
      <c r="I930" t="str">
        <f t="shared" si="57"/>
        <v>discounted</v>
      </c>
      <c r="J930" s="3">
        <f>Table3[[#This Row],[Quantity_Sold]]*Table3[[#This Row],[Selling_Price]]</f>
        <v>1048</v>
      </c>
      <c r="K930" s="3">
        <f t="shared" si="58"/>
        <v>26.2</v>
      </c>
      <c r="L930" s="3">
        <f t="shared" si="59"/>
        <v>1021.8</v>
      </c>
      <c r="M930" s="3" t="str">
        <f>TEXT(Table3[[#This Row],[Date]], "mmmm")</f>
        <v>February</v>
      </c>
      <c r="N930" s="3" t="str">
        <f>_xlfn.XLOOKUP(D930,Customers!A:A,Customers!B:B )</f>
        <v>Gonzalez, Perry and Gonzalez</v>
      </c>
      <c r="O930" s="3" t="str">
        <f>_xlfn.XLOOKUP(C930,Books!A:A,Books!B:B)</f>
        <v>Number owner</v>
      </c>
      <c r="P930" s="3" t="str">
        <f>INDEX(Customers!B:B,MATCH(D930,Customers!A:A,0))</f>
        <v>Gonzalez, Perry and Gonzalez</v>
      </c>
    </row>
    <row r="931" spans="1:16">
      <c r="A931" t="s">
        <v>1578</v>
      </c>
      <c r="B931" s="5">
        <v>44962</v>
      </c>
      <c r="C931" t="s">
        <v>96</v>
      </c>
      <c r="D931" t="s">
        <v>164</v>
      </c>
      <c r="E931">
        <v>5</v>
      </c>
      <c r="F931" t="str">
        <f t="shared" si="56"/>
        <v>normal</v>
      </c>
      <c r="G931" s="3">
        <v>396</v>
      </c>
      <c r="H931">
        <v>15</v>
      </c>
      <c r="I931" t="str">
        <f t="shared" si="57"/>
        <v>discounted</v>
      </c>
      <c r="J931" s="3">
        <f>Table3[[#This Row],[Quantity_Sold]]*Table3[[#This Row],[Selling_Price]]</f>
        <v>1980</v>
      </c>
      <c r="K931" s="3">
        <f t="shared" si="58"/>
        <v>59.4</v>
      </c>
      <c r="L931" s="3">
        <f t="shared" si="59"/>
        <v>1920.6</v>
      </c>
      <c r="M931" s="3" t="str">
        <f>TEXT(Table3[[#This Row],[Date]], "mmmm")</f>
        <v>February</v>
      </c>
      <c r="N931" s="3" t="str">
        <f>_xlfn.XLOOKUP(D931,Customers!A:A,Customers!B:B )</f>
        <v>Munoz, Black and Wilson</v>
      </c>
      <c r="O931" s="3" t="str">
        <f>_xlfn.XLOOKUP(C931,Books!A:A,Books!B:B)</f>
        <v>Green city audience</v>
      </c>
      <c r="P931" s="3" t="str">
        <f>INDEX(Customers!B:B,MATCH(D931,Customers!A:A,0))</f>
        <v>Munoz, Black and Wilson</v>
      </c>
    </row>
    <row r="932" spans="1:16">
      <c r="A932" t="s">
        <v>1579</v>
      </c>
      <c r="B932" s="5">
        <v>44961</v>
      </c>
      <c r="C932" t="s">
        <v>94</v>
      </c>
      <c r="D932" t="s">
        <v>304</v>
      </c>
      <c r="E932">
        <v>9</v>
      </c>
      <c r="F932" t="str">
        <f t="shared" si="56"/>
        <v>Bulk</v>
      </c>
      <c r="G932" s="3">
        <v>262</v>
      </c>
      <c r="H932">
        <v>5</v>
      </c>
      <c r="I932" t="str">
        <f t="shared" si="57"/>
        <v>discounted</v>
      </c>
      <c r="J932" s="3">
        <f>Table3[[#This Row],[Quantity_Sold]]*Table3[[#This Row],[Selling_Price]]</f>
        <v>2358</v>
      </c>
      <c r="K932" s="3">
        <f t="shared" si="58"/>
        <v>13.1</v>
      </c>
      <c r="L932" s="3">
        <f t="shared" si="59"/>
        <v>2344.9</v>
      </c>
      <c r="M932" s="3" t="str">
        <f>TEXT(Table3[[#This Row],[Date]], "mmmm")</f>
        <v>February</v>
      </c>
      <c r="N932" s="3" t="str">
        <f>_xlfn.XLOOKUP(D932,Customers!A:A,Customers!B:B )</f>
        <v>Roberts, Silva and Gray</v>
      </c>
      <c r="O932" s="3" t="str">
        <f>_xlfn.XLOOKUP(C932,Books!A:A,Books!B:B)</f>
        <v>Number owner</v>
      </c>
      <c r="P932" s="3" t="str">
        <f>INDEX(Customers!B:B,MATCH(D932,Customers!A:A,0))</f>
        <v>Roberts, Silva and Gray</v>
      </c>
    </row>
    <row r="933" spans="1:16">
      <c r="A933" t="s">
        <v>1580</v>
      </c>
      <c r="B933" s="5">
        <v>44974</v>
      </c>
      <c r="C933" t="s">
        <v>126</v>
      </c>
      <c r="D933" t="s">
        <v>294</v>
      </c>
      <c r="E933">
        <v>9</v>
      </c>
      <c r="F933" t="str">
        <f t="shared" si="56"/>
        <v>Bulk</v>
      </c>
      <c r="G933" s="3">
        <v>399</v>
      </c>
      <c r="H933">
        <v>15</v>
      </c>
      <c r="I933" t="str">
        <f t="shared" si="57"/>
        <v>discounted</v>
      </c>
      <c r="J933" s="3">
        <f>Table3[[#This Row],[Quantity_Sold]]*Table3[[#This Row],[Selling_Price]]</f>
        <v>3591</v>
      </c>
      <c r="K933" s="3">
        <f t="shared" si="58"/>
        <v>59.85</v>
      </c>
      <c r="L933" s="3">
        <f t="shared" si="59"/>
        <v>3531.15</v>
      </c>
      <c r="M933" s="3" t="str">
        <f>TEXT(Table3[[#This Row],[Date]], "mmmm")</f>
        <v>February</v>
      </c>
      <c r="N933" s="3" t="str">
        <f>_xlfn.XLOOKUP(D933,Customers!A:A,Customers!B:B )</f>
        <v>Davis-Buckley</v>
      </c>
      <c r="O933" s="3" t="str">
        <f>_xlfn.XLOOKUP(C933,Books!A:A,Books!B:B)</f>
        <v>Ahead leg senior</v>
      </c>
      <c r="P933" s="3" t="str">
        <f>INDEX(Customers!B:B,MATCH(D933,Customers!A:A,0))</f>
        <v>Davis-Buckley</v>
      </c>
    </row>
    <row r="934" spans="1:16">
      <c r="A934" t="s">
        <v>1581</v>
      </c>
      <c r="B934" s="5">
        <v>44970</v>
      </c>
      <c r="C934" t="s">
        <v>20</v>
      </c>
      <c r="D934" t="s">
        <v>408</v>
      </c>
      <c r="E934">
        <v>2</v>
      </c>
      <c r="F934" t="str">
        <f t="shared" si="56"/>
        <v>normal</v>
      </c>
      <c r="G934" s="3">
        <v>213</v>
      </c>
      <c r="H934">
        <v>15</v>
      </c>
      <c r="I934" t="str">
        <f t="shared" si="57"/>
        <v>discounted</v>
      </c>
      <c r="J934" s="3">
        <f>Table3[[#This Row],[Quantity_Sold]]*Table3[[#This Row],[Selling_Price]]</f>
        <v>426</v>
      </c>
      <c r="K934" s="3">
        <f t="shared" si="58"/>
        <v>31.95</v>
      </c>
      <c r="L934" s="3">
        <f t="shared" si="59"/>
        <v>394.05</v>
      </c>
      <c r="M934" s="3" t="str">
        <f>TEXT(Table3[[#This Row],[Date]], "mmmm")</f>
        <v>February</v>
      </c>
      <c r="N934" s="3" t="str">
        <f>_xlfn.XLOOKUP(D934,Customers!A:A,Customers!B:B )</f>
        <v>Miranda-Jimenez</v>
      </c>
      <c r="O934" s="3" t="str">
        <f>_xlfn.XLOOKUP(C934,Books!A:A,Books!B:B)</f>
        <v>System they</v>
      </c>
      <c r="P934" s="3" t="str">
        <f>INDEX(Customers!B:B,MATCH(D934,Customers!A:A,0))</f>
        <v>Miranda-Jimenez</v>
      </c>
    </row>
    <row r="935" spans="1:16">
      <c r="A935" t="s">
        <v>1582</v>
      </c>
      <c r="B935" s="5">
        <v>44983</v>
      </c>
      <c r="C935" t="s">
        <v>28</v>
      </c>
      <c r="D935" t="s">
        <v>162</v>
      </c>
      <c r="E935">
        <v>3</v>
      </c>
      <c r="F935" t="str">
        <f t="shared" si="56"/>
        <v>normal</v>
      </c>
      <c r="G935" s="3">
        <v>342</v>
      </c>
      <c r="H935">
        <v>15</v>
      </c>
      <c r="I935" t="str">
        <f t="shared" si="57"/>
        <v>discounted</v>
      </c>
      <c r="J935" s="3">
        <f>Table3[[#This Row],[Quantity_Sold]]*Table3[[#This Row],[Selling_Price]]</f>
        <v>1026</v>
      </c>
      <c r="K935" s="3">
        <f t="shared" si="58"/>
        <v>51.3</v>
      </c>
      <c r="L935" s="3">
        <f t="shared" si="59"/>
        <v>974.7</v>
      </c>
      <c r="M935" s="3" t="str">
        <f>TEXT(Table3[[#This Row],[Date]], "mmmm")</f>
        <v>February</v>
      </c>
      <c r="N935" s="3" t="str">
        <f>_xlfn.XLOOKUP(D935,Customers!A:A,Customers!B:B )</f>
        <v>Trevino PLC</v>
      </c>
      <c r="O935" s="3" t="str">
        <f>_xlfn.XLOOKUP(C935,Books!A:A,Books!B:B)</f>
        <v>Eat pattern view</v>
      </c>
      <c r="P935" s="3" t="str">
        <f>INDEX(Customers!B:B,MATCH(D935,Customers!A:A,0))</f>
        <v>Trevino PLC</v>
      </c>
    </row>
    <row r="936" spans="1:16">
      <c r="A936" t="s">
        <v>1583</v>
      </c>
      <c r="B936" s="5">
        <v>44977</v>
      </c>
      <c r="C936" t="s">
        <v>94</v>
      </c>
      <c r="D936" t="s">
        <v>578</v>
      </c>
      <c r="E936">
        <v>7</v>
      </c>
      <c r="F936" t="str">
        <f t="shared" si="56"/>
        <v>Bulk</v>
      </c>
      <c r="G936" s="3">
        <v>262</v>
      </c>
      <c r="H936">
        <v>10</v>
      </c>
      <c r="I936" t="str">
        <f t="shared" si="57"/>
        <v>discounted</v>
      </c>
      <c r="J936" s="3">
        <f>Table3[[#This Row],[Quantity_Sold]]*Table3[[#This Row],[Selling_Price]]</f>
        <v>1834</v>
      </c>
      <c r="K936" s="3">
        <f t="shared" si="58"/>
        <v>26.2</v>
      </c>
      <c r="L936" s="3">
        <f t="shared" si="59"/>
        <v>1807.8</v>
      </c>
      <c r="M936" s="3" t="str">
        <f>TEXT(Table3[[#This Row],[Date]], "mmmm")</f>
        <v>February</v>
      </c>
      <c r="N936" s="3" t="str">
        <f>_xlfn.XLOOKUP(D936,Customers!A:A,Customers!B:B )</f>
        <v>Moody-Dunn</v>
      </c>
      <c r="O936" s="3" t="str">
        <f>_xlfn.XLOOKUP(C936,Books!A:A,Books!B:B)</f>
        <v>Number owner</v>
      </c>
      <c r="P936" s="3" t="str">
        <f>INDEX(Customers!B:B,MATCH(D936,Customers!A:A,0))</f>
        <v>Moody-Dunn</v>
      </c>
    </row>
    <row r="937" spans="1:16">
      <c r="A937" t="s">
        <v>1584</v>
      </c>
      <c r="B937" s="5">
        <v>44983</v>
      </c>
      <c r="C937" t="s">
        <v>74</v>
      </c>
      <c r="D937" t="s">
        <v>622</v>
      </c>
      <c r="E937">
        <v>9</v>
      </c>
      <c r="F937" t="str">
        <f t="shared" si="56"/>
        <v>Bulk</v>
      </c>
      <c r="G937" s="3">
        <v>347</v>
      </c>
      <c r="H937">
        <v>5</v>
      </c>
      <c r="I937" t="str">
        <f t="shared" si="57"/>
        <v>discounted</v>
      </c>
      <c r="J937" s="3">
        <f>Table3[[#This Row],[Quantity_Sold]]*Table3[[#This Row],[Selling_Price]]</f>
        <v>3123</v>
      </c>
      <c r="K937" s="3">
        <f t="shared" si="58"/>
        <v>17.350000000000001</v>
      </c>
      <c r="L937" s="3">
        <f t="shared" si="59"/>
        <v>3105.65</v>
      </c>
      <c r="M937" s="3" t="str">
        <f>TEXT(Table3[[#This Row],[Date]], "mmmm")</f>
        <v>February</v>
      </c>
      <c r="N937" s="3" t="str">
        <f>_xlfn.XLOOKUP(D937,Customers!A:A,Customers!B:B )</f>
        <v>Schmidt, Mccoy and Sanchez</v>
      </c>
      <c r="O937" s="3" t="str">
        <f>_xlfn.XLOOKUP(C937,Books!A:A,Books!B:B)</f>
        <v>Think either pressure</v>
      </c>
      <c r="P937" s="3" t="str">
        <f>INDEX(Customers!B:B,MATCH(D937,Customers!A:A,0))</f>
        <v>Schmidt, Mccoy and Sanchez</v>
      </c>
    </row>
    <row r="938" spans="1:16">
      <c r="A938" t="s">
        <v>1585</v>
      </c>
      <c r="B938" s="5">
        <v>44974</v>
      </c>
      <c r="C938" t="s">
        <v>106</v>
      </c>
      <c r="D938" t="s">
        <v>149</v>
      </c>
      <c r="E938">
        <v>5</v>
      </c>
      <c r="F938" t="str">
        <f t="shared" si="56"/>
        <v>normal</v>
      </c>
      <c r="G938" s="3">
        <v>219</v>
      </c>
      <c r="H938">
        <v>0</v>
      </c>
      <c r="I938" t="str">
        <f t="shared" si="57"/>
        <v>full price</v>
      </c>
      <c r="J938" s="3">
        <f>Table3[[#This Row],[Quantity_Sold]]*Table3[[#This Row],[Selling_Price]]</f>
        <v>1095</v>
      </c>
      <c r="K938" s="3">
        <f t="shared" si="58"/>
        <v>0</v>
      </c>
      <c r="L938" s="3">
        <f t="shared" si="59"/>
        <v>1095</v>
      </c>
      <c r="M938" s="3" t="str">
        <f>TEXT(Table3[[#This Row],[Date]], "mmmm")</f>
        <v>February</v>
      </c>
      <c r="N938" s="3" t="str">
        <f>_xlfn.XLOOKUP(D938,Customers!A:A,Customers!B:B )</f>
        <v>Webster LLC</v>
      </c>
      <c r="O938" s="3" t="str">
        <f>_xlfn.XLOOKUP(C938,Books!A:A,Books!B:B)</f>
        <v>Some may</v>
      </c>
      <c r="P938" s="3" t="str">
        <f>INDEX(Customers!B:B,MATCH(D938,Customers!A:A,0))</f>
        <v>Webster LLC</v>
      </c>
    </row>
    <row r="939" spans="1:16">
      <c r="A939" t="s">
        <v>1586</v>
      </c>
      <c r="B939" s="5">
        <v>44963</v>
      </c>
      <c r="C939" t="s">
        <v>118</v>
      </c>
      <c r="D939" t="s">
        <v>172</v>
      </c>
      <c r="E939">
        <v>8</v>
      </c>
      <c r="F939" t="str">
        <f t="shared" si="56"/>
        <v>Bulk</v>
      </c>
      <c r="G939" s="3">
        <v>192</v>
      </c>
      <c r="H939">
        <v>10</v>
      </c>
      <c r="I939" t="str">
        <f t="shared" si="57"/>
        <v>discounted</v>
      </c>
      <c r="J939" s="3">
        <f>Table3[[#This Row],[Quantity_Sold]]*Table3[[#This Row],[Selling_Price]]</f>
        <v>1536</v>
      </c>
      <c r="K939" s="3">
        <f t="shared" si="58"/>
        <v>19.2</v>
      </c>
      <c r="L939" s="3">
        <f t="shared" si="59"/>
        <v>1516.8</v>
      </c>
      <c r="M939" s="3" t="str">
        <f>TEXT(Table3[[#This Row],[Date]], "mmmm")</f>
        <v>February</v>
      </c>
      <c r="N939" s="3" t="str">
        <f>_xlfn.XLOOKUP(D939,Customers!A:A,Customers!B:B )</f>
        <v>Bolton, Jones and Rich</v>
      </c>
      <c r="O939" s="3" t="str">
        <f>_xlfn.XLOOKUP(C939,Books!A:A,Books!B:B)</f>
        <v>Attorney</v>
      </c>
      <c r="P939" s="3" t="str">
        <f>INDEX(Customers!B:B,MATCH(D939,Customers!A:A,0))</f>
        <v>Bolton, Jones and Rich</v>
      </c>
    </row>
    <row r="940" spans="1:16">
      <c r="A940" t="s">
        <v>1587</v>
      </c>
      <c r="B940" s="5">
        <v>44969</v>
      </c>
      <c r="C940" t="s">
        <v>38</v>
      </c>
      <c r="D940" t="s">
        <v>238</v>
      </c>
      <c r="E940">
        <v>2</v>
      </c>
      <c r="F940" t="str">
        <f t="shared" si="56"/>
        <v>normal</v>
      </c>
      <c r="G940" s="3">
        <v>417</v>
      </c>
      <c r="H940">
        <v>15</v>
      </c>
      <c r="I940" t="str">
        <f t="shared" si="57"/>
        <v>discounted</v>
      </c>
      <c r="J940" s="3">
        <f>Table3[[#This Row],[Quantity_Sold]]*Table3[[#This Row],[Selling_Price]]</f>
        <v>834</v>
      </c>
      <c r="K940" s="3">
        <f t="shared" si="58"/>
        <v>62.55</v>
      </c>
      <c r="L940" s="3">
        <f t="shared" si="59"/>
        <v>771.45</v>
      </c>
      <c r="M940" s="3" t="str">
        <f>TEXT(Table3[[#This Row],[Date]], "mmmm")</f>
        <v>February</v>
      </c>
      <c r="N940" s="3" t="str">
        <f>_xlfn.XLOOKUP(D940,Customers!A:A,Customers!B:B )</f>
        <v>Roach-Gonzalez</v>
      </c>
      <c r="O940" s="3" t="str">
        <f>_xlfn.XLOOKUP(C940,Books!A:A,Books!B:B)</f>
        <v>Impact believe worker look</v>
      </c>
      <c r="P940" s="3" t="str">
        <f>INDEX(Customers!B:B,MATCH(D940,Customers!A:A,0))</f>
        <v>Roach-Gonzalez</v>
      </c>
    </row>
    <row r="941" spans="1:16">
      <c r="A941" t="s">
        <v>1588</v>
      </c>
      <c r="B941" s="5">
        <v>44971</v>
      </c>
      <c r="C941" t="s">
        <v>18</v>
      </c>
      <c r="D941" t="s">
        <v>402</v>
      </c>
      <c r="E941">
        <v>7</v>
      </c>
      <c r="F941" t="str">
        <f t="shared" si="56"/>
        <v>Bulk</v>
      </c>
      <c r="G941" s="3">
        <v>500</v>
      </c>
      <c r="H941">
        <v>5</v>
      </c>
      <c r="I941" t="str">
        <f t="shared" si="57"/>
        <v>discounted</v>
      </c>
      <c r="J941" s="3">
        <f>Table3[[#This Row],[Quantity_Sold]]*Table3[[#This Row],[Selling_Price]]</f>
        <v>3500</v>
      </c>
      <c r="K941" s="3">
        <f t="shared" si="58"/>
        <v>25</v>
      </c>
      <c r="L941" s="3">
        <f t="shared" si="59"/>
        <v>3475</v>
      </c>
      <c r="M941" s="3" t="str">
        <f>TEXT(Table3[[#This Row],[Date]], "mmmm")</f>
        <v>February</v>
      </c>
      <c r="N941" s="3" t="str">
        <f>_xlfn.XLOOKUP(D941,Customers!A:A,Customers!B:B )</f>
        <v>Caldwell PLC</v>
      </c>
      <c r="O941" s="3" t="str">
        <f>_xlfn.XLOOKUP(C941,Books!A:A,Books!B:B)</f>
        <v>Cell become</v>
      </c>
      <c r="P941" s="3" t="str">
        <f>INDEX(Customers!B:B,MATCH(D941,Customers!A:A,0))</f>
        <v>Caldwell PLC</v>
      </c>
    </row>
    <row r="942" spans="1:16">
      <c r="A942" t="s">
        <v>1589</v>
      </c>
      <c r="B942" s="5">
        <v>44967</v>
      </c>
      <c r="C942" t="s">
        <v>114</v>
      </c>
      <c r="D942" t="s">
        <v>288</v>
      </c>
      <c r="E942">
        <v>1</v>
      </c>
      <c r="F942" t="str">
        <f t="shared" si="56"/>
        <v>normal</v>
      </c>
      <c r="G942" s="3">
        <v>315</v>
      </c>
      <c r="H942">
        <v>15</v>
      </c>
      <c r="I942" t="str">
        <f t="shared" si="57"/>
        <v>discounted</v>
      </c>
      <c r="J942" s="3">
        <f>Table3[[#This Row],[Quantity_Sold]]*Table3[[#This Row],[Selling_Price]]</f>
        <v>315</v>
      </c>
      <c r="K942" s="3">
        <f t="shared" si="58"/>
        <v>47.25</v>
      </c>
      <c r="L942" s="3">
        <f t="shared" si="59"/>
        <v>267.75</v>
      </c>
      <c r="M942" s="3" t="str">
        <f>TEXT(Table3[[#This Row],[Date]], "mmmm")</f>
        <v>February</v>
      </c>
      <c r="N942" s="3" t="str">
        <f>_xlfn.XLOOKUP(D942,Customers!A:A,Customers!B:B )</f>
        <v>Martinez, Bruce and Brady</v>
      </c>
      <c r="O942" s="3" t="str">
        <f>_xlfn.XLOOKUP(C942,Books!A:A,Books!B:B)</f>
        <v>Detail difficult power</v>
      </c>
      <c r="P942" s="3" t="str">
        <f>INDEX(Customers!B:B,MATCH(D942,Customers!A:A,0))</f>
        <v>Martinez, Bruce and Brady</v>
      </c>
    </row>
    <row r="943" spans="1:16">
      <c r="A943" t="s">
        <v>1590</v>
      </c>
      <c r="B943" s="5">
        <v>44964</v>
      </c>
      <c r="C943" t="s">
        <v>58</v>
      </c>
      <c r="D943" t="s">
        <v>238</v>
      </c>
      <c r="E943">
        <v>1</v>
      </c>
      <c r="F943" t="str">
        <f t="shared" si="56"/>
        <v>normal</v>
      </c>
      <c r="G943" s="3">
        <v>467</v>
      </c>
      <c r="H943">
        <v>5</v>
      </c>
      <c r="I943" t="str">
        <f t="shared" si="57"/>
        <v>discounted</v>
      </c>
      <c r="J943" s="3">
        <f>Table3[[#This Row],[Quantity_Sold]]*Table3[[#This Row],[Selling_Price]]</f>
        <v>467</v>
      </c>
      <c r="K943" s="3">
        <f t="shared" si="58"/>
        <v>23.35</v>
      </c>
      <c r="L943" s="3">
        <f t="shared" si="59"/>
        <v>443.65</v>
      </c>
      <c r="M943" s="3" t="str">
        <f>TEXT(Table3[[#This Row],[Date]], "mmmm")</f>
        <v>February</v>
      </c>
      <c r="N943" s="3" t="str">
        <f>_xlfn.XLOOKUP(D943,Customers!A:A,Customers!B:B )</f>
        <v>Roach-Gonzalez</v>
      </c>
      <c r="O943" s="3" t="str">
        <f>_xlfn.XLOOKUP(C943,Books!A:A,Books!B:B)</f>
        <v>World threat</v>
      </c>
      <c r="P943" s="3" t="str">
        <f>INDEX(Customers!B:B,MATCH(D943,Customers!A:A,0))</f>
        <v>Roach-Gonzalez</v>
      </c>
    </row>
    <row r="944" spans="1:16">
      <c r="A944" t="s">
        <v>1591</v>
      </c>
      <c r="B944" s="5">
        <v>44976</v>
      </c>
      <c r="C944" t="s">
        <v>54</v>
      </c>
      <c r="D944" t="s">
        <v>374</v>
      </c>
      <c r="E944">
        <v>7</v>
      </c>
      <c r="F944" t="str">
        <f t="shared" si="56"/>
        <v>Bulk</v>
      </c>
      <c r="G944" s="3">
        <v>421</v>
      </c>
      <c r="H944">
        <v>15</v>
      </c>
      <c r="I944" t="str">
        <f t="shared" si="57"/>
        <v>discounted</v>
      </c>
      <c r="J944" s="3">
        <f>Table3[[#This Row],[Quantity_Sold]]*Table3[[#This Row],[Selling_Price]]</f>
        <v>2947</v>
      </c>
      <c r="K944" s="3">
        <f t="shared" si="58"/>
        <v>63.15</v>
      </c>
      <c r="L944" s="3">
        <f t="shared" si="59"/>
        <v>2883.85</v>
      </c>
      <c r="M944" s="3" t="str">
        <f>TEXT(Table3[[#This Row],[Date]], "mmmm")</f>
        <v>February</v>
      </c>
      <c r="N944" s="3" t="str">
        <f>_xlfn.XLOOKUP(D944,Customers!A:A,Customers!B:B )</f>
        <v>Smith-Wolfe</v>
      </c>
      <c r="O944" s="3" t="str">
        <f>_xlfn.XLOOKUP(C944,Books!A:A,Books!B:B)</f>
        <v>Author director</v>
      </c>
      <c r="P944" s="3" t="str">
        <f>INDEX(Customers!B:B,MATCH(D944,Customers!A:A,0))</f>
        <v>Smith-Wolfe</v>
      </c>
    </row>
    <row r="945" spans="1:16">
      <c r="A945" t="s">
        <v>1592</v>
      </c>
      <c r="B945" s="5">
        <v>44971</v>
      </c>
      <c r="C945" t="s">
        <v>68</v>
      </c>
      <c r="D945" t="s">
        <v>274</v>
      </c>
      <c r="E945">
        <v>8</v>
      </c>
      <c r="F945" t="str">
        <f t="shared" si="56"/>
        <v>Bulk</v>
      </c>
      <c r="G945" s="3">
        <v>410</v>
      </c>
      <c r="H945">
        <v>10</v>
      </c>
      <c r="I945" t="str">
        <f t="shared" si="57"/>
        <v>discounted</v>
      </c>
      <c r="J945" s="3">
        <f>Table3[[#This Row],[Quantity_Sold]]*Table3[[#This Row],[Selling_Price]]</f>
        <v>3280</v>
      </c>
      <c r="K945" s="3">
        <f t="shared" si="58"/>
        <v>41</v>
      </c>
      <c r="L945" s="3">
        <f t="shared" si="59"/>
        <v>3239</v>
      </c>
      <c r="M945" s="3" t="str">
        <f>TEXT(Table3[[#This Row],[Date]], "mmmm")</f>
        <v>February</v>
      </c>
      <c r="N945" s="3" t="str">
        <f>_xlfn.XLOOKUP(D945,Customers!A:A,Customers!B:B )</f>
        <v>Green, Wilson and Flynn</v>
      </c>
      <c r="O945" s="3" t="str">
        <f>_xlfn.XLOOKUP(C945,Books!A:A,Books!B:B)</f>
        <v>Audience will series</v>
      </c>
      <c r="P945" s="3" t="str">
        <f>INDEX(Customers!B:B,MATCH(D945,Customers!A:A,0))</f>
        <v>Green, Wilson and Flynn</v>
      </c>
    </row>
    <row r="946" spans="1:16">
      <c r="A946" t="s">
        <v>1593</v>
      </c>
      <c r="B946" s="5">
        <v>44977</v>
      </c>
      <c r="C946" t="s">
        <v>44</v>
      </c>
      <c r="D946" t="s">
        <v>548</v>
      </c>
      <c r="E946">
        <v>9</v>
      </c>
      <c r="F946" t="str">
        <f t="shared" si="56"/>
        <v>Bulk</v>
      </c>
      <c r="G946" s="3">
        <v>295</v>
      </c>
      <c r="H946">
        <v>0</v>
      </c>
      <c r="I946" t="str">
        <f t="shared" si="57"/>
        <v>full price</v>
      </c>
      <c r="J946" s="3">
        <f>Table3[[#This Row],[Quantity_Sold]]*Table3[[#This Row],[Selling_Price]]</f>
        <v>2655</v>
      </c>
      <c r="K946" s="3">
        <f t="shared" si="58"/>
        <v>0</v>
      </c>
      <c r="L946" s="3">
        <f t="shared" si="59"/>
        <v>2655</v>
      </c>
      <c r="M946" s="3" t="str">
        <f>TEXT(Table3[[#This Row],[Date]], "mmmm")</f>
        <v>February</v>
      </c>
      <c r="N946" s="3" t="str">
        <f>_xlfn.XLOOKUP(D946,Customers!A:A,Customers!B:B )</f>
        <v>Mendoza LLC</v>
      </c>
      <c r="O946" s="3" t="str">
        <f>_xlfn.XLOOKUP(C946,Books!A:A,Books!B:B)</f>
        <v>Once suddenly</v>
      </c>
      <c r="P946" s="3" t="str">
        <f>INDEX(Customers!B:B,MATCH(D946,Customers!A:A,0))</f>
        <v>Mendoza LLC</v>
      </c>
    </row>
    <row r="947" spans="1:16">
      <c r="A947" t="s">
        <v>1594</v>
      </c>
      <c r="B947" s="5">
        <v>44980</v>
      </c>
      <c r="C947" t="s">
        <v>18</v>
      </c>
      <c r="D947" t="s">
        <v>220</v>
      </c>
      <c r="E947">
        <v>2</v>
      </c>
      <c r="F947" t="str">
        <f t="shared" si="56"/>
        <v>normal</v>
      </c>
      <c r="G947" s="3">
        <v>500</v>
      </c>
      <c r="H947">
        <v>10</v>
      </c>
      <c r="I947" t="str">
        <f t="shared" si="57"/>
        <v>discounted</v>
      </c>
      <c r="J947" s="3">
        <f>Table3[[#This Row],[Quantity_Sold]]*Table3[[#This Row],[Selling_Price]]</f>
        <v>1000</v>
      </c>
      <c r="K947" s="3">
        <f t="shared" si="58"/>
        <v>50</v>
      </c>
      <c r="L947" s="3">
        <f t="shared" si="59"/>
        <v>950</v>
      </c>
      <c r="M947" s="3" t="str">
        <f>TEXT(Table3[[#This Row],[Date]], "mmmm")</f>
        <v>February</v>
      </c>
      <c r="N947" s="3" t="str">
        <f>_xlfn.XLOOKUP(D947,Customers!A:A,Customers!B:B )</f>
        <v>Moore-Torres</v>
      </c>
      <c r="O947" s="3" t="str">
        <f>_xlfn.XLOOKUP(C947,Books!A:A,Books!B:B)</f>
        <v>Cell become</v>
      </c>
      <c r="P947" s="3" t="str">
        <f>INDEX(Customers!B:B,MATCH(D947,Customers!A:A,0))</f>
        <v>Moore-Torres</v>
      </c>
    </row>
    <row r="948" spans="1:16">
      <c r="A948" t="s">
        <v>1595</v>
      </c>
      <c r="B948" s="5">
        <v>44968</v>
      </c>
      <c r="C948" t="s">
        <v>50</v>
      </c>
      <c r="D948" t="s">
        <v>334</v>
      </c>
      <c r="E948">
        <v>6</v>
      </c>
      <c r="F948" t="str">
        <f t="shared" si="56"/>
        <v>Bulk</v>
      </c>
      <c r="G948" s="3">
        <v>269</v>
      </c>
      <c r="H948">
        <v>10</v>
      </c>
      <c r="I948" t="str">
        <f t="shared" si="57"/>
        <v>discounted</v>
      </c>
      <c r="J948" s="3">
        <f>Table3[[#This Row],[Quantity_Sold]]*Table3[[#This Row],[Selling_Price]]</f>
        <v>1614</v>
      </c>
      <c r="K948" s="3">
        <f t="shared" si="58"/>
        <v>26.9</v>
      </c>
      <c r="L948" s="3">
        <f t="shared" si="59"/>
        <v>1587.1</v>
      </c>
      <c r="M948" s="3" t="str">
        <f>TEXT(Table3[[#This Row],[Date]], "mmmm")</f>
        <v>February</v>
      </c>
      <c r="N948" s="3" t="str">
        <f>_xlfn.XLOOKUP(D948,Customers!A:A,Customers!B:B )</f>
        <v>Torres, Rodriguez and Edwards</v>
      </c>
      <c r="O948" s="3" t="str">
        <f>_xlfn.XLOOKUP(C948,Books!A:A,Books!B:B)</f>
        <v>Course history</v>
      </c>
      <c r="P948" s="3" t="str">
        <f>INDEX(Customers!B:B,MATCH(D948,Customers!A:A,0))</f>
        <v>Torres, Rodriguez and Edwards</v>
      </c>
    </row>
    <row r="949" spans="1:16">
      <c r="A949" t="s">
        <v>1596</v>
      </c>
      <c r="B949" s="5">
        <v>44979</v>
      </c>
      <c r="C949" t="s">
        <v>46</v>
      </c>
      <c r="D949" t="s">
        <v>430</v>
      </c>
      <c r="E949">
        <v>4</v>
      </c>
      <c r="F949" t="str">
        <f t="shared" si="56"/>
        <v>normal</v>
      </c>
      <c r="G949" s="3">
        <v>167</v>
      </c>
      <c r="H949">
        <v>5</v>
      </c>
      <c r="I949" t="str">
        <f t="shared" si="57"/>
        <v>discounted</v>
      </c>
      <c r="J949" s="3">
        <f>Table3[[#This Row],[Quantity_Sold]]*Table3[[#This Row],[Selling_Price]]</f>
        <v>668</v>
      </c>
      <c r="K949" s="3">
        <f t="shared" si="58"/>
        <v>8.35</v>
      </c>
      <c r="L949" s="3">
        <f t="shared" si="59"/>
        <v>659.65</v>
      </c>
      <c r="M949" s="3" t="str">
        <f>TEXT(Table3[[#This Row],[Date]], "mmmm")</f>
        <v>February</v>
      </c>
      <c r="N949" s="3" t="str">
        <f>_xlfn.XLOOKUP(D949,Customers!A:A,Customers!B:B )</f>
        <v>Ford PLC</v>
      </c>
      <c r="O949" s="3" t="str">
        <f>_xlfn.XLOOKUP(C949,Books!A:A,Books!B:B)</f>
        <v>Result population age</v>
      </c>
      <c r="P949" s="3" t="str">
        <f>INDEX(Customers!B:B,MATCH(D949,Customers!A:A,0))</f>
        <v>Ford PLC</v>
      </c>
    </row>
    <row r="950" spans="1:16">
      <c r="A950" t="s">
        <v>1597</v>
      </c>
      <c r="B950" s="5">
        <v>44977</v>
      </c>
      <c r="C950" t="s">
        <v>122</v>
      </c>
      <c r="D950" t="s">
        <v>346</v>
      </c>
      <c r="E950">
        <v>8</v>
      </c>
      <c r="F950" t="str">
        <f t="shared" si="56"/>
        <v>Bulk</v>
      </c>
      <c r="G950" s="3">
        <v>326</v>
      </c>
      <c r="H950">
        <v>0</v>
      </c>
      <c r="I950" t="str">
        <f t="shared" si="57"/>
        <v>full price</v>
      </c>
      <c r="J950" s="3">
        <f>Table3[[#This Row],[Quantity_Sold]]*Table3[[#This Row],[Selling_Price]]</f>
        <v>2608</v>
      </c>
      <c r="K950" s="3">
        <f t="shared" si="58"/>
        <v>0</v>
      </c>
      <c r="L950" s="3">
        <f t="shared" si="59"/>
        <v>2608</v>
      </c>
      <c r="M950" s="3" t="str">
        <f>TEXT(Table3[[#This Row],[Date]], "mmmm")</f>
        <v>February</v>
      </c>
      <c r="N950" s="3" t="str">
        <f>_xlfn.XLOOKUP(D950,Customers!A:A,Customers!B:B )</f>
        <v>Palmer Inc</v>
      </c>
      <c r="O950" s="3" t="str">
        <f>_xlfn.XLOOKUP(C950,Books!A:A,Books!B:B)</f>
        <v>Than every</v>
      </c>
      <c r="P950" s="3" t="str">
        <f>INDEX(Customers!B:B,MATCH(D950,Customers!A:A,0))</f>
        <v>Palmer Inc</v>
      </c>
    </row>
    <row r="951" spans="1:16">
      <c r="A951" t="s">
        <v>1598</v>
      </c>
      <c r="B951" s="5">
        <v>44966</v>
      </c>
      <c r="C951" t="s">
        <v>68</v>
      </c>
      <c r="D951" t="s">
        <v>204</v>
      </c>
      <c r="E951">
        <v>4</v>
      </c>
      <c r="F951" t="str">
        <f t="shared" si="56"/>
        <v>normal</v>
      </c>
      <c r="G951" s="3">
        <v>410</v>
      </c>
      <c r="H951">
        <v>5</v>
      </c>
      <c r="I951" t="str">
        <f t="shared" si="57"/>
        <v>discounted</v>
      </c>
      <c r="J951" s="3">
        <f>Table3[[#This Row],[Quantity_Sold]]*Table3[[#This Row],[Selling_Price]]</f>
        <v>1640</v>
      </c>
      <c r="K951" s="3">
        <f t="shared" si="58"/>
        <v>20.5</v>
      </c>
      <c r="L951" s="3">
        <f t="shared" si="59"/>
        <v>1619.5</v>
      </c>
      <c r="M951" s="3" t="str">
        <f>TEXT(Table3[[#This Row],[Date]], "mmmm")</f>
        <v>February</v>
      </c>
      <c r="N951" s="3" t="str">
        <f>_xlfn.XLOOKUP(D951,Customers!A:A,Customers!B:B )</f>
        <v>Garcia, Buchanan and Clark</v>
      </c>
      <c r="O951" s="3" t="str">
        <f>_xlfn.XLOOKUP(C951,Books!A:A,Books!B:B)</f>
        <v>Audience will series</v>
      </c>
      <c r="P951" s="3" t="str">
        <f>INDEX(Customers!B:B,MATCH(D951,Customers!A:A,0))</f>
        <v>Garcia, Buchanan and Clark</v>
      </c>
    </row>
    <row r="952" spans="1:16">
      <c r="A952" t="s">
        <v>1599</v>
      </c>
      <c r="B952" s="5">
        <v>44964</v>
      </c>
      <c r="C952" t="s">
        <v>100</v>
      </c>
      <c r="D952" t="s">
        <v>402</v>
      </c>
      <c r="E952">
        <v>9</v>
      </c>
      <c r="F952" t="str">
        <f t="shared" si="56"/>
        <v>Bulk</v>
      </c>
      <c r="G952" s="3">
        <v>334</v>
      </c>
      <c r="H952">
        <v>10</v>
      </c>
      <c r="I952" t="str">
        <f t="shared" si="57"/>
        <v>discounted</v>
      </c>
      <c r="J952" s="3">
        <f>Table3[[#This Row],[Quantity_Sold]]*Table3[[#This Row],[Selling_Price]]</f>
        <v>3006</v>
      </c>
      <c r="K952" s="3">
        <f t="shared" si="58"/>
        <v>33.4</v>
      </c>
      <c r="L952" s="3">
        <f t="shared" si="59"/>
        <v>2972.6</v>
      </c>
      <c r="M952" s="3" t="str">
        <f>TEXT(Table3[[#This Row],[Date]], "mmmm")</f>
        <v>February</v>
      </c>
      <c r="N952" s="3" t="str">
        <f>_xlfn.XLOOKUP(D952,Customers!A:A,Customers!B:B )</f>
        <v>Caldwell PLC</v>
      </c>
      <c r="O952" s="3" t="str">
        <f>_xlfn.XLOOKUP(C952,Books!A:A,Books!B:B)</f>
        <v>Prevent particularly wrong</v>
      </c>
      <c r="P952" s="3" t="str">
        <f>INDEX(Customers!B:B,MATCH(D952,Customers!A:A,0))</f>
        <v>Caldwell PLC</v>
      </c>
    </row>
    <row r="953" spans="1:16">
      <c r="A953" t="s">
        <v>1600</v>
      </c>
      <c r="B953" s="5">
        <v>44961</v>
      </c>
      <c r="C953" t="s">
        <v>110</v>
      </c>
      <c r="D953" t="s">
        <v>170</v>
      </c>
      <c r="E953">
        <v>3</v>
      </c>
      <c r="F953" t="str">
        <f t="shared" si="56"/>
        <v>normal</v>
      </c>
      <c r="G953" s="3">
        <v>451</v>
      </c>
      <c r="H953">
        <v>5</v>
      </c>
      <c r="I953" t="str">
        <f t="shared" si="57"/>
        <v>discounted</v>
      </c>
      <c r="J953" s="3">
        <f>Table3[[#This Row],[Quantity_Sold]]*Table3[[#This Row],[Selling_Price]]</f>
        <v>1353</v>
      </c>
      <c r="K953" s="3">
        <f t="shared" si="58"/>
        <v>22.55</v>
      </c>
      <c r="L953" s="3">
        <f t="shared" si="59"/>
        <v>1330.45</v>
      </c>
      <c r="M953" s="3" t="str">
        <f>TEXT(Table3[[#This Row],[Date]], "mmmm")</f>
        <v>February</v>
      </c>
      <c r="N953" s="3" t="str">
        <f>_xlfn.XLOOKUP(D953,Customers!A:A,Customers!B:B )</f>
        <v>Taylor-Kane</v>
      </c>
      <c r="O953" s="3" t="str">
        <f>_xlfn.XLOOKUP(C953,Books!A:A,Books!B:B)</f>
        <v>Sense produce</v>
      </c>
      <c r="P953" s="3" t="str">
        <f>INDEX(Customers!B:B,MATCH(D953,Customers!A:A,0))</f>
        <v>Taylor-Kane</v>
      </c>
    </row>
    <row r="954" spans="1:16">
      <c r="A954" t="s">
        <v>1601</v>
      </c>
      <c r="B954" s="5">
        <v>44980</v>
      </c>
      <c r="C954" t="s">
        <v>10</v>
      </c>
      <c r="D954" t="s">
        <v>172</v>
      </c>
      <c r="E954">
        <v>5</v>
      </c>
      <c r="F954" t="str">
        <f t="shared" si="56"/>
        <v>normal</v>
      </c>
      <c r="G954" s="3">
        <v>167</v>
      </c>
      <c r="H954">
        <v>5</v>
      </c>
      <c r="I954" t="str">
        <f t="shared" si="57"/>
        <v>discounted</v>
      </c>
      <c r="J954" s="3">
        <f>Table3[[#This Row],[Quantity_Sold]]*Table3[[#This Row],[Selling_Price]]</f>
        <v>835</v>
      </c>
      <c r="K954" s="3">
        <f t="shared" si="58"/>
        <v>8.35</v>
      </c>
      <c r="L954" s="3">
        <f t="shared" si="59"/>
        <v>826.65</v>
      </c>
      <c r="M954" s="3" t="str">
        <f>TEXT(Table3[[#This Row],[Date]], "mmmm")</f>
        <v>February</v>
      </c>
      <c r="N954" s="3" t="str">
        <f>_xlfn.XLOOKUP(D954,Customers!A:A,Customers!B:B )</f>
        <v>Bolton, Jones and Rich</v>
      </c>
      <c r="O954" s="3" t="str">
        <f>_xlfn.XLOOKUP(C954,Books!A:A,Books!B:B)</f>
        <v>Late</v>
      </c>
      <c r="P954" s="3" t="str">
        <f>INDEX(Customers!B:B,MATCH(D954,Customers!A:A,0))</f>
        <v>Bolton, Jones and Rich</v>
      </c>
    </row>
    <row r="955" spans="1:16">
      <c r="A955" t="s">
        <v>1602</v>
      </c>
      <c r="B955" s="5">
        <v>44980</v>
      </c>
      <c r="C955" t="s">
        <v>76</v>
      </c>
      <c r="D955" t="s">
        <v>274</v>
      </c>
      <c r="E955">
        <v>3</v>
      </c>
      <c r="F955" t="str">
        <f t="shared" si="56"/>
        <v>normal</v>
      </c>
      <c r="G955" s="3">
        <v>305</v>
      </c>
      <c r="H955">
        <v>10</v>
      </c>
      <c r="I955" t="str">
        <f t="shared" si="57"/>
        <v>discounted</v>
      </c>
      <c r="J955" s="3">
        <f>Table3[[#This Row],[Quantity_Sold]]*Table3[[#This Row],[Selling_Price]]</f>
        <v>915</v>
      </c>
      <c r="K955" s="3">
        <f t="shared" si="58"/>
        <v>30.5</v>
      </c>
      <c r="L955" s="3">
        <f t="shared" si="59"/>
        <v>884.5</v>
      </c>
      <c r="M955" s="3" t="str">
        <f>TEXT(Table3[[#This Row],[Date]], "mmmm")</f>
        <v>February</v>
      </c>
      <c r="N955" s="3" t="str">
        <f>_xlfn.XLOOKUP(D955,Customers!A:A,Customers!B:B )</f>
        <v>Green, Wilson and Flynn</v>
      </c>
      <c r="O955" s="3" t="str">
        <f>_xlfn.XLOOKUP(C955,Books!A:A,Books!B:B)</f>
        <v>Above treatment</v>
      </c>
      <c r="P955" s="3" t="str">
        <f>INDEX(Customers!B:B,MATCH(D955,Customers!A:A,0))</f>
        <v>Green, Wilson and Flynn</v>
      </c>
    </row>
    <row r="956" spans="1:16">
      <c r="A956" t="s">
        <v>1603</v>
      </c>
      <c r="B956" s="5">
        <v>44982</v>
      </c>
      <c r="C956" t="s">
        <v>50</v>
      </c>
      <c r="D956" t="s">
        <v>484</v>
      </c>
      <c r="E956">
        <v>7</v>
      </c>
      <c r="F956" t="str">
        <f t="shared" si="56"/>
        <v>Bulk</v>
      </c>
      <c r="G956" s="3">
        <v>269</v>
      </c>
      <c r="H956">
        <v>5</v>
      </c>
      <c r="I956" t="str">
        <f t="shared" si="57"/>
        <v>discounted</v>
      </c>
      <c r="J956" s="3">
        <f>Table3[[#This Row],[Quantity_Sold]]*Table3[[#This Row],[Selling_Price]]</f>
        <v>1883</v>
      </c>
      <c r="K956" s="3">
        <f t="shared" si="58"/>
        <v>13.45</v>
      </c>
      <c r="L956" s="3">
        <f t="shared" si="59"/>
        <v>1869.55</v>
      </c>
      <c r="M956" s="3" t="str">
        <f>TEXT(Table3[[#This Row],[Date]], "mmmm")</f>
        <v>February</v>
      </c>
      <c r="N956" s="3" t="str">
        <f>_xlfn.XLOOKUP(D956,Customers!A:A,Customers!B:B )</f>
        <v>Hall-Morgan</v>
      </c>
      <c r="O956" s="3" t="str">
        <f>_xlfn.XLOOKUP(C956,Books!A:A,Books!B:B)</f>
        <v>Course history</v>
      </c>
      <c r="P956" s="3" t="str">
        <f>INDEX(Customers!B:B,MATCH(D956,Customers!A:A,0))</f>
        <v>Hall-Morgan</v>
      </c>
    </row>
    <row r="957" spans="1:16">
      <c r="A957" t="s">
        <v>1604</v>
      </c>
      <c r="B957" s="5">
        <v>44963</v>
      </c>
      <c r="C957" t="s">
        <v>76</v>
      </c>
      <c r="D957" t="s">
        <v>278</v>
      </c>
      <c r="E957">
        <v>6</v>
      </c>
      <c r="F957" t="str">
        <f t="shared" si="56"/>
        <v>Bulk</v>
      </c>
      <c r="G957" s="3">
        <v>305</v>
      </c>
      <c r="H957">
        <v>0</v>
      </c>
      <c r="I957" t="str">
        <f t="shared" si="57"/>
        <v>full price</v>
      </c>
      <c r="J957" s="3">
        <f>Table3[[#This Row],[Quantity_Sold]]*Table3[[#This Row],[Selling_Price]]</f>
        <v>1830</v>
      </c>
      <c r="K957" s="3">
        <f t="shared" si="58"/>
        <v>0</v>
      </c>
      <c r="L957" s="3">
        <f t="shared" si="59"/>
        <v>1830</v>
      </c>
      <c r="M957" s="3" t="str">
        <f>TEXT(Table3[[#This Row],[Date]], "mmmm")</f>
        <v>February</v>
      </c>
      <c r="N957" s="3" t="str">
        <f>_xlfn.XLOOKUP(D957,Customers!A:A,Customers!B:B )</f>
        <v>Reid, Chavez and Flowers</v>
      </c>
      <c r="O957" s="3" t="str">
        <f>_xlfn.XLOOKUP(C957,Books!A:A,Books!B:B)</f>
        <v>Above treatment</v>
      </c>
      <c r="P957" s="3" t="str">
        <f>INDEX(Customers!B:B,MATCH(D957,Customers!A:A,0))</f>
        <v>Reid, Chavez and Flowers</v>
      </c>
    </row>
    <row r="958" spans="1:16">
      <c r="A958" t="s">
        <v>1605</v>
      </c>
      <c r="B958" s="5">
        <v>44969</v>
      </c>
      <c r="C958" t="s">
        <v>70</v>
      </c>
      <c r="D958" t="s">
        <v>450</v>
      </c>
      <c r="E958">
        <v>4</v>
      </c>
      <c r="F958" t="str">
        <f t="shared" si="56"/>
        <v>normal</v>
      </c>
      <c r="G958" s="3">
        <v>370</v>
      </c>
      <c r="H958">
        <v>0</v>
      </c>
      <c r="I958" t="str">
        <f t="shared" si="57"/>
        <v>full price</v>
      </c>
      <c r="J958" s="3">
        <f>Table3[[#This Row],[Quantity_Sold]]*Table3[[#This Row],[Selling_Price]]</f>
        <v>1480</v>
      </c>
      <c r="K958" s="3">
        <f t="shared" si="58"/>
        <v>0</v>
      </c>
      <c r="L958" s="3">
        <f t="shared" si="59"/>
        <v>1480</v>
      </c>
      <c r="M958" s="3" t="str">
        <f>TEXT(Table3[[#This Row],[Date]], "mmmm")</f>
        <v>February</v>
      </c>
      <c r="N958" s="3" t="str">
        <f>_xlfn.XLOOKUP(D958,Customers!A:A,Customers!B:B )</f>
        <v>Garcia, Garcia and Rose</v>
      </c>
      <c r="O958" s="3" t="str">
        <f>_xlfn.XLOOKUP(C958,Books!A:A,Books!B:B)</f>
        <v>Assume wrong</v>
      </c>
      <c r="P958" s="3" t="str">
        <f>INDEX(Customers!B:B,MATCH(D958,Customers!A:A,0))</f>
        <v>Garcia, Garcia and Rose</v>
      </c>
    </row>
    <row r="959" spans="1:16">
      <c r="A959" t="s">
        <v>1606</v>
      </c>
      <c r="B959" s="5">
        <v>44970</v>
      </c>
      <c r="C959" t="s">
        <v>32</v>
      </c>
      <c r="D959" t="s">
        <v>508</v>
      </c>
      <c r="E959">
        <v>1</v>
      </c>
      <c r="F959" t="str">
        <f t="shared" si="56"/>
        <v>normal</v>
      </c>
      <c r="G959" s="3">
        <v>186</v>
      </c>
      <c r="H959">
        <v>5</v>
      </c>
      <c r="I959" t="str">
        <f t="shared" si="57"/>
        <v>discounted</v>
      </c>
      <c r="J959" s="3">
        <f>Table3[[#This Row],[Quantity_Sold]]*Table3[[#This Row],[Selling_Price]]</f>
        <v>186</v>
      </c>
      <c r="K959" s="3">
        <f t="shared" si="58"/>
        <v>9.3000000000000007</v>
      </c>
      <c r="L959" s="3">
        <f t="shared" si="59"/>
        <v>176.7</v>
      </c>
      <c r="M959" s="3" t="str">
        <f>TEXT(Table3[[#This Row],[Date]], "mmmm")</f>
        <v>February</v>
      </c>
      <c r="N959" s="3" t="str">
        <f>_xlfn.XLOOKUP(D959,Customers!A:A,Customers!B:B )</f>
        <v>George, Howard and Mcdaniel</v>
      </c>
      <c r="O959" s="3" t="str">
        <f>_xlfn.XLOOKUP(C959,Books!A:A,Books!B:B)</f>
        <v>Charge along</v>
      </c>
      <c r="P959" s="3" t="str">
        <f>INDEX(Customers!B:B,MATCH(D959,Customers!A:A,0))</f>
        <v>George, Howard and Mcdaniel</v>
      </c>
    </row>
    <row r="960" spans="1:16">
      <c r="A960" t="s">
        <v>1607</v>
      </c>
      <c r="B960" s="5">
        <v>44963</v>
      </c>
      <c r="C960" t="s">
        <v>24</v>
      </c>
      <c r="D960" t="s">
        <v>310</v>
      </c>
      <c r="E960">
        <v>5</v>
      </c>
      <c r="F960" t="str">
        <f t="shared" si="56"/>
        <v>normal</v>
      </c>
      <c r="G960" s="3">
        <v>492</v>
      </c>
      <c r="H960">
        <v>15</v>
      </c>
      <c r="I960" t="str">
        <f t="shared" si="57"/>
        <v>discounted</v>
      </c>
      <c r="J960" s="3">
        <f>Table3[[#This Row],[Quantity_Sold]]*Table3[[#This Row],[Selling_Price]]</f>
        <v>2460</v>
      </c>
      <c r="K960" s="3">
        <f t="shared" si="58"/>
        <v>73.8</v>
      </c>
      <c r="L960" s="3">
        <f t="shared" si="59"/>
        <v>2386.1999999999998</v>
      </c>
      <c r="M960" s="3" t="str">
        <f>TEXT(Table3[[#This Row],[Date]], "mmmm")</f>
        <v>February</v>
      </c>
      <c r="N960" s="3" t="str">
        <f>_xlfn.XLOOKUP(D960,Customers!A:A,Customers!B:B )</f>
        <v>Jackson-Hays</v>
      </c>
      <c r="O960" s="3" t="str">
        <f>_xlfn.XLOOKUP(C960,Books!A:A,Books!B:B)</f>
        <v>Audience stop sport</v>
      </c>
      <c r="P960" s="3" t="str">
        <f>INDEX(Customers!B:B,MATCH(D960,Customers!A:A,0))</f>
        <v>Jackson-Hays</v>
      </c>
    </row>
    <row r="961" spans="1:16">
      <c r="A961" t="s">
        <v>1608</v>
      </c>
      <c r="B961" s="5">
        <v>44963</v>
      </c>
      <c r="C961" t="s">
        <v>74</v>
      </c>
      <c r="D961" t="s">
        <v>366</v>
      </c>
      <c r="E961">
        <v>3</v>
      </c>
      <c r="F961" t="str">
        <f t="shared" si="56"/>
        <v>normal</v>
      </c>
      <c r="G961" s="3">
        <v>347</v>
      </c>
      <c r="H961">
        <v>15</v>
      </c>
      <c r="I961" t="str">
        <f t="shared" si="57"/>
        <v>discounted</v>
      </c>
      <c r="J961" s="3">
        <f>Table3[[#This Row],[Quantity_Sold]]*Table3[[#This Row],[Selling_Price]]</f>
        <v>1041</v>
      </c>
      <c r="K961" s="3">
        <f t="shared" si="58"/>
        <v>52.05</v>
      </c>
      <c r="L961" s="3">
        <f t="shared" si="59"/>
        <v>988.95</v>
      </c>
      <c r="M961" s="3" t="str">
        <f>TEXT(Table3[[#This Row],[Date]], "mmmm")</f>
        <v>February</v>
      </c>
      <c r="N961" s="3" t="str">
        <f>_xlfn.XLOOKUP(D961,Customers!A:A,Customers!B:B )</f>
        <v>Carr Ltd</v>
      </c>
      <c r="O961" s="3" t="str">
        <f>_xlfn.XLOOKUP(C961,Books!A:A,Books!B:B)</f>
        <v>Think either pressure</v>
      </c>
      <c r="P961" s="3" t="str">
        <f>INDEX(Customers!B:B,MATCH(D961,Customers!A:A,0))</f>
        <v>Carr Ltd</v>
      </c>
    </row>
    <row r="962" spans="1:16">
      <c r="A962" t="s">
        <v>1609</v>
      </c>
      <c r="B962" s="5">
        <v>44969</v>
      </c>
      <c r="C962" t="s">
        <v>68</v>
      </c>
      <c r="D962" t="s">
        <v>268</v>
      </c>
      <c r="E962">
        <v>1</v>
      </c>
      <c r="F962" t="str">
        <f t="shared" ref="F962:F1025" si="60">IF(E962&gt;5,"Bulk","normal")</f>
        <v>normal</v>
      </c>
      <c r="G962" s="3">
        <v>410</v>
      </c>
      <c r="H962">
        <v>5</v>
      </c>
      <c r="I962" t="str">
        <f t="shared" ref="I962:I1025" si="61">IF(H962&gt;0,"discounted","full price")</f>
        <v>discounted</v>
      </c>
      <c r="J962" s="3">
        <f>Table3[[#This Row],[Quantity_Sold]]*Table3[[#This Row],[Selling_Price]]</f>
        <v>410</v>
      </c>
      <c r="K962" s="3">
        <f t="shared" ref="K962:K1025" si="62">H962*G962/100</f>
        <v>20.5</v>
      </c>
      <c r="L962" s="3">
        <f t="shared" ref="L962:L1025" si="63">J962-K962</f>
        <v>389.5</v>
      </c>
      <c r="M962" s="3" t="str">
        <f>TEXT(Table3[[#This Row],[Date]], "mmmm")</f>
        <v>February</v>
      </c>
      <c r="N962" s="3" t="str">
        <f>_xlfn.XLOOKUP(D962,Customers!A:A,Customers!B:B )</f>
        <v>Williams-Hart</v>
      </c>
      <c r="O962" s="3" t="str">
        <f>_xlfn.XLOOKUP(C962,Books!A:A,Books!B:B)</f>
        <v>Audience will series</v>
      </c>
      <c r="P962" s="3" t="str">
        <f>INDEX(Customers!B:B,MATCH(D962,Customers!A:A,0))</f>
        <v>Williams-Hart</v>
      </c>
    </row>
    <row r="963" spans="1:16">
      <c r="A963" t="s">
        <v>1610</v>
      </c>
      <c r="B963" s="5">
        <v>44984</v>
      </c>
      <c r="C963" t="s">
        <v>104</v>
      </c>
      <c r="D963" t="s">
        <v>556</v>
      </c>
      <c r="E963">
        <v>1</v>
      </c>
      <c r="F963" t="str">
        <f t="shared" si="60"/>
        <v>normal</v>
      </c>
      <c r="G963" s="3">
        <v>465</v>
      </c>
      <c r="H963">
        <v>5</v>
      </c>
      <c r="I963" t="str">
        <f t="shared" si="61"/>
        <v>discounted</v>
      </c>
      <c r="J963" s="3">
        <f>Table3[[#This Row],[Quantity_Sold]]*Table3[[#This Row],[Selling_Price]]</f>
        <v>465</v>
      </c>
      <c r="K963" s="3">
        <f t="shared" si="62"/>
        <v>23.25</v>
      </c>
      <c r="L963" s="3">
        <f t="shared" si="63"/>
        <v>441.75</v>
      </c>
      <c r="M963" s="3" t="str">
        <f>TEXT(Table3[[#This Row],[Date]], "mmmm")</f>
        <v>February</v>
      </c>
      <c r="N963" s="3" t="str">
        <f>_xlfn.XLOOKUP(D963,Customers!A:A,Customers!B:B )</f>
        <v>Richards Ltd</v>
      </c>
      <c r="O963" s="3" t="str">
        <f>_xlfn.XLOOKUP(C963,Books!A:A,Books!B:B)</f>
        <v>Process find daughter</v>
      </c>
      <c r="P963" s="3" t="str">
        <f>INDEX(Customers!B:B,MATCH(D963,Customers!A:A,0))</f>
        <v>Richards Ltd</v>
      </c>
    </row>
    <row r="964" spans="1:16">
      <c r="A964" t="s">
        <v>1611</v>
      </c>
      <c r="B964" s="5">
        <v>44965</v>
      </c>
      <c r="C964" t="s">
        <v>52</v>
      </c>
      <c r="D964" t="s">
        <v>212</v>
      </c>
      <c r="E964">
        <v>10</v>
      </c>
      <c r="F964" t="str">
        <f t="shared" si="60"/>
        <v>Bulk</v>
      </c>
      <c r="G964" s="3">
        <v>441</v>
      </c>
      <c r="H964">
        <v>0</v>
      </c>
      <c r="I964" t="str">
        <f t="shared" si="61"/>
        <v>full price</v>
      </c>
      <c r="J964" s="3">
        <f>Table3[[#This Row],[Quantity_Sold]]*Table3[[#This Row],[Selling_Price]]</f>
        <v>4410</v>
      </c>
      <c r="K964" s="3">
        <f t="shared" si="62"/>
        <v>0</v>
      </c>
      <c r="L964" s="3">
        <f t="shared" si="63"/>
        <v>4410</v>
      </c>
      <c r="M964" s="3" t="str">
        <f>TEXT(Table3[[#This Row],[Date]], "mmmm")</f>
        <v>February</v>
      </c>
      <c r="N964" s="3" t="str">
        <f>_xlfn.XLOOKUP(D964,Customers!A:A,Customers!B:B )</f>
        <v>Barrett-Bryant</v>
      </c>
      <c r="O964" s="3" t="str">
        <f>_xlfn.XLOOKUP(C964,Books!A:A,Books!B:B)</f>
        <v>Hope meet thing</v>
      </c>
      <c r="P964" s="3" t="str">
        <f>INDEX(Customers!B:B,MATCH(D964,Customers!A:A,0))</f>
        <v>Barrett-Bryant</v>
      </c>
    </row>
    <row r="965" spans="1:16">
      <c r="A965" t="s">
        <v>1612</v>
      </c>
      <c r="B965" s="5">
        <v>44966</v>
      </c>
      <c r="C965" t="s">
        <v>102</v>
      </c>
      <c r="D965" t="s">
        <v>552</v>
      </c>
      <c r="E965">
        <v>4</v>
      </c>
      <c r="F965" t="str">
        <f t="shared" si="60"/>
        <v>normal</v>
      </c>
      <c r="G965" s="3">
        <v>162</v>
      </c>
      <c r="H965">
        <v>5</v>
      </c>
      <c r="I965" t="str">
        <f t="shared" si="61"/>
        <v>discounted</v>
      </c>
      <c r="J965" s="3">
        <f>Table3[[#This Row],[Quantity_Sold]]*Table3[[#This Row],[Selling_Price]]</f>
        <v>648</v>
      </c>
      <c r="K965" s="3">
        <f t="shared" si="62"/>
        <v>8.1</v>
      </c>
      <c r="L965" s="3">
        <f t="shared" si="63"/>
        <v>639.9</v>
      </c>
      <c r="M965" s="3" t="str">
        <f>TEXT(Table3[[#This Row],[Date]], "mmmm")</f>
        <v>February</v>
      </c>
      <c r="N965" s="3" t="str">
        <f>_xlfn.XLOOKUP(D965,Customers!A:A,Customers!B:B )</f>
        <v>Lamb LLC</v>
      </c>
      <c r="O965" s="3" t="str">
        <f>_xlfn.XLOOKUP(C965,Books!A:A,Books!B:B)</f>
        <v>Effort same</v>
      </c>
      <c r="P965" s="3" t="str">
        <f>INDEX(Customers!B:B,MATCH(D965,Customers!A:A,0))</f>
        <v>Lamb LLC</v>
      </c>
    </row>
    <row r="966" spans="1:16">
      <c r="A966" t="s">
        <v>1613</v>
      </c>
      <c r="B966" s="5">
        <v>44959</v>
      </c>
      <c r="C966" t="s">
        <v>34</v>
      </c>
      <c r="D966" t="s">
        <v>544</v>
      </c>
      <c r="E966">
        <v>3</v>
      </c>
      <c r="F966" t="str">
        <f t="shared" si="60"/>
        <v>normal</v>
      </c>
      <c r="G966" s="3">
        <v>284</v>
      </c>
      <c r="H966">
        <v>15</v>
      </c>
      <c r="I966" t="str">
        <f t="shared" si="61"/>
        <v>discounted</v>
      </c>
      <c r="J966" s="3">
        <f>Table3[[#This Row],[Quantity_Sold]]*Table3[[#This Row],[Selling_Price]]</f>
        <v>852</v>
      </c>
      <c r="K966" s="3">
        <f t="shared" si="62"/>
        <v>42.6</v>
      </c>
      <c r="L966" s="3">
        <f t="shared" si="63"/>
        <v>809.4</v>
      </c>
      <c r="M966" s="3" t="str">
        <f>TEXT(Table3[[#This Row],[Date]], "mmmm")</f>
        <v>February</v>
      </c>
      <c r="N966" s="3" t="str">
        <f>_xlfn.XLOOKUP(D966,Customers!A:A,Customers!B:B )</f>
        <v>Lee Ltd</v>
      </c>
      <c r="O966" s="3" t="str">
        <f>_xlfn.XLOOKUP(C966,Books!A:A,Books!B:B)</f>
        <v>Against realize bill</v>
      </c>
      <c r="P966" s="3" t="str">
        <f>INDEX(Customers!B:B,MATCH(D966,Customers!A:A,0))</f>
        <v>Lee Ltd</v>
      </c>
    </row>
    <row r="967" spans="1:16">
      <c r="A967" t="s">
        <v>1614</v>
      </c>
      <c r="B967" s="5">
        <v>44973</v>
      </c>
      <c r="C967" t="s">
        <v>86</v>
      </c>
      <c r="D967" t="s">
        <v>220</v>
      </c>
      <c r="E967">
        <v>5</v>
      </c>
      <c r="F967" t="str">
        <f t="shared" si="60"/>
        <v>normal</v>
      </c>
      <c r="G967" s="3">
        <v>356</v>
      </c>
      <c r="H967">
        <v>0</v>
      </c>
      <c r="I967" t="str">
        <f t="shared" si="61"/>
        <v>full price</v>
      </c>
      <c r="J967" s="3">
        <f>Table3[[#This Row],[Quantity_Sold]]*Table3[[#This Row],[Selling_Price]]</f>
        <v>1780</v>
      </c>
      <c r="K967" s="3">
        <f t="shared" si="62"/>
        <v>0</v>
      </c>
      <c r="L967" s="3">
        <f t="shared" si="63"/>
        <v>1780</v>
      </c>
      <c r="M967" s="3" t="str">
        <f>TEXT(Table3[[#This Row],[Date]], "mmmm")</f>
        <v>February</v>
      </c>
      <c r="N967" s="3" t="str">
        <f>_xlfn.XLOOKUP(D967,Customers!A:A,Customers!B:B )</f>
        <v>Moore-Torres</v>
      </c>
      <c r="O967" s="3" t="str">
        <f>_xlfn.XLOOKUP(C967,Books!A:A,Books!B:B)</f>
        <v>While responsibility</v>
      </c>
      <c r="P967" s="3" t="str">
        <f>INDEX(Customers!B:B,MATCH(D967,Customers!A:A,0))</f>
        <v>Moore-Torres</v>
      </c>
    </row>
    <row r="968" spans="1:16">
      <c r="A968" t="s">
        <v>1615</v>
      </c>
      <c r="B968" s="5">
        <v>44964</v>
      </c>
      <c r="C968" t="s">
        <v>96</v>
      </c>
      <c r="D968" t="s">
        <v>368</v>
      </c>
      <c r="E968">
        <v>10</v>
      </c>
      <c r="F968" t="str">
        <f t="shared" si="60"/>
        <v>Bulk</v>
      </c>
      <c r="G968" s="3">
        <v>396</v>
      </c>
      <c r="H968">
        <v>0</v>
      </c>
      <c r="I968" t="str">
        <f t="shared" si="61"/>
        <v>full price</v>
      </c>
      <c r="J968" s="3">
        <f>Table3[[#This Row],[Quantity_Sold]]*Table3[[#This Row],[Selling_Price]]</f>
        <v>3960</v>
      </c>
      <c r="K968" s="3">
        <f t="shared" si="62"/>
        <v>0</v>
      </c>
      <c r="L968" s="3">
        <f t="shared" si="63"/>
        <v>3960</v>
      </c>
      <c r="M968" s="3" t="str">
        <f>TEXT(Table3[[#This Row],[Date]], "mmmm")</f>
        <v>February</v>
      </c>
      <c r="N968" s="3" t="str">
        <f>_xlfn.XLOOKUP(D968,Customers!A:A,Customers!B:B )</f>
        <v>Anderson-Martinez</v>
      </c>
      <c r="O968" s="3" t="str">
        <f>_xlfn.XLOOKUP(C968,Books!A:A,Books!B:B)</f>
        <v>Green city audience</v>
      </c>
      <c r="P968" s="3" t="str">
        <f>INDEX(Customers!B:B,MATCH(D968,Customers!A:A,0))</f>
        <v>Anderson-Martinez</v>
      </c>
    </row>
    <row r="969" spans="1:16">
      <c r="A969" t="s">
        <v>1616</v>
      </c>
      <c r="B969" s="5">
        <v>44972</v>
      </c>
      <c r="C969" t="s">
        <v>18</v>
      </c>
      <c r="D969" t="s">
        <v>139</v>
      </c>
      <c r="E969">
        <v>5</v>
      </c>
      <c r="F969" t="str">
        <f t="shared" si="60"/>
        <v>normal</v>
      </c>
      <c r="G969" s="3">
        <v>500</v>
      </c>
      <c r="H969">
        <v>10</v>
      </c>
      <c r="I969" t="str">
        <f t="shared" si="61"/>
        <v>discounted</v>
      </c>
      <c r="J969" s="3">
        <f>Table3[[#This Row],[Quantity_Sold]]*Table3[[#This Row],[Selling_Price]]</f>
        <v>2500</v>
      </c>
      <c r="K969" s="3">
        <f t="shared" si="62"/>
        <v>50</v>
      </c>
      <c r="L969" s="3">
        <f t="shared" si="63"/>
        <v>2450</v>
      </c>
      <c r="M969" s="3" t="str">
        <f>TEXT(Table3[[#This Row],[Date]], "mmmm")</f>
        <v>February</v>
      </c>
      <c r="N969" s="3" t="str">
        <f>_xlfn.XLOOKUP(D969,Customers!A:A,Customers!B:B )</f>
        <v>Garcia-Martin</v>
      </c>
      <c r="O969" s="3" t="str">
        <f>_xlfn.XLOOKUP(C969,Books!A:A,Books!B:B)</f>
        <v>Cell become</v>
      </c>
      <c r="P969" s="3" t="str">
        <f>INDEX(Customers!B:B,MATCH(D969,Customers!A:A,0))</f>
        <v>Garcia-Martin</v>
      </c>
    </row>
    <row r="970" spans="1:16">
      <c r="A970" t="s">
        <v>1617</v>
      </c>
      <c r="B970" s="5">
        <v>44970</v>
      </c>
      <c r="C970" t="s">
        <v>7</v>
      </c>
      <c r="D970" t="s">
        <v>338</v>
      </c>
      <c r="E970">
        <v>1</v>
      </c>
      <c r="F970" t="str">
        <f t="shared" si="60"/>
        <v>normal</v>
      </c>
      <c r="G970" s="3">
        <v>341</v>
      </c>
      <c r="H970">
        <v>5</v>
      </c>
      <c r="I970" t="str">
        <f t="shared" si="61"/>
        <v>discounted</v>
      </c>
      <c r="J970" s="3">
        <f>Table3[[#This Row],[Quantity_Sold]]*Table3[[#This Row],[Selling_Price]]</f>
        <v>341</v>
      </c>
      <c r="K970" s="3">
        <f t="shared" si="62"/>
        <v>17.05</v>
      </c>
      <c r="L970" s="3">
        <f t="shared" si="63"/>
        <v>323.95</v>
      </c>
      <c r="M970" s="3" t="str">
        <f>TEXT(Table3[[#This Row],[Date]], "mmmm")</f>
        <v>February</v>
      </c>
      <c r="N970" s="3" t="str">
        <f>_xlfn.XLOOKUP(D970,Customers!A:A,Customers!B:B )</f>
        <v>Mahoney-Long</v>
      </c>
      <c r="O970" s="3" t="str">
        <f>_xlfn.XLOOKUP(C970,Books!A:A,Books!B:B)</f>
        <v>Key protect simple fall</v>
      </c>
      <c r="P970" s="3" t="str">
        <f>INDEX(Customers!B:B,MATCH(D970,Customers!A:A,0))</f>
        <v>Mahoney-Long</v>
      </c>
    </row>
    <row r="971" spans="1:16">
      <c r="A971" t="s">
        <v>1618</v>
      </c>
      <c r="B971" s="5">
        <v>44984</v>
      </c>
      <c r="C971" t="s">
        <v>96</v>
      </c>
      <c r="D971" t="s">
        <v>382</v>
      </c>
      <c r="E971">
        <v>6</v>
      </c>
      <c r="F971" t="str">
        <f t="shared" si="60"/>
        <v>Bulk</v>
      </c>
      <c r="G971" s="3">
        <v>396</v>
      </c>
      <c r="H971">
        <v>0</v>
      </c>
      <c r="I971" t="str">
        <f t="shared" si="61"/>
        <v>full price</v>
      </c>
      <c r="J971" s="3">
        <f>Table3[[#This Row],[Quantity_Sold]]*Table3[[#This Row],[Selling_Price]]</f>
        <v>2376</v>
      </c>
      <c r="K971" s="3">
        <f t="shared" si="62"/>
        <v>0</v>
      </c>
      <c r="L971" s="3">
        <f t="shared" si="63"/>
        <v>2376</v>
      </c>
      <c r="M971" s="3" t="str">
        <f>TEXT(Table3[[#This Row],[Date]], "mmmm")</f>
        <v>February</v>
      </c>
      <c r="N971" s="3" t="str">
        <f>_xlfn.XLOOKUP(D971,Customers!A:A,Customers!B:B )</f>
        <v>Williams and Sons</v>
      </c>
      <c r="O971" s="3" t="str">
        <f>_xlfn.XLOOKUP(C971,Books!A:A,Books!B:B)</f>
        <v>Green city audience</v>
      </c>
      <c r="P971" s="3" t="str">
        <f>INDEX(Customers!B:B,MATCH(D971,Customers!A:A,0))</f>
        <v>Williams and Sons</v>
      </c>
    </row>
    <row r="972" spans="1:16">
      <c r="A972" t="s">
        <v>1619</v>
      </c>
      <c r="B972" s="5">
        <v>44979</v>
      </c>
      <c r="C972" t="s">
        <v>13</v>
      </c>
      <c r="D972" t="s">
        <v>300</v>
      </c>
      <c r="E972">
        <v>1</v>
      </c>
      <c r="F972" t="str">
        <f t="shared" si="60"/>
        <v>normal</v>
      </c>
      <c r="G972" s="3">
        <v>354</v>
      </c>
      <c r="H972">
        <v>10</v>
      </c>
      <c r="I972" t="str">
        <f t="shared" si="61"/>
        <v>discounted</v>
      </c>
      <c r="J972" s="3">
        <f>Table3[[#This Row],[Quantity_Sold]]*Table3[[#This Row],[Selling_Price]]</f>
        <v>354</v>
      </c>
      <c r="K972" s="3">
        <f t="shared" si="62"/>
        <v>35.4</v>
      </c>
      <c r="L972" s="3">
        <f t="shared" si="63"/>
        <v>318.60000000000002</v>
      </c>
      <c r="M972" s="3" t="str">
        <f>TEXT(Table3[[#This Row],[Date]], "mmmm")</f>
        <v>February</v>
      </c>
      <c r="N972" s="3" t="str">
        <f>_xlfn.XLOOKUP(D972,Customers!A:A,Customers!B:B )</f>
        <v>Smith-Ramsey</v>
      </c>
      <c r="O972" s="3" t="str">
        <f>_xlfn.XLOOKUP(C972,Books!A:A,Books!B:B)</f>
        <v>Food ability</v>
      </c>
      <c r="P972" s="3" t="str">
        <f>INDEX(Customers!B:B,MATCH(D972,Customers!A:A,0))</f>
        <v>Smith-Ramsey</v>
      </c>
    </row>
    <row r="973" spans="1:16">
      <c r="A973" t="s">
        <v>1620</v>
      </c>
      <c r="B973" s="5">
        <v>44964</v>
      </c>
      <c r="C973" t="s">
        <v>30</v>
      </c>
      <c r="D973" t="s">
        <v>540</v>
      </c>
      <c r="E973">
        <v>9</v>
      </c>
      <c r="F973" t="str">
        <f t="shared" si="60"/>
        <v>Bulk</v>
      </c>
      <c r="G973" s="3">
        <v>281</v>
      </c>
      <c r="H973">
        <v>15</v>
      </c>
      <c r="I973" t="str">
        <f t="shared" si="61"/>
        <v>discounted</v>
      </c>
      <c r="J973" s="3">
        <f>Table3[[#This Row],[Quantity_Sold]]*Table3[[#This Row],[Selling_Price]]</f>
        <v>2529</v>
      </c>
      <c r="K973" s="3">
        <f t="shared" si="62"/>
        <v>42.15</v>
      </c>
      <c r="L973" s="3">
        <f t="shared" si="63"/>
        <v>2486.85</v>
      </c>
      <c r="M973" s="3" t="str">
        <f>TEXT(Table3[[#This Row],[Date]], "mmmm")</f>
        <v>February</v>
      </c>
      <c r="N973" s="3" t="str">
        <f>_xlfn.XLOOKUP(D973,Customers!A:A,Customers!B:B )</f>
        <v>Patel-Thomas</v>
      </c>
      <c r="O973" s="3" t="str">
        <f>_xlfn.XLOOKUP(C973,Books!A:A,Books!B:B)</f>
        <v>Remember serve</v>
      </c>
      <c r="P973" s="3" t="str">
        <f>INDEX(Customers!B:B,MATCH(D973,Customers!A:A,0))</f>
        <v>Patel-Thomas</v>
      </c>
    </row>
    <row r="974" spans="1:16">
      <c r="A974" t="s">
        <v>1621</v>
      </c>
      <c r="B974" s="5">
        <v>44963</v>
      </c>
      <c r="C974" t="s">
        <v>112</v>
      </c>
      <c r="D974" t="s">
        <v>180</v>
      </c>
      <c r="E974">
        <v>1</v>
      </c>
      <c r="F974" t="str">
        <f t="shared" si="60"/>
        <v>normal</v>
      </c>
      <c r="G974" s="3">
        <v>462</v>
      </c>
      <c r="H974">
        <v>10</v>
      </c>
      <c r="I974" t="str">
        <f t="shared" si="61"/>
        <v>discounted</v>
      </c>
      <c r="J974" s="3">
        <f>Table3[[#This Row],[Quantity_Sold]]*Table3[[#This Row],[Selling_Price]]</f>
        <v>462</v>
      </c>
      <c r="K974" s="3">
        <f t="shared" si="62"/>
        <v>46.2</v>
      </c>
      <c r="L974" s="3">
        <f t="shared" si="63"/>
        <v>415.8</v>
      </c>
      <c r="M974" s="3" t="str">
        <f>TEXT(Table3[[#This Row],[Date]], "mmmm")</f>
        <v>February</v>
      </c>
      <c r="N974" s="3" t="str">
        <f>_xlfn.XLOOKUP(D974,Customers!A:A,Customers!B:B )</f>
        <v>Harris-Chandler</v>
      </c>
      <c r="O974" s="3" t="str">
        <f>_xlfn.XLOOKUP(C974,Books!A:A,Books!B:B)</f>
        <v>Now stage</v>
      </c>
      <c r="P974" s="3" t="str">
        <f>INDEX(Customers!B:B,MATCH(D974,Customers!A:A,0))</f>
        <v>Harris-Chandler</v>
      </c>
    </row>
    <row r="975" spans="1:16">
      <c r="A975" t="s">
        <v>1622</v>
      </c>
      <c r="B975" s="5">
        <v>44966</v>
      </c>
      <c r="C975" t="s">
        <v>118</v>
      </c>
      <c r="D975" t="s">
        <v>404</v>
      </c>
      <c r="E975">
        <v>4</v>
      </c>
      <c r="F975" t="str">
        <f t="shared" si="60"/>
        <v>normal</v>
      </c>
      <c r="G975" s="3">
        <v>192</v>
      </c>
      <c r="H975">
        <v>5</v>
      </c>
      <c r="I975" t="str">
        <f t="shared" si="61"/>
        <v>discounted</v>
      </c>
      <c r="J975" s="3">
        <f>Table3[[#This Row],[Quantity_Sold]]*Table3[[#This Row],[Selling_Price]]</f>
        <v>768</v>
      </c>
      <c r="K975" s="3">
        <f t="shared" si="62"/>
        <v>9.6</v>
      </c>
      <c r="L975" s="3">
        <f t="shared" si="63"/>
        <v>758.4</v>
      </c>
      <c r="M975" s="3" t="str">
        <f>TEXT(Table3[[#This Row],[Date]], "mmmm")</f>
        <v>February</v>
      </c>
      <c r="N975" s="3" t="str">
        <f>_xlfn.XLOOKUP(D975,Customers!A:A,Customers!B:B )</f>
        <v>Morales-Morris</v>
      </c>
      <c r="O975" s="3" t="str">
        <f>_xlfn.XLOOKUP(C975,Books!A:A,Books!B:B)</f>
        <v>Attorney</v>
      </c>
      <c r="P975" s="3" t="str">
        <f>INDEX(Customers!B:B,MATCH(D975,Customers!A:A,0))</f>
        <v>Morales-Morris</v>
      </c>
    </row>
    <row r="976" spans="1:16">
      <c r="A976" t="s">
        <v>1623</v>
      </c>
      <c r="B976" s="5">
        <v>44971</v>
      </c>
      <c r="C976" t="s">
        <v>90</v>
      </c>
      <c r="D976" t="s">
        <v>258</v>
      </c>
      <c r="E976">
        <v>7</v>
      </c>
      <c r="F976" t="str">
        <f t="shared" si="60"/>
        <v>Bulk</v>
      </c>
      <c r="G976" s="3">
        <v>222</v>
      </c>
      <c r="H976">
        <v>0</v>
      </c>
      <c r="I976" t="str">
        <f t="shared" si="61"/>
        <v>full price</v>
      </c>
      <c r="J976" s="3">
        <f>Table3[[#This Row],[Quantity_Sold]]*Table3[[#This Row],[Selling_Price]]</f>
        <v>1554</v>
      </c>
      <c r="K976" s="3">
        <f t="shared" si="62"/>
        <v>0</v>
      </c>
      <c r="L976" s="3">
        <f t="shared" si="63"/>
        <v>1554</v>
      </c>
      <c r="M976" s="3" t="str">
        <f>TEXT(Table3[[#This Row],[Date]], "mmmm")</f>
        <v>February</v>
      </c>
      <c r="N976" s="3" t="str">
        <f>_xlfn.XLOOKUP(D976,Customers!A:A,Customers!B:B )</f>
        <v>Williams LLC</v>
      </c>
      <c r="O976" s="3" t="str">
        <f>_xlfn.XLOOKUP(C976,Books!A:A,Books!B:B)</f>
        <v>Remember approach buy</v>
      </c>
      <c r="P976" s="3" t="str">
        <f>INDEX(Customers!B:B,MATCH(D976,Customers!A:A,0))</f>
        <v>Williams LLC</v>
      </c>
    </row>
    <row r="977" spans="1:16">
      <c r="A977" t="s">
        <v>1624</v>
      </c>
      <c r="B977" s="5">
        <v>44967</v>
      </c>
      <c r="C977" t="s">
        <v>44</v>
      </c>
      <c r="D977" t="s">
        <v>406</v>
      </c>
      <c r="E977">
        <v>10</v>
      </c>
      <c r="F977" t="str">
        <f t="shared" si="60"/>
        <v>Bulk</v>
      </c>
      <c r="G977" s="3">
        <v>295</v>
      </c>
      <c r="H977">
        <v>5</v>
      </c>
      <c r="I977" t="str">
        <f t="shared" si="61"/>
        <v>discounted</v>
      </c>
      <c r="J977" s="3">
        <f>Table3[[#This Row],[Quantity_Sold]]*Table3[[#This Row],[Selling_Price]]</f>
        <v>2950</v>
      </c>
      <c r="K977" s="3">
        <f t="shared" si="62"/>
        <v>14.75</v>
      </c>
      <c r="L977" s="3">
        <f t="shared" si="63"/>
        <v>2935.25</v>
      </c>
      <c r="M977" s="3" t="str">
        <f>TEXT(Table3[[#This Row],[Date]], "mmmm")</f>
        <v>February</v>
      </c>
      <c r="N977" s="3" t="str">
        <f>_xlfn.XLOOKUP(D977,Customers!A:A,Customers!B:B )</f>
        <v>Hernandez PLC</v>
      </c>
      <c r="O977" s="3" t="str">
        <f>_xlfn.XLOOKUP(C977,Books!A:A,Books!B:B)</f>
        <v>Once suddenly</v>
      </c>
      <c r="P977" s="3" t="str">
        <f>INDEX(Customers!B:B,MATCH(D977,Customers!A:A,0))</f>
        <v>Hernandez PLC</v>
      </c>
    </row>
    <row r="978" spans="1:16">
      <c r="A978" t="s">
        <v>1625</v>
      </c>
      <c r="B978" s="5">
        <v>44983</v>
      </c>
      <c r="C978" t="s">
        <v>82</v>
      </c>
      <c r="D978" t="s">
        <v>396</v>
      </c>
      <c r="E978">
        <v>10</v>
      </c>
      <c r="F978" t="str">
        <f t="shared" si="60"/>
        <v>Bulk</v>
      </c>
      <c r="G978" s="3">
        <v>373</v>
      </c>
      <c r="H978">
        <v>10</v>
      </c>
      <c r="I978" t="str">
        <f t="shared" si="61"/>
        <v>discounted</v>
      </c>
      <c r="J978" s="3">
        <f>Table3[[#This Row],[Quantity_Sold]]*Table3[[#This Row],[Selling_Price]]</f>
        <v>3730</v>
      </c>
      <c r="K978" s="3">
        <f t="shared" si="62"/>
        <v>37.299999999999997</v>
      </c>
      <c r="L978" s="3">
        <f t="shared" si="63"/>
        <v>3692.7</v>
      </c>
      <c r="M978" s="3" t="str">
        <f>TEXT(Table3[[#This Row],[Date]], "mmmm")</f>
        <v>February</v>
      </c>
      <c r="N978" s="3" t="str">
        <f>_xlfn.XLOOKUP(D978,Customers!A:A,Customers!B:B )</f>
        <v>Holt-Brown</v>
      </c>
      <c r="O978" s="3" t="str">
        <f>_xlfn.XLOOKUP(C978,Books!A:A,Books!B:B)</f>
        <v>Light leader expect</v>
      </c>
      <c r="P978" s="3" t="str">
        <f>INDEX(Customers!B:B,MATCH(D978,Customers!A:A,0))</f>
        <v>Holt-Brown</v>
      </c>
    </row>
    <row r="979" spans="1:16">
      <c r="A979" t="s">
        <v>1626</v>
      </c>
      <c r="B979" s="5">
        <v>44965</v>
      </c>
      <c r="C979" t="s">
        <v>112</v>
      </c>
      <c r="D979" t="s">
        <v>192</v>
      </c>
      <c r="E979">
        <v>8</v>
      </c>
      <c r="F979" t="str">
        <f t="shared" si="60"/>
        <v>Bulk</v>
      </c>
      <c r="G979" s="3">
        <v>462</v>
      </c>
      <c r="H979">
        <v>0</v>
      </c>
      <c r="I979" t="str">
        <f t="shared" si="61"/>
        <v>full price</v>
      </c>
      <c r="J979" s="3">
        <f>Table3[[#This Row],[Quantity_Sold]]*Table3[[#This Row],[Selling_Price]]</f>
        <v>3696</v>
      </c>
      <c r="K979" s="3">
        <f t="shared" si="62"/>
        <v>0</v>
      </c>
      <c r="L979" s="3">
        <f t="shared" si="63"/>
        <v>3696</v>
      </c>
      <c r="M979" s="3" t="str">
        <f>TEXT(Table3[[#This Row],[Date]], "mmmm")</f>
        <v>February</v>
      </c>
      <c r="N979" s="3" t="str">
        <f>_xlfn.XLOOKUP(D979,Customers!A:A,Customers!B:B )</f>
        <v>Evans LLC</v>
      </c>
      <c r="O979" s="3" t="str">
        <f>_xlfn.XLOOKUP(C979,Books!A:A,Books!B:B)</f>
        <v>Now stage</v>
      </c>
      <c r="P979" s="3" t="str">
        <f>INDEX(Customers!B:B,MATCH(D979,Customers!A:A,0))</f>
        <v>Evans LLC</v>
      </c>
    </row>
    <row r="980" spans="1:16">
      <c r="A980" t="s">
        <v>1627</v>
      </c>
      <c r="B980" s="5">
        <v>44977</v>
      </c>
      <c r="C980" t="s">
        <v>44</v>
      </c>
      <c r="D980" t="s">
        <v>522</v>
      </c>
      <c r="E980">
        <v>5</v>
      </c>
      <c r="F980" t="str">
        <f t="shared" si="60"/>
        <v>normal</v>
      </c>
      <c r="G980" s="3">
        <v>295</v>
      </c>
      <c r="H980">
        <v>15</v>
      </c>
      <c r="I980" t="str">
        <f t="shared" si="61"/>
        <v>discounted</v>
      </c>
      <c r="J980" s="3">
        <f>Table3[[#This Row],[Quantity_Sold]]*Table3[[#This Row],[Selling_Price]]</f>
        <v>1475</v>
      </c>
      <c r="K980" s="3">
        <f t="shared" si="62"/>
        <v>44.25</v>
      </c>
      <c r="L980" s="3">
        <f t="shared" si="63"/>
        <v>1430.75</v>
      </c>
      <c r="M980" s="3" t="str">
        <f>TEXT(Table3[[#This Row],[Date]], "mmmm")</f>
        <v>February</v>
      </c>
      <c r="N980" s="3" t="str">
        <f>_xlfn.XLOOKUP(D980,Customers!A:A,Customers!B:B )</f>
        <v>Williams-Ross</v>
      </c>
      <c r="O980" s="3" t="str">
        <f>_xlfn.XLOOKUP(C980,Books!A:A,Books!B:B)</f>
        <v>Once suddenly</v>
      </c>
      <c r="P980" s="3" t="str">
        <f>INDEX(Customers!B:B,MATCH(D980,Customers!A:A,0))</f>
        <v>Williams-Ross</v>
      </c>
    </row>
    <row r="981" spans="1:16">
      <c r="A981" t="s">
        <v>1628</v>
      </c>
      <c r="B981" s="5">
        <v>44984</v>
      </c>
      <c r="C981" t="s">
        <v>92</v>
      </c>
      <c r="D981" t="s">
        <v>342</v>
      </c>
      <c r="E981">
        <v>4</v>
      </c>
      <c r="F981" t="str">
        <f t="shared" si="60"/>
        <v>normal</v>
      </c>
      <c r="G981" s="3">
        <v>381</v>
      </c>
      <c r="H981">
        <v>15</v>
      </c>
      <c r="I981" t="str">
        <f t="shared" si="61"/>
        <v>discounted</v>
      </c>
      <c r="J981" s="3">
        <f>Table3[[#This Row],[Quantity_Sold]]*Table3[[#This Row],[Selling_Price]]</f>
        <v>1524</v>
      </c>
      <c r="K981" s="3">
        <f t="shared" si="62"/>
        <v>57.15</v>
      </c>
      <c r="L981" s="3">
        <f t="shared" si="63"/>
        <v>1466.85</v>
      </c>
      <c r="M981" s="3" t="str">
        <f>TEXT(Table3[[#This Row],[Date]], "mmmm")</f>
        <v>February</v>
      </c>
      <c r="N981" s="3" t="str">
        <f>_xlfn.XLOOKUP(D981,Customers!A:A,Customers!B:B )</f>
        <v>Cooper-Bennett</v>
      </c>
      <c r="O981" s="3" t="str">
        <f>_xlfn.XLOOKUP(C981,Books!A:A,Books!B:B)</f>
        <v>Also general growth local</v>
      </c>
      <c r="P981" s="3" t="str">
        <f>INDEX(Customers!B:B,MATCH(D981,Customers!A:A,0))</f>
        <v>Cooper-Bennett</v>
      </c>
    </row>
    <row r="982" spans="1:16">
      <c r="A982" t="s">
        <v>1629</v>
      </c>
      <c r="B982" s="5">
        <v>44980</v>
      </c>
      <c r="C982" t="s">
        <v>76</v>
      </c>
      <c r="D982" t="s">
        <v>434</v>
      </c>
      <c r="E982">
        <v>9</v>
      </c>
      <c r="F982" t="str">
        <f t="shared" si="60"/>
        <v>Bulk</v>
      </c>
      <c r="G982" s="3">
        <v>305</v>
      </c>
      <c r="H982">
        <v>0</v>
      </c>
      <c r="I982" t="str">
        <f t="shared" si="61"/>
        <v>full price</v>
      </c>
      <c r="J982" s="3">
        <f>Table3[[#This Row],[Quantity_Sold]]*Table3[[#This Row],[Selling_Price]]</f>
        <v>2745</v>
      </c>
      <c r="K982" s="3">
        <f t="shared" si="62"/>
        <v>0</v>
      </c>
      <c r="L982" s="3">
        <f t="shared" si="63"/>
        <v>2745</v>
      </c>
      <c r="M982" s="3" t="str">
        <f>TEXT(Table3[[#This Row],[Date]], "mmmm")</f>
        <v>February</v>
      </c>
      <c r="N982" s="3" t="str">
        <f>_xlfn.XLOOKUP(D982,Customers!A:A,Customers!B:B )</f>
        <v>Gonzalez-Tran</v>
      </c>
      <c r="O982" s="3" t="str">
        <f>_xlfn.XLOOKUP(C982,Books!A:A,Books!B:B)</f>
        <v>Above treatment</v>
      </c>
      <c r="P982" s="3" t="str">
        <f>INDEX(Customers!B:B,MATCH(D982,Customers!A:A,0))</f>
        <v>Gonzalez-Tran</v>
      </c>
    </row>
    <row r="983" spans="1:16">
      <c r="A983" t="s">
        <v>1630</v>
      </c>
      <c r="B983" s="5">
        <v>44982</v>
      </c>
      <c r="C983" t="s">
        <v>32</v>
      </c>
      <c r="D983" t="s">
        <v>300</v>
      </c>
      <c r="E983">
        <v>2</v>
      </c>
      <c r="F983" t="str">
        <f t="shared" si="60"/>
        <v>normal</v>
      </c>
      <c r="G983" s="3">
        <v>186</v>
      </c>
      <c r="H983">
        <v>15</v>
      </c>
      <c r="I983" t="str">
        <f t="shared" si="61"/>
        <v>discounted</v>
      </c>
      <c r="J983" s="3">
        <f>Table3[[#This Row],[Quantity_Sold]]*Table3[[#This Row],[Selling_Price]]</f>
        <v>372</v>
      </c>
      <c r="K983" s="3">
        <f t="shared" si="62"/>
        <v>27.9</v>
      </c>
      <c r="L983" s="3">
        <f t="shared" si="63"/>
        <v>344.1</v>
      </c>
      <c r="M983" s="3" t="str">
        <f>TEXT(Table3[[#This Row],[Date]], "mmmm")</f>
        <v>February</v>
      </c>
      <c r="N983" s="3" t="str">
        <f>_xlfn.XLOOKUP(D983,Customers!A:A,Customers!B:B )</f>
        <v>Smith-Ramsey</v>
      </c>
      <c r="O983" s="3" t="str">
        <f>_xlfn.XLOOKUP(C983,Books!A:A,Books!B:B)</f>
        <v>Charge along</v>
      </c>
      <c r="P983" s="3" t="str">
        <f>INDEX(Customers!B:B,MATCH(D983,Customers!A:A,0))</f>
        <v>Smith-Ramsey</v>
      </c>
    </row>
    <row r="984" spans="1:16">
      <c r="A984" t="s">
        <v>1631</v>
      </c>
      <c r="B984" s="5">
        <v>44968</v>
      </c>
      <c r="C984" t="s">
        <v>50</v>
      </c>
      <c r="D984" t="s">
        <v>218</v>
      </c>
      <c r="E984">
        <v>4</v>
      </c>
      <c r="F984" t="str">
        <f t="shared" si="60"/>
        <v>normal</v>
      </c>
      <c r="G984" s="3">
        <v>269</v>
      </c>
      <c r="H984">
        <v>0</v>
      </c>
      <c r="I984" t="str">
        <f t="shared" si="61"/>
        <v>full price</v>
      </c>
      <c r="J984" s="3">
        <f>Table3[[#This Row],[Quantity_Sold]]*Table3[[#This Row],[Selling_Price]]</f>
        <v>1076</v>
      </c>
      <c r="K984" s="3">
        <f t="shared" si="62"/>
        <v>0</v>
      </c>
      <c r="L984" s="3">
        <f t="shared" si="63"/>
        <v>1076</v>
      </c>
      <c r="M984" s="3" t="str">
        <f>TEXT(Table3[[#This Row],[Date]], "mmmm")</f>
        <v>February</v>
      </c>
      <c r="N984" s="3" t="str">
        <f>_xlfn.XLOOKUP(D984,Customers!A:A,Customers!B:B )</f>
        <v>Fox-Williams</v>
      </c>
      <c r="O984" s="3" t="str">
        <f>_xlfn.XLOOKUP(C984,Books!A:A,Books!B:B)</f>
        <v>Course history</v>
      </c>
      <c r="P984" s="3" t="str">
        <f>INDEX(Customers!B:B,MATCH(D984,Customers!A:A,0))</f>
        <v>Fox-Williams</v>
      </c>
    </row>
    <row r="985" spans="1:16">
      <c r="A985" t="s">
        <v>1632</v>
      </c>
      <c r="B985" s="5">
        <v>44979</v>
      </c>
      <c r="C985" t="s">
        <v>96</v>
      </c>
      <c r="D985" t="s">
        <v>534</v>
      </c>
      <c r="E985">
        <v>1</v>
      </c>
      <c r="F985" t="str">
        <f t="shared" si="60"/>
        <v>normal</v>
      </c>
      <c r="G985" s="3">
        <v>396</v>
      </c>
      <c r="H985">
        <v>5</v>
      </c>
      <c r="I985" t="str">
        <f t="shared" si="61"/>
        <v>discounted</v>
      </c>
      <c r="J985" s="3">
        <f>Table3[[#This Row],[Quantity_Sold]]*Table3[[#This Row],[Selling_Price]]</f>
        <v>396</v>
      </c>
      <c r="K985" s="3">
        <f t="shared" si="62"/>
        <v>19.8</v>
      </c>
      <c r="L985" s="3">
        <f t="shared" si="63"/>
        <v>376.2</v>
      </c>
      <c r="M985" s="3" t="str">
        <f>TEXT(Table3[[#This Row],[Date]], "mmmm")</f>
        <v>February</v>
      </c>
      <c r="N985" s="3" t="str">
        <f>_xlfn.XLOOKUP(D985,Customers!A:A,Customers!B:B )</f>
        <v>Gonzalez Inc</v>
      </c>
      <c r="O985" s="3" t="str">
        <f>_xlfn.XLOOKUP(C985,Books!A:A,Books!B:B)</f>
        <v>Green city audience</v>
      </c>
      <c r="P985" s="3" t="str">
        <f>INDEX(Customers!B:B,MATCH(D985,Customers!A:A,0))</f>
        <v>Gonzalez Inc</v>
      </c>
    </row>
    <row r="986" spans="1:16">
      <c r="A986" t="s">
        <v>1633</v>
      </c>
      <c r="B986" s="5">
        <v>44974</v>
      </c>
      <c r="C986" t="s">
        <v>50</v>
      </c>
      <c r="D986" t="s">
        <v>448</v>
      </c>
      <c r="E986">
        <v>3</v>
      </c>
      <c r="F986" t="str">
        <f t="shared" si="60"/>
        <v>normal</v>
      </c>
      <c r="G986" s="3">
        <v>269</v>
      </c>
      <c r="H986">
        <v>5</v>
      </c>
      <c r="I986" t="str">
        <f t="shared" si="61"/>
        <v>discounted</v>
      </c>
      <c r="J986" s="3">
        <f>Table3[[#This Row],[Quantity_Sold]]*Table3[[#This Row],[Selling_Price]]</f>
        <v>807</v>
      </c>
      <c r="K986" s="3">
        <f t="shared" si="62"/>
        <v>13.45</v>
      </c>
      <c r="L986" s="3">
        <f t="shared" si="63"/>
        <v>793.55</v>
      </c>
      <c r="M986" s="3" t="str">
        <f>TEXT(Table3[[#This Row],[Date]], "mmmm")</f>
        <v>February</v>
      </c>
      <c r="N986" s="3" t="str">
        <f>_xlfn.XLOOKUP(D986,Customers!A:A,Customers!B:B )</f>
        <v>Blair, Gibson and Patel</v>
      </c>
      <c r="O986" s="3" t="str">
        <f>_xlfn.XLOOKUP(C986,Books!A:A,Books!B:B)</f>
        <v>Course history</v>
      </c>
      <c r="P986" s="3" t="str">
        <f>INDEX(Customers!B:B,MATCH(D986,Customers!A:A,0))</f>
        <v>Blair, Gibson and Patel</v>
      </c>
    </row>
    <row r="987" spans="1:16">
      <c r="A987" t="s">
        <v>1634</v>
      </c>
      <c r="B987" s="5">
        <v>44981</v>
      </c>
      <c r="C987" t="s">
        <v>36</v>
      </c>
      <c r="D987" t="s">
        <v>376</v>
      </c>
      <c r="E987">
        <v>8</v>
      </c>
      <c r="F987" t="str">
        <f t="shared" si="60"/>
        <v>Bulk</v>
      </c>
      <c r="G987" s="3">
        <v>420</v>
      </c>
      <c r="H987">
        <v>0</v>
      </c>
      <c r="I987" t="str">
        <f t="shared" si="61"/>
        <v>full price</v>
      </c>
      <c r="J987" s="3">
        <f>Table3[[#This Row],[Quantity_Sold]]*Table3[[#This Row],[Selling_Price]]</f>
        <v>3360</v>
      </c>
      <c r="K987" s="3">
        <f t="shared" si="62"/>
        <v>0</v>
      </c>
      <c r="L987" s="3">
        <f t="shared" si="63"/>
        <v>3360</v>
      </c>
      <c r="M987" s="3" t="str">
        <f>TEXT(Table3[[#This Row],[Date]], "mmmm")</f>
        <v>February</v>
      </c>
      <c r="N987" s="3" t="str">
        <f>_xlfn.XLOOKUP(D987,Customers!A:A,Customers!B:B )</f>
        <v>Miller Ltd</v>
      </c>
      <c r="O987" s="3" t="str">
        <f>_xlfn.XLOOKUP(C987,Books!A:A,Books!B:B)</f>
        <v>Try fast</v>
      </c>
      <c r="P987" s="3" t="str">
        <f>INDEX(Customers!B:B,MATCH(D987,Customers!A:A,0))</f>
        <v>Miller Ltd</v>
      </c>
    </row>
    <row r="988" spans="1:16">
      <c r="A988" t="s">
        <v>1635</v>
      </c>
      <c r="B988" s="5">
        <v>44976</v>
      </c>
      <c r="C988" t="s">
        <v>28</v>
      </c>
      <c r="D988" t="s">
        <v>432</v>
      </c>
      <c r="E988">
        <v>6</v>
      </c>
      <c r="F988" t="str">
        <f t="shared" si="60"/>
        <v>Bulk</v>
      </c>
      <c r="G988" s="3">
        <v>342</v>
      </c>
      <c r="H988">
        <v>5</v>
      </c>
      <c r="I988" t="str">
        <f t="shared" si="61"/>
        <v>discounted</v>
      </c>
      <c r="J988" s="3">
        <f>Table3[[#This Row],[Quantity_Sold]]*Table3[[#This Row],[Selling_Price]]</f>
        <v>2052</v>
      </c>
      <c r="K988" s="3">
        <f t="shared" si="62"/>
        <v>17.100000000000001</v>
      </c>
      <c r="L988" s="3">
        <f t="shared" si="63"/>
        <v>2034.9</v>
      </c>
      <c r="M988" s="3" t="str">
        <f>TEXT(Table3[[#This Row],[Date]], "mmmm")</f>
        <v>February</v>
      </c>
      <c r="N988" s="3" t="str">
        <f>_xlfn.XLOOKUP(D988,Customers!A:A,Customers!B:B )</f>
        <v>Rodgers and Sons</v>
      </c>
      <c r="O988" s="3" t="str">
        <f>_xlfn.XLOOKUP(C988,Books!A:A,Books!B:B)</f>
        <v>Eat pattern view</v>
      </c>
      <c r="P988" s="3" t="str">
        <f>INDEX(Customers!B:B,MATCH(D988,Customers!A:A,0))</f>
        <v>Rodgers and Sons</v>
      </c>
    </row>
    <row r="989" spans="1:16">
      <c r="A989" t="s">
        <v>1636</v>
      </c>
      <c r="B989" s="5">
        <v>44973</v>
      </c>
      <c r="C989" t="s">
        <v>112</v>
      </c>
      <c r="D989" t="s">
        <v>572</v>
      </c>
      <c r="E989">
        <v>1</v>
      </c>
      <c r="F989" t="str">
        <f t="shared" si="60"/>
        <v>normal</v>
      </c>
      <c r="G989" s="3">
        <v>462</v>
      </c>
      <c r="H989">
        <v>5</v>
      </c>
      <c r="I989" t="str">
        <f t="shared" si="61"/>
        <v>discounted</v>
      </c>
      <c r="J989" s="3">
        <f>Table3[[#This Row],[Quantity_Sold]]*Table3[[#This Row],[Selling_Price]]</f>
        <v>462</v>
      </c>
      <c r="K989" s="3">
        <f t="shared" si="62"/>
        <v>23.1</v>
      </c>
      <c r="L989" s="3">
        <f t="shared" si="63"/>
        <v>438.9</v>
      </c>
      <c r="M989" s="3" t="str">
        <f>TEXT(Table3[[#This Row],[Date]], "mmmm")</f>
        <v>February</v>
      </c>
      <c r="N989" s="3" t="str">
        <f>_xlfn.XLOOKUP(D989,Customers!A:A,Customers!B:B )</f>
        <v>Hill Inc</v>
      </c>
      <c r="O989" s="3" t="str">
        <f>_xlfn.XLOOKUP(C989,Books!A:A,Books!B:B)</f>
        <v>Now stage</v>
      </c>
      <c r="P989" s="3" t="str">
        <f>INDEX(Customers!B:B,MATCH(D989,Customers!A:A,0))</f>
        <v>Hill Inc</v>
      </c>
    </row>
    <row r="990" spans="1:16">
      <c r="A990" t="s">
        <v>1637</v>
      </c>
      <c r="B990" s="5">
        <v>44969</v>
      </c>
      <c r="C990" t="s">
        <v>124</v>
      </c>
      <c r="D990" t="s">
        <v>272</v>
      </c>
      <c r="E990">
        <v>10</v>
      </c>
      <c r="F990" t="str">
        <f t="shared" si="60"/>
        <v>Bulk</v>
      </c>
      <c r="G990" s="3">
        <v>362</v>
      </c>
      <c r="H990">
        <v>15</v>
      </c>
      <c r="I990" t="str">
        <f t="shared" si="61"/>
        <v>discounted</v>
      </c>
      <c r="J990" s="3">
        <f>Table3[[#This Row],[Quantity_Sold]]*Table3[[#This Row],[Selling_Price]]</f>
        <v>3620</v>
      </c>
      <c r="K990" s="3">
        <f t="shared" si="62"/>
        <v>54.3</v>
      </c>
      <c r="L990" s="3">
        <f t="shared" si="63"/>
        <v>3565.7</v>
      </c>
      <c r="M990" s="3" t="str">
        <f>TEXT(Table3[[#This Row],[Date]], "mmmm")</f>
        <v>February</v>
      </c>
      <c r="N990" s="3" t="str">
        <f>_xlfn.XLOOKUP(D990,Customers!A:A,Customers!B:B )</f>
        <v>Garcia, Scott and Beltran</v>
      </c>
      <c r="O990" s="3" t="str">
        <f>_xlfn.XLOOKUP(C990,Books!A:A,Books!B:B)</f>
        <v>Financial</v>
      </c>
      <c r="P990" s="3" t="str">
        <f>INDEX(Customers!B:B,MATCH(D990,Customers!A:A,0))</f>
        <v>Garcia, Scott and Beltran</v>
      </c>
    </row>
    <row r="991" spans="1:16">
      <c r="A991" t="s">
        <v>1638</v>
      </c>
      <c r="B991" s="5">
        <v>44983</v>
      </c>
      <c r="C991" t="s">
        <v>26</v>
      </c>
      <c r="D991" t="s">
        <v>472</v>
      </c>
      <c r="E991">
        <v>6</v>
      </c>
      <c r="F991" t="str">
        <f t="shared" si="60"/>
        <v>Bulk</v>
      </c>
      <c r="G991" s="3">
        <v>210</v>
      </c>
      <c r="H991">
        <v>15</v>
      </c>
      <c r="I991" t="str">
        <f t="shared" si="61"/>
        <v>discounted</v>
      </c>
      <c r="J991" s="3">
        <f>Table3[[#This Row],[Quantity_Sold]]*Table3[[#This Row],[Selling_Price]]</f>
        <v>1260</v>
      </c>
      <c r="K991" s="3">
        <f t="shared" si="62"/>
        <v>31.5</v>
      </c>
      <c r="L991" s="3">
        <f t="shared" si="63"/>
        <v>1228.5</v>
      </c>
      <c r="M991" s="3" t="str">
        <f>TEXT(Table3[[#This Row],[Date]], "mmmm")</f>
        <v>February</v>
      </c>
      <c r="N991" s="3" t="str">
        <f>_xlfn.XLOOKUP(D991,Customers!A:A,Customers!B:B )</f>
        <v>Smith-Lester</v>
      </c>
      <c r="O991" s="3" t="str">
        <f>_xlfn.XLOOKUP(C991,Books!A:A,Books!B:B)</f>
        <v>Nearly material</v>
      </c>
      <c r="P991" s="3" t="str">
        <f>INDEX(Customers!B:B,MATCH(D991,Customers!A:A,0))</f>
        <v>Smith-Lester</v>
      </c>
    </row>
    <row r="992" spans="1:16">
      <c r="A992" t="s">
        <v>1639</v>
      </c>
      <c r="B992" s="5">
        <v>44980</v>
      </c>
      <c r="C992" t="s">
        <v>80</v>
      </c>
      <c r="D992" t="s">
        <v>188</v>
      </c>
      <c r="E992">
        <v>10</v>
      </c>
      <c r="F992" t="str">
        <f t="shared" si="60"/>
        <v>Bulk</v>
      </c>
      <c r="G992" s="3">
        <v>164</v>
      </c>
      <c r="H992">
        <v>15</v>
      </c>
      <c r="I992" t="str">
        <f t="shared" si="61"/>
        <v>discounted</v>
      </c>
      <c r="J992" s="3">
        <f>Table3[[#This Row],[Quantity_Sold]]*Table3[[#This Row],[Selling_Price]]</f>
        <v>1640</v>
      </c>
      <c r="K992" s="3">
        <f t="shared" si="62"/>
        <v>24.6</v>
      </c>
      <c r="L992" s="3">
        <f t="shared" si="63"/>
        <v>1615.4</v>
      </c>
      <c r="M992" s="3" t="str">
        <f>TEXT(Table3[[#This Row],[Date]], "mmmm")</f>
        <v>February</v>
      </c>
      <c r="N992" s="3" t="str">
        <f>_xlfn.XLOOKUP(D992,Customers!A:A,Customers!B:B )</f>
        <v>Moran-Joyce</v>
      </c>
      <c r="O992" s="3" t="str">
        <f>_xlfn.XLOOKUP(C992,Books!A:A,Books!B:B)</f>
        <v>Can apply</v>
      </c>
      <c r="P992" s="3" t="str">
        <f>INDEX(Customers!B:B,MATCH(D992,Customers!A:A,0))</f>
        <v>Moran-Joyce</v>
      </c>
    </row>
    <row r="993" spans="1:16">
      <c r="A993" t="s">
        <v>1640</v>
      </c>
      <c r="B993" s="5">
        <v>44970</v>
      </c>
      <c r="C993" t="s">
        <v>82</v>
      </c>
      <c r="D993" t="s">
        <v>294</v>
      </c>
      <c r="E993">
        <v>7</v>
      </c>
      <c r="F993" t="str">
        <f t="shared" si="60"/>
        <v>Bulk</v>
      </c>
      <c r="G993" s="3">
        <v>373</v>
      </c>
      <c r="H993">
        <v>15</v>
      </c>
      <c r="I993" t="str">
        <f t="shared" si="61"/>
        <v>discounted</v>
      </c>
      <c r="J993" s="3">
        <f>Table3[[#This Row],[Quantity_Sold]]*Table3[[#This Row],[Selling_Price]]</f>
        <v>2611</v>
      </c>
      <c r="K993" s="3">
        <f t="shared" si="62"/>
        <v>55.95</v>
      </c>
      <c r="L993" s="3">
        <f t="shared" si="63"/>
        <v>2555.0500000000002</v>
      </c>
      <c r="M993" s="3" t="str">
        <f>TEXT(Table3[[#This Row],[Date]], "mmmm")</f>
        <v>February</v>
      </c>
      <c r="N993" s="3" t="str">
        <f>_xlfn.XLOOKUP(D993,Customers!A:A,Customers!B:B )</f>
        <v>Davis-Buckley</v>
      </c>
      <c r="O993" s="3" t="str">
        <f>_xlfn.XLOOKUP(C993,Books!A:A,Books!B:B)</f>
        <v>Light leader expect</v>
      </c>
      <c r="P993" s="3" t="str">
        <f>INDEX(Customers!B:B,MATCH(D993,Customers!A:A,0))</f>
        <v>Davis-Buckley</v>
      </c>
    </row>
    <row r="994" spans="1:16">
      <c r="A994" t="s">
        <v>1641</v>
      </c>
      <c r="B994" s="5">
        <v>44964</v>
      </c>
      <c r="C994" t="s">
        <v>126</v>
      </c>
      <c r="D994" t="s">
        <v>340</v>
      </c>
      <c r="E994">
        <v>2</v>
      </c>
      <c r="F994" t="str">
        <f t="shared" si="60"/>
        <v>normal</v>
      </c>
      <c r="G994" s="3">
        <v>399</v>
      </c>
      <c r="H994">
        <v>10</v>
      </c>
      <c r="I994" t="str">
        <f t="shared" si="61"/>
        <v>discounted</v>
      </c>
      <c r="J994" s="3">
        <f>Table3[[#This Row],[Quantity_Sold]]*Table3[[#This Row],[Selling_Price]]</f>
        <v>798</v>
      </c>
      <c r="K994" s="3">
        <f t="shared" si="62"/>
        <v>39.9</v>
      </c>
      <c r="L994" s="3">
        <f t="shared" si="63"/>
        <v>758.1</v>
      </c>
      <c r="M994" s="3" t="str">
        <f>TEXT(Table3[[#This Row],[Date]], "mmmm")</f>
        <v>February</v>
      </c>
      <c r="N994" s="3" t="str">
        <f>_xlfn.XLOOKUP(D994,Customers!A:A,Customers!B:B )</f>
        <v>Miller-Miller</v>
      </c>
      <c r="O994" s="3" t="str">
        <f>_xlfn.XLOOKUP(C994,Books!A:A,Books!B:B)</f>
        <v>Ahead leg senior</v>
      </c>
      <c r="P994" s="3" t="str">
        <f>INDEX(Customers!B:B,MATCH(D994,Customers!A:A,0))</f>
        <v>Miller-Miller</v>
      </c>
    </row>
    <row r="995" spans="1:16">
      <c r="A995" t="s">
        <v>1642</v>
      </c>
      <c r="B995" s="5">
        <v>44977</v>
      </c>
      <c r="C995" t="s">
        <v>40</v>
      </c>
      <c r="D995" t="s">
        <v>240</v>
      </c>
      <c r="E995">
        <v>7</v>
      </c>
      <c r="F995" t="str">
        <f t="shared" si="60"/>
        <v>Bulk</v>
      </c>
      <c r="G995" s="3">
        <v>427</v>
      </c>
      <c r="H995">
        <v>0</v>
      </c>
      <c r="I995" t="str">
        <f t="shared" si="61"/>
        <v>full price</v>
      </c>
      <c r="J995" s="3">
        <f>Table3[[#This Row],[Quantity_Sold]]*Table3[[#This Row],[Selling_Price]]</f>
        <v>2989</v>
      </c>
      <c r="K995" s="3">
        <f t="shared" si="62"/>
        <v>0</v>
      </c>
      <c r="L995" s="3">
        <f t="shared" si="63"/>
        <v>2989</v>
      </c>
      <c r="M995" s="3" t="str">
        <f>TEXT(Table3[[#This Row],[Date]], "mmmm")</f>
        <v>February</v>
      </c>
      <c r="N995" s="3" t="str">
        <f>_xlfn.XLOOKUP(D995,Customers!A:A,Customers!B:B )</f>
        <v>Hayes-Logan</v>
      </c>
      <c r="O995" s="3" t="str">
        <f>_xlfn.XLOOKUP(C995,Books!A:A,Books!B:B)</f>
        <v>Big thought where</v>
      </c>
      <c r="P995" s="3" t="str">
        <f>INDEX(Customers!B:B,MATCH(D995,Customers!A:A,0))</f>
        <v>Hayes-Logan</v>
      </c>
    </row>
    <row r="996" spans="1:16">
      <c r="A996" t="s">
        <v>1643</v>
      </c>
      <c r="B996" s="5">
        <v>44978</v>
      </c>
      <c r="C996" t="s">
        <v>50</v>
      </c>
      <c r="D996" t="s">
        <v>434</v>
      </c>
      <c r="E996">
        <v>3</v>
      </c>
      <c r="F996" t="str">
        <f t="shared" si="60"/>
        <v>normal</v>
      </c>
      <c r="G996" s="3">
        <v>269</v>
      </c>
      <c r="H996">
        <v>5</v>
      </c>
      <c r="I996" t="str">
        <f t="shared" si="61"/>
        <v>discounted</v>
      </c>
      <c r="J996" s="3">
        <f>Table3[[#This Row],[Quantity_Sold]]*Table3[[#This Row],[Selling_Price]]</f>
        <v>807</v>
      </c>
      <c r="K996" s="3">
        <f t="shared" si="62"/>
        <v>13.45</v>
      </c>
      <c r="L996" s="3">
        <f t="shared" si="63"/>
        <v>793.55</v>
      </c>
      <c r="M996" s="3" t="str">
        <f>TEXT(Table3[[#This Row],[Date]], "mmmm")</f>
        <v>February</v>
      </c>
      <c r="N996" s="3" t="str">
        <f>_xlfn.XLOOKUP(D996,Customers!A:A,Customers!B:B )</f>
        <v>Gonzalez-Tran</v>
      </c>
      <c r="O996" s="3" t="str">
        <f>_xlfn.XLOOKUP(C996,Books!A:A,Books!B:B)</f>
        <v>Course history</v>
      </c>
      <c r="P996" s="3" t="str">
        <f>INDEX(Customers!B:B,MATCH(D996,Customers!A:A,0))</f>
        <v>Gonzalez-Tran</v>
      </c>
    </row>
    <row r="997" spans="1:16">
      <c r="A997" t="s">
        <v>1644</v>
      </c>
      <c r="B997" s="5">
        <v>44968</v>
      </c>
      <c r="C997" t="s">
        <v>18</v>
      </c>
      <c r="D997" t="s">
        <v>204</v>
      </c>
      <c r="E997">
        <v>10</v>
      </c>
      <c r="F997" t="str">
        <f t="shared" si="60"/>
        <v>Bulk</v>
      </c>
      <c r="G997" s="3">
        <v>500</v>
      </c>
      <c r="H997">
        <v>5</v>
      </c>
      <c r="I997" t="str">
        <f t="shared" si="61"/>
        <v>discounted</v>
      </c>
      <c r="J997" s="3">
        <f>Table3[[#This Row],[Quantity_Sold]]*Table3[[#This Row],[Selling_Price]]</f>
        <v>5000</v>
      </c>
      <c r="K997" s="3">
        <f t="shared" si="62"/>
        <v>25</v>
      </c>
      <c r="L997" s="3">
        <f t="shared" si="63"/>
        <v>4975</v>
      </c>
      <c r="M997" s="3" t="str">
        <f>TEXT(Table3[[#This Row],[Date]], "mmmm")</f>
        <v>February</v>
      </c>
      <c r="N997" s="3" t="str">
        <f>_xlfn.XLOOKUP(D997,Customers!A:A,Customers!B:B )</f>
        <v>Garcia, Buchanan and Clark</v>
      </c>
      <c r="O997" s="3" t="str">
        <f>_xlfn.XLOOKUP(C997,Books!A:A,Books!B:B)</f>
        <v>Cell become</v>
      </c>
      <c r="P997" s="3" t="str">
        <f>INDEX(Customers!B:B,MATCH(D997,Customers!A:A,0))</f>
        <v>Garcia, Buchanan and Clark</v>
      </c>
    </row>
    <row r="998" spans="1:16">
      <c r="A998" t="s">
        <v>1645</v>
      </c>
      <c r="B998" s="5">
        <v>44967</v>
      </c>
      <c r="C998" t="s">
        <v>98</v>
      </c>
      <c r="D998" t="s">
        <v>550</v>
      </c>
      <c r="E998">
        <v>2</v>
      </c>
      <c r="F998" t="str">
        <f t="shared" si="60"/>
        <v>normal</v>
      </c>
      <c r="G998" s="3">
        <v>206</v>
      </c>
      <c r="H998">
        <v>5</v>
      </c>
      <c r="I998" t="str">
        <f t="shared" si="61"/>
        <v>discounted</v>
      </c>
      <c r="J998" s="3">
        <f>Table3[[#This Row],[Quantity_Sold]]*Table3[[#This Row],[Selling_Price]]</f>
        <v>412</v>
      </c>
      <c r="K998" s="3">
        <f t="shared" si="62"/>
        <v>10.3</v>
      </c>
      <c r="L998" s="3">
        <f t="shared" si="63"/>
        <v>401.7</v>
      </c>
      <c r="M998" s="3" t="str">
        <f>TEXT(Table3[[#This Row],[Date]], "mmmm")</f>
        <v>February</v>
      </c>
      <c r="N998" s="3" t="str">
        <f>_xlfn.XLOOKUP(D998,Customers!A:A,Customers!B:B )</f>
        <v>Hunter PLC</v>
      </c>
      <c r="O998" s="3" t="str">
        <f>_xlfn.XLOOKUP(C998,Books!A:A,Books!B:B)</f>
        <v>Inside lot never discover</v>
      </c>
      <c r="P998" s="3" t="str">
        <f>INDEX(Customers!B:B,MATCH(D998,Customers!A:A,0))</f>
        <v>Hunter PLC</v>
      </c>
    </row>
    <row r="999" spans="1:16">
      <c r="A999" t="s">
        <v>1646</v>
      </c>
      <c r="B999" s="5">
        <v>44974</v>
      </c>
      <c r="C999" t="s">
        <v>7</v>
      </c>
      <c r="D999" t="s">
        <v>270</v>
      </c>
      <c r="E999">
        <v>1</v>
      </c>
      <c r="F999" t="str">
        <f t="shared" si="60"/>
        <v>normal</v>
      </c>
      <c r="G999" s="3">
        <v>341</v>
      </c>
      <c r="H999">
        <v>0</v>
      </c>
      <c r="I999" t="str">
        <f t="shared" si="61"/>
        <v>full price</v>
      </c>
      <c r="J999" s="3">
        <f>Table3[[#This Row],[Quantity_Sold]]*Table3[[#This Row],[Selling_Price]]</f>
        <v>341</v>
      </c>
      <c r="K999" s="3">
        <f t="shared" si="62"/>
        <v>0</v>
      </c>
      <c r="L999" s="3">
        <f t="shared" si="63"/>
        <v>341</v>
      </c>
      <c r="M999" s="3" t="str">
        <f>TEXT(Table3[[#This Row],[Date]], "mmmm")</f>
        <v>February</v>
      </c>
      <c r="N999" s="3" t="str">
        <f>_xlfn.XLOOKUP(D999,Customers!A:A,Customers!B:B )</f>
        <v>Martin Group</v>
      </c>
      <c r="O999" s="3" t="str">
        <f>_xlfn.XLOOKUP(C999,Books!A:A,Books!B:B)</f>
        <v>Key protect simple fall</v>
      </c>
      <c r="P999" s="3" t="str">
        <f>INDEX(Customers!B:B,MATCH(D999,Customers!A:A,0))</f>
        <v>Martin Group</v>
      </c>
    </row>
    <row r="1000" spans="1:16">
      <c r="A1000" t="s">
        <v>1647</v>
      </c>
      <c r="B1000" s="5">
        <v>44984</v>
      </c>
      <c r="C1000" t="s">
        <v>112</v>
      </c>
      <c r="D1000" t="s">
        <v>164</v>
      </c>
      <c r="E1000">
        <v>10</v>
      </c>
      <c r="F1000" t="str">
        <f t="shared" si="60"/>
        <v>Bulk</v>
      </c>
      <c r="G1000" s="3">
        <v>462</v>
      </c>
      <c r="H1000">
        <v>5</v>
      </c>
      <c r="I1000" t="str">
        <f t="shared" si="61"/>
        <v>discounted</v>
      </c>
      <c r="J1000" s="3">
        <f>Table3[[#This Row],[Quantity_Sold]]*Table3[[#This Row],[Selling_Price]]</f>
        <v>4620</v>
      </c>
      <c r="K1000" s="3">
        <f t="shared" si="62"/>
        <v>23.1</v>
      </c>
      <c r="L1000" s="3">
        <f t="shared" si="63"/>
        <v>4596.8999999999996</v>
      </c>
      <c r="M1000" s="3" t="str">
        <f>TEXT(Table3[[#This Row],[Date]], "mmmm")</f>
        <v>February</v>
      </c>
      <c r="N1000" s="3" t="str">
        <f>_xlfn.XLOOKUP(D1000,Customers!A:A,Customers!B:B )</f>
        <v>Munoz, Black and Wilson</v>
      </c>
      <c r="O1000" s="3" t="str">
        <f>_xlfn.XLOOKUP(C1000,Books!A:A,Books!B:B)</f>
        <v>Now stage</v>
      </c>
      <c r="P1000" s="3" t="str">
        <f>INDEX(Customers!B:B,MATCH(D1000,Customers!A:A,0))</f>
        <v>Munoz, Black and Wilson</v>
      </c>
    </row>
    <row r="1001" spans="1:16">
      <c r="A1001" t="s">
        <v>1648</v>
      </c>
      <c r="B1001" s="5">
        <v>44985</v>
      </c>
      <c r="C1001" t="s">
        <v>38</v>
      </c>
      <c r="D1001" t="s">
        <v>408</v>
      </c>
      <c r="E1001">
        <v>5</v>
      </c>
      <c r="F1001" t="str">
        <f t="shared" si="60"/>
        <v>normal</v>
      </c>
      <c r="G1001" s="3">
        <v>417</v>
      </c>
      <c r="H1001">
        <v>10</v>
      </c>
      <c r="I1001" t="str">
        <f t="shared" si="61"/>
        <v>discounted</v>
      </c>
      <c r="J1001" s="3">
        <f>Table3[[#This Row],[Quantity_Sold]]*Table3[[#This Row],[Selling_Price]]</f>
        <v>2085</v>
      </c>
      <c r="K1001" s="3">
        <f t="shared" si="62"/>
        <v>41.7</v>
      </c>
      <c r="L1001" s="3">
        <f t="shared" si="63"/>
        <v>2043.3</v>
      </c>
      <c r="M1001" s="3" t="str">
        <f>TEXT(Table3[[#This Row],[Date]], "mmmm")</f>
        <v>February</v>
      </c>
      <c r="N1001" s="3" t="str">
        <f>_xlfn.XLOOKUP(D1001,Customers!A:A,Customers!B:B )</f>
        <v>Miranda-Jimenez</v>
      </c>
      <c r="O1001" s="3" t="str">
        <f>_xlfn.XLOOKUP(C1001,Books!A:A,Books!B:B)</f>
        <v>Impact believe worker look</v>
      </c>
      <c r="P1001" s="3" t="str">
        <f>INDEX(Customers!B:B,MATCH(D1001,Customers!A:A,0))</f>
        <v>Miranda-Jimenez</v>
      </c>
    </row>
    <row r="1002" spans="1:16">
      <c r="A1002" t="s">
        <v>1649</v>
      </c>
      <c r="B1002" s="5">
        <v>44980</v>
      </c>
      <c r="C1002" t="s">
        <v>46</v>
      </c>
      <c r="D1002" t="s">
        <v>560</v>
      </c>
      <c r="E1002">
        <v>6</v>
      </c>
      <c r="F1002" t="str">
        <f t="shared" si="60"/>
        <v>Bulk</v>
      </c>
      <c r="G1002" s="3">
        <v>167</v>
      </c>
      <c r="H1002">
        <v>0</v>
      </c>
      <c r="I1002" t="str">
        <f t="shared" si="61"/>
        <v>full price</v>
      </c>
      <c r="J1002" s="3">
        <f>Table3[[#This Row],[Quantity_Sold]]*Table3[[#This Row],[Selling_Price]]</f>
        <v>1002</v>
      </c>
      <c r="K1002" s="3">
        <f t="shared" si="62"/>
        <v>0</v>
      </c>
      <c r="L1002" s="3">
        <f t="shared" si="63"/>
        <v>1002</v>
      </c>
      <c r="M1002" s="3" t="str">
        <f>TEXT(Table3[[#This Row],[Date]], "mmmm")</f>
        <v>February</v>
      </c>
      <c r="N1002" s="3" t="str">
        <f>_xlfn.XLOOKUP(D1002,Customers!A:A,Customers!B:B )</f>
        <v>Ryan-Flynn</v>
      </c>
      <c r="O1002" s="3" t="str">
        <f>_xlfn.XLOOKUP(C1002,Books!A:A,Books!B:B)</f>
        <v>Result population age</v>
      </c>
      <c r="P1002" s="3" t="str">
        <f>INDEX(Customers!B:B,MATCH(D1002,Customers!A:A,0))</f>
        <v>Ryan-Flynn</v>
      </c>
    </row>
    <row r="1003" spans="1:16">
      <c r="A1003" t="s">
        <v>1650</v>
      </c>
      <c r="B1003" s="5">
        <v>44980</v>
      </c>
      <c r="C1003" t="s">
        <v>26</v>
      </c>
      <c r="D1003" t="s">
        <v>460</v>
      </c>
      <c r="E1003">
        <v>2</v>
      </c>
      <c r="F1003" t="str">
        <f t="shared" si="60"/>
        <v>normal</v>
      </c>
      <c r="G1003" s="3">
        <v>210</v>
      </c>
      <c r="H1003">
        <v>10</v>
      </c>
      <c r="I1003" t="str">
        <f t="shared" si="61"/>
        <v>discounted</v>
      </c>
      <c r="J1003" s="3">
        <f>Table3[[#This Row],[Quantity_Sold]]*Table3[[#This Row],[Selling_Price]]</f>
        <v>420</v>
      </c>
      <c r="K1003" s="3">
        <f t="shared" si="62"/>
        <v>21</v>
      </c>
      <c r="L1003" s="3">
        <f t="shared" si="63"/>
        <v>399</v>
      </c>
      <c r="M1003" s="3" t="str">
        <f>TEXT(Table3[[#This Row],[Date]], "mmmm")</f>
        <v>February</v>
      </c>
      <c r="N1003" s="3" t="str">
        <f>_xlfn.XLOOKUP(D1003,Customers!A:A,Customers!B:B )</f>
        <v>Alvarez, Knight and Lopez</v>
      </c>
      <c r="O1003" s="3" t="str">
        <f>_xlfn.XLOOKUP(C1003,Books!A:A,Books!B:B)</f>
        <v>Nearly material</v>
      </c>
      <c r="P1003" s="3" t="str">
        <f>INDEX(Customers!B:B,MATCH(D1003,Customers!A:A,0))</f>
        <v>Alvarez, Knight and Lopez</v>
      </c>
    </row>
    <row r="1004" spans="1:16">
      <c r="A1004" t="s">
        <v>1651</v>
      </c>
      <c r="B1004" s="5">
        <v>44958</v>
      </c>
      <c r="C1004" t="s">
        <v>116</v>
      </c>
      <c r="D1004" t="s">
        <v>440</v>
      </c>
      <c r="E1004">
        <v>6</v>
      </c>
      <c r="F1004" t="str">
        <f t="shared" si="60"/>
        <v>Bulk</v>
      </c>
      <c r="G1004" s="3">
        <v>209</v>
      </c>
      <c r="H1004">
        <v>10</v>
      </c>
      <c r="I1004" t="str">
        <f t="shared" si="61"/>
        <v>discounted</v>
      </c>
      <c r="J1004" s="3">
        <f>Table3[[#This Row],[Quantity_Sold]]*Table3[[#This Row],[Selling_Price]]</f>
        <v>1254</v>
      </c>
      <c r="K1004" s="3">
        <f t="shared" si="62"/>
        <v>20.9</v>
      </c>
      <c r="L1004" s="3">
        <f t="shared" si="63"/>
        <v>1233.0999999999999</v>
      </c>
      <c r="M1004" s="3" t="str">
        <f>TEXT(Table3[[#This Row],[Date]], "mmmm")</f>
        <v>February</v>
      </c>
      <c r="N1004" s="3" t="str">
        <f>_xlfn.XLOOKUP(D1004,Customers!A:A,Customers!B:B )</f>
        <v>Lopez Ltd</v>
      </c>
      <c r="O1004" s="3" t="str">
        <f>_xlfn.XLOOKUP(C1004,Books!A:A,Books!B:B)</f>
        <v>Present positive</v>
      </c>
      <c r="P1004" s="3" t="str">
        <f>INDEX(Customers!B:B,MATCH(D1004,Customers!A:A,0))</f>
        <v>Lopez Ltd</v>
      </c>
    </row>
    <row r="1005" spans="1:16">
      <c r="A1005" t="s">
        <v>1652</v>
      </c>
      <c r="B1005" s="5">
        <v>44973</v>
      </c>
      <c r="C1005" t="s">
        <v>7</v>
      </c>
      <c r="D1005" t="s">
        <v>412</v>
      </c>
      <c r="E1005">
        <v>8</v>
      </c>
      <c r="F1005" t="str">
        <f t="shared" si="60"/>
        <v>Bulk</v>
      </c>
      <c r="G1005" s="3">
        <v>341</v>
      </c>
      <c r="H1005">
        <v>15</v>
      </c>
      <c r="I1005" t="str">
        <f t="shared" si="61"/>
        <v>discounted</v>
      </c>
      <c r="J1005" s="3">
        <f>Table3[[#This Row],[Quantity_Sold]]*Table3[[#This Row],[Selling_Price]]</f>
        <v>2728</v>
      </c>
      <c r="K1005" s="3">
        <f t="shared" si="62"/>
        <v>51.15</v>
      </c>
      <c r="L1005" s="3">
        <f t="shared" si="63"/>
        <v>2676.85</v>
      </c>
      <c r="M1005" s="3" t="str">
        <f>TEXT(Table3[[#This Row],[Date]], "mmmm")</f>
        <v>February</v>
      </c>
      <c r="N1005" s="3" t="str">
        <f>_xlfn.XLOOKUP(D1005,Customers!A:A,Customers!B:B )</f>
        <v>Mitchell, Mason and Cross</v>
      </c>
      <c r="O1005" s="3" t="str">
        <f>_xlfn.XLOOKUP(C1005,Books!A:A,Books!B:B)</f>
        <v>Key protect simple fall</v>
      </c>
      <c r="P1005" s="3" t="str">
        <f>INDEX(Customers!B:B,MATCH(D1005,Customers!A:A,0))</f>
        <v>Mitchell, Mason and Cross</v>
      </c>
    </row>
    <row r="1006" spans="1:16">
      <c r="A1006" t="s">
        <v>1653</v>
      </c>
      <c r="B1006" s="5">
        <v>44984</v>
      </c>
      <c r="C1006" t="s">
        <v>4</v>
      </c>
      <c r="D1006" t="s">
        <v>628</v>
      </c>
      <c r="E1006">
        <v>1</v>
      </c>
      <c r="F1006" t="str">
        <f t="shared" si="60"/>
        <v>normal</v>
      </c>
      <c r="G1006" s="3">
        <v>418</v>
      </c>
      <c r="H1006">
        <v>15</v>
      </c>
      <c r="I1006" t="str">
        <f t="shared" si="61"/>
        <v>discounted</v>
      </c>
      <c r="J1006" s="3">
        <f>Table3[[#This Row],[Quantity_Sold]]*Table3[[#This Row],[Selling_Price]]</f>
        <v>418</v>
      </c>
      <c r="K1006" s="3">
        <f t="shared" si="62"/>
        <v>62.7</v>
      </c>
      <c r="L1006" s="3">
        <f t="shared" si="63"/>
        <v>355.3</v>
      </c>
      <c r="M1006" s="3" t="str">
        <f>TEXT(Table3[[#This Row],[Date]], "mmmm")</f>
        <v>February</v>
      </c>
      <c r="N1006" s="3" t="str">
        <f>_xlfn.XLOOKUP(D1006,Customers!A:A,Customers!B:B )</f>
        <v>Curtis Group</v>
      </c>
      <c r="O1006" s="3" t="str">
        <f>_xlfn.XLOOKUP(C1006,Books!A:A,Books!B:B)</f>
        <v>Arrive ok</v>
      </c>
      <c r="P1006" s="3" t="str">
        <f>INDEX(Customers!B:B,MATCH(D1006,Customers!A:A,0))</f>
        <v>Curtis Group</v>
      </c>
    </row>
    <row r="1007" spans="1:16">
      <c r="A1007" t="s">
        <v>1654</v>
      </c>
      <c r="B1007" s="5">
        <v>44973</v>
      </c>
      <c r="C1007" t="s">
        <v>68</v>
      </c>
      <c r="D1007" t="s">
        <v>530</v>
      </c>
      <c r="E1007">
        <v>10</v>
      </c>
      <c r="F1007" t="str">
        <f t="shared" si="60"/>
        <v>Bulk</v>
      </c>
      <c r="G1007" s="3">
        <v>410</v>
      </c>
      <c r="H1007">
        <v>0</v>
      </c>
      <c r="I1007" t="str">
        <f t="shared" si="61"/>
        <v>full price</v>
      </c>
      <c r="J1007" s="3">
        <f>Table3[[#This Row],[Quantity_Sold]]*Table3[[#This Row],[Selling_Price]]</f>
        <v>4100</v>
      </c>
      <c r="K1007" s="3">
        <f t="shared" si="62"/>
        <v>0</v>
      </c>
      <c r="L1007" s="3">
        <f t="shared" si="63"/>
        <v>4100</v>
      </c>
      <c r="M1007" s="3" t="str">
        <f>TEXT(Table3[[#This Row],[Date]], "mmmm")</f>
        <v>February</v>
      </c>
      <c r="N1007" s="3" t="str">
        <f>_xlfn.XLOOKUP(D1007,Customers!A:A,Customers!B:B )</f>
        <v>Prince Group</v>
      </c>
      <c r="O1007" s="3" t="str">
        <f>_xlfn.XLOOKUP(C1007,Books!A:A,Books!B:B)</f>
        <v>Audience will series</v>
      </c>
      <c r="P1007" s="3" t="str">
        <f>INDEX(Customers!B:B,MATCH(D1007,Customers!A:A,0))</f>
        <v>Prince Group</v>
      </c>
    </row>
    <row r="1008" spans="1:16">
      <c r="A1008" t="s">
        <v>1655</v>
      </c>
      <c r="B1008" s="5">
        <v>44974</v>
      </c>
      <c r="C1008" t="s">
        <v>90</v>
      </c>
      <c r="D1008" t="s">
        <v>314</v>
      </c>
      <c r="E1008">
        <v>4</v>
      </c>
      <c r="F1008" t="str">
        <f t="shared" si="60"/>
        <v>normal</v>
      </c>
      <c r="G1008" s="3">
        <v>222</v>
      </c>
      <c r="H1008">
        <v>10</v>
      </c>
      <c r="I1008" t="str">
        <f t="shared" si="61"/>
        <v>discounted</v>
      </c>
      <c r="J1008" s="3">
        <f>Table3[[#This Row],[Quantity_Sold]]*Table3[[#This Row],[Selling_Price]]</f>
        <v>888</v>
      </c>
      <c r="K1008" s="3">
        <f t="shared" si="62"/>
        <v>22.2</v>
      </c>
      <c r="L1008" s="3">
        <f t="shared" si="63"/>
        <v>865.8</v>
      </c>
      <c r="M1008" s="3" t="str">
        <f>TEXT(Table3[[#This Row],[Date]], "mmmm")</f>
        <v>February</v>
      </c>
      <c r="N1008" s="3" t="str">
        <f>_xlfn.XLOOKUP(D1008,Customers!A:A,Customers!B:B )</f>
        <v>Anderson LLC</v>
      </c>
      <c r="O1008" s="3" t="str">
        <f>_xlfn.XLOOKUP(C1008,Books!A:A,Books!B:B)</f>
        <v>Remember approach buy</v>
      </c>
      <c r="P1008" s="3" t="str">
        <f>INDEX(Customers!B:B,MATCH(D1008,Customers!A:A,0))</f>
        <v>Anderson LLC</v>
      </c>
    </row>
    <row r="1009" spans="1:16">
      <c r="A1009" t="s">
        <v>1656</v>
      </c>
      <c r="B1009" s="5">
        <v>44975</v>
      </c>
      <c r="C1009" t="s">
        <v>116</v>
      </c>
      <c r="D1009" t="s">
        <v>536</v>
      </c>
      <c r="E1009">
        <v>8</v>
      </c>
      <c r="F1009" t="str">
        <f t="shared" si="60"/>
        <v>Bulk</v>
      </c>
      <c r="G1009" s="3">
        <v>209</v>
      </c>
      <c r="H1009">
        <v>0</v>
      </c>
      <c r="I1009" t="str">
        <f t="shared" si="61"/>
        <v>full price</v>
      </c>
      <c r="J1009" s="3">
        <f>Table3[[#This Row],[Quantity_Sold]]*Table3[[#This Row],[Selling_Price]]</f>
        <v>1672</v>
      </c>
      <c r="K1009" s="3">
        <f t="shared" si="62"/>
        <v>0</v>
      </c>
      <c r="L1009" s="3">
        <f t="shared" si="63"/>
        <v>1672</v>
      </c>
      <c r="M1009" s="3" t="str">
        <f>TEXT(Table3[[#This Row],[Date]], "mmmm")</f>
        <v>February</v>
      </c>
      <c r="N1009" s="3" t="str">
        <f>_xlfn.XLOOKUP(D1009,Customers!A:A,Customers!B:B )</f>
        <v>Watts, Phillips and Vang</v>
      </c>
      <c r="O1009" s="3" t="str">
        <f>_xlfn.XLOOKUP(C1009,Books!A:A,Books!B:B)</f>
        <v>Present positive</v>
      </c>
      <c r="P1009" s="3" t="str">
        <f>INDEX(Customers!B:B,MATCH(D1009,Customers!A:A,0))</f>
        <v>Watts, Phillips and Vang</v>
      </c>
    </row>
    <row r="1010" spans="1:16">
      <c r="A1010" t="s">
        <v>1657</v>
      </c>
      <c r="B1010" s="5">
        <v>44978</v>
      </c>
      <c r="C1010" t="s">
        <v>28</v>
      </c>
      <c r="D1010" t="s">
        <v>302</v>
      </c>
      <c r="E1010">
        <v>8</v>
      </c>
      <c r="F1010" t="str">
        <f t="shared" si="60"/>
        <v>Bulk</v>
      </c>
      <c r="G1010" s="3">
        <v>342</v>
      </c>
      <c r="H1010">
        <v>5</v>
      </c>
      <c r="I1010" t="str">
        <f t="shared" si="61"/>
        <v>discounted</v>
      </c>
      <c r="J1010" s="3">
        <f>Table3[[#This Row],[Quantity_Sold]]*Table3[[#This Row],[Selling_Price]]</f>
        <v>2736</v>
      </c>
      <c r="K1010" s="3">
        <f t="shared" si="62"/>
        <v>17.100000000000001</v>
      </c>
      <c r="L1010" s="3">
        <f t="shared" si="63"/>
        <v>2718.9</v>
      </c>
      <c r="M1010" s="3" t="str">
        <f>TEXT(Table3[[#This Row],[Date]], "mmmm")</f>
        <v>February</v>
      </c>
      <c r="N1010" s="3" t="str">
        <f>_xlfn.XLOOKUP(D1010,Customers!A:A,Customers!B:B )</f>
        <v>Miles Ltd</v>
      </c>
      <c r="O1010" s="3" t="str">
        <f>_xlfn.XLOOKUP(C1010,Books!A:A,Books!B:B)</f>
        <v>Eat pattern view</v>
      </c>
      <c r="P1010" s="3" t="str">
        <f>INDEX(Customers!B:B,MATCH(D1010,Customers!A:A,0))</f>
        <v>Miles Ltd</v>
      </c>
    </row>
    <row r="1011" spans="1:16">
      <c r="A1011" t="s">
        <v>1658</v>
      </c>
      <c r="B1011" s="5">
        <v>44970</v>
      </c>
      <c r="C1011" t="s">
        <v>48</v>
      </c>
      <c r="D1011" t="s">
        <v>136</v>
      </c>
      <c r="E1011">
        <v>8</v>
      </c>
      <c r="F1011" t="str">
        <f t="shared" si="60"/>
        <v>Bulk</v>
      </c>
      <c r="G1011" s="3">
        <v>386</v>
      </c>
      <c r="H1011">
        <v>10</v>
      </c>
      <c r="I1011" t="str">
        <f t="shared" si="61"/>
        <v>discounted</v>
      </c>
      <c r="J1011" s="3">
        <f>Table3[[#This Row],[Quantity_Sold]]*Table3[[#This Row],[Selling_Price]]</f>
        <v>3088</v>
      </c>
      <c r="K1011" s="3">
        <f t="shared" si="62"/>
        <v>38.6</v>
      </c>
      <c r="L1011" s="3">
        <f t="shared" si="63"/>
        <v>3049.4</v>
      </c>
      <c r="M1011" s="3" t="str">
        <f>TEXT(Table3[[#This Row],[Date]], "mmmm")</f>
        <v>February</v>
      </c>
      <c r="N1011" s="3" t="str">
        <f>_xlfn.XLOOKUP(D1011,Customers!A:A,Customers!B:B )</f>
        <v>Bowman Group</v>
      </c>
      <c r="O1011" s="3" t="str">
        <f>_xlfn.XLOOKUP(C1011,Books!A:A,Books!B:B)</f>
        <v>Choose level</v>
      </c>
      <c r="P1011" s="3" t="str">
        <f>INDEX(Customers!B:B,MATCH(D1011,Customers!A:A,0))</f>
        <v>Bowman Group</v>
      </c>
    </row>
    <row r="1012" spans="1:16">
      <c r="A1012" t="s">
        <v>1659</v>
      </c>
      <c r="B1012" s="5">
        <v>44976</v>
      </c>
      <c r="C1012" t="s">
        <v>46</v>
      </c>
      <c r="D1012" t="s">
        <v>226</v>
      </c>
      <c r="E1012">
        <v>3</v>
      </c>
      <c r="F1012" t="str">
        <f t="shared" si="60"/>
        <v>normal</v>
      </c>
      <c r="G1012" s="3">
        <v>167</v>
      </c>
      <c r="H1012">
        <v>10</v>
      </c>
      <c r="I1012" t="str">
        <f t="shared" si="61"/>
        <v>discounted</v>
      </c>
      <c r="J1012" s="3">
        <f>Table3[[#This Row],[Quantity_Sold]]*Table3[[#This Row],[Selling_Price]]</f>
        <v>501</v>
      </c>
      <c r="K1012" s="3">
        <f t="shared" si="62"/>
        <v>16.7</v>
      </c>
      <c r="L1012" s="3">
        <f t="shared" si="63"/>
        <v>484.3</v>
      </c>
      <c r="M1012" s="3" t="str">
        <f>TEXT(Table3[[#This Row],[Date]], "mmmm")</f>
        <v>February</v>
      </c>
      <c r="N1012" s="3" t="str">
        <f>_xlfn.XLOOKUP(D1012,Customers!A:A,Customers!B:B )</f>
        <v>Blackburn, Castillo and Diaz</v>
      </c>
      <c r="O1012" s="3" t="str">
        <f>_xlfn.XLOOKUP(C1012,Books!A:A,Books!B:B)</f>
        <v>Result population age</v>
      </c>
      <c r="P1012" s="3" t="str">
        <f>INDEX(Customers!B:B,MATCH(D1012,Customers!A:A,0))</f>
        <v>Blackburn, Castillo and Diaz</v>
      </c>
    </row>
    <row r="1013" spans="1:16">
      <c r="A1013" t="s">
        <v>1660</v>
      </c>
      <c r="B1013" s="5">
        <v>44965</v>
      </c>
      <c r="C1013" t="s">
        <v>18</v>
      </c>
      <c r="D1013" t="s">
        <v>542</v>
      </c>
      <c r="E1013">
        <v>5</v>
      </c>
      <c r="F1013" t="str">
        <f t="shared" si="60"/>
        <v>normal</v>
      </c>
      <c r="G1013" s="3">
        <v>500</v>
      </c>
      <c r="H1013">
        <v>15</v>
      </c>
      <c r="I1013" t="str">
        <f t="shared" si="61"/>
        <v>discounted</v>
      </c>
      <c r="J1013" s="3">
        <f>Table3[[#This Row],[Quantity_Sold]]*Table3[[#This Row],[Selling_Price]]</f>
        <v>2500</v>
      </c>
      <c r="K1013" s="3">
        <f t="shared" si="62"/>
        <v>75</v>
      </c>
      <c r="L1013" s="3">
        <f t="shared" si="63"/>
        <v>2425</v>
      </c>
      <c r="M1013" s="3" t="str">
        <f>TEXT(Table3[[#This Row],[Date]], "mmmm")</f>
        <v>February</v>
      </c>
      <c r="N1013" s="3" t="str">
        <f>_xlfn.XLOOKUP(D1013,Customers!A:A,Customers!B:B )</f>
        <v>Rodriguez, Hammond and Mason</v>
      </c>
      <c r="O1013" s="3" t="str">
        <f>_xlfn.XLOOKUP(C1013,Books!A:A,Books!B:B)</f>
        <v>Cell become</v>
      </c>
      <c r="P1013" s="3" t="str">
        <f>INDEX(Customers!B:B,MATCH(D1013,Customers!A:A,0))</f>
        <v>Rodriguez, Hammond and Mason</v>
      </c>
    </row>
    <row r="1014" spans="1:16">
      <c r="A1014" t="s">
        <v>1661</v>
      </c>
      <c r="B1014" s="5">
        <v>44972</v>
      </c>
      <c r="C1014" t="s">
        <v>96</v>
      </c>
      <c r="D1014" t="s">
        <v>496</v>
      </c>
      <c r="E1014">
        <v>1</v>
      </c>
      <c r="F1014" t="str">
        <f t="shared" si="60"/>
        <v>normal</v>
      </c>
      <c r="G1014" s="3">
        <v>396</v>
      </c>
      <c r="H1014">
        <v>15</v>
      </c>
      <c r="I1014" t="str">
        <f t="shared" si="61"/>
        <v>discounted</v>
      </c>
      <c r="J1014" s="3">
        <f>Table3[[#This Row],[Quantity_Sold]]*Table3[[#This Row],[Selling_Price]]</f>
        <v>396</v>
      </c>
      <c r="K1014" s="3">
        <f t="shared" si="62"/>
        <v>59.4</v>
      </c>
      <c r="L1014" s="3">
        <f t="shared" si="63"/>
        <v>336.6</v>
      </c>
      <c r="M1014" s="3" t="str">
        <f>TEXT(Table3[[#This Row],[Date]], "mmmm")</f>
        <v>February</v>
      </c>
      <c r="N1014" s="3" t="str">
        <f>_xlfn.XLOOKUP(D1014,Customers!A:A,Customers!B:B )</f>
        <v>Morales, Allen and Wells</v>
      </c>
      <c r="O1014" s="3" t="str">
        <f>_xlfn.XLOOKUP(C1014,Books!A:A,Books!B:B)</f>
        <v>Green city audience</v>
      </c>
      <c r="P1014" s="3" t="str">
        <f>INDEX(Customers!B:B,MATCH(D1014,Customers!A:A,0))</f>
        <v>Morales, Allen and Wells</v>
      </c>
    </row>
    <row r="1015" spans="1:16">
      <c r="A1015" t="s">
        <v>1662</v>
      </c>
      <c r="B1015" s="5">
        <v>44958</v>
      </c>
      <c r="C1015" t="s">
        <v>80</v>
      </c>
      <c r="D1015" t="s">
        <v>584</v>
      </c>
      <c r="E1015">
        <v>5</v>
      </c>
      <c r="F1015" t="str">
        <f t="shared" si="60"/>
        <v>normal</v>
      </c>
      <c r="G1015" s="3">
        <v>164</v>
      </c>
      <c r="H1015">
        <v>15</v>
      </c>
      <c r="I1015" t="str">
        <f t="shared" si="61"/>
        <v>discounted</v>
      </c>
      <c r="J1015" s="3">
        <f>Table3[[#This Row],[Quantity_Sold]]*Table3[[#This Row],[Selling_Price]]</f>
        <v>820</v>
      </c>
      <c r="K1015" s="3">
        <f t="shared" si="62"/>
        <v>24.6</v>
      </c>
      <c r="L1015" s="3">
        <f t="shared" si="63"/>
        <v>795.4</v>
      </c>
      <c r="M1015" s="3" t="str">
        <f>TEXT(Table3[[#This Row],[Date]], "mmmm")</f>
        <v>February</v>
      </c>
      <c r="N1015" s="3" t="str">
        <f>_xlfn.XLOOKUP(D1015,Customers!A:A,Customers!B:B )</f>
        <v>Bailey Inc</v>
      </c>
      <c r="O1015" s="3" t="str">
        <f>_xlfn.XLOOKUP(C1015,Books!A:A,Books!B:B)</f>
        <v>Can apply</v>
      </c>
      <c r="P1015" s="3" t="str">
        <f>INDEX(Customers!B:B,MATCH(D1015,Customers!A:A,0))</f>
        <v>Bailey Inc</v>
      </c>
    </row>
    <row r="1016" spans="1:16">
      <c r="A1016" t="s">
        <v>1663</v>
      </c>
      <c r="B1016" s="5">
        <v>44977</v>
      </c>
      <c r="C1016" t="s">
        <v>98</v>
      </c>
      <c r="D1016" t="s">
        <v>172</v>
      </c>
      <c r="E1016">
        <v>10</v>
      </c>
      <c r="F1016" t="str">
        <f t="shared" si="60"/>
        <v>Bulk</v>
      </c>
      <c r="G1016" s="3">
        <v>206</v>
      </c>
      <c r="H1016">
        <v>15</v>
      </c>
      <c r="I1016" t="str">
        <f t="shared" si="61"/>
        <v>discounted</v>
      </c>
      <c r="J1016" s="3">
        <f>Table3[[#This Row],[Quantity_Sold]]*Table3[[#This Row],[Selling_Price]]</f>
        <v>2060</v>
      </c>
      <c r="K1016" s="3">
        <f t="shared" si="62"/>
        <v>30.9</v>
      </c>
      <c r="L1016" s="3">
        <f t="shared" si="63"/>
        <v>2029.1</v>
      </c>
      <c r="M1016" s="3" t="str">
        <f>TEXT(Table3[[#This Row],[Date]], "mmmm")</f>
        <v>February</v>
      </c>
      <c r="N1016" s="3" t="str">
        <f>_xlfn.XLOOKUP(D1016,Customers!A:A,Customers!B:B )</f>
        <v>Bolton, Jones and Rich</v>
      </c>
      <c r="O1016" s="3" t="str">
        <f>_xlfn.XLOOKUP(C1016,Books!A:A,Books!B:B)</f>
        <v>Inside lot never discover</v>
      </c>
      <c r="P1016" s="3" t="str">
        <f>INDEX(Customers!B:B,MATCH(D1016,Customers!A:A,0))</f>
        <v>Bolton, Jones and Rich</v>
      </c>
    </row>
    <row r="1017" spans="1:16">
      <c r="A1017" t="s">
        <v>1664</v>
      </c>
      <c r="B1017" s="5">
        <v>44977</v>
      </c>
      <c r="C1017" t="s">
        <v>120</v>
      </c>
      <c r="D1017" t="s">
        <v>594</v>
      </c>
      <c r="E1017">
        <v>9</v>
      </c>
      <c r="F1017" t="str">
        <f t="shared" si="60"/>
        <v>Bulk</v>
      </c>
      <c r="G1017" s="3">
        <v>204</v>
      </c>
      <c r="H1017">
        <v>5</v>
      </c>
      <c r="I1017" t="str">
        <f t="shared" si="61"/>
        <v>discounted</v>
      </c>
      <c r="J1017" s="3">
        <f>Table3[[#This Row],[Quantity_Sold]]*Table3[[#This Row],[Selling_Price]]</f>
        <v>1836</v>
      </c>
      <c r="K1017" s="3">
        <f t="shared" si="62"/>
        <v>10.199999999999999</v>
      </c>
      <c r="L1017" s="3">
        <f t="shared" si="63"/>
        <v>1825.8</v>
      </c>
      <c r="M1017" s="3" t="str">
        <f>TEXT(Table3[[#This Row],[Date]], "mmmm")</f>
        <v>February</v>
      </c>
      <c r="N1017" s="3" t="str">
        <f>_xlfn.XLOOKUP(D1017,Customers!A:A,Customers!B:B )</f>
        <v>Bauer, Page and Archer</v>
      </c>
      <c r="O1017" s="3" t="str">
        <f>_xlfn.XLOOKUP(C1017,Books!A:A,Books!B:B)</f>
        <v>Expect turn</v>
      </c>
      <c r="P1017" s="3" t="str">
        <f>INDEX(Customers!B:B,MATCH(D1017,Customers!A:A,0))</f>
        <v>Bauer, Page and Archer</v>
      </c>
    </row>
    <row r="1018" spans="1:16">
      <c r="A1018" t="s">
        <v>1665</v>
      </c>
      <c r="B1018" s="5">
        <v>44979</v>
      </c>
      <c r="C1018" t="s">
        <v>88</v>
      </c>
      <c r="D1018" t="s">
        <v>426</v>
      </c>
      <c r="E1018">
        <v>6</v>
      </c>
      <c r="F1018" t="str">
        <f t="shared" si="60"/>
        <v>Bulk</v>
      </c>
      <c r="G1018" s="3">
        <v>456</v>
      </c>
      <c r="H1018">
        <v>15</v>
      </c>
      <c r="I1018" t="str">
        <f t="shared" si="61"/>
        <v>discounted</v>
      </c>
      <c r="J1018" s="3">
        <f>Table3[[#This Row],[Quantity_Sold]]*Table3[[#This Row],[Selling_Price]]</f>
        <v>2736</v>
      </c>
      <c r="K1018" s="3">
        <f t="shared" si="62"/>
        <v>68.400000000000006</v>
      </c>
      <c r="L1018" s="3">
        <f t="shared" si="63"/>
        <v>2667.6</v>
      </c>
      <c r="M1018" s="3" t="str">
        <f>TEXT(Table3[[#This Row],[Date]], "mmmm")</f>
        <v>February</v>
      </c>
      <c r="N1018" s="3" t="str">
        <f>_xlfn.XLOOKUP(D1018,Customers!A:A,Customers!B:B )</f>
        <v>Martinez-Stout</v>
      </c>
      <c r="O1018" s="3" t="str">
        <f>_xlfn.XLOOKUP(C1018,Books!A:A,Books!B:B)</f>
        <v>Lay chance</v>
      </c>
      <c r="P1018" s="3" t="str">
        <f>INDEX(Customers!B:B,MATCH(D1018,Customers!A:A,0))</f>
        <v>Martinez-Stout</v>
      </c>
    </row>
    <row r="1019" spans="1:16">
      <c r="A1019" t="s">
        <v>1666</v>
      </c>
      <c r="B1019" s="5">
        <v>44983</v>
      </c>
      <c r="C1019" t="s">
        <v>52</v>
      </c>
      <c r="D1019" t="s">
        <v>582</v>
      </c>
      <c r="E1019">
        <v>4</v>
      </c>
      <c r="F1019" t="str">
        <f t="shared" si="60"/>
        <v>normal</v>
      </c>
      <c r="G1019" s="3">
        <v>441</v>
      </c>
      <c r="H1019">
        <v>5</v>
      </c>
      <c r="I1019" t="str">
        <f t="shared" si="61"/>
        <v>discounted</v>
      </c>
      <c r="J1019" s="3">
        <f>Table3[[#This Row],[Quantity_Sold]]*Table3[[#This Row],[Selling_Price]]</f>
        <v>1764</v>
      </c>
      <c r="K1019" s="3">
        <f t="shared" si="62"/>
        <v>22.05</v>
      </c>
      <c r="L1019" s="3">
        <f t="shared" si="63"/>
        <v>1741.95</v>
      </c>
      <c r="M1019" s="3" t="str">
        <f>TEXT(Table3[[#This Row],[Date]], "mmmm")</f>
        <v>February</v>
      </c>
      <c r="N1019" s="3" t="str">
        <f>_xlfn.XLOOKUP(D1019,Customers!A:A,Customers!B:B )</f>
        <v>Martin Inc</v>
      </c>
      <c r="O1019" s="3" t="str">
        <f>_xlfn.XLOOKUP(C1019,Books!A:A,Books!B:B)</f>
        <v>Hope meet thing</v>
      </c>
      <c r="P1019" s="3" t="str">
        <f>INDEX(Customers!B:B,MATCH(D1019,Customers!A:A,0))</f>
        <v>Martin Inc</v>
      </c>
    </row>
    <row r="1020" spans="1:16">
      <c r="A1020" t="s">
        <v>1667</v>
      </c>
      <c r="B1020" s="5">
        <v>44975</v>
      </c>
      <c r="C1020" t="s">
        <v>78</v>
      </c>
      <c r="D1020" t="s">
        <v>422</v>
      </c>
      <c r="E1020">
        <v>4</v>
      </c>
      <c r="F1020" t="str">
        <f t="shared" si="60"/>
        <v>normal</v>
      </c>
      <c r="G1020" s="3">
        <v>288</v>
      </c>
      <c r="H1020">
        <v>10</v>
      </c>
      <c r="I1020" t="str">
        <f t="shared" si="61"/>
        <v>discounted</v>
      </c>
      <c r="J1020" s="3">
        <f>Table3[[#This Row],[Quantity_Sold]]*Table3[[#This Row],[Selling_Price]]</f>
        <v>1152</v>
      </c>
      <c r="K1020" s="3">
        <f t="shared" si="62"/>
        <v>28.8</v>
      </c>
      <c r="L1020" s="3">
        <f t="shared" si="63"/>
        <v>1123.2</v>
      </c>
      <c r="M1020" s="3" t="str">
        <f>TEXT(Table3[[#This Row],[Date]], "mmmm")</f>
        <v>February</v>
      </c>
      <c r="N1020" s="3" t="str">
        <f>_xlfn.XLOOKUP(D1020,Customers!A:A,Customers!B:B )</f>
        <v>Butler-Carter</v>
      </c>
      <c r="O1020" s="3" t="str">
        <f>_xlfn.XLOOKUP(C1020,Books!A:A,Books!B:B)</f>
        <v>Visit although I</v>
      </c>
      <c r="P1020" s="3" t="str">
        <f>INDEX(Customers!B:B,MATCH(D1020,Customers!A:A,0))</f>
        <v>Butler-Carter</v>
      </c>
    </row>
    <row r="1021" spans="1:16">
      <c r="A1021" t="s">
        <v>1668</v>
      </c>
      <c r="B1021" s="5">
        <v>44960</v>
      </c>
      <c r="C1021" t="s">
        <v>112</v>
      </c>
      <c r="D1021" t="s">
        <v>322</v>
      </c>
      <c r="E1021">
        <v>3</v>
      </c>
      <c r="F1021" t="str">
        <f t="shared" si="60"/>
        <v>normal</v>
      </c>
      <c r="G1021" s="3">
        <v>462</v>
      </c>
      <c r="H1021">
        <v>15</v>
      </c>
      <c r="I1021" t="str">
        <f t="shared" si="61"/>
        <v>discounted</v>
      </c>
      <c r="J1021" s="3">
        <f>Table3[[#This Row],[Quantity_Sold]]*Table3[[#This Row],[Selling_Price]]</f>
        <v>1386</v>
      </c>
      <c r="K1021" s="3">
        <f t="shared" si="62"/>
        <v>69.3</v>
      </c>
      <c r="L1021" s="3">
        <f t="shared" si="63"/>
        <v>1316.7</v>
      </c>
      <c r="M1021" s="3" t="str">
        <f>TEXT(Table3[[#This Row],[Date]], "mmmm")</f>
        <v>February</v>
      </c>
      <c r="N1021" s="3" t="str">
        <f>_xlfn.XLOOKUP(D1021,Customers!A:A,Customers!B:B )</f>
        <v>Henderson, Daniels and Kelly</v>
      </c>
      <c r="O1021" s="3" t="str">
        <f>_xlfn.XLOOKUP(C1021,Books!A:A,Books!B:B)</f>
        <v>Now stage</v>
      </c>
      <c r="P1021" s="3" t="str">
        <f>INDEX(Customers!B:B,MATCH(D1021,Customers!A:A,0))</f>
        <v>Henderson, Daniels and Kelly</v>
      </c>
    </row>
    <row r="1022" spans="1:16">
      <c r="A1022" t="s">
        <v>1669</v>
      </c>
      <c r="B1022" s="5">
        <v>44960</v>
      </c>
      <c r="C1022" t="s">
        <v>26</v>
      </c>
      <c r="D1022" t="s">
        <v>562</v>
      </c>
      <c r="E1022">
        <v>9</v>
      </c>
      <c r="F1022" t="str">
        <f t="shared" si="60"/>
        <v>Bulk</v>
      </c>
      <c r="G1022" s="3">
        <v>210</v>
      </c>
      <c r="H1022">
        <v>0</v>
      </c>
      <c r="I1022" t="str">
        <f t="shared" si="61"/>
        <v>full price</v>
      </c>
      <c r="J1022" s="3">
        <f>Table3[[#This Row],[Quantity_Sold]]*Table3[[#This Row],[Selling_Price]]</f>
        <v>1890</v>
      </c>
      <c r="K1022" s="3">
        <f t="shared" si="62"/>
        <v>0</v>
      </c>
      <c r="L1022" s="3">
        <f t="shared" si="63"/>
        <v>1890</v>
      </c>
      <c r="M1022" s="3" t="str">
        <f>TEXT(Table3[[#This Row],[Date]], "mmmm")</f>
        <v>February</v>
      </c>
      <c r="N1022" s="3" t="str">
        <f>_xlfn.XLOOKUP(D1022,Customers!A:A,Customers!B:B )</f>
        <v>Nelson, Martinez and Malone</v>
      </c>
      <c r="O1022" s="3" t="str">
        <f>_xlfn.XLOOKUP(C1022,Books!A:A,Books!B:B)</f>
        <v>Nearly material</v>
      </c>
      <c r="P1022" s="3" t="str">
        <f>INDEX(Customers!B:B,MATCH(D1022,Customers!A:A,0))</f>
        <v>Nelson, Martinez and Malone</v>
      </c>
    </row>
    <row r="1023" spans="1:16">
      <c r="A1023" t="s">
        <v>1670</v>
      </c>
      <c r="B1023" s="5">
        <v>44961</v>
      </c>
      <c r="C1023" t="s">
        <v>114</v>
      </c>
      <c r="D1023" t="s">
        <v>300</v>
      </c>
      <c r="E1023">
        <v>1</v>
      </c>
      <c r="F1023" t="str">
        <f t="shared" si="60"/>
        <v>normal</v>
      </c>
      <c r="G1023" s="3">
        <v>315</v>
      </c>
      <c r="H1023">
        <v>0</v>
      </c>
      <c r="I1023" t="str">
        <f t="shared" si="61"/>
        <v>full price</v>
      </c>
      <c r="J1023" s="3">
        <f>Table3[[#This Row],[Quantity_Sold]]*Table3[[#This Row],[Selling_Price]]</f>
        <v>315</v>
      </c>
      <c r="K1023" s="3">
        <f t="shared" si="62"/>
        <v>0</v>
      </c>
      <c r="L1023" s="3">
        <f t="shared" si="63"/>
        <v>315</v>
      </c>
      <c r="M1023" s="3" t="str">
        <f>TEXT(Table3[[#This Row],[Date]], "mmmm")</f>
        <v>February</v>
      </c>
      <c r="N1023" s="3" t="str">
        <f>_xlfn.XLOOKUP(D1023,Customers!A:A,Customers!B:B )</f>
        <v>Smith-Ramsey</v>
      </c>
      <c r="O1023" s="3" t="str">
        <f>_xlfn.XLOOKUP(C1023,Books!A:A,Books!B:B)</f>
        <v>Detail difficult power</v>
      </c>
      <c r="P1023" s="3" t="str">
        <f>INDEX(Customers!B:B,MATCH(D1023,Customers!A:A,0))</f>
        <v>Smith-Ramsey</v>
      </c>
    </row>
    <row r="1024" spans="1:16">
      <c r="A1024" t="s">
        <v>1671</v>
      </c>
      <c r="B1024" s="5">
        <v>44980</v>
      </c>
      <c r="C1024" t="s">
        <v>7</v>
      </c>
      <c r="D1024" t="s">
        <v>570</v>
      </c>
      <c r="E1024">
        <v>6</v>
      </c>
      <c r="F1024" t="str">
        <f t="shared" si="60"/>
        <v>Bulk</v>
      </c>
      <c r="G1024" s="3">
        <v>341</v>
      </c>
      <c r="H1024">
        <v>15</v>
      </c>
      <c r="I1024" t="str">
        <f t="shared" si="61"/>
        <v>discounted</v>
      </c>
      <c r="J1024" s="3">
        <f>Table3[[#This Row],[Quantity_Sold]]*Table3[[#This Row],[Selling_Price]]</f>
        <v>2046</v>
      </c>
      <c r="K1024" s="3">
        <f t="shared" si="62"/>
        <v>51.15</v>
      </c>
      <c r="L1024" s="3">
        <f t="shared" si="63"/>
        <v>1994.85</v>
      </c>
      <c r="M1024" s="3" t="str">
        <f>TEXT(Table3[[#This Row],[Date]], "mmmm")</f>
        <v>February</v>
      </c>
      <c r="N1024" s="3" t="str">
        <f>_xlfn.XLOOKUP(D1024,Customers!A:A,Customers!B:B )</f>
        <v>Potter Group</v>
      </c>
      <c r="O1024" s="3" t="str">
        <f>_xlfn.XLOOKUP(C1024,Books!A:A,Books!B:B)</f>
        <v>Key protect simple fall</v>
      </c>
      <c r="P1024" s="3" t="str">
        <f>INDEX(Customers!B:B,MATCH(D1024,Customers!A:A,0))</f>
        <v>Potter Group</v>
      </c>
    </row>
    <row r="1025" spans="1:16">
      <c r="A1025" t="s">
        <v>1672</v>
      </c>
      <c r="B1025" s="5">
        <v>44977</v>
      </c>
      <c r="C1025" t="s">
        <v>110</v>
      </c>
      <c r="D1025" t="s">
        <v>204</v>
      </c>
      <c r="E1025">
        <v>7</v>
      </c>
      <c r="F1025" t="str">
        <f t="shared" si="60"/>
        <v>Bulk</v>
      </c>
      <c r="G1025" s="3">
        <v>451</v>
      </c>
      <c r="H1025">
        <v>0</v>
      </c>
      <c r="I1025" t="str">
        <f t="shared" si="61"/>
        <v>full price</v>
      </c>
      <c r="J1025" s="3">
        <f>Table3[[#This Row],[Quantity_Sold]]*Table3[[#This Row],[Selling_Price]]</f>
        <v>3157</v>
      </c>
      <c r="K1025" s="3">
        <f t="shared" si="62"/>
        <v>0</v>
      </c>
      <c r="L1025" s="3">
        <f t="shared" si="63"/>
        <v>3157</v>
      </c>
      <c r="M1025" s="3" t="str">
        <f>TEXT(Table3[[#This Row],[Date]], "mmmm")</f>
        <v>February</v>
      </c>
      <c r="N1025" s="3" t="str">
        <f>_xlfn.XLOOKUP(D1025,Customers!A:A,Customers!B:B )</f>
        <v>Garcia, Buchanan and Clark</v>
      </c>
      <c r="O1025" s="3" t="str">
        <f>_xlfn.XLOOKUP(C1025,Books!A:A,Books!B:B)</f>
        <v>Sense produce</v>
      </c>
      <c r="P1025" s="3" t="str">
        <f>INDEX(Customers!B:B,MATCH(D1025,Customers!A:A,0))</f>
        <v>Garcia, Buchanan and Clark</v>
      </c>
    </row>
    <row r="1026" spans="1:16">
      <c r="A1026" t="s">
        <v>1673</v>
      </c>
      <c r="B1026" s="5">
        <v>44959</v>
      </c>
      <c r="C1026" t="s">
        <v>82</v>
      </c>
      <c r="D1026" t="s">
        <v>236</v>
      </c>
      <c r="E1026">
        <v>2</v>
      </c>
      <c r="F1026" t="str">
        <f t="shared" ref="F1026:F1089" si="64">IF(E1026&gt;5,"Bulk","normal")</f>
        <v>normal</v>
      </c>
      <c r="G1026" s="3">
        <v>373</v>
      </c>
      <c r="H1026">
        <v>10</v>
      </c>
      <c r="I1026" t="str">
        <f t="shared" ref="I1026:I1089" si="65">IF(H1026&gt;0,"discounted","full price")</f>
        <v>discounted</v>
      </c>
      <c r="J1026" s="3">
        <f>Table3[[#This Row],[Quantity_Sold]]*Table3[[#This Row],[Selling_Price]]</f>
        <v>746</v>
      </c>
      <c r="K1026" s="3">
        <f t="shared" ref="K1026:K1089" si="66">H1026*G1026/100</f>
        <v>37.299999999999997</v>
      </c>
      <c r="L1026" s="3">
        <f t="shared" ref="L1026:L1089" si="67">J1026-K1026</f>
        <v>708.7</v>
      </c>
      <c r="M1026" s="3" t="str">
        <f>TEXT(Table3[[#This Row],[Date]], "mmmm")</f>
        <v>February</v>
      </c>
      <c r="N1026" s="3" t="str">
        <f>_xlfn.XLOOKUP(D1026,Customers!A:A,Customers!B:B )</f>
        <v>Davis, Franklin and Pollard</v>
      </c>
      <c r="O1026" s="3" t="str">
        <f>_xlfn.XLOOKUP(C1026,Books!A:A,Books!B:B)</f>
        <v>Light leader expect</v>
      </c>
      <c r="P1026" s="3" t="str">
        <f>INDEX(Customers!B:B,MATCH(D1026,Customers!A:A,0))</f>
        <v>Davis, Franklin and Pollard</v>
      </c>
    </row>
    <row r="1027" spans="1:16">
      <c r="A1027" t="s">
        <v>1674</v>
      </c>
      <c r="B1027" s="5">
        <v>44970</v>
      </c>
      <c r="C1027" t="s">
        <v>56</v>
      </c>
      <c r="D1027" t="s">
        <v>494</v>
      </c>
      <c r="E1027">
        <v>8</v>
      </c>
      <c r="F1027" t="str">
        <f t="shared" si="64"/>
        <v>Bulk</v>
      </c>
      <c r="G1027" s="3">
        <v>222</v>
      </c>
      <c r="H1027">
        <v>0</v>
      </c>
      <c r="I1027" t="str">
        <f t="shared" si="65"/>
        <v>full price</v>
      </c>
      <c r="J1027" s="3">
        <f>Table3[[#This Row],[Quantity_Sold]]*Table3[[#This Row],[Selling_Price]]</f>
        <v>1776</v>
      </c>
      <c r="K1027" s="3">
        <f t="shared" si="66"/>
        <v>0</v>
      </c>
      <c r="L1027" s="3">
        <f t="shared" si="67"/>
        <v>1776</v>
      </c>
      <c r="M1027" s="3" t="str">
        <f>TEXT(Table3[[#This Row],[Date]], "mmmm")</f>
        <v>February</v>
      </c>
      <c r="N1027" s="3" t="str">
        <f>_xlfn.XLOOKUP(D1027,Customers!A:A,Customers!B:B )</f>
        <v>Garner Inc</v>
      </c>
      <c r="O1027" s="3" t="str">
        <f>_xlfn.XLOOKUP(C1027,Books!A:A,Books!B:B)</f>
        <v>Unit coach</v>
      </c>
      <c r="P1027" s="3" t="str">
        <f>INDEX(Customers!B:B,MATCH(D1027,Customers!A:A,0))</f>
        <v>Garner Inc</v>
      </c>
    </row>
    <row r="1028" spans="1:16">
      <c r="A1028" t="s">
        <v>1675</v>
      </c>
      <c r="B1028" s="5">
        <v>44981</v>
      </c>
      <c r="C1028" t="s">
        <v>66</v>
      </c>
      <c r="D1028" t="s">
        <v>380</v>
      </c>
      <c r="E1028">
        <v>9</v>
      </c>
      <c r="F1028" t="str">
        <f t="shared" si="64"/>
        <v>Bulk</v>
      </c>
      <c r="G1028" s="3">
        <v>271</v>
      </c>
      <c r="H1028">
        <v>5</v>
      </c>
      <c r="I1028" t="str">
        <f t="shared" si="65"/>
        <v>discounted</v>
      </c>
      <c r="J1028" s="3">
        <f>Table3[[#This Row],[Quantity_Sold]]*Table3[[#This Row],[Selling_Price]]</f>
        <v>2439</v>
      </c>
      <c r="K1028" s="3">
        <f t="shared" si="66"/>
        <v>13.55</v>
      </c>
      <c r="L1028" s="3">
        <f t="shared" si="67"/>
        <v>2425.4499999999998</v>
      </c>
      <c r="M1028" s="3" t="str">
        <f>TEXT(Table3[[#This Row],[Date]], "mmmm")</f>
        <v>February</v>
      </c>
      <c r="N1028" s="3" t="str">
        <f>_xlfn.XLOOKUP(D1028,Customers!A:A,Customers!B:B )</f>
        <v>Barnes-Johnson</v>
      </c>
      <c r="O1028" s="3" t="str">
        <f>_xlfn.XLOOKUP(C1028,Books!A:A,Books!B:B)</f>
        <v>Easy citizen time</v>
      </c>
      <c r="P1028" s="3" t="str">
        <f>INDEX(Customers!B:B,MATCH(D1028,Customers!A:A,0))</f>
        <v>Barnes-Johnson</v>
      </c>
    </row>
    <row r="1029" spans="1:16">
      <c r="A1029" t="s">
        <v>1676</v>
      </c>
      <c r="B1029" s="5">
        <v>44965</v>
      </c>
      <c r="C1029" t="s">
        <v>52</v>
      </c>
      <c r="D1029" t="s">
        <v>432</v>
      </c>
      <c r="E1029">
        <v>9</v>
      </c>
      <c r="F1029" t="str">
        <f t="shared" si="64"/>
        <v>Bulk</v>
      </c>
      <c r="G1029" s="3">
        <v>441</v>
      </c>
      <c r="H1029">
        <v>0</v>
      </c>
      <c r="I1029" t="str">
        <f t="shared" si="65"/>
        <v>full price</v>
      </c>
      <c r="J1029" s="3">
        <f>Table3[[#This Row],[Quantity_Sold]]*Table3[[#This Row],[Selling_Price]]</f>
        <v>3969</v>
      </c>
      <c r="K1029" s="3">
        <f t="shared" si="66"/>
        <v>0</v>
      </c>
      <c r="L1029" s="3">
        <f t="shared" si="67"/>
        <v>3969</v>
      </c>
      <c r="M1029" s="3" t="str">
        <f>TEXT(Table3[[#This Row],[Date]], "mmmm")</f>
        <v>February</v>
      </c>
      <c r="N1029" s="3" t="str">
        <f>_xlfn.XLOOKUP(D1029,Customers!A:A,Customers!B:B )</f>
        <v>Rodgers and Sons</v>
      </c>
      <c r="O1029" s="3" t="str">
        <f>_xlfn.XLOOKUP(C1029,Books!A:A,Books!B:B)</f>
        <v>Hope meet thing</v>
      </c>
      <c r="P1029" s="3" t="str">
        <f>INDEX(Customers!B:B,MATCH(D1029,Customers!A:A,0))</f>
        <v>Rodgers and Sons</v>
      </c>
    </row>
    <row r="1030" spans="1:16">
      <c r="A1030" t="s">
        <v>1677</v>
      </c>
      <c r="B1030" s="5">
        <v>44964</v>
      </c>
      <c r="C1030" t="s">
        <v>114</v>
      </c>
      <c r="D1030" t="s">
        <v>372</v>
      </c>
      <c r="E1030">
        <v>5</v>
      </c>
      <c r="F1030" t="str">
        <f t="shared" si="64"/>
        <v>normal</v>
      </c>
      <c r="G1030" s="3">
        <v>315</v>
      </c>
      <c r="H1030">
        <v>0</v>
      </c>
      <c r="I1030" t="str">
        <f t="shared" si="65"/>
        <v>full price</v>
      </c>
      <c r="J1030" s="3">
        <f>Table3[[#This Row],[Quantity_Sold]]*Table3[[#This Row],[Selling_Price]]</f>
        <v>1575</v>
      </c>
      <c r="K1030" s="3">
        <f t="shared" si="66"/>
        <v>0</v>
      </c>
      <c r="L1030" s="3">
        <f t="shared" si="67"/>
        <v>1575</v>
      </c>
      <c r="M1030" s="3" t="str">
        <f>TEXT(Table3[[#This Row],[Date]], "mmmm")</f>
        <v>February</v>
      </c>
      <c r="N1030" s="3" t="str">
        <f>_xlfn.XLOOKUP(D1030,Customers!A:A,Customers!B:B )</f>
        <v>Lambert, Valdez and Garcia</v>
      </c>
      <c r="O1030" s="3" t="str">
        <f>_xlfn.XLOOKUP(C1030,Books!A:A,Books!B:B)</f>
        <v>Detail difficult power</v>
      </c>
      <c r="P1030" s="3" t="str">
        <f>INDEX(Customers!B:B,MATCH(D1030,Customers!A:A,0))</f>
        <v>Lambert, Valdez and Garcia</v>
      </c>
    </row>
    <row r="1031" spans="1:16">
      <c r="A1031" t="s">
        <v>1678</v>
      </c>
      <c r="B1031" s="5">
        <v>44973</v>
      </c>
      <c r="C1031" t="s">
        <v>106</v>
      </c>
      <c r="D1031" t="s">
        <v>566</v>
      </c>
      <c r="E1031">
        <v>6</v>
      </c>
      <c r="F1031" t="str">
        <f t="shared" si="64"/>
        <v>Bulk</v>
      </c>
      <c r="G1031" s="3">
        <v>219</v>
      </c>
      <c r="H1031">
        <v>10</v>
      </c>
      <c r="I1031" t="str">
        <f t="shared" si="65"/>
        <v>discounted</v>
      </c>
      <c r="J1031" s="3">
        <f>Table3[[#This Row],[Quantity_Sold]]*Table3[[#This Row],[Selling_Price]]</f>
        <v>1314</v>
      </c>
      <c r="K1031" s="3">
        <f t="shared" si="66"/>
        <v>21.9</v>
      </c>
      <c r="L1031" s="3">
        <f t="shared" si="67"/>
        <v>1292.0999999999999</v>
      </c>
      <c r="M1031" s="3" t="str">
        <f>TEXT(Table3[[#This Row],[Date]], "mmmm")</f>
        <v>February</v>
      </c>
      <c r="N1031" s="3" t="str">
        <f>_xlfn.XLOOKUP(D1031,Customers!A:A,Customers!B:B )</f>
        <v>Benson, Cervantes and Johnson</v>
      </c>
      <c r="O1031" s="3" t="str">
        <f>_xlfn.XLOOKUP(C1031,Books!A:A,Books!B:B)</f>
        <v>Some may</v>
      </c>
      <c r="P1031" s="3" t="str">
        <f>INDEX(Customers!B:B,MATCH(D1031,Customers!A:A,0))</f>
        <v>Benson, Cervantes and Johnson</v>
      </c>
    </row>
    <row r="1032" spans="1:16">
      <c r="A1032" t="s">
        <v>1679</v>
      </c>
      <c r="B1032" s="5">
        <v>44975</v>
      </c>
      <c r="C1032" t="s">
        <v>124</v>
      </c>
      <c r="D1032" t="s">
        <v>244</v>
      </c>
      <c r="E1032">
        <v>1</v>
      </c>
      <c r="F1032" t="str">
        <f t="shared" si="64"/>
        <v>normal</v>
      </c>
      <c r="G1032" s="3">
        <v>362</v>
      </c>
      <c r="H1032">
        <v>0</v>
      </c>
      <c r="I1032" t="str">
        <f t="shared" si="65"/>
        <v>full price</v>
      </c>
      <c r="J1032" s="3">
        <f>Table3[[#This Row],[Quantity_Sold]]*Table3[[#This Row],[Selling_Price]]</f>
        <v>362</v>
      </c>
      <c r="K1032" s="3">
        <f t="shared" si="66"/>
        <v>0</v>
      </c>
      <c r="L1032" s="3">
        <f t="shared" si="67"/>
        <v>362</v>
      </c>
      <c r="M1032" s="3" t="str">
        <f>TEXT(Table3[[#This Row],[Date]], "mmmm")</f>
        <v>February</v>
      </c>
      <c r="N1032" s="3" t="str">
        <f>_xlfn.XLOOKUP(D1032,Customers!A:A,Customers!B:B )</f>
        <v>Byrd, Dixon and Kennedy</v>
      </c>
      <c r="O1032" s="3" t="str">
        <f>_xlfn.XLOOKUP(C1032,Books!A:A,Books!B:B)</f>
        <v>Financial</v>
      </c>
      <c r="P1032" s="3" t="str">
        <f>INDEX(Customers!B:B,MATCH(D1032,Customers!A:A,0))</f>
        <v>Byrd, Dixon and Kennedy</v>
      </c>
    </row>
    <row r="1033" spans="1:16">
      <c r="A1033" t="s">
        <v>1680</v>
      </c>
      <c r="B1033" s="5">
        <v>44981</v>
      </c>
      <c r="C1033" t="s">
        <v>20</v>
      </c>
      <c r="D1033" t="s">
        <v>406</v>
      </c>
      <c r="E1033">
        <v>7</v>
      </c>
      <c r="F1033" t="str">
        <f t="shared" si="64"/>
        <v>Bulk</v>
      </c>
      <c r="G1033" s="3">
        <v>213</v>
      </c>
      <c r="H1033">
        <v>15</v>
      </c>
      <c r="I1033" t="str">
        <f t="shared" si="65"/>
        <v>discounted</v>
      </c>
      <c r="J1033" s="3">
        <f>Table3[[#This Row],[Quantity_Sold]]*Table3[[#This Row],[Selling_Price]]</f>
        <v>1491</v>
      </c>
      <c r="K1033" s="3">
        <f t="shared" si="66"/>
        <v>31.95</v>
      </c>
      <c r="L1033" s="3">
        <f t="shared" si="67"/>
        <v>1459.05</v>
      </c>
      <c r="M1033" s="3" t="str">
        <f>TEXT(Table3[[#This Row],[Date]], "mmmm")</f>
        <v>February</v>
      </c>
      <c r="N1033" s="3" t="str">
        <f>_xlfn.XLOOKUP(D1033,Customers!A:A,Customers!B:B )</f>
        <v>Hernandez PLC</v>
      </c>
      <c r="O1033" s="3" t="str">
        <f>_xlfn.XLOOKUP(C1033,Books!A:A,Books!B:B)</f>
        <v>System they</v>
      </c>
      <c r="P1033" s="3" t="str">
        <f>INDEX(Customers!B:B,MATCH(D1033,Customers!A:A,0))</f>
        <v>Hernandez PLC</v>
      </c>
    </row>
    <row r="1034" spans="1:16">
      <c r="A1034" t="s">
        <v>1681</v>
      </c>
      <c r="B1034" s="5">
        <v>44970</v>
      </c>
      <c r="C1034" t="s">
        <v>44</v>
      </c>
      <c r="D1034" t="s">
        <v>244</v>
      </c>
      <c r="E1034">
        <v>6</v>
      </c>
      <c r="F1034" t="str">
        <f t="shared" si="64"/>
        <v>Bulk</v>
      </c>
      <c r="G1034" s="3">
        <v>295</v>
      </c>
      <c r="H1034">
        <v>10</v>
      </c>
      <c r="I1034" t="str">
        <f t="shared" si="65"/>
        <v>discounted</v>
      </c>
      <c r="J1034" s="3">
        <f>Table3[[#This Row],[Quantity_Sold]]*Table3[[#This Row],[Selling_Price]]</f>
        <v>1770</v>
      </c>
      <c r="K1034" s="3">
        <f t="shared" si="66"/>
        <v>29.5</v>
      </c>
      <c r="L1034" s="3">
        <f t="shared" si="67"/>
        <v>1740.5</v>
      </c>
      <c r="M1034" s="3" t="str">
        <f>TEXT(Table3[[#This Row],[Date]], "mmmm")</f>
        <v>February</v>
      </c>
      <c r="N1034" s="3" t="str">
        <f>_xlfn.XLOOKUP(D1034,Customers!A:A,Customers!B:B )</f>
        <v>Byrd, Dixon and Kennedy</v>
      </c>
      <c r="O1034" s="3" t="str">
        <f>_xlfn.XLOOKUP(C1034,Books!A:A,Books!B:B)</f>
        <v>Once suddenly</v>
      </c>
      <c r="P1034" s="3" t="str">
        <f>INDEX(Customers!B:B,MATCH(D1034,Customers!A:A,0))</f>
        <v>Byrd, Dixon and Kennedy</v>
      </c>
    </row>
    <row r="1035" spans="1:16">
      <c r="A1035" t="s">
        <v>1682</v>
      </c>
      <c r="B1035" s="5">
        <v>44977</v>
      </c>
      <c r="C1035" t="s">
        <v>72</v>
      </c>
      <c r="D1035" t="s">
        <v>622</v>
      </c>
      <c r="E1035">
        <v>1</v>
      </c>
      <c r="F1035" t="str">
        <f t="shared" si="64"/>
        <v>normal</v>
      </c>
      <c r="G1035" s="3">
        <v>423</v>
      </c>
      <c r="H1035">
        <v>10</v>
      </c>
      <c r="I1035" t="str">
        <f t="shared" si="65"/>
        <v>discounted</v>
      </c>
      <c r="J1035" s="3">
        <f>Table3[[#This Row],[Quantity_Sold]]*Table3[[#This Row],[Selling_Price]]</f>
        <v>423</v>
      </c>
      <c r="K1035" s="3">
        <f t="shared" si="66"/>
        <v>42.3</v>
      </c>
      <c r="L1035" s="3">
        <f t="shared" si="67"/>
        <v>380.7</v>
      </c>
      <c r="M1035" s="3" t="str">
        <f>TEXT(Table3[[#This Row],[Date]], "mmmm")</f>
        <v>February</v>
      </c>
      <c r="N1035" s="3" t="str">
        <f>_xlfn.XLOOKUP(D1035,Customers!A:A,Customers!B:B )</f>
        <v>Schmidt, Mccoy and Sanchez</v>
      </c>
      <c r="O1035" s="3" t="str">
        <f>_xlfn.XLOOKUP(C1035,Books!A:A,Books!B:B)</f>
        <v>Remain hard</v>
      </c>
      <c r="P1035" s="3" t="str">
        <f>INDEX(Customers!B:B,MATCH(D1035,Customers!A:A,0))</f>
        <v>Schmidt, Mccoy and Sanchez</v>
      </c>
    </row>
    <row r="1036" spans="1:16">
      <c r="A1036" t="s">
        <v>1683</v>
      </c>
      <c r="B1036" s="5">
        <v>44965</v>
      </c>
      <c r="C1036" t="s">
        <v>122</v>
      </c>
      <c r="D1036" t="s">
        <v>434</v>
      </c>
      <c r="E1036">
        <v>9</v>
      </c>
      <c r="F1036" t="str">
        <f t="shared" si="64"/>
        <v>Bulk</v>
      </c>
      <c r="G1036" s="3">
        <v>326</v>
      </c>
      <c r="H1036">
        <v>5</v>
      </c>
      <c r="I1036" t="str">
        <f t="shared" si="65"/>
        <v>discounted</v>
      </c>
      <c r="J1036" s="3">
        <f>Table3[[#This Row],[Quantity_Sold]]*Table3[[#This Row],[Selling_Price]]</f>
        <v>2934</v>
      </c>
      <c r="K1036" s="3">
        <f t="shared" si="66"/>
        <v>16.3</v>
      </c>
      <c r="L1036" s="3">
        <f t="shared" si="67"/>
        <v>2917.7</v>
      </c>
      <c r="M1036" s="3" t="str">
        <f>TEXT(Table3[[#This Row],[Date]], "mmmm")</f>
        <v>February</v>
      </c>
      <c r="N1036" s="3" t="str">
        <f>_xlfn.XLOOKUP(D1036,Customers!A:A,Customers!B:B )</f>
        <v>Gonzalez-Tran</v>
      </c>
      <c r="O1036" s="3" t="str">
        <f>_xlfn.XLOOKUP(C1036,Books!A:A,Books!B:B)</f>
        <v>Than every</v>
      </c>
      <c r="P1036" s="3" t="str">
        <f>INDEX(Customers!B:B,MATCH(D1036,Customers!A:A,0))</f>
        <v>Gonzalez-Tran</v>
      </c>
    </row>
    <row r="1037" spans="1:16">
      <c r="A1037" t="s">
        <v>1684</v>
      </c>
      <c r="B1037" s="5">
        <v>44971</v>
      </c>
      <c r="C1037" t="s">
        <v>22</v>
      </c>
      <c r="D1037" t="s">
        <v>590</v>
      </c>
      <c r="E1037">
        <v>5</v>
      </c>
      <c r="F1037" t="str">
        <f t="shared" si="64"/>
        <v>normal</v>
      </c>
      <c r="G1037" s="3">
        <v>332</v>
      </c>
      <c r="H1037">
        <v>5</v>
      </c>
      <c r="I1037" t="str">
        <f t="shared" si="65"/>
        <v>discounted</v>
      </c>
      <c r="J1037" s="3">
        <f>Table3[[#This Row],[Quantity_Sold]]*Table3[[#This Row],[Selling_Price]]</f>
        <v>1660</v>
      </c>
      <c r="K1037" s="3">
        <f t="shared" si="66"/>
        <v>16.600000000000001</v>
      </c>
      <c r="L1037" s="3">
        <f t="shared" si="67"/>
        <v>1643.4</v>
      </c>
      <c r="M1037" s="3" t="str">
        <f>TEXT(Table3[[#This Row],[Date]], "mmmm")</f>
        <v>February</v>
      </c>
      <c r="N1037" s="3" t="str">
        <f>_xlfn.XLOOKUP(D1037,Customers!A:A,Customers!B:B )</f>
        <v>Mills, Robles and Smith</v>
      </c>
      <c r="O1037" s="3" t="str">
        <f>_xlfn.XLOOKUP(C1037,Books!A:A,Books!B:B)</f>
        <v>Loss peace on</v>
      </c>
      <c r="P1037" s="3" t="str">
        <f>INDEX(Customers!B:B,MATCH(D1037,Customers!A:A,0))</f>
        <v>Mills, Robles and Smith</v>
      </c>
    </row>
    <row r="1038" spans="1:16">
      <c r="A1038" t="s">
        <v>1685</v>
      </c>
      <c r="B1038" s="5">
        <v>44963</v>
      </c>
      <c r="C1038" t="s">
        <v>112</v>
      </c>
      <c r="D1038" t="s">
        <v>432</v>
      </c>
      <c r="E1038">
        <v>2</v>
      </c>
      <c r="F1038" t="str">
        <f t="shared" si="64"/>
        <v>normal</v>
      </c>
      <c r="G1038" s="3">
        <v>462</v>
      </c>
      <c r="H1038">
        <v>0</v>
      </c>
      <c r="I1038" t="str">
        <f t="shared" si="65"/>
        <v>full price</v>
      </c>
      <c r="J1038" s="3">
        <f>Table3[[#This Row],[Quantity_Sold]]*Table3[[#This Row],[Selling_Price]]</f>
        <v>924</v>
      </c>
      <c r="K1038" s="3">
        <f t="shared" si="66"/>
        <v>0</v>
      </c>
      <c r="L1038" s="3">
        <f t="shared" si="67"/>
        <v>924</v>
      </c>
      <c r="M1038" s="3" t="str">
        <f>TEXT(Table3[[#This Row],[Date]], "mmmm")</f>
        <v>February</v>
      </c>
      <c r="N1038" s="3" t="str">
        <f>_xlfn.XLOOKUP(D1038,Customers!A:A,Customers!B:B )</f>
        <v>Rodgers and Sons</v>
      </c>
      <c r="O1038" s="3" t="str">
        <f>_xlfn.XLOOKUP(C1038,Books!A:A,Books!B:B)</f>
        <v>Now stage</v>
      </c>
      <c r="P1038" s="3" t="str">
        <f>INDEX(Customers!B:B,MATCH(D1038,Customers!A:A,0))</f>
        <v>Rodgers and Sons</v>
      </c>
    </row>
    <row r="1039" spans="1:16">
      <c r="A1039" t="s">
        <v>1686</v>
      </c>
      <c r="B1039" s="5">
        <v>44966</v>
      </c>
      <c r="C1039" t="s">
        <v>48</v>
      </c>
      <c r="D1039" t="s">
        <v>404</v>
      </c>
      <c r="E1039">
        <v>4</v>
      </c>
      <c r="F1039" t="str">
        <f t="shared" si="64"/>
        <v>normal</v>
      </c>
      <c r="G1039" s="3">
        <v>386</v>
      </c>
      <c r="H1039">
        <v>10</v>
      </c>
      <c r="I1039" t="str">
        <f t="shared" si="65"/>
        <v>discounted</v>
      </c>
      <c r="J1039" s="3">
        <f>Table3[[#This Row],[Quantity_Sold]]*Table3[[#This Row],[Selling_Price]]</f>
        <v>1544</v>
      </c>
      <c r="K1039" s="3">
        <f t="shared" si="66"/>
        <v>38.6</v>
      </c>
      <c r="L1039" s="3">
        <f t="shared" si="67"/>
        <v>1505.4</v>
      </c>
      <c r="M1039" s="3" t="str">
        <f>TEXT(Table3[[#This Row],[Date]], "mmmm")</f>
        <v>February</v>
      </c>
      <c r="N1039" s="3" t="str">
        <f>_xlfn.XLOOKUP(D1039,Customers!A:A,Customers!B:B )</f>
        <v>Morales-Morris</v>
      </c>
      <c r="O1039" s="3" t="str">
        <f>_xlfn.XLOOKUP(C1039,Books!A:A,Books!B:B)</f>
        <v>Choose level</v>
      </c>
      <c r="P1039" s="3" t="str">
        <f>INDEX(Customers!B:B,MATCH(D1039,Customers!A:A,0))</f>
        <v>Morales-Morris</v>
      </c>
    </row>
    <row r="1040" spans="1:16">
      <c r="A1040" t="s">
        <v>1687</v>
      </c>
      <c r="B1040" s="5">
        <v>44967</v>
      </c>
      <c r="C1040" t="s">
        <v>42</v>
      </c>
      <c r="D1040" t="s">
        <v>210</v>
      </c>
      <c r="E1040">
        <v>7</v>
      </c>
      <c r="F1040" t="str">
        <f t="shared" si="64"/>
        <v>Bulk</v>
      </c>
      <c r="G1040" s="3">
        <v>303</v>
      </c>
      <c r="H1040">
        <v>10</v>
      </c>
      <c r="I1040" t="str">
        <f t="shared" si="65"/>
        <v>discounted</v>
      </c>
      <c r="J1040" s="3">
        <f>Table3[[#This Row],[Quantity_Sold]]*Table3[[#This Row],[Selling_Price]]</f>
        <v>2121</v>
      </c>
      <c r="K1040" s="3">
        <f t="shared" si="66"/>
        <v>30.3</v>
      </c>
      <c r="L1040" s="3">
        <f t="shared" si="67"/>
        <v>2090.6999999999998</v>
      </c>
      <c r="M1040" s="3" t="str">
        <f>TEXT(Table3[[#This Row],[Date]], "mmmm")</f>
        <v>February</v>
      </c>
      <c r="N1040" s="3" t="str">
        <f>_xlfn.XLOOKUP(D1040,Customers!A:A,Customers!B:B )</f>
        <v>Green-Everett</v>
      </c>
      <c r="O1040" s="3" t="str">
        <f>_xlfn.XLOOKUP(C1040,Books!A:A,Books!B:B)</f>
        <v>Industry sport interesting</v>
      </c>
      <c r="P1040" s="3" t="str">
        <f>INDEX(Customers!B:B,MATCH(D1040,Customers!A:A,0))</f>
        <v>Green-Everett</v>
      </c>
    </row>
    <row r="1041" spans="1:16">
      <c r="A1041" t="s">
        <v>1688</v>
      </c>
      <c r="B1041" s="5">
        <v>44971</v>
      </c>
      <c r="C1041" t="s">
        <v>112</v>
      </c>
      <c r="D1041" t="s">
        <v>143</v>
      </c>
      <c r="E1041">
        <v>9</v>
      </c>
      <c r="F1041" t="str">
        <f t="shared" si="64"/>
        <v>Bulk</v>
      </c>
      <c r="G1041" s="3">
        <v>462</v>
      </c>
      <c r="H1041">
        <v>10</v>
      </c>
      <c r="I1041" t="str">
        <f t="shared" si="65"/>
        <v>discounted</v>
      </c>
      <c r="J1041" s="3">
        <f>Table3[[#This Row],[Quantity_Sold]]*Table3[[#This Row],[Selling_Price]]</f>
        <v>4158</v>
      </c>
      <c r="K1041" s="3">
        <f t="shared" si="66"/>
        <v>46.2</v>
      </c>
      <c r="L1041" s="3">
        <f t="shared" si="67"/>
        <v>4111.8</v>
      </c>
      <c r="M1041" s="3" t="str">
        <f>TEXT(Table3[[#This Row],[Date]], "mmmm")</f>
        <v>February</v>
      </c>
      <c r="N1041" s="3" t="str">
        <f>_xlfn.XLOOKUP(D1041,Customers!A:A,Customers!B:B )</f>
        <v>Scott Ltd</v>
      </c>
      <c r="O1041" s="3" t="str">
        <f>_xlfn.XLOOKUP(C1041,Books!A:A,Books!B:B)</f>
        <v>Now stage</v>
      </c>
      <c r="P1041" s="3" t="str">
        <f>INDEX(Customers!B:B,MATCH(D1041,Customers!A:A,0))</f>
        <v>Scott Ltd</v>
      </c>
    </row>
    <row r="1042" spans="1:16">
      <c r="A1042" t="s">
        <v>1689</v>
      </c>
      <c r="B1042" s="5">
        <v>44972</v>
      </c>
      <c r="C1042" t="s">
        <v>84</v>
      </c>
      <c r="D1042" t="s">
        <v>406</v>
      </c>
      <c r="E1042">
        <v>3</v>
      </c>
      <c r="F1042" t="str">
        <f t="shared" si="64"/>
        <v>normal</v>
      </c>
      <c r="G1042" s="3">
        <v>481</v>
      </c>
      <c r="H1042">
        <v>5</v>
      </c>
      <c r="I1042" t="str">
        <f t="shared" si="65"/>
        <v>discounted</v>
      </c>
      <c r="J1042" s="3">
        <f>Table3[[#This Row],[Quantity_Sold]]*Table3[[#This Row],[Selling_Price]]</f>
        <v>1443</v>
      </c>
      <c r="K1042" s="3">
        <f t="shared" si="66"/>
        <v>24.05</v>
      </c>
      <c r="L1042" s="3">
        <f t="shared" si="67"/>
        <v>1418.95</v>
      </c>
      <c r="M1042" s="3" t="str">
        <f>TEXT(Table3[[#This Row],[Date]], "mmmm")</f>
        <v>February</v>
      </c>
      <c r="N1042" s="3" t="str">
        <f>_xlfn.XLOOKUP(D1042,Customers!A:A,Customers!B:B )</f>
        <v>Hernandez PLC</v>
      </c>
      <c r="O1042" s="3" t="str">
        <f>_xlfn.XLOOKUP(C1042,Books!A:A,Books!B:B)</f>
        <v>Statement back brother</v>
      </c>
      <c r="P1042" s="3" t="str">
        <f>INDEX(Customers!B:B,MATCH(D1042,Customers!A:A,0))</f>
        <v>Hernandez PLC</v>
      </c>
    </row>
    <row r="1043" spans="1:16">
      <c r="A1043" t="s">
        <v>1690</v>
      </c>
      <c r="B1043" s="5">
        <v>44971</v>
      </c>
      <c r="C1043" t="s">
        <v>50</v>
      </c>
      <c r="D1043" t="s">
        <v>157</v>
      </c>
      <c r="E1043">
        <v>1</v>
      </c>
      <c r="F1043" t="str">
        <f t="shared" si="64"/>
        <v>normal</v>
      </c>
      <c r="G1043" s="3">
        <v>269</v>
      </c>
      <c r="H1043">
        <v>10</v>
      </c>
      <c r="I1043" t="str">
        <f t="shared" si="65"/>
        <v>discounted</v>
      </c>
      <c r="J1043" s="3">
        <f>Table3[[#This Row],[Quantity_Sold]]*Table3[[#This Row],[Selling_Price]]</f>
        <v>269</v>
      </c>
      <c r="K1043" s="3">
        <f t="shared" si="66"/>
        <v>26.9</v>
      </c>
      <c r="L1043" s="3">
        <f t="shared" si="67"/>
        <v>242.1</v>
      </c>
      <c r="M1043" s="3" t="str">
        <f>TEXT(Table3[[#This Row],[Date]], "mmmm")</f>
        <v>February</v>
      </c>
      <c r="N1043" s="3" t="str">
        <f>_xlfn.XLOOKUP(D1043,Customers!A:A,Customers!B:B )</f>
        <v>Brown PLC</v>
      </c>
      <c r="O1043" s="3" t="str">
        <f>_xlfn.XLOOKUP(C1043,Books!A:A,Books!B:B)</f>
        <v>Course history</v>
      </c>
      <c r="P1043" s="3" t="str">
        <f>INDEX(Customers!B:B,MATCH(D1043,Customers!A:A,0))</f>
        <v>Brown PLC</v>
      </c>
    </row>
    <row r="1044" spans="1:16">
      <c r="A1044" t="s">
        <v>1691</v>
      </c>
      <c r="B1044" s="5">
        <v>44971</v>
      </c>
      <c r="C1044" t="s">
        <v>46</v>
      </c>
      <c r="D1044" t="s">
        <v>190</v>
      </c>
      <c r="E1044">
        <v>5</v>
      </c>
      <c r="F1044" t="str">
        <f t="shared" si="64"/>
        <v>normal</v>
      </c>
      <c r="G1044" s="3">
        <v>167</v>
      </c>
      <c r="H1044">
        <v>5</v>
      </c>
      <c r="I1044" t="str">
        <f t="shared" si="65"/>
        <v>discounted</v>
      </c>
      <c r="J1044" s="3">
        <f>Table3[[#This Row],[Quantity_Sold]]*Table3[[#This Row],[Selling_Price]]</f>
        <v>835</v>
      </c>
      <c r="K1044" s="3">
        <f t="shared" si="66"/>
        <v>8.35</v>
      </c>
      <c r="L1044" s="3">
        <f t="shared" si="67"/>
        <v>826.65</v>
      </c>
      <c r="M1044" s="3" t="str">
        <f>TEXT(Table3[[#This Row],[Date]], "mmmm")</f>
        <v>February</v>
      </c>
      <c r="N1044" s="3" t="str">
        <f>_xlfn.XLOOKUP(D1044,Customers!A:A,Customers!B:B )</f>
        <v>Rowland-Morgan</v>
      </c>
      <c r="O1044" s="3" t="str">
        <f>_xlfn.XLOOKUP(C1044,Books!A:A,Books!B:B)</f>
        <v>Result population age</v>
      </c>
      <c r="P1044" s="3" t="str">
        <f>INDEX(Customers!B:B,MATCH(D1044,Customers!A:A,0))</f>
        <v>Rowland-Morgan</v>
      </c>
    </row>
    <row r="1045" spans="1:16">
      <c r="A1045" t="s">
        <v>1692</v>
      </c>
      <c r="B1045" s="5">
        <v>44963</v>
      </c>
      <c r="C1045" t="s">
        <v>46</v>
      </c>
      <c r="D1045" t="s">
        <v>186</v>
      </c>
      <c r="E1045">
        <v>7</v>
      </c>
      <c r="F1045" t="str">
        <f t="shared" si="64"/>
        <v>Bulk</v>
      </c>
      <c r="G1045" s="3">
        <v>167</v>
      </c>
      <c r="H1045">
        <v>0</v>
      </c>
      <c r="I1045" t="str">
        <f t="shared" si="65"/>
        <v>full price</v>
      </c>
      <c r="J1045" s="3">
        <f>Table3[[#This Row],[Quantity_Sold]]*Table3[[#This Row],[Selling_Price]]</f>
        <v>1169</v>
      </c>
      <c r="K1045" s="3">
        <f t="shared" si="66"/>
        <v>0</v>
      </c>
      <c r="L1045" s="3">
        <f t="shared" si="67"/>
        <v>1169</v>
      </c>
      <c r="M1045" s="3" t="str">
        <f>TEXT(Table3[[#This Row],[Date]], "mmmm")</f>
        <v>February</v>
      </c>
      <c r="N1045" s="3" t="str">
        <f>_xlfn.XLOOKUP(D1045,Customers!A:A,Customers!B:B )</f>
        <v>Williams-Edwards</v>
      </c>
      <c r="O1045" s="3" t="str">
        <f>_xlfn.XLOOKUP(C1045,Books!A:A,Books!B:B)</f>
        <v>Result population age</v>
      </c>
      <c r="P1045" s="3" t="str">
        <f>INDEX(Customers!B:B,MATCH(D1045,Customers!A:A,0))</f>
        <v>Williams-Edwards</v>
      </c>
    </row>
    <row r="1046" spans="1:16">
      <c r="A1046" t="s">
        <v>1693</v>
      </c>
      <c r="B1046" s="5">
        <v>44983</v>
      </c>
      <c r="C1046" t="s">
        <v>92</v>
      </c>
      <c r="D1046" t="s">
        <v>350</v>
      </c>
      <c r="E1046">
        <v>7</v>
      </c>
      <c r="F1046" t="str">
        <f t="shared" si="64"/>
        <v>Bulk</v>
      </c>
      <c r="G1046" s="3">
        <v>381</v>
      </c>
      <c r="H1046">
        <v>10</v>
      </c>
      <c r="I1046" t="str">
        <f t="shared" si="65"/>
        <v>discounted</v>
      </c>
      <c r="J1046" s="3">
        <f>Table3[[#This Row],[Quantity_Sold]]*Table3[[#This Row],[Selling_Price]]</f>
        <v>2667</v>
      </c>
      <c r="K1046" s="3">
        <f t="shared" si="66"/>
        <v>38.1</v>
      </c>
      <c r="L1046" s="3">
        <f t="shared" si="67"/>
        <v>2628.9</v>
      </c>
      <c r="M1046" s="3" t="str">
        <f>TEXT(Table3[[#This Row],[Date]], "mmmm")</f>
        <v>February</v>
      </c>
      <c r="N1046" s="3" t="str">
        <f>_xlfn.XLOOKUP(D1046,Customers!A:A,Customers!B:B )</f>
        <v>Johnson-Bennett</v>
      </c>
      <c r="O1046" s="3" t="str">
        <f>_xlfn.XLOOKUP(C1046,Books!A:A,Books!B:B)</f>
        <v>Also general growth local</v>
      </c>
      <c r="P1046" s="3" t="str">
        <f>INDEX(Customers!B:B,MATCH(D1046,Customers!A:A,0))</f>
        <v>Johnson-Bennett</v>
      </c>
    </row>
    <row r="1047" spans="1:16">
      <c r="A1047" t="s">
        <v>1694</v>
      </c>
      <c r="B1047" s="5">
        <v>44971</v>
      </c>
      <c r="C1047" t="s">
        <v>94</v>
      </c>
      <c r="D1047" t="s">
        <v>382</v>
      </c>
      <c r="E1047">
        <v>8</v>
      </c>
      <c r="F1047" t="str">
        <f t="shared" si="64"/>
        <v>Bulk</v>
      </c>
      <c r="G1047" s="3">
        <v>262</v>
      </c>
      <c r="H1047">
        <v>0</v>
      </c>
      <c r="I1047" t="str">
        <f t="shared" si="65"/>
        <v>full price</v>
      </c>
      <c r="J1047" s="3">
        <f>Table3[[#This Row],[Quantity_Sold]]*Table3[[#This Row],[Selling_Price]]</f>
        <v>2096</v>
      </c>
      <c r="K1047" s="3">
        <f t="shared" si="66"/>
        <v>0</v>
      </c>
      <c r="L1047" s="3">
        <f t="shared" si="67"/>
        <v>2096</v>
      </c>
      <c r="M1047" s="3" t="str">
        <f>TEXT(Table3[[#This Row],[Date]], "mmmm")</f>
        <v>February</v>
      </c>
      <c r="N1047" s="3" t="str">
        <f>_xlfn.XLOOKUP(D1047,Customers!A:A,Customers!B:B )</f>
        <v>Williams and Sons</v>
      </c>
      <c r="O1047" s="3" t="str">
        <f>_xlfn.XLOOKUP(C1047,Books!A:A,Books!B:B)</f>
        <v>Number owner</v>
      </c>
      <c r="P1047" s="3" t="str">
        <f>INDEX(Customers!B:B,MATCH(D1047,Customers!A:A,0))</f>
        <v>Williams and Sons</v>
      </c>
    </row>
    <row r="1048" spans="1:16">
      <c r="A1048" t="s">
        <v>1695</v>
      </c>
      <c r="B1048" s="5">
        <v>44972</v>
      </c>
      <c r="C1048" t="s">
        <v>82</v>
      </c>
      <c r="D1048" t="s">
        <v>164</v>
      </c>
      <c r="E1048">
        <v>1</v>
      </c>
      <c r="F1048" t="str">
        <f t="shared" si="64"/>
        <v>normal</v>
      </c>
      <c r="G1048" s="3">
        <v>373</v>
      </c>
      <c r="H1048">
        <v>0</v>
      </c>
      <c r="I1048" t="str">
        <f t="shared" si="65"/>
        <v>full price</v>
      </c>
      <c r="J1048" s="3">
        <f>Table3[[#This Row],[Quantity_Sold]]*Table3[[#This Row],[Selling_Price]]</f>
        <v>373</v>
      </c>
      <c r="K1048" s="3">
        <f t="shared" si="66"/>
        <v>0</v>
      </c>
      <c r="L1048" s="3">
        <f t="shared" si="67"/>
        <v>373</v>
      </c>
      <c r="M1048" s="3" t="str">
        <f>TEXT(Table3[[#This Row],[Date]], "mmmm")</f>
        <v>February</v>
      </c>
      <c r="N1048" s="3" t="str">
        <f>_xlfn.XLOOKUP(D1048,Customers!A:A,Customers!B:B )</f>
        <v>Munoz, Black and Wilson</v>
      </c>
      <c r="O1048" s="3" t="str">
        <f>_xlfn.XLOOKUP(C1048,Books!A:A,Books!B:B)</f>
        <v>Light leader expect</v>
      </c>
      <c r="P1048" s="3" t="str">
        <f>INDEX(Customers!B:B,MATCH(D1048,Customers!A:A,0))</f>
        <v>Munoz, Black and Wilson</v>
      </c>
    </row>
    <row r="1049" spans="1:16">
      <c r="A1049" t="s">
        <v>1696</v>
      </c>
      <c r="B1049" s="5">
        <v>44963</v>
      </c>
      <c r="C1049" t="s">
        <v>116</v>
      </c>
      <c r="D1049" t="s">
        <v>624</v>
      </c>
      <c r="E1049">
        <v>1</v>
      </c>
      <c r="F1049" t="str">
        <f t="shared" si="64"/>
        <v>normal</v>
      </c>
      <c r="G1049" s="3">
        <v>209</v>
      </c>
      <c r="H1049">
        <v>15</v>
      </c>
      <c r="I1049" t="str">
        <f t="shared" si="65"/>
        <v>discounted</v>
      </c>
      <c r="J1049" s="3">
        <f>Table3[[#This Row],[Quantity_Sold]]*Table3[[#This Row],[Selling_Price]]</f>
        <v>209</v>
      </c>
      <c r="K1049" s="3">
        <f t="shared" si="66"/>
        <v>31.35</v>
      </c>
      <c r="L1049" s="3">
        <f t="shared" si="67"/>
        <v>177.65</v>
      </c>
      <c r="M1049" s="3" t="str">
        <f>TEXT(Table3[[#This Row],[Date]], "mmmm")</f>
        <v>February</v>
      </c>
      <c r="N1049" s="3" t="str">
        <f>_xlfn.XLOOKUP(D1049,Customers!A:A,Customers!B:B )</f>
        <v>Williams, Mills and Schwartz</v>
      </c>
      <c r="O1049" s="3" t="str">
        <f>_xlfn.XLOOKUP(C1049,Books!A:A,Books!B:B)</f>
        <v>Present positive</v>
      </c>
      <c r="P1049" s="3" t="str">
        <f>INDEX(Customers!B:B,MATCH(D1049,Customers!A:A,0))</f>
        <v>Williams, Mills and Schwartz</v>
      </c>
    </row>
    <row r="1050" spans="1:16">
      <c r="A1050" t="s">
        <v>1697</v>
      </c>
      <c r="B1050" s="5">
        <v>44976</v>
      </c>
      <c r="C1050" t="s">
        <v>22</v>
      </c>
      <c r="D1050" t="s">
        <v>186</v>
      </c>
      <c r="E1050">
        <v>2</v>
      </c>
      <c r="F1050" t="str">
        <f t="shared" si="64"/>
        <v>normal</v>
      </c>
      <c r="G1050" s="3">
        <v>332</v>
      </c>
      <c r="H1050">
        <v>15</v>
      </c>
      <c r="I1050" t="str">
        <f t="shared" si="65"/>
        <v>discounted</v>
      </c>
      <c r="J1050" s="3">
        <f>Table3[[#This Row],[Quantity_Sold]]*Table3[[#This Row],[Selling_Price]]</f>
        <v>664</v>
      </c>
      <c r="K1050" s="3">
        <f t="shared" si="66"/>
        <v>49.8</v>
      </c>
      <c r="L1050" s="3">
        <f t="shared" si="67"/>
        <v>614.20000000000005</v>
      </c>
      <c r="M1050" s="3" t="str">
        <f>TEXT(Table3[[#This Row],[Date]], "mmmm")</f>
        <v>February</v>
      </c>
      <c r="N1050" s="3" t="str">
        <f>_xlfn.XLOOKUP(D1050,Customers!A:A,Customers!B:B )</f>
        <v>Williams-Edwards</v>
      </c>
      <c r="O1050" s="3" t="str">
        <f>_xlfn.XLOOKUP(C1050,Books!A:A,Books!B:B)</f>
        <v>Loss peace on</v>
      </c>
      <c r="P1050" s="3" t="str">
        <f>INDEX(Customers!B:B,MATCH(D1050,Customers!A:A,0))</f>
        <v>Williams-Edwards</v>
      </c>
    </row>
    <row r="1051" spans="1:16">
      <c r="A1051" t="s">
        <v>1698</v>
      </c>
      <c r="B1051" s="5">
        <v>44976</v>
      </c>
      <c r="C1051" t="s">
        <v>100</v>
      </c>
      <c r="D1051" t="s">
        <v>442</v>
      </c>
      <c r="E1051">
        <v>5</v>
      </c>
      <c r="F1051" t="str">
        <f t="shared" si="64"/>
        <v>normal</v>
      </c>
      <c r="G1051" s="3">
        <v>334</v>
      </c>
      <c r="H1051">
        <v>10</v>
      </c>
      <c r="I1051" t="str">
        <f t="shared" si="65"/>
        <v>discounted</v>
      </c>
      <c r="J1051" s="3">
        <f>Table3[[#This Row],[Quantity_Sold]]*Table3[[#This Row],[Selling_Price]]</f>
        <v>1670</v>
      </c>
      <c r="K1051" s="3">
        <f t="shared" si="66"/>
        <v>33.4</v>
      </c>
      <c r="L1051" s="3">
        <f t="shared" si="67"/>
        <v>1636.6</v>
      </c>
      <c r="M1051" s="3" t="str">
        <f>TEXT(Table3[[#This Row],[Date]], "mmmm")</f>
        <v>February</v>
      </c>
      <c r="N1051" s="3" t="str">
        <f>_xlfn.XLOOKUP(D1051,Customers!A:A,Customers!B:B )</f>
        <v>Terry-Simpson</v>
      </c>
      <c r="O1051" s="3" t="str">
        <f>_xlfn.XLOOKUP(C1051,Books!A:A,Books!B:B)</f>
        <v>Prevent particularly wrong</v>
      </c>
      <c r="P1051" s="3" t="str">
        <f>INDEX(Customers!B:B,MATCH(D1051,Customers!A:A,0))</f>
        <v>Terry-Simpson</v>
      </c>
    </row>
    <row r="1052" spans="1:16">
      <c r="A1052" t="s">
        <v>1699</v>
      </c>
      <c r="B1052" s="5">
        <v>44972</v>
      </c>
      <c r="C1052" t="s">
        <v>118</v>
      </c>
      <c r="D1052" t="s">
        <v>141</v>
      </c>
      <c r="E1052">
        <v>1</v>
      </c>
      <c r="F1052" t="str">
        <f t="shared" si="64"/>
        <v>normal</v>
      </c>
      <c r="G1052" s="3">
        <v>192</v>
      </c>
      <c r="H1052">
        <v>10</v>
      </c>
      <c r="I1052" t="str">
        <f t="shared" si="65"/>
        <v>discounted</v>
      </c>
      <c r="J1052" s="3">
        <f>Table3[[#This Row],[Quantity_Sold]]*Table3[[#This Row],[Selling_Price]]</f>
        <v>192</v>
      </c>
      <c r="K1052" s="3">
        <f t="shared" si="66"/>
        <v>19.2</v>
      </c>
      <c r="L1052" s="3">
        <f t="shared" si="67"/>
        <v>172.8</v>
      </c>
      <c r="M1052" s="3" t="str">
        <f>TEXT(Table3[[#This Row],[Date]], "mmmm")</f>
        <v>February</v>
      </c>
      <c r="N1052" s="3" t="str">
        <f>_xlfn.XLOOKUP(D1052,Customers!A:A,Customers!B:B )</f>
        <v>Clark and Sons</v>
      </c>
      <c r="O1052" s="3" t="str">
        <f>_xlfn.XLOOKUP(C1052,Books!A:A,Books!B:B)</f>
        <v>Attorney</v>
      </c>
      <c r="P1052" s="3" t="str">
        <f>INDEX(Customers!B:B,MATCH(D1052,Customers!A:A,0))</f>
        <v>Clark and Sons</v>
      </c>
    </row>
    <row r="1053" spans="1:16">
      <c r="A1053" t="s">
        <v>1700</v>
      </c>
      <c r="B1053" s="5">
        <v>44985</v>
      </c>
      <c r="C1053" t="s">
        <v>98</v>
      </c>
      <c r="D1053" t="s">
        <v>632</v>
      </c>
      <c r="E1053">
        <v>4</v>
      </c>
      <c r="F1053" t="str">
        <f t="shared" si="64"/>
        <v>normal</v>
      </c>
      <c r="G1053" s="3">
        <v>206</v>
      </c>
      <c r="H1053">
        <v>15</v>
      </c>
      <c r="I1053" t="str">
        <f t="shared" si="65"/>
        <v>discounted</v>
      </c>
      <c r="J1053" s="3">
        <f>Table3[[#This Row],[Quantity_Sold]]*Table3[[#This Row],[Selling_Price]]</f>
        <v>824</v>
      </c>
      <c r="K1053" s="3">
        <f t="shared" si="66"/>
        <v>30.9</v>
      </c>
      <c r="L1053" s="3">
        <f t="shared" si="67"/>
        <v>793.1</v>
      </c>
      <c r="M1053" s="3" t="str">
        <f>TEXT(Table3[[#This Row],[Date]], "mmmm")</f>
        <v>February</v>
      </c>
      <c r="N1053" s="3" t="str">
        <f>_xlfn.XLOOKUP(D1053,Customers!A:A,Customers!B:B )</f>
        <v>Jones-Hunter</v>
      </c>
      <c r="O1053" s="3" t="str">
        <f>_xlfn.XLOOKUP(C1053,Books!A:A,Books!B:B)</f>
        <v>Inside lot never discover</v>
      </c>
      <c r="P1053" s="3" t="str">
        <f>INDEX(Customers!B:B,MATCH(D1053,Customers!A:A,0))</f>
        <v>Jones-Hunter</v>
      </c>
    </row>
    <row r="1054" spans="1:16">
      <c r="A1054" t="s">
        <v>1701</v>
      </c>
      <c r="B1054" s="5">
        <v>44971</v>
      </c>
      <c r="C1054" t="s">
        <v>42</v>
      </c>
      <c r="D1054" t="s">
        <v>432</v>
      </c>
      <c r="E1054">
        <v>3</v>
      </c>
      <c r="F1054" t="str">
        <f t="shared" si="64"/>
        <v>normal</v>
      </c>
      <c r="G1054" s="3">
        <v>303</v>
      </c>
      <c r="H1054">
        <v>0</v>
      </c>
      <c r="I1054" t="str">
        <f t="shared" si="65"/>
        <v>full price</v>
      </c>
      <c r="J1054" s="3">
        <f>Table3[[#This Row],[Quantity_Sold]]*Table3[[#This Row],[Selling_Price]]</f>
        <v>909</v>
      </c>
      <c r="K1054" s="3">
        <f t="shared" si="66"/>
        <v>0</v>
      </c>
      <c r="L1054" s="3">
        <f t="shared" si="67"/>
        <v>909</v>
      </c>
      <c r="M1054" s="3" t="str">
        <f>TEXT(Table3[[#This Row],[Date]], "mmmm")</f>
        <v>February</v>
      </c>
      <c r="N1054" s="3" t="str">
        <f>_xlfn.XLOOKUP(D1054,Customers!A:A,Customers!B:B )</f>
        <v>Rodgers and Sons</v>
      </c>
      <c r="O1054" s="3" t="str">
        <f>_xlfn.XLOOKUP(C1054,Books!A:A,Books!B:B)</f>
        <v>Industry sport interesting</v>
      </c>
      <c r="P1054" s="3" t="str">
        <f>INDEX(Customers!B:B,MATCH(D1054,Customers!A:A,0))</f>
        <v>Rodgers and Sons</v>
      </c>
    </row>
    <row r="1055" spans="1:16">
      <c r="A1055" t="s">
        <v>1702</v>
      </c>
      <c r="B1055" s="5">
        <v>44979</v>
      </c>
      <c r="C1055" t="s">
        <v>102</v>
      </c>
      <c r="D1055" t="s">
        <v>526</v>
      </c>
      <c r="E1055">
        <v>8</v>
      </c>
      <c r="F1055" t="str">
        <f t="shared" si="64"/>
        <v>Bulk</v>
      </c>
      <c r="G1055" s="3">
        <v>162</v>
      </c>
      <c r="H1055">
        <v>0</v>
      </c>
      <c r="I1055" t="str">
        <f t="shared" si="65"/>
        <v>full price</v>
      </c>
      <c r="J1055" s="3">
        <f>Table3[[#This Row],[Quantity_Sold]]*Table3[[#This Row],[Selling_Price]]</f>
        <v>1296</v>
      </c>
      <c r="K1055" s="3">
        <f t="shared" si="66"/>
        <v>0</v>
      </c>
      <c r="L1055" s="3">
        <f t="shared" si="67"/>
        <v>1296</v>
      </c>
      <c r="M1055" s="3" t="str">
        <f>TEXT(Table3[[#This Row],[Date]], "mmmm")</f>
        <v>February</v>
      </c>
      <c r="N1055" s="3" t="str">
        <f>_xlfn.XLOOKUP(D1055,Customers!A:A,Customers!B:B )</f>
        <v>Holden, Austin and Robinson</v>
      </c>
      <c r="O1055" s="3" t="str">
        <f>_xlfn.XLOOKUP(C1055,Books!A:A,Books!B:B)</f>
        <v>Effort same</v>
      </c>
      <c r="P1055" s="3" t="str">
        <f>INDEX(Customers!B:B,MATCH(D1055,Customers!A:A,0))</f>
        <v>Holden, Austin and Robinson</v>
      </c>
    </row>
    <row r="1056" spans="1:16">
      <c r="A1056" t="s">
        <v>1703</v>
      </c>
      <c r="B1056" s="5">
        <v>44968</v>
      </c>
      <c r="C1056" t="s">
        <v>98</v>
      </c>
      <c r="D1056" t="s">
        <v>548</v>
      </c>
      <c r="E1056">
        <v>5</v>
      </c>
      <c r="F1056" t="str">
        <f t="shared" si="64"/>
        <v>normal</v>
      </c>
      <c r="G1056" s="3">
        <v>206</v>
      </c>
      <c r="H1056">
        <v>5</v>
      </c>
      <c r="I1056" t="str">
        <f t="shared" si="65"/>
        <v>discounted</v>
      </c>
      <c r="J1056" s="3">
        <f>Table3[[#This Row],[Quantity_Sold]]*Table3[[#This Row],[Selling_Price]]</f>
        <v>1030</v>
      </c>
      <c r="K1056" s="3">
        <f t="shared" si="66"/>
        <v>10.3</v>
      </c>
      <c r="L1056" s="3">
        <f t="shared" si="67"/>
        <v>1019.7</v>
      </c>
      <c r="M1056" s="3" t="str">
        <f>TEXT(Table3[[#This Row],[Date]], "mmmm")</f>
        <v>February</v>
      </c>
      <c r="N1056" s="3" t="str">
        <f>_xlfn.XLOOKUP(D1056,Customers!A:A,Customers!B:B )</f>
        <v>Mendoza LLC</v>
      </c>
      <c r="O1056" s="3" t="str">
        <f>_xlfn.XLOOKUP(C1056,Books!A:A,Books!B:B)</f>
        <v>Inside lot never discover</v>
      </c>
      <c r="P1056" s="3" t="str">
        <f>INDEX(Customers!B:B,MATCH(D1056,Customers!A:A,0))</f>
        <v>Mendoza LLC</v>
      </c>
    </row>
    <row r="1057" spans="1:16">
      <c r="A1057" t="s">
        <v>1704</v>
      </c>
      <c r="B1057" s="5">
        <v>44958</v>
      </c>
      <c r="C1057" t="s">
        <v>7</v>
      </c>
      <c r="D1057" t="s">
        <v>618</v>
      </c>
      <c r="E1057">
        <v>1</v>
      </c>
      <c r="F1057" t="str">
        <f t="shared" si="64"/>
        <v>normal</v>
      </c>
      <c r="G1057" s="3">
        <v>341</v>
      </c>
      <c r="H1057">
        <v>15</v>
      </c>
      <c r="I1057" t="str">
        <f t="shared" si="65"/>
        <v>discounted</v>
      </c>
      <c r="J1057" s="3">
        <f>Table3[[#This Row],[Quantity_Sold]]*Table3[[#This Row],[Selling_Price]]</f>
        <v>341</v>
      </c>
      <c r="K1057" s="3">
        <f t="shared" si="66"/>
        <v>51.15</v>
      </c>
      <c r="L1057" s="3">
        <f t="shared" si="67"/>
        <v>289.85000000000002</v>
      </c>
      <c r="M1057" s="3" t="str">
        <f>TEXT(Table3[[#This Row],[Date]], "mmmm")</f>
        <v>February</v>
      </c>
      <c r="N1057" s="3" t="str">
        <f>_xlfn.XLOOKUP(D1057,Customers!A:A,Customers!B:B )</f>
        <v>Sampson-Porter</v>
      </c>
      <c r="O1057" s="3" t="str">
        <f>_xlfn.XLOOKUP(C1057,Books!A:A,Books!B:B)</f>
        <v>Key protect simple fall</v>
      </c>
      <c r="P1057" s="3" t="str">
        <f>INDEX(Customers!B:B,MATCH(D1057,Customers!A:A,0))</f>
        <v>Sampson-Porter</v>
      </c>
    </row>
    <row r="1058" spans="1:16">
      <c r="A1058" t="s">
        <v>1705</v>
      </c>
      <c r="B1058" s="5">
        <v>44973</v>
      </c>
      <c r="C1058" t="s">
        <v>42</v>
      </c>
      <c r="D1058" t="s">
        <v>174</v>
      </c>
      <c r="E1058">
        <v>4</v>
      </c>
      <c r="F1058" t="str">
        <f t="shared" si="64"/>
        <v>normal</v>
      </c>
      <c r="G1058" s="3">
        <v>303</v>
      </c>
      <c r="H1058">
        <v>5</v>
      </c>
      <c r="I1058" t="str">
        <f t="shared" si="65"/>
        <v>discounted</v>
      </c>
      <c r="J1058" s="3">
        <f>Table3[[#This Row],[Quantity_Sold]]*Table3[[#This Row],[Selling_Price]]</f>
        <v>1212</v>
      </c>
      <c r="K1058" s="3">
        <f t="shared" si="66"/>
        <v>15.15</v>
      </c>
      <c r="L1058" s="3">
        <f t="shared" si="67"/>
        <v>1196.8499999999999</v>
      </c>
      <c r="M1058" s="3" t="str">
        <f>TEXT(Table3[[#This Row],[Date]], "mmmm")</f>
        <v>February</v>
      </c>
      <c r="N1058" s="3" t="str">
        <f>_xlfn.XLOOKUP(D1058,Customers!A:A,Customers!B:B )</f>
        <v>Martinez, Burch and Bates</v>
      </c>
      <c r="O1058" s="3" t="str">
        <f>_xlfn.XLOOKUP(C1058,Books!A:A,Books!B:B)</f>
        <v>Industry sport interesting</v>
      </c>
      <c r="P1058" s="3" t="str">
        <f>INDEX(Customers!B:B,MATCH(D1058,Customers!A:A,0))</f>
        <v>Martinez, Burch and Bates</v>
      </c>
    </row>
    <row r="1059" spans="1:16">
      <c r="A1059" t="s">
        <v>1706</v>
      </c>
      <c r="B1059" s="5">
        <v>44976</v>
      </c>
      <c r="C1059" t="s">
        <v>10</v>
      </c>
      <c r="D1059" t="s">
        <v>558</v>
      </c>
      <c r="E1059">
        <v>4</v>
      </c>
      <c r="F1059" t="str">
        <f t="shared" si="64"/>
        <v>normal</v>
      </c>
      <c r="G1059" s="3">
        <v>167</v>
      </c>
      <c r="H1059">
        <v>15</v>
      </c>
      <c r="I1059" t="str">
        <f t="shared" si="65"/>
        <v>discounted</v>
      </c>
      <c r="J1059" s="3">
        <f>Table3[[#This Row],[Quantity_Sold]]*Table3[[#This Row],[Selling_Price]]</f>
        <v>668</v>
      </c>
      <c r="K1059" s="3">
        <f t="shared" si="66"/>
        <v>25.05</v>
      </c>
      <c r="L1059" s="3">
        <f t="shared" si="67"/>
        <v>642.95000000000005</v>
      </c>
      <c r="M1059" s="3" t="str">
        <f>TEXT(Table3[[#This Row],[Date]], "mmmm")</f>
        <v>February</v>
      </c>
      <c r="N1059" s="3" t="str">
        <f>_xlfn.XLOOKUP(D1059,Customers!A:A,Customers!B:B )</f>
        <v>Maldonado-Cohen</v>
      </c>
      <c r="O1059" s="3" t="str">
        <f>_xlfn.XLOOKUP(C1059,Books!A:A,Books!B:B)</f>
        <v>Late</v>
      </c>
      <c r="P1059" s="3" t="str">
        <f>INDEX(Customers!B:B,MATCH(D1059,Customers!A:A,0))</f>
        <v>Maldonado-Cohen</v>
      </c>
    </row>
    <row r="1060" spans="1:16">
      <c r="A1060" t="s">
        <v>1707</v>
      </c>
      <c r="B1060" s="5">
        <v>44980</v>
      </c>
      <c r="C1060" t="s">
        <v>76</v>
      </c>
      <c r="D1060" t="s">
        <v>314</v>
      </c>
      <c r="E1060">
        <v>5</v>
      </c>
      <c r="F1060" t="str">
        <f t="shared" si="64"/>
        <v>normal</v>
      </c>
      <c r="G1060" s="3">
        <v>305</v>
      </c>
      <c r="H1060">
        <v>5</v>
      </c>
      <c r="I1060" t="str">
        <f t="shared" si="65"/>
        <v>discounted</v>
      </c>
      <c r="J1060" s="3">
        <f>Table3[[#This Row],[Quantity_Sold]]*Table3[[#This Row],[Selling_Price]]</f>
        <v>1525</v>
      </c>
      <c r="K1060" s="3">
        <f t="shared" si="66"/>
        <v>15.25</v>
      </c>
      <c r="L1060" s="3">
        <f t="shared" si="67"/>
        <v>1509.75</v>
      </c>
      <c r="M1060" s="3" t="str">
        <f>TEXT(Table3[[#This Row],[Date]], "mmmm")</f>
        <v>February</v>
      </c>
      <c r="N1060" s="3" t="str">
        <f>_xlfn.XLOOKUP(D1060,Customers!A:A,Customers!B:B )</f>
        <v>Anderson LLC</v>
      </c>
      <c r="O1060" s="3" t="str">
        <f>_xlfn.XLOOKUP(C1060,Books!A:A,Books!B:B)</f>
        <v>Above treatment</v>
      </c>
      <c r="P1060" s="3" t="str">
        <f>INDEX(Customers!B:B,MATCH(D1060,Customers!A:A,0))</f>
        <v>Anderson LLC</v>
      </c>
    </row>
    <row r="1061" spans="1:16">
      <c r="A1061" t="s">
        <v>1708</v>
      </c>
      <c r="B1061" s="5">
        <v>44980</v>
      </c>
      <c r="C1061" t="s">
        <v>82</v>
      </c>
      <c r="D1061" t="s">
        <v>436</v>
      </c>
      <c r="E1061">
        <v>8</v>
      </c>
      <c r="F1061" t="str">
        <f t="shared" si="64"/>
        <v>Bulk</v>
      </c>
      <c r="G1061" s="3">
        <v>373</v>
      </c>
      <c r="H1061">
        <v>5</v>
      </c>
      <c r="I1061" t="str">
        <f t="shared" si="65"/>
        <v>discounted</v>
      </c>
      <c r="J1061" s="3">
        <f>Table3[[#This Row],[Quantity_Sold]]*Table3[[#This Row],[Selling_Price]]</f>
        <v>2984</v>
      </c>
      <c r="K1061" s="3">
        <f t="shared" si="66"/>
        <v>18.649999999999999</v>
      </c>
      <c r="L1061" s="3">
        <f t="shared" si="67"/>
        <v>2965.35</v>
      </c>
      <c r="M1061" s="3" t="str">
        <f>TEXT(Table3[[#This Row],[Date]], "mmmm")</f>
        <v>February</v>
      </c>
      <c r="N1061" s="3" t="str">
        <f>_xlfn.XLOOKUP(D1061,Customers!A:A,Customers!B:B )</f>
        <v>Brown-Rivers</v>
      </c>
      <c r="O1061" s="3" t="str">
        <f>_xlfn.XLOOKUP(C1061,Books!A:A,Books!B:B)</f>
        <v>Light leader expect</v>
      </c>
      <c r="P1061" s="3" t="str">
        <f>INDEX(Customers!B:B,MATCH(D1061,Customers!A:A,0))</f>
        <v>Brown-Rivers</v>
      </c>
    </row>
    <row r="1062" spans="1:16">
      <c r="A1062" t="s">
        <v>1709</v>
      </c>
      <c r="B1062" s="5">
        <v>44985</v>
      </c>
      <c r="C1062" t="s">
        <v>74</v>
      </c>
      <c r="D1062" t="s">
        <v>188</v>
      </c>
      <c r="E1062">
        <v>9</v>
      </c>
      <c r="F1062" t="str">
        <f t="shared" si="64"/>
        <v>Bulk</v>
      </c>
      <c r="G1062" s="3">
        <v>347</v>
      </c>
      <c r="H1062">
        <v>15</v>
      </c>
      <c r="I1062" t="str">
        <f t="shared" si="65"/>
        <v>discounted</v>
      </c>
      <c r="J1062" s="3">
        <f>Table3[[#This Row],[Quantity_Sold]]*Table3[[#This Row],[Selling_Price]]</f>
        <v>3123</v>
      </c>
      <c r="K1062" s="3">
        <f t="shared" si="66"/>
        <v>52.05</v>
      </c>
      <c r="L1062" s="3">
        <f t="shared" si="67"/>
        <v>3070.95</v>
      </c>
      <c r="M1062" s="3" t="str">
        <f>TEXT(Table3[[#This Row],[Date]], "mmmm")</f>
        <v>February</v>
      </c>
      <c r="N1062" s="3" t="str">
        <f>_xlfn.XLOOKUP(D1062,Customers!A:A,Customers!B:B )</f>
        <v>Moran-Joyce</v>
      </c>
      <c r="O1062" s="3" t="str">
        <f>_xlfn.XLOOKUP(C1062,Books!A:A,Books!B:B)</f>
        <v>Think either pressure</v>
      </c>
      <c r="P1062" s="3" t="str">
        <f>INDEX(Customers!B:B,MATCH(D1062,Customers!A:A,0))</f>
        <v>Moran-Joyce</v>
      </c>
    </row>
    <row r="1063" spans="1:16">
      <c r="A1063" t="s">
        <v>1710</v>
      </c>
      <c r="B1063" s="5">
        <v>44970</v>
      </c>
      <c r="C1063" t="s">
        <v>48</v>
      </c>
      <c r="D1063" t="s">
        <v>572</v>
      </c>
      <c r="E1063">
        <v>8</v>
      </c>
      <c r="F1063" t="str">
        <f t="shared" si="64"/>
        <v>Bulk</v>
      </c>
      <c r="G1063" s="3">
        <v>386</v>
      </c>
      <c r="H1063">
        <v>5</v>
      </c>
      <c r="I1063" t="str">
        <f t="shared" si="65"/>
        <v>discounted</v>
      </c>
      <c r="J1063" s="3">
        <f>Table3[[#This Row],[Quantity_Sold]]*Table3[[#This Row],[Selling_Price]]</f>
        <v>3088</v>
      </c>
      <c r="K1063" s="3">
        <f t="shared" si="66"/>
        <v>19.3</v>
      </c>
      <c r="L1063" s="3">
        <f t="shared" si="67"/>
        <v>3068.7</v>
      </c>
      <c r="M1063" s="3" t="str">
        <f>TEXT(Table3[[#This Row],[Date]], "mmmm")</f>
        <v>February</v>
      </c>
      <c r="N1063" s="3" t="str">
        <f>_xlfn.XLOOKUP(D1063,Customers!A:A,Customers!B:B )</f>
        <v>Hill Inc</v>
      </c>
      <c r="O1063" s="3" t="str">
        <f>_xlfn.XLOOKUP(C1063,Books!A:A,Books!B:B)</f>
        <v>Choose level</v>
      </c>
      <c r="P1063" s="3" t="str">
        <f>INDEX(Customers!B:B,MATCH(D1063,Customers!A:A,0))</f>
        <v>Hill Inc</v>
      </c>
    </row>
    <row r="1064" spans="1:16">
      <c r="A1064" t="s">
        <v>1711</v>
      </c>
      <c r="B1064" s="5">
        <v>44966</v>
      </c>
      <c r="C1064" t="s">
        <v>76</v>
      </c>
      <c r="D1064" t="s">
        <v>394</v>
      </c>
      <c r="E1064">
        <v>8</v>
      </c>
      <c r="F1064" t="str">
        <f t="shared" si="64"/>
        <v>Bulk</v>
      </c>
      <c r="G1064" s="3">
        <v>305</v>
      </c>
      <c r="H1064">
        <v>5</v>
      </c>
      <c r="I1064" t="str">
        <f t="shared" si="65"/>
        <v>discounted</v>
      </c>
      <c r="J1064" s="3">
        <f>Table3[[#This Row],[Quantity_Sold]]*Table3[[#This Row],[Selling_Price]]</f>
        <v>2440</v>
      </c>
      <c r="K1064" s="3">
        <f t="shared" si="66"/>
        <v>15.25</v>
      </c>
      <c r="L1064" s="3">
        <f t="shared" si="67"/>
        <v>2424.75</v>
      </c>
      <c r="M1064" s="3" t="str">
        <f>TEXT(Table3[[#This Row],[Date]], "mmmm")</f>
        <v>February</v>
      </c>
      <c r="N1064" s="3" t="str">
        <f>_xlfn.XLOOKUP(D1064,Customers!A:A,Customers!B:B )</f>
        <v>Johnson, Gordon and Fuentes</v>
      </c>
      <c r="O1064" s="3" t="str">
        <f>_xlfn.XLOOKUP(C1064,Books!A:A,Books!B:B)</f>
        <v>Above treatment</v>
      </c>
      <c r="P1064" s="3" t="str">
        <f>INDEX(Customers!B:B,MATCH(D1064,Customers!A:A,0))</f>
        <v>Johnson, Gordon and Fuentes</v>
      </c>
    </row>
    <row r="1065" spans="1:16">
      <c r="A1065" t="s">
        <v>1712</v>
      </c>
      <c r="B1065" s="5">
        <v>44970</v>
      </c>
      <c r="C1065" t="s">
        <v>28</v>
      </c>
      <c r="D1065" t="s">
        <v>494</v>
      </c>
      <c r="E1065">
        <v>1</v>
      </c>
      <c r="F1065" t="str">
        <f t="shared" si="64"/>
        <v>normal</v>
      </c>
      <c r="G1065" s="3">
        <v>342</v>
      </c>
      <c r="H1065">
        <v>0</v>
      </c>
      <c r="I1065" t="str">
        <f t="shared" si="65"/>
        <v>full price</v>
      </c>
      <c r="J1065" s="3">
        <f>Table3[[#This Row],[Quantity_Sold]]*Table3[[#This Row],[Selling_Price]]</f>
        <v>342</v>
      </c>
      <c r="K1065" s="3">
        <f t="shared" si="66"/>
        <v>0</v>
      </c>
      <c r="L1065" s="3">
        <f t="shared" si="67"/>
        <v>342</v>
      </c>
      <c r="M1065" s="3" t="str">
        <f>TEXT(Table3[[#This Row],[Date]], "mmmm")</f>
        <v>February</v>
      </c>
      <c r="N1065" s="3" t="str">
        <f>_xlfn.XLOOKUP(D1065,Customers!A:A,Customers!B:B )</f>
        <v>Garner Inc</v>
      </c>
      <c r="O1065" s="3" t="str">
        <f>_xlfn.XLOOKUP(C1065,Books!A:A,Books!B:B)</f>
        <v>Eat pattern view</v>
      </c>
      <c r="P1065" s="3" t="str">
        <f>INDEX(Customers!B:B,MATCH(D1065,Customers!A:A,0))</f>
        <v>Garner Inc</v>
      </c>
    </row>
    <row r="1066" spans="1:16">
      <c r="A1066" t="s">
        <v>1713</v>
      </c>
      <c r="B1066" s="5">
        <v>44976</v>
      </c>
      <c r="C1066" t="s">
        <v>78</v>
      </c>
      <c r="D1066" t="s">
        <v>220</v>
      </c>
      <c r="E1066">
        <v>8</v>
      </c>
      <c r="F1066" t="str">
        <f t="shared" si="64"/>
        <v>Bulk</v>
      </c>
      <c r="G1066" s="3">
        <v>288</v>
      </c>
      <c r="H1066">
        <v>10</v>
      </c>
      <c r="I1066" t="str">
        <f t="shared" si="65"/>
        <v>discounted</v>
      </c>
      <c r="J1066" s="3">
        <f>Table3[[#This Row],[Quantity_Sold]]*Table3[[#This Row],[Selling_Price]]</f>
        <v>2304</v>
      </c>
      <c r="K1066" s="3">
        <f t="shared" si="66"/>
        <v>28.8</v>
      </c>
      <c r="L1066" s="3">
        <f t="shared" si="67"/>
        <v>2275.1999999999998</v>
      </c>
      <c r="M1066" s="3" t="str">
        <f>TEXT(Table3[[#This Row],[Date]], "mmmm")</f>
        <v>February</v>
      </c>
      <c r="N1066" s="3" t="str">
        <f>_xlfn.XLOOKUP(D1066,Customers!A:A,Customers!B:B )</f>
        <v>Moore-Torres</v>
      </c>
      <c r="O1066" s="3" t="str">
        <f>_xlfn.XLOOKUP(C1066,Books!A:A,Books!B:B)</f>
        <v>Visit although I</v>
      </c>
      <c r="P1066" s="3" t="str">
        <f>INDEX(Customers!B:B,MATCH(D1066,Customers!A:A,0))</f>
        <v>Moore-Torres</v>
      </c>
    </row>
    <row r="1067" spans="1:16">
      <c r="A1067" t="s">
        <v>1714</v>
      </c>
      <c r="B1067" s="5">
        <v>44982</v>
      </c>
      <c r="C1067" t="s">
        <v>100</v>
      </c>
      <c r="D1067" t="s">
        <v>632</v>
      </c>
      <c r="E1067">
        <v>3</v>
      </c>
      <c r="F1067" t="str">
        <f t="shared" si="64"/>
        <v>normal</v>
      </c>
      <c r="G1067" s="3">
        <v>334</v>
      </c>
      <c r="H1067">
        <v>0</v>
      </c>
      <c r="I1067" t="str">
        <f t="shared" si="65"/>
        <v>full price</v>
      </c>
      <c r="J1067" s="3">
        <f>Table3[[#This Row],[Quantity_Sold]]*Table3[[#This Row],[Selling_Price]]</f>
        <v>1002</v>
      </c>
      <c r="K1067" s="3">
        <f t="shared" si="66"/>
        <v>0</v>
      </c>
      <c r="L1067" s="3">
        <f t="shared" si="67"/>
        <v>1002</v>
      </c>
      <c r="M1067" s="3" t="str">
        <f>TEXT(Table3[[#This Row],[Date]], "mmmm")</f>
        <v>February</v>
      </c>
      <c r="N1067" s="3" t="str">
        <f>_xlfn.XLOOKUP(D1067,Customers!A:A,Customers!B:B )</f>
        <v>Jones-Hunter</v>
      </c>
      <c r="O1067" s="3" t="str">
        <f>_xlfn.XLOOKUP(C1067,Books!A:A,Books!B:B)</f>
        <v>Prevent particularly wrong</v>
      </c>
      <c r="P1067" s="3" t="str">
        <f>INDEX(Customers!B:B,MATCH(D1067,Customers!A:A,0))</f>
        <v>Jones-Hunter</v>
      </c>
    </row>
    <row r="1068" spans="1:16">
      <c r="A1068" t="s">
        <v>1715</v>
      </c>
      <c r="B1068" s="5">
        <v>44963</v>
      </c>
      <c r="C1068" t="s">
        <v>86</v>
      </c>
      <c r="D1068" t="s">
        <v>302</v>
      </c>
      <c r="E1068">
        <v>8</v>
      </c>
      <c r="F1068" t="str">
        <f t="shared" si="64"/>
        <v>Bulk</v>
      </c>
      <c r="G1068" s="3">
        <v>356</v>
      </c>
      <c r="H1068">
        <v>10</v>
      </c>
      <c r="I1068" t="str">
        <f t="shared" si="65"/>
        <v>discounted</v>
      </c>
      <c r="J1068" s="3">
        <f>Table3[[#This Row],[Quantity_Sold]]*Table3[[#This Row],[Selling_Price]]</f>
        <v>2848</v>
      </c>
      <c r="K1068" s="3">
        <f t="shared" si="66"/>
        <v>35.6</v>
      </c>
      <c r="L1068" s="3">
        <f t="shared" si="67"/>
        <v>2812.4</v>
      </c>
      <c r="M1068" s="3" t="str">
        <f>TEXT(Table3[[#This Row],[Date]], "mmmm")</f>
        <v>February</v>
      </c>
      <c r="N1068" s="3" t="str">
        <f>_xlfn.XLOOKUP(D1068,Customers!A:A,Customers!B:B )</f>
        <v>Miles Ltd</v>
      </c>
      <c r="O1068" s="3" t="str">
        <f>_xlfn.XLOOKUP(C1068,Books!A:A,Books!B:B)</f>
        <v>While responsibility</v>
      </c>
      <c r="P1068" s="3" t="str">
        <f>INDEX(Customers!B:B,MATCH(D1068,Customers!A:A,0))</f>
        <v>Miles Ltd</v>
      </c>
    </row>
    <row r="1069" spans="1:16">
      <c r="A1069" t="s">
        <v>1716</v>
      </c>
      <c r="B1069" s="5">
        <v>44976</v>
      </c>
      <c r="C1069" t="s">
        <v>102</v>
      </c>
      <c r="D1069" t="s">
        <v>348</v>
      </c>
      <c r="E1069">
        <v>10</v>
      </c>
      <c r="F1069" t="str">
        <f t="shared" si="64"/>
        <v>Bulk</v>
      </c>
      <c r="G1069" s="3">
        <v>162</v>
      </c>
      <c r="H1069">
        <v>5</v>
      </c>
      <c r="I1069" t="str">
        <f t="shared" si="65"/>
        <v>discounted</v>
      </c>
      <c r="J1069" s="3">
        <f>Table3[[#This Row],[Quantity_Sold]]*Table3[[#This Row],[Selling_Price]]</f>
        <v>1620</v>
      </c>
      <c r="K1069" s="3">
        <f t="shared" si="66"/>
        <v>8.1</v>
      </c>
      <c r="L1069" s="3">
        <f t="shared" si="67"/>
        <v>1611.9</v>
      </c>
      <c r="M1069" s="3" t="str">
        <f>TEXT(Table3[[#This Row],[Date]], "mmmm")</f>
        <v>February</v>
      </c>
      <c r="N1069" s="3" t="str">
        <f>_xlfn.XLOOKUP(D1069,Customers!A:A,Customers!B:B )</f>
        <v>Wade Group</v>
      </c>
      <c r="O1069" s="3" t="str">
        <f>_xlfn.XLOOKUP(C1069,Books!A:A,Books!B:B)</f>
        <v>Effort same</v>
      </c>
      <c r="P1069" s="3" t="str">
        <f>INDEX(Customers!B:B,MATCH(D1069,Customers!A:A,0))</f>
        <v>Wade Group</v>
      </c>
    </row>
    <row r="1070" spans="1:16">
      <c r="A1070" t="s">
        <v>1717</v>
      </c>
      <c r="B1070" s="5">
        <v>44980</v>
      </c>
      <c r="C1070" t="s">
        <v>110</v>
      </c>
      <c r="D1070" t="s">
        <v>490</v>
      </c>
      <c r="E1070">
        <v>8</v>
      </c>
      <c r="F1070" t="str">
        <f t="shared" si="64"/>
        <v>Bulk</v>
      </c>
      <c r="G1070" s="3">
        <v>451</v>
      </c>
      <c r="H1070">
        <v>0</v>
      </c>
      <c r="I1070" t="str">
        <f t="shared" si="65"/>
        <v>full price</v>
      </c>
      <c r="J1070" s="3">
        <f>Table3[[#This Row],[Quantity_Sold]]*Table3[[#This Row],[Selling_Price]]</f>
        <v>3608</v>
      </c>
      <c r="K1070" s="3">
        <f t="shared" si="66"/>
        <v>0</v>
      </c>
      <c r="L1070" s="3">
        <f t="shared" si="67"/>
        <v>3608</v>
      </c>
      <c r="M1070" s="3" t="str">
        <f>TEXT(Table3[[#This Row],[Date]], "mmmm")</f>
        <v>February</v>
      </c>
      <c r="N1070" s="3" t="str">
        <f>_xlfn.XLOOKUP(D1070,Customers!A:A,Customers!B:B )</f>
        <v>Edwards, Ayers and Lowe</v>
      </c>
      <c r="O1070" s="3" t="str">
        <f>_xlfn.XLOOKUP(C1070,Books!A:A,Books!B:B)</f>
        <v>Sense produce</v>
      </c>
      <c r="P1070" s="3" t="str">
        <f>INDEX(Customers!B:B,MATCH(D1070,Customers!A:A,0))</f>
        <v>Edwards, Ayers and Lowe</v>
      </c>
    </row>
    <row r="1071" spans="1:16">
      <c r="A1071" t="s">
        <v>1718</v>
      </c>
      <c r="B1071" s="5">
        <v>44964</v>
      </c>
      <c r="C1071" t="s">
        <v>32</v>
      </c>
      <c r="D1071" t="s">
        <v>534</v>
      </c>
      <c r="E1071">
        <v>8</v>
      </c>
      <c r="F1071" t="str">
        <f t="shared" si="64"/>
        <v>Bulk</v>
      </c>
      <c r="G1071" s="3">
        <v>186</v>
      </c>
      <c r="H1071">
        <v>15</v>
      </c>
      <c r="I1071" t="str">
        <f t="shared" si="65"/>
        <v>discounted</v>
      </c>
      <c r="J1071" s="3">
        <f>Table3[[#This Row],[Quantity_Sold]]*Table3[[#This Row],[Selling_Price]]</f>
        <v>1488</v>
      </c>
      <c r="K1071" s="3">
        <f t="shared" si="66"/>
        <v>27.9</v>
      </c>
      <c r="L1071" s="3">
        <f t="shared" si="67"/>
        <v>1460.1</v>
      </c>
      <c r="M1071" s="3" t="str">
        <f>TEXT(Table3[[#This Row],[Date]], "mmmm")</f>
        <v>February</v>
      </c>
      <c r="N1071" s="3" t="str">
        <f>_xlfn.XLOOKUP(D1071,Customers!A:A,Customers!B:B )</f>
        <v>Gonzalez Inc</v>
      </c>
      <c r="O1071" s="3" t="str">
        <f>_xlfn.XLOOKUP(C1071,Books!A:A,Books!B:B)</f>
        <v>Charge along</v>
      </c>
      <c r="P1071" s="3" t="str">
        <f>INDEX(Customers!B:B,MATCH(D1071,Customers!A:A,0))</f>
        <v>Gonzalez Inc</v>
      </c>
    </row>
    <row r="1072" spans="1:16">
      <c r="A1072" t="s">
        <v>1719</v>
      </c>
      <c r="B1072" s="5">
        <v>44972</v>
      </c>
      <c r="C1072" t="s">
        <v>10</v>
      </c>
      <c r="D1072" t="s">
        <v>570</v>
      </c>
      <c r="E1072">
        <v>6</v>
      </c>
      <c r="F1072" t="str">
        <f t="shared" si="64"/>
        <v>Bulk</v>
      </c>
      <c r="G1072" s="3">
        <v>167</v>
      </c>
      <c r="H1072">
        <v>15</v>
      </c>
      <c r="I1072" t="str">
        <f t="shared" si="65"/>
        <v>discounted</v>
      </c>
      <c r="J1072" s="3">
        <f>Table3[[#This Row],[Quantity_Sold]]*Table3[[#This Row],[Selling_Price]]</f>
        <v>1002</v>
      </c>
      <c r="K1072" s="3">
        <f t="shared" si="66"/>
        <v>25.05</v>
      </c>
      <c r="L1072" s="3">
        <f t="shared" si="67"/>
        <v>976.95</v>
      </c>
      <c r="M1072" s="3" t="str">
        <f>TEXT(Table3[[#This Row],[Date]], "mmmm")</f>
        <v>February</v>
      </c>
      <c r="N1072" s="3" t="str">
        <f>_xlfn.XLOOKUP(D1072,Customers!A:A,Customers!B:B )</f>
        <v>Potter Group</v>
      </c>
      <c r="O1072" s="3" t="str">
        <f>_xlfn.XLOOKUP(C1072,Books!A:A,Books!B:B)</f>
        <v>Late</v>
      </c>
      <c r="P1072" s="3" t="str">
        <f>INDEX(Customers!B:B,MATCH(D1072,Customers!A:A,0))</f>
        <v>Potter Group</v>
      </c>
    </row>
    <row r="1073" spans="1:16">
      <c r="A1073" t="s">
        <v>1720</v>
      </c>
      <c r="B1073" s="5">
        <v>44980</v>
      </c>
      <c r="C1073" t="s">
        <v>124</v>
      </c>
      <c r="D1073" t="s">
        <v>522</v>
      </c>
      <c r="E1073">
        <v>7</v>
      </c>
      <c r="F1073" t="str">
        <f t="shared" si="64"/>
        <v>Bulk</v>
      </c>
      <c r="G1073" s="3">
        <v>362</v>
      </c>
      <c r="H1073">
        <v>5</v>
      </c>
      <c r="I1073" t="str">
        <f t="shared" si="65"/>
        <v>discounted</v>
      </c>
      <c r="J1073" s="3">
        <f>Table3[[#This Row],[Quantity_Sold]]*Table3[[#This Row],[Selling_Price]]</f>
        <v>2534</v>
      </c>
      <c r="K1073" s="3">
        <f t="shared" si="66"/>
        <v>18.100000000000001</v>
      </c>
      <c r="L1073" s="3">
        <f t="shared" si="67"/>
        <v>2515.9</v>
      </c>
      <c r="M1073" s="3" t="str">
        <f>TEXT(Table3[[#This Row],[Date]], "mmmm")</f>
        <v>February</v>
      </c>
      <c r="N1073" s="3" t="str">
        <f>_xlfn.XLOOKUP(D1073,Customers!A:A,Customers!B:B )</f>
        <v>Williams-Ross</v>
      </c>
      <c r="O1073" s="3" t="str">
        <f>_xlfn.XLOOKUP(C1073,Books!A:A,Books!B:B)</f>
        <v>Financial</v>
      </c>
      <c r="P1073" s="3" t="str">
        <f>INDEX(Customers!B:B,MATCH(D1073,Customers!A:A,0))</f>
        <v>Williams-Ross</v>
      </c>
    </row>
    <row r="1074" spans="1:16">
      <c r="A1074" t="s">
        <v>1721</v>
      </c>
      <c r="B1074" s="5">
        <v>44960</v>
      </c>
      <c r="C1074" t="s">
        <v>62</v>
      </c>
      <c r="D1074" t="s">
        <v>402</v>
      </c>
      <c r="E1074">
        <v>6</v>
      </c>
      <c r="F1074" t="str">
        <f t="shared" si="64"/>
        <v>Bulk</v>
      </c>
      <c r="G1074" s="3">
        <v>336</v>
      </c>
      <c r="H1074">
        <v>5</v>
      </c>
      <c r="I1074" t="str">
        <f t="shared" si="65"/>
        <v>discounted</v>
      </c>
      <c r="J1074" s="3">
        <f>Table3[[#This Row],[Quantity_Sold]]*Table3[[#This Row],[Selling_Price]]</f>
        <v>2016</v>
      </c>
      <c r="K1074" s="3">
        <f t="shared" si="66"/>
        <v>16.8</v>
      </c>
      <c r="L1074" s="3">
        <f t="shared" si="67"/>
        <v>1999.2</v>
      </c>
      <c r="M1074" s="3" t="str">
        <f>TEXT(Table3[[#This Row],[Date]], "mmmm")</f>
        <v>February</v>
      </c>
      <c r="N1074" s="3" t="str">
        <f>_xlfn.XLOOKUP(D1074,Customers!A:A,Customers!B:B )</f>
        <v>Caldwell PLC</v>
      </c>
      <c r="O1074" s="3" t="str">
        <f>_xlfn.XLOOKUP(C1074,Books!A:A,Books!B:B)</f>
        <v>Wife get age</v>
      </c>
      <c r="P1074" s="3" t="str">
        <f>INDEX(Customers!B:B,MATCH(D1074,Customers!A:A,0))</f>
        <v>Caldwell PLC</v>
      </c>
    </row>
    <row r="1075" spans="1:16">
      <c r="A1075" t="s">
        <v>1722</v>
      </c>
      <c r="B1075" s="5">
        <v>44969</v>
      </c>
      <c r="C1075" t="s">
        <v>60</v>
      </c>
      <c r="D1075" t="s">
        <v>414</v>
      </c>
      <c r="E1075">
        <v>6</v>
      </c>
      <c r="F1075" t="str">
        <f t="shared" si="64"/>
        <v>Bulk</v>
      </c>
      <c r="G1075" s="3">
        <v>459</v>
      </c>
      <c r="H1075">
        <v>15</v>
      </c>
      <c r="I1075" t="str">
        <f t="shared" si="65"/>
        <v>discounted</v>
      </c>
      <c r="J1075" s="3">
        <f>Table3[[#This Row],[Quantity_Sold]]*Table3[[#This Row],[Selling_Price]]</f>
        <v>2754</v>
      </c>
      <c r="K1075" s="3">
        <f t="shared" si="66"/>
        <v>68.849999999999994</v>
      </c>
      <c r="L1075" s="3">
        <f t="shared" si="67"/>
        <v>2685.15</v>
      </c>
      <c r="M1075" s="3" t="str">
        <f>TEXT(Table3[[#This Row],[Date]], "mmmm")</f>
        <v>February</v>
      </c>
      <c r="N1075" s="3" t="str">
        <f>_xlfn.XLOOKUP(D1075,Customers!A:A,Customers!B:B )</f>
        <v>Brown, Hunt and Anderson</v>
      </c>
      <c r="O1075" s="3" t="str">
        <f>_xlfn.XLOOKUP(C1075,Books!A:A,Books!B:B)</f>
        <v>Whatever method</v>
      </c>
      <c r="P1075" s="3" t="str">
        <f>INDEX(Customers!B:B,MATCH(D1075,Customers!A:A,0))</f>
        <v>Brown, Hunt and Anderson</v>
      </c>
    </row>
    <row r="1076" spans="1:16">
      <c r="A1076" t="s">
        <v>1723</v>
      </c>
      <c r="B1076" s="5">
        <v>44968</v>
      </c>
      <c r="C1076" t="s">
        <v>72</v>
      </c>
      <c r="D1076" t="s">
        <v>366</v>
      </c>
      <c r="E1076">
        <v>1</v>
      </c>
      <c r="F1076" t="str">
        <f t="shared" si="64"/>
        <v>normal</v>
      </c>
      <c r="G1076" s="3">
        <v>423</v>
      </c>
      <c r="H1076">
        <v>0</v>
      </c>
      <c r="I1076" t="str">
        <f t="shared" si="65"/>
        <v>full price</v>
      </c>
      <c r="J1076" s="3">
        <f>Table3[[#This Row],[Quantity_Sold]]*Table3[[#This Row],[Selling_Price]]</f>
        <v>423</v>
      </c>
      <c r="K1076" s="3">
        <f t="shared" si="66"/>
        <v>0</v>
      </c>
      <c r="L1076" s="3">
        <f t="shared" si="67"/>
        <v>423</v>
      </c>
      <c r="M1076" s="3" t="str">
        <f>TEXT(Table3[[#This Row],[Date]], "mmmm")</f>
        <v>February</v>
      </c>
      <c r="N1076" s="3" t="str">
        <f>_xlfn.XLOOKUP(D1076,Customers!A:A,Customers!B:B )</f>
        <v>Carr Ltd</v>
      </c>
      <c r="O1076" s="3" t="str">
        <f>_xlfn.XLOOKUP(C1076,Books!A:A,Books!B:B)</f>
        <v>Remain hard</v>
      </c>
      <c r="P1076" s="3" t="str">
        <f>INDEX(Customers!B:B,MATCH(D1076,Customers!A:A,0))</f>
        <v>Carr Ltd</v>
      </c>
    </row>
    <row r="1077" spans="1:16">
      <c r="A1077" t="s">
        <v>1724</v>
      </c>
      <c r="B1077" s="5">
        <v>44979</v>
      </c>
      <c r="C1077" t="s">
        <v>52</v>
      </c>
      <c r="D1077" t="s">
        <v>384</v>
      </c>
      <c r="E1077">
        <v>7</v>
      </c>
      <c r="F1077" t="str">
        <f t="shared" si="64"/>
        <v>Bulk</v>
      </c>
      <c r="G1077" s="3">
        <v>441</v>
      </c>
      <c r="H1077">
        <v>15</v>
      </c>
      <c r="I1077" t="str">
        <f t="shared" si="65"/>
        <v>discounted</v>
      </c>
      <c r="J1077" s="3">
        <f>Table3[[#This Row],[Quantity_Sold]]*Table3[[#This Row],[Selling_Price]]</f>
        <v>3087</v>
      </c>
      <c r="K1077" s="3">
        <f t="shared" si="66"/>
        <v>66.150000000000006</v>
      </c>
      <c r="L1077" s="3">
        <f t="shared" si="67"/>
        <v>3020.85</v>
      </c>
      <c r="M1077" s="3" t="str">
        <f>TEXT(Table3[[#This Row],[Date]], "mmmm")</f>
        <v>February</v>
      </c>
      <c r="N1077" s="3" t="str">
        <f>_xlfn.XLOOKUP(D1077,Customers!A:A,Customers!B:B )</f>
        <v>Mendoza-Burke</v>
      </c>
      <c r="O1077" s="3" t="str">
        <f>_xlfn.XLOOKUP(C1077,Books!A:A,Books!B:B)</f>
        <v>Hope meet thing</v>
      </c>
      <c r="P1077" s="3" t="str">
        <f>INDEX(Customers!B:B,MATCH(D1077,Customers!A:A,0))</f>
        <v>Mendoza-Burke</v>
      </c>
    </row>
    <row r="1078" spans="1:16">
      <c r="A1078" t="s">
        <v>1725</v>
      </c>
      <c r="B1078" s="5">
        <v>44965</v>
      </c>
      <c r="C1078" t="s">
        <v>60</v>
      </c>
      <c r="D1078" t="s">
        <v>166</v>
      </c>
      <c r="E1078">
        <v>5</v>
      </c>
      <c r="F1078" t="str">
        <f t="shared" si="64"/>
        <v>normal</v>
      </c>
      <c r="G1078" s="3">
        <v>459</v>
      </c>
      <c r="H1078">
        <v>5</v>
      </c>
      <c r="I1078" t="str">
        <f t="shared" si="65"/>
        <v>discounted</v>
      </c>
      <c r="J1078" s="3">
        <f>Table3[[#This Row],[Quantity_Sold]]*Table3[[#This Row],[Selling_Price]]</f>
        <v>2295</v>
      </c>
      <c r="K1078" s="3">
        <f t="shared" si="66"/>
        <v>22.95</v>
      </c>
      <c r="L1078" s="3">
        <f t="shared" si="67"/>
        <v>2272.0500000000002</v>
      </c>
      <c r="M1078" s="3" t="str">
        <f>TEXT(Table3[[#This Row],[Date]], "mmmm")</f>
        <v>February</v>
      </c>
      <c r="N1078" s="3" t="str">
        <f>_xlfn.XLOOKUP(D1078,Customers!A:A,Customers!B:B )</f>
        <v>Mendez-Taylor</v>
      </c>
      <c r="O1078" s="3" t="str">
        <f>_xlfn.XLOOKUP(C1078,Books!A:A,Books!B:B)</f>
        <v>Whatever method</v>
      </c>
      <c r="P1078" s="3" t="str">
        <f>INDEX(Customers!B:B,MATCH(D1078,Customers!A:A,0))</f>
        <v>Mendez-Taylor</v>
      </c>
    </row>
    <row r="1079" spans="1:16">
      <c r="A1079" t="s">
        <v>1726</v>
      </c>
      <c r="B1079" s="5">
        <v>44984</v>
      </c>
      <c r="C1079" t="s">
        <v>84</v>
      </c>
      <c r="D1079" t="s">
        <v>252</v>
      </c>
      <c r="E1079">
        <v>6</v>
      </c>
      <c r="F1079" t="str">
        <f t="shared" si="64"/>
        <v>Bulk</v>
      </c>
      <c r="G1079" s="3">
        <v>481</v>
      </c>
      <c r="H1079">
        <v>10</v>
      </c>
      <c r="I1079" t="str">
        <f t="shared" si="65"/>
        <v>discounted</v>
      </c>
      <c r="J1079" s="3">
        <f>Table3[[#This Row],[Quantity_Sold]]*Table3[[#This Row],[Selling_Price]]</f>
        <v>2886</v>
      </c>
      <c r="K1079" s="3">
        <f t="shared" si="66"/>
        <v>48.1</v>
      </c>
      <c r="L1079" s="3">
        <f t="shared" si="67"/>
        <v>2837.9</v>
      </c>
      <c r="M1079" s="3" t="str">
        <f>TEXT(Table3[[#This Row],[Date]], "mmmm")</f>
        <v>February</v>
      </c>
      <c r="N1079" s="3" t="str">
        <f>_xlfn.XLOOKUP(D1079,Customers!A:A,Customers!B:B )</f>
        <v>Weber PLC</v>
      </c>
      <c r="O1079" s="3" t="str">
        <f>_xlfn.XLOOKUP(C1079,Books!A:A,Books!B:B)</f>
        <v>Statement back brother</v>
      </c>
      <c r="P1079" s="3" t="str">
        <f>INDEX(Customers!B:B,MATCH(D1079,Customers!A:A,0))</f>
        <v>Weber PLC</v>
      </c>
    </row>
    <row r="1080" spans="1:16">
      <c r="A1080" t="s">
        <v>1727</v>
      </c>
      <c r="B1080" s="5">
        <v>44963</v>
      </c>
      <c r="C1080" t="s">
        <v>26</v>
      </c>
      <c r="D1080" t="s">
        <v>482</v>
      </c>
      <c r="E1080">
        <v>6</v>
      </c>
      <c r="F1080" t="str">
        <f t="shared" si="64"/>
        <v>Bulk</v>
      </c>
      <c r="G1080" s="3">
        <v>210</v>
      </c>
      <c r="H1080">
        <v>15</v>
      </c>
      <c r="I1080" t="str">
        <f t="shared" si="65"/>
        <v>discounted</v>
      </c>
      <c r="J1080" s="3">
        <f>Table3[[#This Row],[Quantity_Sold]]*Table3[[#This Row],[Selling_Price]]</f>
        <v>1260</v>
      </c>
      <c r="K1080" s="3">
        <f t="shared" si="66"/>
        <v>31.5</v>
      </c>
      <c r="L1080" s="3">
        <f t="shared" si="67"/>
        <v>1228.5</v>
      </c>
      <c r="M1080" s="3" t="str">
        <f>TEXT(Table3[[#This Row],[Date]], "mmmm")</f>
        <v>February</v>
      </c>
      <c r="N1080" s="3" t="str">
        <f>_xlfn.XLOOKUP(D1080,Customers!A:A,Customers!B:B )</f>
        <v>Arnold-Mahoney</v>
      </c>
      <c r="O1080" s="3" t="str">
        <f>_xlfn.XLOOKUP(C1080,Books!A:A,Books!B:B)</f>
        <v>Nearly material</v>
      </c>
      <c r="P1080" s="3" t="str">
        <f>INDEX(Customers!B:B,MATCH(D1080,Customers!A:A,0))</f>
        <v>Arnold-Mahoney</v>
      </c>
    </row>
    <row r="1081" spans="1:16">
      <c r="A1081" t="s">
        <v>1728</v>
      </c>
      <c r="B1081" s="5">
        <v>44984</v>
      </c>
      <c r="C1081" t="s">
        <v>54</v>
      </c>
      <c r="D1081" t="s">
        <v>368</v>
      </c>
      <c r="E1081">
        <v>1</v>
      </c>
      <c r="F1081" t="str">
        <f t="shared" si="64"/>
        <v>normal</v>
      </c>
      <c r="G1081" s="3">
        <v>421</v>
      </c>
      <c r="H1081">
        <v>15</v>
      </c>
      <c r="I1081" t="str">
        <f t="shared" si="65"/>
        <v>discounted</v>
      </c>
      <c r="J1081" s="3">
        <f>Table3[[#This Row],[Quantity_Sold]]*Table3[[#This Row],[Selling_Price]]</f>
        <v>421</v>
      </c>
      <c r="K1081" s="3">
        <f t="shared" si="66"/>
        <v>63.15</v>
      </c>
      <c r="L1081" s="3">
        <f t="shared" si="67"/>
        <v>357.85</v>
      </c>
      <c r="M1081" s="3" t="str">
        <f>TEXT(Table3[[#This Row],[Date]], "mmmm")</f>
        <v>February</v>
      </c>
      <c r="N1081" s="3" t="str">
        <f>_xlfn.XLOOKUP(D1081,Customers!A:A,Customers!B:B )</f>
        <v>Anderson-Martinez</v>
      </c>
      <c r="O1081" s="3" t="str">
        <f>_xlfn.XLOOKUP(C1081,Books!A:A,Books!B:B)</f>
        <v>Author director</v>
      </c>
      <c r="P1081" s="3" t="str">
        <f>INDEX(Customers!B:B,MATCH(D1081,Customers!A:A,0))</f>
        <v>Anderson-Martinez</v>
      </c>
    </row>
    <row r="1082" spans="1:16">
      <c r="A1082" t="s">
        <v>1729</v>
      </c>
      <c r="B1082" s="5">
        <v>44964</v>
      </c>
      <c r="C1082" t="s">
        <v>78</v>
      </c>
      <c r="D1082" t="s">
        <v>298</v>
      </c>
      <c r="E1082">
        <v>3</v>
      </c>
      <c r="F1082" t="str">
        <f t="shared" si="64"/>
        <v>normal</v>
      </c>
      <c r="G1082" s="3">
        <v>288</v>
      </c>
      <c r="H1082">
        <v>10</v>
      </c>
      <c r="I1082" t="str">
        <f t="shared" si="65"/>
        <v>discounted</v>
      </c>
      <c r="J1082" s="3">
        <f>Table3[[#This Row],[Quantity_Sold]]*Table3[[#This Row],[Selling_Price]]</f>
        <v>864</v>
      </c>
      <c r="K1082" s="3">
        <f t="shared" si="66"/>
        <v>28.8</v>
      </c>
      <c r="L1082" s="3">
        <f t="shared" si="67"/>
        <v>835.2</v>
      </c>
      <c r="M1082" s="3" t="str">
        <f>TEXT(Table3[[#This Row],[Date]], "mmmm")</f>
        <v>February</v>
      </c>
      <c r="N1082" s="3" t="str">
        <f>_xlfn.XLOOKUP(D1082,Customers!A:A,Customers!B:B )</f>
        <v>Hayes, Hampton and Palmer</v>
      </c>
      <c r="O1082" s="3" t="str">
        <f>_xlfn.XLOOKUP(C1082,Books!A:A,Books!B:B)</f>
        <v>Visit although I</v>
      </c>
      <c r="P1082" s="3" t="str">
        <f>INDEX(Customers!B:B,MATCH(D1082,Customers!A:A,0))</f>
        <v>Hayes, Hampton and Palmer</v>
      </c>
    </row>
    <row r="1083" spans="1:16">
      <c r="A1083" t="s">
        <v>1730</v>
      </c>
      <c r="B1083" s="5">
        <v>44982</v>
      </c>
      <c r="C1083" t="s">
        <v>28</v>
      </c>
      <c r="D1083" t="s">
        <v>334</v>
      </c>
      <c r="E1083">
        <v>6</v>
      </c>
      <c r="F1083" t="str">
        <f t="shared" si="64"/>
        <v>Bulk</v>
      </c>
      <c r="G1083" s="3">
        <v>342</v>
      </c>
      <c r="H1083">
        <v>5</v>
      </c>
      <c r="I1083" t="str">
        <f t="shared" si="65"/>
        <v>discounted</v>
      </c>
      <c r="J1083" s="3">
        <f>Table3[[#This Row],[Quantity_Sold]]*Table3[[#This Row],[Selling_Price]]</f>
        <v>2052</v>
      </c>
      <c r="K1083" s="3">
        <f t="shared" si="66"/>
        <v>17.100000000000001</v>
      </c>
      <c r="L1083" s="3">
        <f t="shared" si="67"/>
        <v>2034.9</v>
      </c>
      <c r="M1083" s="3" t="str">
        <f>TEXT(Table3[[#This Row],[Date]], "mmmm")</f>
        <v>February</v>
      </c>
      <c r="N1083" s="3" t="str">
        <f>_xlfn.XLOOKUP(D1083,Customers!A:A,Customers!B:B )</f>
        <v>Torres, Rodriguez and Edwards</v>
      </c>
      <c r="O1083" s="3" t="str">
        <f>_xlfn.XLOOKUP(C1083,Books!A:A,Books!B:B)</f>
        <v>Eat pattern view</v>
      </c>
      <c r="P1083" s="3" t="str">
        <f>INDEX(Customers!B:B,MATCH(D1083,Customers!A:A,0))</f>
        <v>Torres, Rodriguez and Edwards</v>
      </c>
    </row>
    <row r="1084" spans="1:16">
      <c r="A1084" t="s">
        <v>1731</v>
      </c>
      <c r="B1084" s="5">
        <v>44962</v>
      </c>
      <c r="C1084" t="s">
        <v>118</v>
      </c>
      <c r="D1084" t="s">
        <v>284</v>
      </c>
      <c r="E1084">
        <v>4</v>
      </c>
      <c r="F1084" t="str">
        <f t="shared" si="64"/>
        <v>normal</v>
      </c>
      <c r="G1084" s="3">
        <v>192</v>
      </c>
      <c r="H1084">
        <v>15</v>
      </c>
      <c r="I1084" t="str">
        <f t="shared" si="65"/>
        <v>discounted</v>
      </c>
      <c r="J1084" s="3">
        <f>Table3[[#This Row],[Quantity_Sold]]*Table3[[#This Row],[Selling_Price]]</f>
        <v>768</v>
      </c>
      <c r="K1084" s="3">
        <f t="shared" si="66"/>
        <v>28.8</v>
      </c>
      <c r="L1084" s="3">
        <f t="shared" si="67"/>
        <v>739.2</v>
      </c>
      <c r="M1084" s="3" t="str">
        <f>TEXT(Table3[[#This Row],[Date]], "mmmm")</f>
        <v>February</v>
      </c>
      <c r="N1084" s="3" t="str">
        <f>_xlfn.XLOOKUP(D1084,Customers!A:A,Customers!B:B )</f>
        <v>Rodriguez, Evans and Valdez</v>
      </c>
      <c r="O1084" s="3" t="str">
        <f>_xlfn.XLOOKUP(C1084,Books!A:A,Books!B:B)</f>
        <v>Attorney</v>
      </c>
      <c r="P1084" s="3" t="str">
        <f>INDEX(Customers!B:B,MATCH(D1084,Customers!A:A,0))</f>
        <v>Rodriguez, Evans and Valdez</v>
      </c>
    </row>
    <row r="1085" spans="1:16">
      <c r="A1085" t="s">
        <v>1732</v>
      </c>
      <c r="B1085" s="5">
        <v>44960</v>
      </c>
      <c r="C1085" t="s">
        <v>102</v>
      </c>
      <c r="D1085" t="s">
        <v>622</v>
      </c>
      <c r="E1085">
        <v>5</v>
      </c>
      <c r="F1085" t="str">
        <f t="shared" si="64"/>
        <v>normal</v>
      </c>
      <c r="G1085" s="3">
        <v>162</v>
      </c>
      <c r="H1085">
        <v>0</v>
      </c>
      <c r="I1085" t="str">
        <f t="shared" si="65"/>
        <v>full price</v>
      </c>
      <c r="J1085" s="3">
        <f>Table3[[#This Row],[Quantity_Sold]]*Table3[[#This Row],[Selling_Price]]</f>
        <v>810</v>
      </c>
      <c r="K1085" s="3">
        <f t="shared" si="66"/>
        <v>0</v>
      </c>
      <c r="L1085" s="3">
        <f t="shared" si="67"/>
        <v>810</v>
      </c>
      <c r="M1085" s="3" t="str">
        <f>TEXT(Table3[[#This Row],[Date]], "mmmm")</f>
        <v>February</v>
      </c>
      <c r="N1085" s="3" t="str">
        <f>_xlfn.XLOOKUP(D1085,Customers!A:A,Customers!B:B )</f>
        <v>Schmidt, Mccoy and Sanchez</v>
      </c>
      <c r="O1085" s="3" t="str">
        <f>_xlfn.XLOOKUP(C1085,Books!A:A,Books!B:B)</f>
        <v>Effort same</v>
      </c>
      <c r="P1085" s="3" t="str">
        <f>INDEX(Customers!B:B,MATCH(D1085,Customers!A:A,0))</f>
        <v>Schmidt, Mccoy and Sanchez</v>
      </c>
    </row>
    <row r="1086" spans="1:16">
      <c r="A1086" t="s">
        <v>1733</v>
      </c>
      <c r="B1086" s="5">
        <v>44983</v>
      </c>
      <c r="C1086" t="s">
        <v>86</v>
      </c>
      <c r="D1086" t="s">
        <v>147</v>
      </c>
      <c r="E1086">
        <v>9</v>
      </c>
      <c r="F1086" t="str">
        <f t="shared" si="64"/>
        <v>Bulk</v>
      </c>
      <c r="G1086" s="3">
        <v>356</v>
      </c>
      <c r="H1086">
        <v>5</v>
      </c>
      <c r="I1086" t="str">
        <f t="shared" si="65"/>
        <v>discounted</v>
      </c>
      <c r="J1086" s="3">
        <f>Table3[[#This Row],[Quantity_Sold]]*Table3[[#This Row],[Selling_Price]]</f>
        <v>3204</v>
      </c>
      <c r="K1086" s="3">
        <f t="shared" si="66"/>
        <v>17.8</v>
      </c>
      <c r="L1086" s="3">
        <f t="shared" si="67"/>
        <v>3186.2</v>
      </c>
      <c r="M1086" s="3" t="str">
        <f>TEXT(Table3[[#This Row],[Date]], "mmmm")</f>
        <v>February</v>
      </c>
      <c r="N1086" s="3" t="str">
        <f>_xlfn.XLOOKUP(D1086,Customers!A:A,Customers!B:B )</f>
        <v>Callahan-Sullivan</v>
      </c>
      <c r="O1086" s="3" t="str">
        <f>_xlfn.XLOOKUP(C1086,Books!A:A,Books!B:B)</f>
        <v>While responsibility</v>
      </c>
      <c r="P1086" s="3" t="str">
        <f>INDEX(Customers!B:B,MATCH(D1086,Customers!A:A,0))</f>
        <v>Callahan-Sullivan</v>
      </c>
    </row>
    <row r="1087" spans="1:16">
      <c r="A1087" t="s">
        <v>1734</v>
      </c>
      <c r="B1087" s="5">
        <v>44961</v>
      </c>
      <c r="C1087" t="s">
        <v>114</v>
      </c>
      <c r="D1087" t="s">
        <v>548</v>
      </c>
      <c r="E1087">
        <v>9</v>
      </c>
      <c r="F1087" t="str">
        <f t="shared" si="64"/>
        <v>Bulk</v>
      </c>
      <c r="G1087" s="3">
        <v>315</v>
      </c>
      <c r="H1087">
        <v>15</v>
      </c>
      <c r="I1087" t="str">
        <f t="shared" si="65"/>
        <v>discounted</v>
      </c>
      <c r="J1087" s="3">
        <f>Table3[[#This Row],[Quantity_Sold]]*Table3[[#This Row],[Selling_Price]]</f>
        <v>2835</v>
      </c>
      <c r="K1087" s="3">
        <f t="shared" si="66"/>
        <v>47.25</v>
      </c>
      <c r="L1087" s="3">
        <f t="shared" si="67"/>
        <v>2787.75</v>
      </c>
      <c r="M1087" s="3" t="str">
        <f>TEXT(Table3[[#This Row],[Date]], "mmmm")</f>
        <v>February</v>
      </c>
      <c r="N1087" s="3" t="str">
        <f>_xlfn.XLOOKUP(D1087,Customers!A:A,Customers!B:B )</f>
        <v>Mendoza LLC</v>
      </c>
      <c r="O1087" s="3" t="str">
        <f>_xlfn.XLOOKUP(C1087,Books!A:A,Books!B:B)</f>
        <v>Detail difficult power</v>
      </c>
      <c r="P1087" s="3" t="str">
        <f>INDEX(Customers!B:B,MATCH(D1087,Customers!A:A,0))</f>
        <v>Mendoza LLC</v>
      </c>
    </row>
    <row r="1088" spans="1:16">
      <c r="A1088" t="s">
        <v>1735</v>
      </c>
      <c r="B1088" s="5">
        <v>44984</v>
      </c>
      <c r="C1088" t="s">
        <v>50</v>
      </c>
      <c r="D1088" t="s">
        <v>546</v>
      </c>
      <c r="E1088">
        <v>9</v>
      </c>
      <c r="F1088" t="str">
        <f t="shared" si="64"/>
        <v>Bulk</v>
      </c>
      <c r="G1088" s="3">
        <v>269</v>
      </c>
      <c r="H1088">
        <v>0</v>
      </c>
      <c r="I1088" t="str">
        <f t="shared" si="65"/>
        <v>full price</v>
      </c>
      <c r="J1088" s="3">
        <f>Table3[[#This Row],[Quantity_Sold]]*Table3[[#This Row],[Selling_Price]]</f>
        <v>2421</v>
      </c>
      <c r="K1088" s="3">
        <f t="shared" si="66"/>
        <v>0</v>
      </c>
      <c r="L1088" s="3">
        <f t="shared" si="67"/>
        <v>2421</v>
      </c>
      <c r="M1088" s="3" t="str">
        <f>TEXT(Table3[[#This Row],[Date]], "mmmm")</f>
        <v>February</v>
      </c>
      <c r="N1088" s="3" t="str">
        <f>_xlfn.XLOOKUP(D1088,Customers!A:A,Customers!B:B )</f>
        <v>Sanford Group</v>
      </c>
      <c r="O1088" s="3" t="str">
        <f>_xlfn.XLOOKUP(C1088,Books!A:A,Books!B:B)</f>
        <v>Course history</v>
      </c>
      <c r="P1088" s="3" t="str">
        <f>INDEX(Customers!B:B,MATCH(D1088,Customers!A:A,0))</f>
        <v>Sanford Group</v>
      </c>
    </row>
    <row r="1089" spans="1:16">
      <c r="A1089" t="s">
        <v>1736</v>
      </c>
      <c r="B1089" s="5">
        <v>44980</v>
      </c>
      <c r="C1089" t="s">
        <v>52</v>
      </c>
      <c r="D1089" t="s">
        <v>614</v>
      </c>
      <c r="E1089">
        <v>2</v>
      </c>
      <c r="F1089" t="str">
        <f t="shared" si="64"/>
        <v>normal</v>
      </c>
      <c r="G1089" s="3">
        <v>441</v>
      </c>
      <c r="H1089">
        <v>10</v>
      </c>
      <c r="I1089" t="str">
        <f t="shared" si="65"/>
        <v>discounted</v>
      </c>
      <c r="J1089" s="3">
        <f>Table3[[#This Row],[Quantity_Sold]]*Table3[[#This Row],[Selling_Price]]</f>
        <v>882</v>
      </c>
      <c r="K1089" s="3">
        <f t="shared" si="66"/>
        <v>44.1</v>
      </c>
      <c r="L1089" s="3">
        <f t="shared" si="67"/>
        <v>837.9</v>
      </c>
      <c r="M1089" s="3" t="str">
        <f>TEXT(Table3[[#This Row],[Date]], "mmmm")</f>
        <v>February</v>
      </c>
      <c r="N1089" s="3" t="str">
        <f>_xlfn.XLOOKUP(D1089,Customers!A:A,Customers!B:B )</f>
        <v>Morgan PLC</v>
      </c>
      <c r="O1089" s="3" t="str">
        <f>_xlfn.XLOOKUP(C1089,Books!A:A,Books!B:B)</f>
        <v>Hope meet thing</v>
      </c>
      <c r="P1089" s="3" t="str">
        <f>INDEX(Customers!B:B,MATCH(D1089,Customers!A:A,0))</f>
        <v>Morgan PLC</v>
      </c>
    </row>
    <row r="1090" spans="1:16">
      <c r="A1090" t="s">
        <v>1737</v>
      </c>
      <c r="B1090" s="5">
        <v>44984</v>
      </c>
      <c r="C1090" t="s">
        <v>15</v>
      </c>
      <c r="D1090" t="s">
        <v>534</v>
      </c>
      <c r="E1090">
        <v>9</v>
      </c>
      <c r="F1090" t="str">
        <f t="shared" ref="F1090:F1153" si="68">IF(E1090&gt;5,"Bulk","normal")</f>
        <v>Bulk</v>
      </c>
      <c r="G1090" s="3">
        <v>248</v>
      </c>
      <c r="H1090">
        <v>0</v>
      </c>
      <c r="I1090" t="str">
        <f t="shared" ref="I1090:I1153" si="69">IF(H1090&gt;0,"discounted","full price")</f>
        <v>full price</v>
      </c>
      <c r="J1090" s="3">
        <f>Table3[[#This Row],[Quantity_Sold]]*Table3[[#This Row],[Selling_Price]]</f>
        <v>2232</v>
      </c>
      <c r="K1090" s="3">
        <f t="shared" ref="K1090:K1153" si="70">H1090*G1090/100</f>
        <v>0</v>
      </c>
      <c r="L1090" s="3">
        <f t="shared" ref="L1090:L1153" si="71">J1090-K1090</f>
        <v>2232</v>
      </c>
      <c r="M1090" s="3" t="str">
        <f>TEXT(Table3[[#This Row],[Date]], "mmmm")</f>
        <v>February</v>
      </c>
      <c r="N1090" s="3" t="str">
        <f>_xlfn.XLOOKUP(D1090,Customers!A:A,Customers!B:B )</f>
        <v>Gonzalez Inc</v>
      </c>
      <c r="O1090" s="3" t="str">
        <f>_xlfn.XLOOKUP(C1090,Books!A:A,Books!B:B)</f>
        <v>Especially father down</v>
      </c>
      <c r="P1090" s="3" t="str">
        <f>INDEX(Customers!B:B,MATCH(D1090,Customers!A:A,0))</f>
        <v>Gonzalez Inc</v>
      </c>
    </row>
    <row r="1091" spans="1:16">
      <c r="A1091" t="s">
        <v>1738</v>
      </c>
      <c r="B1091" s="5">
        <v>44968</v>
      </c>
      <c r="C1091" t="s">
        <v>106</v>
      </c>
      <c r="D1091" t="s">
        <v>482</v>
      </c>
      <c r="E1091">
        <v>10</v>
      </c>
      <c r="F1091" t="str">
        <f t="shared" si="68"/>
        <v>Bulk</v>
      </c>
      <c r="G1091" s="3">
        <v>219</v>
      </c>
      <c r="H1091">
        <v>15</v>
      </c>
      <c r="I1091" t="str">
        <f t="shared" si="69"/>
        <v>discounted</v>
      </c>
      <c r="J1091" s="3">
        <f>Table3[[#This Row],[Quantity_Sold]]*Table3[[#This Row],[Selling_Price]]</f>
        <v>2190</v>
      </c>
      <c r="K1091" s="3">
        <f t="shared" si="70"/>
        <v>32.85</v>
      </c>
      <c r="L1091" s="3">
        <f t="shared" si="71"/>
        <v>2157.15</v>
      </c>
      <c r="M1091" s="3" t="str">
        <f>TEXT(Table3[[#This Row],[Date]], "mmmm")</f>
        <v>February</v>
      </c>
      <c r="N1091" s="3" t="str">
        <f>_xlfn.XLOOKUP(D1091,Customers!A:A,Customers!B:B )</f>
        <v>Arnold-Mahoney</v>
      </c>
      <c r="O1091" s="3" t="str">
        <f>_xlfn.XLOOKUP(C1091,Books!A:A,Books!B:B)</f>
        <v>Some may</v>
      </c>
      <c r="P1091" s="3" t="str">
        <f>INDEX(Customers!B:B,MATCH(D1091,Customers!A:A,0))</f>
        <v>Arnold-Mahoney</v>
      </c>
    </row>
    <row r="1092" spans="1:16">
      <c r="A1092" t="s">
        <v>1739</v>
      </c>
      <c r="B1092" s="5">
        <v>44973</v>
      </c>
      <c r="C1092" t="s">
        <v>13</v>
      </c>
      <c r="D1092" t="s">
        <v>486</v>
      </c>
      <c r="E1092">
        <v>4</v>
      </c>
      <c r="F1092" t="str">
        <f t="shared" si="68"/>
        <v>normal</v>
      </c>
      <c r="G1092" s="3">
        <v>354</v>
      </c>
      <c r="H1092">
        <v>15</v>
      </c>
      <c r="I1092" t="str">
        <f t="shared" si="69"/>
        <v>discounted</v>
      </c>
      <c r="J1092" s="3">
        <f>Table3[[#This Row],[Quantity_Sold]]*Table3[[#This Row],[Selling_Price]]</f>
        <v>1416</v>
      </c>
      <c r="K1092" s="3">
        <f t="shared" si="70"/>
        <v>53.1</v>
      </c>
      <c r="L1092" s="3">
        <f t="shared" si="71"/>
        <v>1362.9</v>
      </c>
      <c r="M1092" s="3" t="str">
        <f>TEXT(Table3[[#This Row],[Date]], "mmmm")</f>
        <v>February</v>
      </c>
      <c r="N1092" s="3" t="str">
        <f>_xlfn.XLOOKUP(D1092,Customers!A:A,Customers!B:B )</f>
        <v>Liu Group</v>
      </c>
      <c r="O1092" s="3" t="str">
        <f>_xlfn.XLOOKUP(C1092,Books!A:A,Books!B:B)</f>
        <v>Food ability</v>
      </c>
      <c r="P1092" s="3" t="str">
        <f>INDEX(Customers!B:B,MATCH(D1092,Customers!A:A,0))</f>
        <v>Liu Group</v>
      </c>
    </row>
    <row r="1093" spans="1:16">
      <c r="A1093" t="s">
        <v>1740</v>
      </c>
      <c r="B1093" s="5">
        <v>44978</v>
      </c>
      <c r="C1093" t="s">
        <v>56</v>
      </c>
      <c r="D1093" t="s">
        <v>594</v>
      </c>
      <c r="E1093">
        <v>5</v>
      </c>
      <c r="F1093" t="str">
        <f t="shared" si="68"/>
        <v>normal</v>
      </c>
      <c r="G1093" s="3">
        <v>222</v>
      </c>
      <c r="H1093">
        <v>10</v>
      </c>
      <c r="I1093" t="str">
        <f t="shared" si="69"/>
        <v>discounted</v>
      </c>
      <c r="J1093" s="3">
        <f>Table3[[#This Row],[Quantity_Sold]]*Table3[[#This Row],[Selling_Price]]</f>
        <v>1110</v>
      </c>
      <c r="K1093" s="3">
        <f t="shared" si="70"/>
        <v>22.2</v>
      </c>
      <c r="L1093" s="3">
        <f t="shared" si="71"/>
        <v>1087.8</v>
      </c>
      <c r="M1093" s="3" t="str">
        <f>TEXT(Table3[[#This Row],[Date]], "mmmm")</f>
        <v>February</v>
      </c>
      <c r="N1093" s="3" t="str">
        <f>_xlfn.XLOOKUP(D1093,Customers!A:A,Customers!B:B )</f>
        <v>Bauer, Page and Archer</v>
      </c>
      <c r="O1093" s="3" t="str">
        <f>_xlfn.XLOOKUP(C1093,Books!A:A,Books!B:B)</f>
        <v>Unit coach</v>
      </c>
      <c r="P1093" s="3" t="str">
        <f>INDEX(Customers!B:B,MATCH(D1093,Customers!A:A,0))</f>
        <v>Bauer, Page and Archer</v>
      </c>
    </row>
    <row r="1094" spans="1:16">
      <c r="A1094" t="s">
        <v>1741</v>
      </c>
      <c r="B1094" s="5">
        <v>44964</v>
      </c>
      <c r="C1094" t="s">
        <v>68</v>
      </c>
      <c r="D1094" t="s">
        <v>568</v>
      </c>
      <c r="E1094">
        <v>7</v>
      </c>
      <c r="F1094" t="str">
        <f t="shared" si="68"/>
        <v>Bulk</v>
      </c>
      <c r="G1094" s="3">
        <v>410</v>
      </c>
      <c r="H1094">
        <v>0</v>
      </c>
      <c r="I1094" t="str">
        <f t="shared" si="69"/>
        <v>full price</v>
      </c>
      <c r="J1094" s="3">
        <f>Table3[[#This Row],[Quantity_Sold]]*Table3[[#This Row],[Selling_Price]]</f>
        <v>2870</v>
      </c>
      <c r="K1094" s="3">
        <f t="shared" si="70"/>
        <v>0</v>
      </c>
      <c r="L1094" s="3">
        <f t="shared" si="71"/>
        <v>2870</v>
      </c>
      <c r="M1094" s="3" t="str">
        <f>TEXT(Table3[[#This Row],[Date]], "mmmm")</f>
        <v>February</v>
      </c>
      <c r="N1094" s="3" t="str">
        <f>_xlfn.XLOOKUP(D1094,Customers!A:A,Customers!B:B )</f>
        <v>Smith PLC</v>
      </c>
      <c r="O1094" s="3" t="str">
        <f>_xlfn.XLOOKUP(C1094,Books!A:A,Books!B:B)</f>
        <v>Audience will series</v>
      </c>
      <c r="P1094" s="3" t="str">
        <f>INDEX(Customers!B:B,MATCH(D1094,Customers!A:A,0))</f>
        <v>Smith PLC</v>
      </c>
    </row>
    <row r="1095" spans="1:16">
      <c r="A1095" t="s">
        <v>1742</v>
      </c>
      <c r="B1095" s="5">
        <v>44976</v>
      </c>
      <c r="C1095" t="s">
        <v>110</v>
      </c>
      <c r="D1095" t="s">
        <v>490</v>
      </c>
      <c r="E1095">
        <v>10</v>
      </c>
      <c r="F1095" t="str">
        <f t="shared" si="68"/>
        <v>Bulk</v>
      </c>
      <c r="G1095" s="3">
        <v>451</v>
      </c>
      <c r="H1095">
        <v>0</v>
      </c>
      <c r="I1095" t="str">
        <f t="shared" si="69"/>
        <v>full price</v>
      </c>
      <c r="J1095" s="3">
        <f>Table3[[#This Row],[Quantity_Sold]]*Table3[[#This Row],[Selling_Price]]</f>
        <v>4510</v>
      </c>
      <c r="K1095" s="3">
        <f t="shared" si="70"/>
        <v>0</v>
      </c>
      <c r="L1095" s="3">
        <f t="shared" si="71"/>
        <v>4510</v>
      </c>
      <c r="M1095" s="3" t="str">
        <f>TEXT(Table3[[#This Row],[Date]], "mmmm")</f>
        <v>February</v>
      </c>
      <c r="N1095" s="3" t="str">
        <f>_xlfn.XLOOKUP(D1095,Customers!A:A,Customers!B:B )</f>
        <v>Edwards, Ayers and Lowe</v>
      </c>
      <c r="O1095" s="3" t="str">
        <f>_xlfn.XLOOKUP(C1095,Books!A:A,Books!B:B)</f>
        <v>Sense produce</v>
      </c>
      <c r="P1095" s="3" t="str">
        <f>INDEX(Customers!B:B,MATCH(D1095,Customers!A:A,0))</f>
        <v>Edwards, Ayers and Lowe</v>
      </c>
    </row>
    <row r="1096" spans="1:16">
      <c r="A1096" t="s">
        <v>1743</v>
      </c>
      <c r="B1096" s="5">
        <v>44964</v>
      </c>
      <c r="C1096" t="s">
        <v>90</v>
      </c>
      <c r="D1096" t="s">
        <v>298</v>
      </c>
      <c r="E1096">
        <v>9</v>
      </c>
      <c r="F1096" t="str">
        <f t="shared" si="68"/>
        <v>Bulk</v>
      </c>
      <c r="G1096" s="3">
        <v>222</v>
      </c>
      <c r="H1096">
        <v>10</v>
      </c>
      <c r="I1096" t="str">
        <f t="shared" si="69"/>
        <v>discounted</v>
      </c>
      <c r="J1096" s="3">
        <f>Table3[[#This Row],[Quantity_Sold]]*Table3[[#This Row],[Selling_Price]]</f>
        <v>1998</v>
      </c>
      <c r="K1096" s="3">
        <f t="shared" si="70"/>
        <v>22.2</v>
      </c>
      <c r="L1096" s="3">
        <f t="shared" si="71"/>
        <v>1975.8</v>
      </c>
      <c r="M1096" s="3" t="str">
        <f>TEXT(Table3[[#This Row],[Date]], "mmmm")</f>
        <v>February</v>
      </c>
      <c r="N1096" s="3" t="str">
        <f>_xlfn.XLOOKUP(D1096,Customers!A:A,Customers!B:B )</f>
        <v>Hayes, Hampton and Palmer</v>
      </c>
      <c r="O1096" s="3" t="str">
        <f>_xlfn.XLOOKUP(C1096,Books!A:A,Books!B:B)</f>
        <v>Remember approach buy</v>
      </c>
      <c r="P1096" s="3" t="str">
        <f>INDEX(Customers!B:B,MATCH(D1096,Customers!A:A,0))</f>
        <v>Hayes, Hampton and Palmer</v>
      </c>
    </row>
    <row r="1097" spans="1:16">
      <c r="A1097" t="s">
        <v>1744</v>
      </c>
      <c r="B1097" s="5">
        <v>44980</v>
      </c>
      <c r="C1097" t="s">
        <v>98</v>
      </c>
      <c r="D1097" t="s">
        <v>326</v>
      </c>
      <c r="E1097">
        <v>6</v>
      </c>
      <c r="F1097" t="str">
        <f t="shared" si="68"/>
        <v>Bulk</v>
      </c>
      <c r="G1097" s="3">
        <v>206</v>
      </c>
      <c r="H1097">
        <v>0</v>
      </c>
      <c r="I1097" t="str">
        <f t="shared" si="69"/>
        <v>full price</v>
      </c>
      <c r="J1097" s="3">
        <f>Table3[[#This Row],[Quantity_Sold]]*Table3[[#This Row],[Selling_Price]]</f>
        <v>1236</v>
      </c>
      <c r="K1097" s="3">
        <f t="shared" si="70"/>
        <v>0</v>
      </c>
      <c r="L1097" s="3">
        <f t="shared" si="71"/>
        <v>1236</v>
      </c>
      <c r="M1097" s="3" t="str">
        <f>TEXT(Table3[[#This Row],[Date]], "mmmm")</f>
        <v>February</v>
      </c>
      <c r="N1097" s="3" t="str">
        <f>_xlfn.XLOOKUP(D1097,Customers!A:A,Customers!B:B )</f>
        <v>Scott-Johnston</v>
      </c>
      <c r="O1097" s="3" t="str">
        <f>_xlfn.XLOOKUP(C1097,Books!A:A,Books!B:B)</f>
        <v>Inside lot never discover</v>
      </c>
      <c r="P1097" s="3" t="str">
        <f>INDEX(Customers!B:B,MATCH(D1097,Customers!A:A,0))</f>
        <v>Scott-Johnston</v>
      </c>
    </row>
    <row r="1098" spans="1:16">
      <c r="A1098" t="s">
        <v>1745</v>
      </c>
      <c r="B1098" s="5">
        <v>44972</v>
      </c>
      <c r="C1098" t="s">
        <v>76</v>
      </c>
      <c r="D1098" t="s">
        <v>198</v>
      </c>
      <c r="E1098">
        <v>2</v>
      </c>
      <c r="F1098" t="str">
        <f t="shared" si="68"/>
        <v>normal</v>
      </c>
      <c r="G1098" s="3">
        <v>305</v>
      </c>
      <c r="H1098">
        <v>0</v>
      </c>
      <c r="I1098" t="str">
        <f t="shared" si="69"/>
        <v>full price</v>
      </c>
      <c r="J1098" s="3">
        <f>Table3[[#This Row],[Quantity_Sold]]*Table3[[#This Row],[Selling_Price]]</f>
        <v>610</v>
      </c>
      <c r="K1098" s="3">
        <f t="shared" si="70"/>
        <v>0</v>
      </c>
      <c r="L1098" s="3">
        <f t="shared" si="71"/>
        <v>610</v>
      </c>
      <c r="M1098" s="3" t="str">
        <f>TEXT(Table3[[#This Row],[Date]], "mmmm")</f>
        <v>February</v>
      </c>
      <c r="N1098" s="3" t="str">
        <f>_xlfn.XLOOKUP(D1098,Customers!A:A,Customers!B:B )</f>
        <v>Harris-Mills</v>
      </c>
      <c r="O1098" s="3" t="str">
        <f>_xlfn.XLOOKUP(C1098,Books!A:A,Books!B:B)</f>
        <v>Above treatment</v>
      </c>
      <c r="P1098" s="3" t="str">
        <f>INDEX(Customers!B:B,MATCH(D1098,Customers!A:A,0))</f>
        <v>Harris-Mills</v>
      </c>
    </row>
    <row r="1099" spans="1:16">
      <c r="A1099" t="s">
        <v>1746</v>
      </c>
      <c r="B1099" s="5">
        <v>44976</v>
      </c>
      <c r="C1099" t="s">
        <v>120</v>
      </c>
      <c r="D1099" t="s">
        <v>208</v>
      </c>
      <c r="E1099">
        <v>7</v>
      </c>
      <c r="F1099" t="str">
        <f t="shared" si="68"/>
        <v>Bulk</v>
      </c>
      <c r="G1099" s="3">
        <v>204</v>
      </c>
      <c r="H1099">
        <v>15</v>
      </c>
      <c r="I1099" t="str">
        <f t="shared" si="69"/>
        <v>discounted</v>
      </c>
      <c r="J1099" s="3">
        <f>Table3[[#This Row],[Quantity_Sold]]*Table3[[#This Row],[Selling_Price]]</f>
        <v>1428</v>
      </c>
      <c r="K1099" s="3">
        <f t="shared" si="70"/>
        <v>30.6</v>
      </c>
      <c r="L1099" s="3">
        <f t="shared" si="71"/>
        <v>1397.4</v>
      </c>
      <c r="M1099" s="3" t="str">
        <f>TEXT(Table3[[#This Row],[Date]], "mmmm")</f>
        <v>February</v>
      </c>
      <c r="N1099" s="3" t="str">
        <f>_xlfn.XLOOKUP(D1099,Customers!A:A,Customers!B:B )</f>
        <v>Smith-Proctor</v>
      </c>
      <c r="O1099" s="3" t="str">
        <f>_xlfn.XLOOKUP(C1099,Books!A:A,Books!B:B)</f>
        <v>Expect turn</v>
      </c>
      <c r="P1099" s="3" t="str">
        <f>INDEX(Customers!B:B,MATCH(D1099,Customers!A:A,0))</f>
        <v>Smith-Proctor</v>
      </c>
    </row>
    <row r="1100" spans="1:16">
      <c r="A1100" t="s">
        <v>1747</v>
      </c>
      <c r="B1100" s="5">
        <v>44980</v>
      </c>
      <c r="C1100" t="s">
        <v>4</v>
      </c>
      <c r="D1100" t="s">
        <v>394</v>
      </c>
      <c r="E1100">
        <v>4</v>
      </c>
      <c r="F1100" t="str">
        <f t="shared" si="68"/>
        <v>normal</v>
      </c>
      <c r="G1100" s="3">
        <v>418</v>
      </c>
      <c r="H1100">
        <v>0</v>
      </c>
      <c r="I1100" t="str">
        <f t="shared" si="69"/>
        <v>full price</v>
      </c>
      <c r="J1100" s="3">
        <f>Table3[[#This Row],[Quantity_Sold]]*Table3[[#This Row],[Selling_Price]]</f>
        <v>1672</v>
      </c>
      <c r="K1100" s="3">
        <f t="shared" si="70"/>
        <v>0</v>
      </c>
      <c r="L1100" s="3">
        <f t="shared" si="71"/>
        <v>1672</v>
      </c>
      <c r="M1100" s="3" t="str">
        <f>TEXT(Table3[[#This Row],[Date]], "mmmm")</f>
        <v>February</v>
      </c>
      <c r="N1100" s="3" t="str">
        <f>_xlfn.XLOOKUP(D1100,Customers!A:A,Customers!B:B )</f>
        <v>Johnson, Gordon and Fuentes</v>
      </c>
      <c r="O1100" s="3" t="str">
        <f>_xlfn.XLOOKUP(C1100,Books!A:A,Books!B:B)</f>
        <v>Arrive ok</v>
      </c>
      <c r="P1100" s="3" t="str">
        <f>INDEX(Customers!B:B,MATCH(D1100,Customers!A:A,0))</f>
        <v>Johnson, Gordon and Fuentes</v>
      </c>
    </row>
    <row r="1101" spans="1:16">
      <c r="A1101" t="s">
        <v>1748</v>
      </c>
      <c r="B1101" s="5">
        <v>44981</v>
      </c>
      <c r="C1101" t="s">
        <v>86</v>
      </c>
      <c r="D1101" t="s">
        <v>159</v>
      </c>
      <c r="E1101">
        <v>3</v>
      </c>
      <c r="F1101" t="str">
        <f t="shared" si="68"/>
        <v>normal</v>
      </c>
      <c r="G1101" s="3">
        <v>356</v>
      </c>
      <c r="H1101">
        <v>15</v>
      </c>
      <c r="I1101" t="str">
        <f t="shared" si="69"/>
        <v>discounted</v>
      </c>
      <c r="J1101" s="3">
        <f>Table3[[#This Row],[Quantity_Sold]]*Table3[[#This Row],[Selling_Price]]</f>
        <v>1068</v>
      </c>
      <c r="K1101" s="3">
        <f t="shared" si="70"/>
        <v>53.4</v>
      </c>
      <c r="L1101" s="3">
        <f t="shared" si="71"/>
        <v>1014.6</v>
      </c>
      <c r="M1101" s="3" t="str">
        <f>TEXT(Table3[[#This Row],[Date]], "mmmm")</f>
        <v>February</v>
      </c>
      <c r="N1101" s="3" t="str">
        <f>_xlfn.XLOOKUP(D1101,Customers!A:A,Customers!B:B )</f>
        <v>Brown and Sons</v>
      </c>
      <c r="O1101" s="3" t="str">
        <f>_xlfn.XLOOKUP(C1101,Books!A:A,Books!B:B)</f>
        <v>While responsibility</v>
      </c>
      <c r="P1101" s="3" t="str">
        <f>INDEX(Customers!B:B,MATCH(D1101,Customers!A:A,0))</f>
        <v>Brown and Sons</v>
      </c>
    </row>
    <row r="1102" spans="1:16">
      <c r="A1102" t="s">
        <v>1749</v>
      </c>
      <c r="B1102" s="5">
        <v>44972</v>
      </c>
      <c r="C1102" t="s">
        <v>58</v>
      </c>
      <c r="D1102" t="s">
        <v>288</v>
      </c>
      <c r="E1102">
        <v>8</v>
      </c>
      <c r="F1102" t="str">
        <f t="shared" si="68"/>
        <v>Bulk</v>
      </c>
      <c r="G1102" s="3">
        <v>467</v>
      </c>
      <c r="H1102">
        <v>15</v>
      </c>
      <c r="I1102" t="str">
        <f t="shared" si="69"/>
        <v>discounted</v>
      </c>
      <c r="J1102" s="3">
        <f>Table3[[#This Row],[Quantity_Sold]]*Table3[[#This Row],[Selling_Price]]</f>
        <v>3736</v>
      </c>
      <c r="K1102" s="3">
        <f t="shared" si="70"/>
        <v>70.05</v>
      </c>
      <c r="L1102" s="3">
        <f t="shared" si="71"/>
        <v>3665.95</v>
      </c>
      <c r="M1102" s="3" t="str">
        <f>TEXT(Table3[[#This Row],[Date]], "mmmm")</f>
        <v>February</v>
      </c>
      <c r="N1102" s="3" t="str">
        <f>_xlfn.XLOOKUP(D1102,Customers!A:A,Customers!B:B )</f>
        <v>Martinez, Bruce and Brady</v>
      </c>
      <c r="O1102" s="3" t="str">
        <f>_xlfn.XLOOKUP(C1102,Books!A:A,Books!B:B)</f>
        <v>World threat</v>
      </c>
      <c r="P1102" s="3" t="str">
        <f>INDEX(Customers!B:B,MATCH(D1102,Customers!A:A,0))</f>
        <v>Martinez, Bruce and Brady</v>
      </c>
    </row>
    <row r="1103" spans="1:16">
      <c r="A1103" t="s">
        <v>1750</v>
      </c>
      <c r="B1103" s="5">
        <v>44958</v>
      </c>
      <c r="C1103" t="s">
        <v>88</v>
      </c>
      <c r="D1103" t="s">
        <v>136</v>
      </c>
      <c r="E1103">
        <v>7</v>
      </c>
      <c r="F1103" t="str">
        <f t="shared" si="68"/>
        <v>Bulk</v>
      </c>
      <c r="G1103" s="3">
        <v>456</v>
      </c>
      <c r="H1103">
        <v>15</v>
      </c>
      <c r="I1103" t="str">
        <f t="shared" si="69"/>
        <v>discounted</v>
      </c>
      <c r="J1103" s="3">
        <f>Table3[[#This Row],[Quantity_Sold]]*Table3[[#This Row],[Selling_Price]]</f>
        <v>3192</v>
      </c>
      <c r="K1103" s="3">
        <f t="shared" si="70"/>
        <v>68.400000000000006</v>
      </c>
      <c r="L1103" s="3">
        <f t="shared" si="71"/>
        <v>3123.6</v>
      </c>
      <c r="M1103" s="3" t="str">
        <f>TEXT(Table3[[#This Row],[Date]], "mmmm")</f>
        <v>February</v>
      </c>
      <c r="N1103" s="3" t="str">
        <f>_xlfn.XLOOKUP(D1103,Customers!A:A,Customers!B:B )</f>
        <v>Bowman Group</v>
      </c>
      <c r="O1103" s="3" t="str">
        <f>_xlfn.XLOOKUP(C1103,Books!A:A,Books!B:B)</f>
        <v>Lay chance</v>
      </c>
      <c r="P1103" s="3" t="str">
        <f>INDEX(Customers!B:B,MATCH(D1103,Customers!A:A,0))</f>
        <v>Bowman Group</v>
      </c>
    </row>
    <row r="1104" spans="1:16">
      <c r="A1104" t="s">
        <v>1751</v>
      </c>
      <c r="B1104" s="5">
        <v>44980</v>
      </c>
      <c r="C1104" t="s">
        <v>78</v>
      </c>
      <c r="D1104" t="s">
        <v>540</v>
      </c>
      <c r="E1104">
        <v>5</v>
      </c>
      <c r="F1104" t="str">
        <f t="shared" si="68"/>
        <v>normal</v>
      </c>
      <c r="G1104" s="3">
        <v>288</v>
      </c>
      <c r="H1104">
        <v>10</v>
      </c>
      <c r="I1104" t="str">
        <f t="shared" si="69"/>
        <v>discounted</v>
      </c>
      <c r="J1104" s="3">
        <f>Table3[[#This Row],[Quantity_Sold]]*Table3[[#This Row],[Selling_Price]]</f>
        <v>1440</v>
      </c>
      <c r="K1104" s="3">
        <f t="shared" si="70"/>
        <v>28.8</v>
      </c>
      <c r="L1104" s="3">
        <f t="shared" si="71"/>
        <v>1411.2</v>
      </c>
      <c r="M1104" s="3" t="str">
        <f>TEXT(Table3[[#This Row],[Date]], "mmmm")</f>
        <v>February</v>
      </c>
      <c r="N1104" s="3" t="str">
        <f>_xlfn.XLOOKUP(D1104,Customers!A:A,Customers!B:B )</f>
        <v>Patel-Thomas</v>
      </c>
      <c r="O1104" s="3" t="str">
        <f>_xlfn.XLOOKUP(C1104,Books!A:A,Books!B:B)</f>
        <v>Visit although I</v>
      </c>
      <c r="P1104" s="3" t="str">
        <f>INDEX(Customers!B:B,MATCH(D1104,Customers!A:A,0))</f>
        <v>Patel-Thomas</v>
      </c>
    </row>
    <row r="1105" spans="1:16">
      <c r="A1105" t="s">
        <v>1752</v>
      </c>
      <c r="B1105" s="5">
        <v>44983</v>
      </c>
      <c r="C1105" t="s">
        <v>120</v>
      </c>
      <c r="D1105" t="s">
        <v>520</v>
      </c>
      <c r="E1105">
        <v>8</v>
      </c>
      <c r="F1105" t="str">
        <f t="shared" si="68"/>
        <v>Bulk</v>
      </c>
      <c r="G1105" s="3">
        <v>204</v>
      </c>
      <c r="H1105">
        <v>5</v>
      </c>
      <c r="I1105" t="str">
        <f t="shared" si="69"/>
        <v>discounted</v>
      </c>
      <c r="J1105" s="3">
        <f>Table3[[#This Row],[Quantity_Sold]]*Table3[[#This Row],[Selling_Price]]</f>
        <v>1632</v>
      </c>
      <c r="K1105" s="3">
        <f t="shared" si="70"/>
        <v>10.199999999999999</v>
      </c>
      <c r="L1105" s="3">
        <f t="shared" si="71"/>
        <v>1621.8</v>
      </c>
      <c r="M1105" s="3" t="str">
        <f>TEXT(Table3[[#This Row],[Date]], "mmmm")</f>
        <v>February</v>
      </c>
      <c r="N1105" s="3" t="str">
        <f>_xlfn.XLOOKUP(D1105,Customers!A:A,Customers!B:B )</f>
        <v>Lucero and Sons</v>
      </c>
      <c r="O1105" s="3" t="str">
        <f>_xlfn.XLOOKUP(C1105,Books!A:A,Books!B:B)</f>
        <v>Expect turn</v>
      </c>
      <c r="P1105" s="3" t="str">
        <f>INDEX(Customers!B:B,MATCH(D1105,Customers!A:A,0))</f>
        <v>Lucero and Sons</v>
      </c>
    </row>
    <row r="1106" spans="1:16">
      <c r="A1106" t="s">
        <v>1753</v>
      </c>
      <c r="B1106" s="5">
        <v>44970</v>
      </c>
      <c r="C1106" t="s">
        <v>4</v>
      </c>
      <c r="D1106" t="s">
        <v>176</v>
      </c>
      <c r="E1106">
        <v>1</v>
      </c>
      <c r="F1106" t="str">
        <f t="shared" si="68"/>
        <v>normal</v>
      </c>
      <c r="G1106" s="3">
        <v>418</v>
      </c>
      <c r="H1106">
        <v>5</v>
      </c>
      <c r="I1106" t="str">
        <f t="shared" si="69"/>
        <v>discounted</v>
      </c>
      <c r="J1106" s="3">
        <f>Table3[[#This Row],[Quantity_Sold]]*Table3[[#This Row],[Selling_Price]]</f>
        <v>418</v>
      </c>
      <c r="K1106" s="3">
        <f t="shared" si="70"/>
        <v>20.9</v>
      </c>
      <c r="L1106" s="3">
        <f t="shared" si="71"/>
        <v>397.1</v>
      </c>
      <c r="M1106" s="3" t="str">
        <f>TEXT(Table3[[#This Row],[Date]], "mmmm")</f>
        <v>February</v>
      </c>
      <c r="N1106" s="3" t="str">
        <f>_xlfn.XLOOKUP(D1106,Customers!A:A,Customers!B:B )</f>
        <v>Pierce, Cross and Solomon</v>
      </c>
      <c r="O1106" s="3" t="str">
        <f>_xlfn.XLOOKUP(C1106,Books!A:A,Books!B:B)</f>
        <v>Arrive ok</v>
      </c>
      <c r="P1106" s="3" t="str">
        <f>INDEX(Customers!B:B,MATCH(D1106,Customers!A:A,0))</f>
        <v>Pierce, Cross and Solomon</v>
      </c>
    </row>
    <row r="1107" spans="1:16">
      <c r="A1107" t="s">
        <v>1754</v>
      </c>
      <c r="B1107" s="5">
        <v>44980</v>
      </c>
      <c r="C1107" t="s">
        <v>34</v>
      </c>
      <c r="D1107" t="s">
        <v>454</v>
      </c>
      <c r="E1107">
        <v>3</v>
      </c>
      <c r="F1107" t="str">
        <f t="shared" si="68"/>
        <v>normal</v>
      </c>
      <c r="G1107" s="3">
        <v>284</v>
      </c>
      <c r="H1107">
        <v>15</v>
      </c>
      <c r="I1107" t="str">
        <f t="shared" si="69"/>
        <v>discounted</v>
      </c>
      <c r="J1107" s="3">
        <f>Table3[[#This Row],[Quantity_Sold]]*Table3[[#This Row],[Selling_Price]]</f>
        <v>852</v>
      </c>
      <c r="K1107" s="3">
        <f t="shared" si="70"/>
        <v>42.6</v>
      </c>
      <c r="L1107" s="3">
        <f t="shared" si="71"/>
        <v>809.4</v>
      </c>
      <c r="M1107" s="3" t="str">
        <f>TEXT(Table3[[#This Row],[Date]], "mmmm")</f>
        <v>February</v>
      </c>
      <c r="N1107" s="3" t="str">
        <f>_xlfn.XLOOKUP(D1107,Customers!A:A,Customers!B:B )</f>
        <v>Martin Ltd</v>
      </c>
      <c r="O1107" s="3" t="str">
        <f>_xlfn.XLOOKUP(C1107,Books!A:A,Books!B:B)</f>
        <v>Against realize bill</v>
      </c>
      <c r="P1107" s="3" t="str">
        <f>INDEX(Customers!B:B,MATCH(D1107,Customers!A:A,0))</f>
        <v>Martin Ltd</v>
      </c>
    </row>
    <row r="1108" spans="1:16">
      <c r="A1108" t="s">
        <v>1755</v>
      </c>
      <c r="B1108" s="5">
        <v>44977</v>
      </c>
      <c r="C1108" t="s">
        <v>82</v>
      </c>
      <c r="D1108" t="s">
        <v>147</v>
      </c>
      <c r="E1108">
        <v>9</v>
      </c>
      <c r="F1108" t="str">
        <f t="shared" si="68"/>
        <v>Bulk</v>
      </c>
      <c r="G1108" s="3">
        <v>373</v>
      </c>
      <c r="H1108">
        <v>5</v>
      </c>
      <c r="I1108" t="str">
        <f t="shared" si="69"/>
        <v>discounted</v>
      </c>
      <c r="J1108" s="3">
        <f>Table3[[#This Row],[Quantity_Sold]]*Table3[[#This Row],[Selling_Price]]</f>
        <v>3357</v>
      </c>
      <c r="K1108" s="3">
        <f t="shared" si="70"/>
        <v>18.649999999999999</v>
      </c>
      <c r="L1108" s="3">
        <f t="shared" si="71"/>
        <v>3338.35</v>
      </c>
      <c r="M1108" s="3" t="str">
        <f>TEXT(Table3[[#This Row],[Date]], "mmmm")</f>
        <v>February</v>
      </c>
      <c r="N1108" s="3" t="str">
        <f>_xlfn.XLOOKUP(D1108,Customers!A:A,Customers!B:B )</f>
        <v>Callahan-Sullivan</v>
      </c>
      <c r="O1108" s="3" t="str">
        <f>_xlfn.XLOOKUP(C1108,Books!A:A,Books!B:B)</f>
        <v>Light leader expect</v>
      </c>
      <c r="P1108" s="3" t="str">
        <f>INDEX(Customers!B:B,MATCH(D1108,Customers!A:A,0))</f>
        <v>Callahan-Sullivan</v>
      </c>
    </row>
    <row r="1109" spans="1:16">
      <c r="A1109" t="s">
        <v>1756</v>
      </c>
      <c r="B1109" s="5">
        <v>44973</v>
      </c>
      <c r="C1109" t="s">
        <v>54</v>
      </c>
      <c r="D1109" t="s">
        <v>470</v>
      </c>
      <c r="E1109">
        <v>7</v>
      </c>
      <c r="F1109" t="str">
        <f t="shared" si="68"/>
        <v>Bulk</v>
      </c>
      <c r="G1109" s="3">
        <v>421</v>
      </c>
      <c r="H1109">
        <v>10</v>
      </c>
      <c r="I1109" t="str">
        <f t="shared" si="69"/>
        <v>discounted</v>
      </c>
      <c r="J1109" s="3">
        <f>Table3[[#This Row],[Quantity_Sold]]*Table3[[#This Row],[Selling_Price]]</f>
        <v>2947</v>
      </c>
      <c r="K1109" s="3">
        <f t="shared" si="70"/>
        <v>42.1</v>
      </c>
      <c r="L1109" s="3">
        <f t="shared" si="71"/>
        <v>2904.9</v>
      </c>
      <c r="M1109" s="3" t="str">
        <f>TEXT(Table3[[#This Row],[Date]], "mmmm")</f>
        <v>February</v>
      </c>
      <c r="N1109" s="3" t="str">
        <f>_xlfn.XLOOKUP(D1109,Customers!A:A,Customers!B:B )</f>
        <v>Hill-Rojas</v>
      </c>
      <c r="O1109" s="3" t="str">
        <f>_xlfn.XLOOKUP(C1109,Books!A:A,Books!B:B)</f>
        <v>Author director</v>
      </c>
      <c r="P1109" s="3" t="str">
        <f>INDEX(Customers!B:B,MATCH(D1109,Customers!A:A,0))</f>
        <v>Hill-Rojas</v>
      </c>
    </row>
    <row r="1110" spans="1:16">
      <c r="A1110" t="s">
        <v>1757</v>
      </c>
      <c r="B1110" s="5">
        <v>44966</v>
      </c>
      <c r="C1110" t="s">
        <v>48</v>
      </c>
      <c r="D1110" t="s">
        <v>282</v>
      </c>
      <c r="E1110">
        <v>7</v>
      </c>
      <c r="F1110" t="str">
        <f t="shared" si="68"/>
        <v>Bulk</v>
      </c>
      <c r="G1110" s="3">
        <v>386</v>
      </c>
      <c r="H1110">
        <v>15</v>
      </c>
      <c r="I1110" t="str">
        <f t="shared" si="69"/>
        <v>discounted</v>
      </c>
      <c r="J1110" s="3">
        <f>Table3[[#This Row],[Quantity_Sold]]*Table3[[#This Row],[Selling_Price]]</f>
        <v>2702</v>
      </c>
      <c r="K1110" s="3">
        <f t="shared" si="70"/>
        <v>57.9</v>
      </c>
      <c r="L1110" s="3">
        <f t="shared" si="71"/>
        <v>2644.1</v>
      </c>
      <c r="M1110" s="3" t="str">
        <f>TEXT(Table3[[#This Row],[Date]], "mmmm")</f>
        <v>February</v>
      </c>
      <c r="N1110" s="3" t="str">
        <f>_xlfn.XLOOKUP(D1110,Customers!A:A,Customers!B:B )</f>
        <v>Mckenzie-Russell</v>
      </c>
      <c r="O1110" s="3" t="str">
        <f>_xlfn.XLOOKUP(C1110,Books!A:A,Books!B:B)</f>
        <v>Choose level</v>
      </c>
      <c r="P1110" s="3" t="str">
        <f>INDEX(Customers!B:B,MATCH(D1110,Customers!A:A,0))</f>
        <v>Mckenzie-Russell</v>
      </c>
    </row>
    <row r="1111" spans="1:16">
      <c r="A1111" t="s">
        <v>1758</v>
      </c>
      <c r="B1111" s="5">
        <v>44963</v>
      </c>
      <c r="C1111" t="s">
        <v>66</v>
      </c>
      <c r="D1111" t="s">
        <v>602</v>
      </c>
      <c r="E1111">
        <v>3</v>
      </c>
      <c r="F1111" t="str">
        <f t="shared" si="68"/>
        <v>normal</v>
      </c>
      <c r="G1111" s="3">
        <v>271</v>
      </c>
      <c r="H1111">
        <v>10</v>
      </c>
      <c r="I1111" t="str">
        <f t="shared" si="69"/>
        <v>discounted</v>
      </c>
      <c r="J1111" s="3">
        <f>Table3[[#This Row],[Quantity_Sold]]*Table3[[#This Row],[Selling_Price]]</f>
        <v>813</v>
      </c>
      <c r="K1111" s="3">
        <f t="shared" si="70"/>
        <v>27.1</v>
      </c>
      <c r="L1111" s="3">
        <f t="shared" si="71"/>
        <v>785.9</v>
      </c>
      <c r="M1111" s="3" t="str">
        <f>TEXT(Table3[[#This Row],[Date]], "mmmm")</f>
        <v>February</v>
      </c>
      <c r="N1111" s="3" t="str">
        <f>_xlfn.XLOOKUP(D1111,Customers!A:A,Customers!B:B )</f>
        <v>Spears, Matthews and Ellis</v>
      </c>
      <c r="O1111" s="3" t="str">
        <f>_xlfn.XLOOKUP(C1111,Books!A:A,Books!B:B)</f>
        <v>Easy citizen time</v>
      </c>
      <c r="P1111" s="3" t="str">
        <f>INDEX(Customers!B:B,MATCH(D1111,Customers!A:A,0))</f>
        <v>Spears, Matthews and Ellis</v>
      </c>
    </row>
    <row r="1112" spans="1:16">
      <c r="A1112" t="s">
        <v>1759</v>
      </c>
      <c r="B1112" s="5">
        <v>44964</v>
      </c>
      <c r="C1112" t="s">
        <v>86</v>
      </c>
      <c r="D1112" t="s">
        <v>224</v>
      </c>
      <c r="E1112">
        <v>3</v>
      </c>
      <c r="F1112" t="str">
        <f t="shared" si="68"/>
        <v>normal</v>
      </c>
      <c r="G1112" s="3">
        <v>356</v>
      </c>
      <c r="H1112">
        <v>15</v>
      </c>
      <c r="I1112" t="str">
        <f t="shared" si="69"/>
        <v>discounted</v>
      </c>
      <c r="J1112" s="3">
        <f>Table3[[#This Row],[Quantity_Sold]]*Table3[[#This Row],[Selling_Price]]</f>
        <v>1068</v>
      </c>
      <c r="K1112" s="3">
        <f t="shared" si="70"/>
        <v>53.4</v>
      </c>
      <c r="L1112" s="3">
        <f t="shared" si="71"/>
        <v>1014.6</v>
      </c>
      <c r="M1112" s="3" t="str">
        <f>TEXT(Table3[[#This Row],[Date]], "mmmm")</f>
        <v>February</v>
      </c>
      <c r="N1112" s="3" t="str">
        <f>_xlfn.XLOOKUP(D1112,Customers!A:A,Customers!B:B )</f>
        <v>Williams Ltd</v>
      </c>
      <c r="O1112" s="3" t="str">
        <f>_xlfn.XLOOKUP(C1112,Books!A:A,Books!B:B)</f>
        <v>While responsibility</v>
      </c>
      <c r="P1112" s="3" t="str">
        <f>INDEX(Customers!B:B,MATCH(D1112,Customers!A:A,0))</f>
        <v>Williams Ltd</v>
      </c>
    </row>
    <row r="1113" spans="1:16">
      <c r="A1113" t="s">
        <v>1760</v>
      </c>
      <c r="B1113" s="5">
        <v>44977</v>
      </c>
      <c r="C1113" t="s">
        <v>66</v>
      </c>
      <c r="D1113" t="s">
        <v>414</v>
      </c>
      <c r="E1113">
        <v>9</v>
      </c>
      <c r="F1113" t="str">
        <f t="shared" si="68"/>
        <v>Bulk</v>
      </c>
      <c r="G1113" s="3">
        <v>271</v>
      </c>
      <c r="H1113">
        <v>10</v>
      </c>
      <c r="I1113" t="str">
        <f t="shared" si="69"/>
        <v>discounted</v>
      </c>
      <c r="J1113" s="3">
        <f>Table3[[#This Row],[Quantity_Sold]]*Table3[[#This Row],[Selling_Price]]</f>
        <v>2439</v>
      </c>
      <c r="K1113" s="3">
        <f t="shared" si="70"/>
        <v>27.1</v>
      </c>
      <c r="L1113" s="3">
        <f t="shared" si="71"/>
        <v>2411.9</v>
      </c>
      <c r="M1113" s="3" t="str">
        <f>TEXT(Table3[[#This Row],[Date]], "mmmm")</f>
        <v>February</v>
      </c>
      <c r="N1113" s="3" t="str">
        <f>_xlfn.XLOOKUP(D1113,Customers!A:A,Customers!B:B )</f>
        <v>Brown, Hunt and Anderson</v>
      </c>
      <c r="O1113" s="3" t="str">
        <f>_xlfn.XLOOKUP(C1113,Books!A:A,Books!B:B)</f>
        <v>Easy citizen time</v>
      </c>
      <c r="P1113" s="3" t="str">
        <f>INDEX(Customers!B:B,MATCH(D1113,Customers!A:A,0))</f>
        <v>Brown, Hunt and Anderson</v>
      </c>
    </row>
    <row r="1114" spans="1:16">
      <c r="A1114" t="s">
        <v>1761</v>
      </c>
      <c r="B1114" s="5">
        <v>44984</v>
      </c>
      <c r="C1114" t="s">
        <v>36</v>
      </c>
      <c r="D1114" t="s">
        <v>264</v>
      </c>
      <c r="E1114">
        <v>3</v>
      </c>
      <c r="F1114" t="str">
        <f t="shared" si="68"/>
        <v>normal</v>
      </c>
      <c r="G1114" s="3">
        <v>420</v>
      </c>
      <c r="H1114">
        <v>10</v>
      </c>
      <c r="I1114" t="str">
        <f t="shared" si="69"/>
        <v>discounted</v>
      </c>
      <c r="J1114" s="3">
        <f>Table3[[#This Row],[Quantity_Sold]]*Table3[[#This Row],[Selling_Price]]</f>
        <v>1260</v>
      </c>
      <c r="K1114" s="3">
        <f t="shared" si="70"/>
        <v>42</v>
      </c>
      <c r="L1114" s="3">
        <f t="shared" si="71"/>
        <v>1218</v>
      </c>
      <c r="M1114" s="3" t="str">
        <f>TEXT(Table3[[#This Row],[Date]], "mmmm")</f>
        <v>February</v>
      </c>
      <c r="N1114" s="3" t="str">
        <f>_xlfn.XLOOKUP(D1114,Customers!A:A,Customers!B:B )</f>
        <v>Price Ltd</v>
      </c>
      <c r="O1114" s="3" t="str">
        <f>_xlfn.XLOOKUP(C1114,Books!A:A,Books!B:B)</f>
        <v>Try fast</v>
      </c>
      <c r="P1114" s="3" t="str">
        <f>INDEX(Customers!B:B,MATCH(D1114,Customers!A:A,0))</f>
        <v>Price Ltd</v>
      </c>
    </row>
    <row r="1115" spans="1:16">
      <c r="A1115" t="s">
        <v>1762</v>
      </c>
      <c r="B1115" s="5">
        <v>44972</v>
      </c>
      <c r="C1115" t="s">
        <v>98</v>
      </c>
      <c r="D1115" t="s">
        <v>226</v>
      </c>
      <c r="E1115">
        <v>7</v>
      </c>
      <c r="F1115" t="str">
        <f t="shared" si="68"/>
        <v>Bulk</v>
      </c>
      <c r="G1115" s="3">
        <v>206</v>
      </c>
      <c r="H1115">
        <v>15</v>
      </c>
      <c r="I1115" t="str">
        <f t="shared" si="69"/>
        <v>discounted</v>
      </c>
      <c r="J1115" s="3">
        <f>Table3[[#This Row],[Quantity_Sold]]*Table3[[#This Row],[Selling_Price]]</f>
        <v>1442</v>
      </c>
      <c r="K1115" s="3">
        <f t="shared" si="70"/>
        <v>30.9</v>
      </c>
      <c r="L1115" s="3">
        <f t="shared" si="71"/>
        <v>1411.1</v>
      </c>
      <c r="M1115" s="3" t="str">
        <f>TEXT(Table3[[#This Row],[Date]], "mmmm")</f>
        <v>February</v>
      </c>
      <c r="N1115" s="3" t="str">
        <f>_xlfn.XLOOKUP(D1115,Customers!A:A,Customers!B:B )</f>
        <v>Blackburn, Castillo and Diaz</v>
      </c>
      <c r="O1115" s="3" t="str">
        <f>_xlfn.XLOOKUP(C1115,Books!A:A,Books!B:B)</f>
        <v>Inside lot never discover</v>
      </c>
      <c r="P1115" s="3" t="str">
        <f>INDEX(Customers!B:B,MATCH(D1115,Customers!A:A,0))</f>
        <v>Blackburn, Castillo and Diaz</v>
      </c>
    </row>
    <row r="1116" spans="1:16">
      <c r="A1116" t="s">
        <v>1763</v>
      </c>
      <c r="B1116" s="5">
        <v>44959</v>
      </c>
      <c r="C1116" t="s">
        <v>78</v>
      </c>
      <c r="D1116" t="s">
        <v>598</v>
      </c>
      <c r="E1116">
        <v>9</v>
      </c>
      <c r="F1116" t="str">
        <f t="shared" si="68"/>
        <v>Bulk</v>
      </c>
      <c r="G1116" s="3">
        <v>288</v>
      </c>
      <c r="H1116">
        <v>15</v>
      </c>
      <c r="I1116" t="str">
        <f t="shared" si="69"/>
        <v>discounted</v>
      </c>
      <c r="J1116" s="3">
        <f>Table3[[#This Row],[Quantity_Sold]]*Table3[[#This Row],[Selling_Price]]</f>
        <v>2592</v>
      </c>
      <c r="K1116" s="3">
        <f t="shared" si="70"/>
        <v>43.2</v>
      </c>
      <c r="L1116" s="3">
        <f t="shared" si="71"/>
        <v>2548.8000000000002</v>
      </c>
      <c r="M1116" s="3" t="str">
        <f>TEXT(Table3[[#This Row],[Date]], "mmmm")</f>
        <v>February</v>
      </c>
      <c r="N1116" s="3" t="str">
        <f>_xlfn.XLOOKUP(D1116,Customers!A:A,Customers!B:B )</f>
        <v>Clark LLC</v>
      </c>
      <c r="O1116" s="3" t="str">
        <f>_xlfn.XLOOKUP(C1116,Books!A:A,Books!B:B)</f>
        <v>Visit although I</v>
      </c>
      <c r="P1116" s="3" t="str">
        <f>INDEX(Customers!B:B,MATCH(D1116,Customers!A:A,0))</f>
        <v>Clark LLC</v>
      </c>
    </row>
    <row r="1117" spans="1:16">
      <c r="A1117" t="s">
        <v>1764</v>
      </c>
      <c r="B1117" s="5">
        <v>44967</v>
      </c>
      <c r="C1117" t="s">
        <v>62</v>
      </c>
      <c r="D1117" t="s">
        <v>238</v>
      </c>
      <c r="E1117">
        <v>2</v>
      </c>
      <c r="F1117" t="str">
        <f t="shared" si="68"/>
        <v>normal</v>
      </c>
      <c r="G1117" s="3">
        <v>336</v>
      </c>
      <c r="H1117">
        <v>10</v>
      </c>
      <c r="I1117" t="str">
        <f t="shared" si="69"/>
        <v>discounted</v>
      </c>
      <c r="J1117" s="3">
        <f>Table3[[#This Row],[Quantity_Sold]]*Table3[[#This Row],[Selling_Price]]</f>
        <v>672</v>
      </c>
      <c r="K1117" s="3">
        <f t="shared" si="70"/>
        <v>33.6</v>
      </c>
      <c r="L1117" s="3">
        <f t="shared" si="71"/>
        <v>638.4</v>
      </c>
      <c r="M1117" s="3" t="str">
        <f>TEXT(Table3[[#This Row],[Date]], "mmmm")</f>
        <v>February</v>
      </c>
      <c r="N1117" s="3" t="str">
        <f>_xlfn.XLOOKUP(D1117,Customers!A:A,Customers!B:B )</f>
        <v>Roach-Gonzalez</v>
      </c>
      <c r="O1117" s="3" t="str">
        <f>_xlfn.XLOOKUP(C1117,Books!A:A,Books!B:B)</f>
        <v>Wife get age</v>
      </c>
      <c r="P1117" s="3" t="str">
        <f>INDEX(Customers!B:B,MATCH(D1117,Customers!A:A,0))</f>
        <v>Roach-Gonzalez</v>
      </c>
    </row>
    <row r="1118" spans="1:16">
      <c r="A1118" t="s">
        <v>1765</v>
      </c>
      <c r="B1118" s="5">
        <v>44979</v>
      </c>
      <c r="C1118" t="s">
        <v>100</v>
      </c>
      <c r="D1118" t="s">
        <v>151</v>
      </c>
      <c r="E1118">
        <v>7</v>
      </c>
      <c r="F1118" t="str">
        <f t="shared" si="68"/>
        <v>Bulk</v>
      </c>
      <c r="G1118" s="3">
        <v>334</v>
      </c>
      <c r="H1118">
        <v>0</v>
      </c>
      <c r="I1118" t="str">
        <f t="shared" si="69"/>
        <v>full price</v>
      </c>
      <c r="J1118" s="3">
        <f>Table3[[#This Row],[Quantity_Sold]]*Table3[[#This Row],[Selling_Price]]</f>
        <v>2338</v>
      </c>
      <c r="K1118" s="3">
        <f t="shared" si="70"/>
        <v>0</v>
      </c>
      <c r="L1118" s="3">
        <f t="shared" si="71"/>
        <v>2338</v>
      </c>
      <c r="M1118" s="3" t="str">
        <f>TEXT(Table3[[#This Row],[Date]], "mmmm")</f>
        <v>February</v>
      </c>
      <c r="N1118" s="3" t="str">
        <f>_xlfn.XLOOKUP(D1118,Customers!A:A,Customers!B:B )</f>
        <v>Walter, Richard and Powell</v>
      </c>
      <c r="O1118" s="3" t="str">
        <f>_xlfn.XLOOKUP(C1118,Books!A:A,Books!B:B)</f>
        <v>Prevent particularly wrong</v>
      </c>
      <c r="P1118" s="3" t="str">
        <f>INDEX(Customers!B:B,MATCH(D1118,Customers!A:A,0))</f>
        <v>Walter, Richard and Powell</v>
      </c>
    </row>
    <row r="1119" spans="1:16">
      <c r="A1119" t="s">
        <v>1766</v>
      </c>
      <c r="B1119" s="5">
        <v>44961</v>
      </c>
      <c r="C1119" t="s">
        <v>4</v>
      </c>
      <c r="D1119" t="s">
        <v>386</v>
      </c>
      <c r="E1119">
        <v>2</v>
      </c>
      <c r="F1119" t="str">
        <f t="shared" si="68"/>
        <v>normal</v>
      </c>
      <c r="G1119" s="3">
        <v>418</v>
      </c>
      <c r="H1119">
        <v>0</v>
      </c>
      <c r="I1119" t="str">
        <f t="shared" si="69"/>
        <v>full price</v>
      </c>
      <c r="J1119" s="3">
        <f>Table3[[#This Row],[Quantity_Sold]]*Table3[[#This Row],[Selling_Price]]</f>
        <v>836</v>
      </c>
      <c r="K1119" s="3">
        <f t="shared" si="70"/>
        <v>0</v>
      </c>
      <c r="L1119" s="3">
        <f t="shared" si="71"/>
        <v>836</v>
      </c>
      <c r="M1119" s="3" t="str">
        <f>TEXT(Table3[[#This Row],[Date]], "mmmm")</f>
        <v>February</v>
      </c>
      <c r="N1119" s="3" t="str">
        <f>_xlfn.XLOOKUP(D1119,Customers!A:A,Customers!B:B )</f>
        <v>Sullivan-Patterson</v>
      </c>
      <c r="O1119" s="3" t="str">
        <f>_xlfn.XLOOKUP(C1119,Books!A:A,Books!B:B)</f>
        <v>Arrive ok</v>
      </c>
      <c r="P1119" s="3" t="str">
        <f>INDEX(Customers!B:B,MATCH(D1119,Customers!A:A,0))</f>
        <v>Sullivan-Patterson</v>
      </c>
    </row>
    <row r="1120" spans="1:16">
      <c r="A1120" t="s">
        <v>1767</v>
      </c>
      <c r="B1120" s="5">
        <v>44964</v>
      </c>
      <c r="C1120" t="s">
        <v>18</v>
      </c>
      <c r="D1120" t="s">
        <v>580</v>
      </c>
      <c r="E1120">
        <v>4</v>
      </c>
      <c r="F1120" t="str">
        <f t="shared" si="68"/>
        <v>normal</v>
      </c>
      <c r="G1120" s="3">
        <v>500</v>
      </c>
      <c r="H1120">
        <v>5</v>
      </c>
      <c r="I1120" t="str">
        <f t="shared" si="69"/>
        <v>discounted</v>
      </c>
      <c r="J1120" s="3">
        <f>Table3[[#This Row],[Quantity_Sold]]*Table3[[#This Row],[Selling_Price]]</f>
        <v>2000</v>
      </c>
      <c r="K1120" s="3">
        <f t="shared" si="70"/>
        <v>25</v>
      </c>
      <c r="L1120" s="3">
        <f t="shared" si="71"/>
        <v>1975</v>
      </c>
      <c r="M1120" s="3" t="str">
        <f>TEXT(Table3[[#This Row],[Date]], "mmmm")</f>
        <v>February</v>
      </c>
      <c r="N1120" s="3" t="str">
        <f>_xlfn.XLOOKUP(D1120,Customers!A:A,Customers!B:B )</f>
        <v>Brown-Walter</v>
      </c>
      <c r="O1120" s="3" t="str">
        <f>_xlfn.XLOOKUP(C1120,Books!A:A,Books!B:B)</f>
        <v>Cell become</v>
      </c>
      <c r="P1120" s="3" t="str">
        <f>INDEX(Customers!B:B,MATCH(D1120,Customers!A:A,0))</f>
        <v>Brown-Walter</v>
      </c>
    </row>
    <row r="1121" spans="1:16">
      <c r="A1121" t="s">
        <v>1768</v>
      </c>
      <c r="B1121" s="5">
        <v>44977</v>
      </c>
      <c r="C1121" t="s">
        <v>84</v>
      </c>
      <c r="D1121" t="s">
        <v>274</v>
      </c>
      <c r="E1121">
        <v>3</v>
      </c>
      <c r="F1121" t="str">
        <f t="shared" si="68"/>
        <v>normal</v>
      </c>
      <c r="G1121" s="3">
        <v>481</v>
      </c>
      <c r="H1121">
        <v>5</v>
      </c>
      <c r="I1121" t="str">
        <f t="shared" si="69"/>
        <v>discounted</v>
      </c>
      <c r="J1121" s="3">
        <f>Table3[[#This Row],[Quantity_Sold]]*Table3[[#This Row],[Selling_Price]]</f>
        <v>1443</v>
      </c>
      <c r="K1121" s="3">
        <f t="shared" si="70"/>
        <v>24.05</v>
      </c>
      <c r="L1121" s="3">
        <f t="shared" si="71"/>
        <v>1418.95</v>
      </c>
      <c r="M1121" s="3" t="str">
        <f>TEXT(Table3[[#This Row],[Date]], "mmmm")</f>
        <v>February</v>
      </c>
      <c r="N1121" s="3" t="str">
        <f>_xlfn.XLOOKUP(D1121,Customers!A:A,Customers!B:B )</f>
        <v>Green, Wilson and Flynn</v>
      </c>
      <c r="O1121" s="3" t="str">
        <f>_xlfn.XLOOKUP(C1121,Books!A:A,Books!B:B)</f>
        <v>Statement back brother</v>
      </c>
      <c r="P1121" s="3" t="str">
        <f>INDEX(Customers!B:B,MATCH(D1121,Customers!A:A,0))</f>
        <v>Green, Wilson and Flynn</v>
      </c>
    </row>
    <row r="1122" spans="1:16">
      <c r="A1122" t="s">
        <v>1769</v>
      </c>
      <c r="B1122" s="5">
        <v>44974</v>
      </c>
      <c r="C1122" t="s">
        <v>80</v>
      </c>
      <c r="D1122" t="s">
        <v>534</v>
      </c>
      <c r="E1122">
        <v>10</v>
      </c>
      <c r="F1122" t="str">
        <f t="shared" si="68"/>
        <v>Bulk</v>
      </c>
      <c r="G1122" s="3">
        <v>164</v>
      </c>
      <c r="H1122">
        <v>15</v>
      </c>
      <c r="I1122" t="str">
        <f t="shared" si="69"/>
        <v>discounted</v>
      </c>
      <c r="J1122" s="3">
        <f>Table3[[#This Row],[Quantity_Sold]]*Table3[[#This Row],[Selling_Price]]</f>
        <v>1640</v>
      </c>
      <c r="K1122" s="3">
        <f t="shared" si="70"/>
        <v>24.6</v>
      </c>
      <c r="L1122" s="3">
        <f t="shared" si="71"/>
        <v>1615.4</v>
      </c>
      <c r="M1122" s="3" t="str">
        <f>TEXT(Table3[[#This Row],[Date]], "mmmm")</f>
        <v>February</v>
      </c>
      <c r="N1122" s="3" t="str">
        <f>_xlfn.XLOOKUP(D1122,Customers!A:A,Customers!B:B )</f>
        <v>Gonzalez Inc</v>
      </c>
      <c r="O1122" s="3" t="str">
        <f>_xlfn.XLOOKUP(C1122,Books!A:A,Books!B:B)</f>
        <v>Can apply</v>
      </c>
      <c r="P1122" s="3" t="str">
        <f>INDEX(Customers!B:B,MATCH(D1122,Customers!A:A,0))</f>
        <v>Gonzalez Inc</v>
      </c>
    </row>
    <row r="1123" spans="1:16">
      <c r="A1123" t="s">
        <v>1770</v>
      </c>
      <c r="B1123" s="5">
        <v>44985</v>
      </c>
      <c r="C1123" t="s">
        <v>26</v>
      </c>
      <c r="D1123" t="s">
        <v>418</v>
      </c>
      <c r="E1123">
        <v>2</v>
      </c>
      <c r="F1123" t="str">
        <f t="shared" si="68"/>
        <v>normal</v>
      </c>
      <c r="G1123" s="3">
        <v>210</v>
      </c>
      <c r="H1123">
        <v>15</v>
      </c>
      <c r="I1123" t="str">
        <f t="shared" si="69"/>
        <v>discounted</v>
      </c>
      <c r="J1123" s="3">
        <f>Table3[[#This Row],[Quantity_Sold]]*Table3[[#This Row],[Selling_Price]]</f>
        <v>420</v>
      </c>
      <c r="K1123" s="3">
        <f t="shared" si="70"/>
        <v>31.5</v>
      </c>
      <c r="L1123" s="3">
        <f t="shared" si="71"/>
        <v>388.5</v>
      </c>
      <c r="M1123" s="3" t="str">
        <f>TEXT(Table3[[#This Row],[Date]], "mmmm")</f>
        <v>February</v>
      </c>
      <c r="N1123" s="3" t="str">
        <f>_xlfn.XLOOKUP(D1123,Customers!A:A,Customers!B:B )</f>
        <v>Holloway, Lewis and Bryan</v>
      </c>
      <c r="O1123" s="3" t="str">
        <f>_xlfn.XLOOKUP(C1123,Books!A:A,Books!B:B)</f>
        <v>Nearly material</v>
      </c>
      <c r="P1123" s="3" t="str">
        <f>INDEX(Customers!B:B,MATCH(D1123,Customers!A:A,0))</f>
        <v>Holloway, Lewis and Bryan</v>
      </c>
    </row>
    <row r="1124" spans="1:16">
      <c r="A1124" t="s">
        <v>1771</v>
      </c>
      <c r="B1124" s="5">
        <v>44963</v>
      </c>
      <c r="C1124" t="s">
        <v>13</v>
      </c>
      <c r="D1124" t="s">
        <v>600</v>
      </c>
      <c r="E1124">
        <v>2</v>
      </c>
      <c r="F1124" t="str">
        <f t="shared" si="68"/>
        <v>normal</v>
      </c>
      <c r="G1124" s="3">
        <v>354</v>
      </c>
      <c r="H1124">
        <v>5</v>
      </c>
      <c r="I1124" t="str">
        <f t="shared" si="69"/>
        <v>discounted</v>
      </c>
      <c r="J1124" s="3">
        <f>Table3[[#This Row],[Quantity_Sold]]*Table3[[#This Row],[Selling_Price]]</f>
        <v>708</v>
      </c>
      <c r="K1124" s="3">
        <f t="shared" si="70"/>
        <v>17.7</v>
      </c>
      <c r="L1124" s="3">
        <f t="shared" si="71"/>
        <v>690.3</v>
      </c>
      <c r="M1124" s="3" t="str">
        <f>TEXT(Table3[[#This Row],[Date]], "mmmm")</f>
        <v>February</v>
      </c>
      <c r="N1124" s="3" t="str">
        <f>_xlfn.XLOOKUP(D1124,Customers!A:A,Customers!B:B )</f>
        <v>Lester and Sons</v>
      </c>
      <c r="O1124" s="3" t="str">
        <f>_xlfn.XLOOKUP(C1124,Books!A:A,Books!B:B)</f>
        <v>Food ability</v>
      </c>
      <c r="P1124" s="3" t="str">
        <f>INDEX(Customers!B:B,MATCH(D1124,Customers!A:A,0))</f>
        <v>Lester and Sons</v>
      </c>
    </row>
    <row r="1125" spans="1:16">
      <c r="A1125" t="s">
        <v>1772</v>
      </c>
      <c r="B1125" s="5">
        <v>44966</v>
      </c>
      <c r="C1125" t="s">
        <v>38</v>
      </c>
      <c r="D1125" t="s">
        <v>338</v>
      </c>
      <c r="E1125">
        <v>4</v>
      </c>
      <c r="F1125" t="str">
        <f t="shared" si="68"/>
        <v>normal</v>
      </c>
      <c r="G1125" s="3">
        <v>417</v>
      </c>
      <c r="H1125">
        <v>10</v>
      </c>
      <c r="I1125" t="str">
        <f t="shared" si="69"/>
        <v>discounted</v>
      </c>
      <c r="J1125" s="3">
        <f>Table3[[#This Row],[Quantity_Sold]]*Table3[[#This Row],[Selling_Price]]</f>
        <v>1668</v>
      </c>
      <c r="K1125" s="3">
        <f t="shared" si="70"/>
        <v>41.7</v>
      </c>
      <c r="L1125" s="3">
        <f t="shared" si="71"/>
        <v>1626.3</v>
      </c>
      <c r="M1125" s="3" t="str">
        <f>TEXT(Table3[[#This Row],[Date]], "mmmm")</f>
        <v>February</v>
      </c>
      <c r="N1125" s="3" t="str">
        <f>_xlfn.XLOOKUP(D1125,Customers!A:A,Customers!B:B )</f>
        <v>Mahoney-Long</v>
      </c>
      <c r="O1125" s="3" t="str">
        <f>_xlfn.XLOOKUP(C1125,Books!A:A,Books!B:B)</f>
        <v>Impact believe worker look</v>
      </c>
      <c r="P1125" s="3" t="str">
        <f>INDEX(Customers!B:B,MATCH(D1125,Customers!A:A,0))</f>
        <v>Mahoney-Long</v>
      </c>
    </row>
    <row r="1126" spans="1:16">
      <c r="A1126" t="s">
        <v>1773</v>
      </c>
      <c r="B1126" s="5">
        <v>44975</v>
      </c>
      <c r="C1126" t="s">
        <v>116</v>
      </c>
      <c r="D1126" t="s">
        <v>208</v>
      </c>
      <c r="E1126">
        <v>5</v>
      </c>
      <c r="F1126" t="str">
        <f t="shared" si="68"/>
        <v>normal</v>
      </c>
      <c r="G1126" s="3">
        <v>209</v>
      </c>
      <c r="H1126">
        <v>15</v>
      </c>
      <c r="I1126" t="str">
        <f t="shared" si="69"/>
        <v>discounted</v>
      </c>
      <c r="J1126" s="3">
        <f>Table3[[#This Row],[Quantity_Sold]]*Table3[[#This Row],[Selling_Price]]</f>
        <v>1045</v>
      </c>
      <c r="K1126" s="3">
        <f t="shared" si="70"/>
        <v>31.35</v>
      </c>
      <c r="L1126" s="3">
        <f t="shared" si="71"/>
        <v>1013.65</v>
      </c>
      <c r="M1126" s="3" t="str">
        <f>TEXT(Table3[[#This Row],[Date]], "mmmm")</f>
        <v>February</v>
      </c>
      <c r="N1126" s="3" t="str">
        <f>_xlfn.XLOOKUP(D1126,Customers!A:A,Customers!B:B )</f>
        <v>Smith-Proctor</v>
      </c>
      <c r="O1126" s="3" t="str">
        <f>_xlfn.XLOOKUP(C1126,Books!A:A,Books!B:B)</f>
        <v>Present positive</v>
      </c>
      <c r="P1126" s="3" t="str">
        <f>INDEX(Customers!B:B,MATCH(D1126,Customers!A:A,0))</f>
        <v>Smith-Proctor</v>
      </c>
    </row>
    <row r="1127" spans="1:16">
      <c r="A1127" t="s">
        <v>1774</v>
      </c>
      <c r="B1127" s="5">
        <v>44964</v>
      </c>
      <c r="C1127" t="s">
        <v>13</v>
      </c>
      <c r="D1127" t="s">
        <v>422</v>
      </c>
      <c r="E1127">
        <v>3</v>
      </c>
      <c r="F1127" t="str">
        <f t="shared" si="68"/>
        <v>normal</v>
      </c>
      <c r="G1127" s="3">
        <v>354</v>
      </c>
      <c r="H1127">
        <v>10</v>
      </c>
      <c r="I1127" t="str">
        <f t="shared" si="69"/>
        <v>discounted</v>
      </c>
      <c r="J1127" s="3">
        <f>Table3[[#This Row],[Quantity_Sold]]*Table3[[#This Row],[Selling_Price]]</f>
        <v>1062</v>
      </c>
      <c r="K1127" s="3">
        <f t="shared" si="70"/>
        <v>35.4</v>
      </c>
      <c r="L1127" s="3">
        <f t="shared" si="71"/>
        <v>1026.5999999999999</v>
      </c>
      <c r="M1127" s="3" t="str">
        <f>TEXT(Table3[[#This Row],[Date]], "mmmm")</f>
        <v>February</v>
      </c>
      <c r="N1127" s="3" t="str">
        <f>_xlfn.XLOOKUP(D1127,Customers!A:A,Customers!B:B )</f>
        <v>Butler-Carter</v>
      </c>
      <c r="O1127" s="3" t="str">
        <f>_xlfn.XLOOKUP(C1127,Books!A:A,Books!B:B)</f>
        <v>Food ability</v>
      </c>
      <c r="P1127" s="3" t="str">
        <f>INDEX(Customers!B:B,MATCH(D1127,Customers!A:A,0))</f>
        <v>Butler-Carter</v>
      </c>
    </row>
    <row r="1128" spans="1:16">
      <c r="A1128" t="s">
        <v>1775</v>
      </c>
      <c r="B1128" s="5">
        <v>44962</v>
      </c>
      <c r="C1128" t="s">
        <v>68</v>
      </c>
      <c r="D1128" t="s">
        <v>326</v>
      </c>
      <c r="E1128">
        <v>9</v>
      </c>
      <c r="F1128" t="str">
        <f t="shared" si="68"/>
        <v>Bulk</v>
      </c>
      <c r="G1128" s="3">
        <v>410</v>
      </c>
      <c r="H1128">
        <v>15</v>
      </c>
      <c r="I1128" t="str">
        <f t="shared" si="69"/>
        <v>discounted</v>
      </c>
      <c r="J1128" s="3">
        <f>Table3[[#This Row],[Quantity_Sold]]*Table3[[#This Row],[Selling_Price]]</f>
        <v>3690</v>
      </c>
      <c r="K1128" s="3">
        <f t="shared" si="70"/>
        <v>61.5</v>
      </c>
      <c r="L1128" s="3">
        <f t="shared" si="71"/>
        <v>3628.5</v>
      </c>
      <c r="M1128" s="3" t="str">
        <f>TEXT(Table3[[#This Row],[Date]], "mmmm")</f>
        <v>February</v>
      </c>
      <c r="N1128" s="3" t="str">
        <f>_xlfn.XLOOKUP(D1128,Customers!A:A,Customers!B:B )</f>
        <v>Scott-Johnston</v>
      </c>
      <c r="O1128" s="3" t="str">
        <f>_xlfn.XLOOKUP(C1128,Books!A:A,Books!B:B)</f>
        <v>Audience will series</v>
      </c>
      <c r="P1128" s="3" t="str">
        <f>INDEX(Customers!B:B,MATCH(D1128,Customers!A:A,0))</f>
        <v>Scott-Johnston</v>
      </c>
    </row>
    <row r="1129" spans="1:16">
      <c r="A1129" t="s">
        <v>1776</v>
      </c>
      <c r="B1129" s="5">
        <v>44970</v>
      </c>
      <c r="C1129" t="s">
        <v>34</v>
      </c>
      <c r="D1129" t="s">
        <v>226</v>
      </c>
      <c r="E1129">
        <v>10</v>
      </c>
      <c r="F1129" t="str">
        <f t="shared" si="68"/>
        <v>Bulk</v>
      </c>
      <c r="G1129" s="3">
        <v>284</v>
      </c>
      <c r="H1129">
        <v>10</v>
      </c>
      <c r="I1129" t="str">
        <f t="shared" si="69"/>
        <v>discounted</v>
      </c>
      <c r="J1129" s="3">
        <f>Table3[[#This Row],[Quantity_Sold]]*Table3[[#This Row],[Selling_Price]]</f>
        <v>2840</v>
      </c>
      <c r="K1129" s="3">
        <f t="shared" si="70"/>
        <v>28.4</v>
      </c>
      <c r="L1129" s="3">
        <f t="shared" si="71"/>
        <v>2811.6</v>
      </c>
      <c r="M1129" s="3" t="str">
        <f>TEXT(Table3[[#This Row],[Date]], "mmmm")</f>
        <v>February</v>
      </c>
      <c r="N1129" s="3" t="str">
        <f>_xlfn.XLOOKUP(D1129,Customers!A:A,Customers!B:B )</f>
        <v>Blackburn, Castillo and Diaz</v>
      </c>
      <c r="O1129" s="3" t="str">
        <f>_xlfn.XLOOKUP(C1129,Books!A:A,Books!B:B)</f>
        <v>Against realize bill</v>
      </c>
      <c r="P1129" s="3" t="str">
        <f>INDEX(Customers!B:B,MATCH(D1129,Customers!A:A,0))</f>
        <v>Blackburn, Castillo and Diaz</v>
      </c>
    </row>
    <row r="1130" spans="1:16">
      <c r="A1130" t="s">
        <v>1777</v>
      </c>
      <c r="B1130" s="5">
        <v>44976</v>
      </c>
      <c r="C1130" t="s">
        <v>15</v>
      </c>
      <c r="D1130" t="s">
        <v>610</v>
      </c>
      <c r="E1130">
        <v>10</v>
      </c>
      <c r="F1130" t="str">
        <f t="shared" si="68"/>
        <v>Bulk</v>
      </c>
      <c r="G1130" s="3">
        <v>248</v>
      </c>
      <c r="H1130">
        <v>15</v>
      </c>
      <c r="I1130" t="str">
        <f t="shared" si="69"/>
        <v>discounted</v>
      </c>
      <c r="J1130" s="3">
        <f>Table3[[#This Row],[Quantity_Sold]]*Table3[[#This Row],[Selling_Price]]</f>
        <v>2480</v>
      </c>
      <c r="K1130" s="3">
        <f t="shared" si="70"/>
        <v>37.200000000000003</v>
      </c>
      <c r="L1130" s="3">
        <f t="shared" si="71"/>
        <v>2442.8000000000002</v>
      </c>
      <c r="M1130" s="3" t="str">
        <f>TEXT(Table3[[#This Row],[Date]], "mmmm")</f>
        <v>February</v>
      </c>
      <c r="N1130" s="3" t="str">
        <f>_xlfn.XLOOKUP(D1130,Customers!A:A,Customers!B:B )</f>
        <v>Ross Ltd</v>
      </c>
      <c r="O1130" s="3" t="str">
        <f>_xlfn.XLOOKUP(C1130,Books!A:A,Books!B:B)</f>
        <v>Especially father down</v>
      </c>
      <c r="P1130" s="3" t="str">
        <f>INDEX(Customers!B:B,MATCH(D1130,Customers!A:A,0))</f>
        <v>Ross Ltd</v>
      </c>
    </row>
    <row r="1131" spans="1:16">
      <c r="A1131" t="s">
        <v>1778</v>
      </c>
      <c r="B1131" s="5">
        <v>44962</v>
      </c>
      <c r="C1131" t="s">
        <v>15</v>
      </c>
      <c r="D1131" t="s">
        <v>346</v>
      </c>
      <c r="E1131">
        <v>8</v>
      </c>
      <c r="F1131" t="str">
        <f t="shared" si="68"/>
        <v>Bulk</v>
      </c>
      <c r="G1131" s="3">
        <v>248</v>
      </c>
      <c r="H1131">
        <v>15</v>
      </c>
      <c r="I1131" t="str">
        <f t="shared" si="69"/>
        <v>discounted</v>
      </c>
      <c r="J1131" s="3">
        <f>Table3[[#This Row],[Quantity_Sold]]*Table3[[#This Row],[Selling_Price]]</f>
        <v>1984</v>
      </c>
      <c r="K1131" s="3">
        <f t="shared" si="70"/>
        <v>37.200000000000003</v>
      </c>
      <c r="L1131" s="3">
        <f t="shared" si="71"/>
        <v>1946.8</v>
      </c>
      <c r="M1131" s="3" t="str">
        <f>TEXT(Table3[[#This Row],[Date]], "mmmm")</f>
        <v>February</v>
      </c>
      <c r="N1131" s="3" t="str">
        <f>_xlfn.XLOOKUP(D1131,Customers!A:A,Customers!B:B )</f>
        <v>Palmer Inc</v>
      </c>
      <c r="O1131" s="3" t="str">
        <f>_xlfn.XLOOKUP(C1131,Books!A:A,Books!B:B)</f>
        <v>Especially father down</v>
      </c>
      <c r="P1131" s="3" t="str">
        <f>INDEX(Customers!B:B,MATCH(D1131,Customers!A:A,0))</f>
        <v>Palmer Inc</v>
      </c>
    </row>
    <row r="1132" spans="1:16">
      <c r="A1132" t="s">
        <v>1779</v>
      </c>
      <c r="B1132" s="5">
        <v>44961</v>
      </c>
      <c r="C1132" t="s">
        <v>28</v>
      </c>
      <c r="D1132" t="s">
        <v>282</v>
      </c>
      <c r="E1132">
        <v>9</v>
      </c>
      <c r="F1132" t="str">
        <f t="shared" si="68"/>
        <v>Bulk</v>
      </c>
      <c r="G1132" s="3">
        <v>342</v>
      </c>
      <c r="H1132">
        <v>0</v>
      </c>
      <c r="I1132" t="str">
        <f t="shared" si="69"/>
        <v>full price</v>
      </c>
      <c r="J1132" s="3">
        <f>Table3[[#This Row],[Quantity_Sold]]*Table3[[#This Row],[Selling_Price]]</f>
        <v>3078</v>
      </c>
      <c r="K1132" s="3">
        <f t="shared" si="70"/>
        <v>0</v>
      </c>
      <c r="L1132" s="3">
        <f t="shared" si="71"/>
        <v>3078</v>
      </c>
      <c r="M1132" s="3" t="str">
        <f>TEXT(Table3[[#This Row],[Date]], "mmmm")</f>
        <v>February</v>
      </c>
      <c r="N1132" s="3" t="str">
        <f>_xlfn.XLOOKUP(D1132,Customers!A:A,Customers!B:B )</f>
        <v>Mckenzie-Russell</v>
      </c>
      <c r="O1132" s="3" t="str">
        <f>_xlfn.XLOOKUP(C1132,Books!A:A,Books!B:B)</f>
        <v>Eat pattern view</v>
      </c>
      <c r="P1132" s="3" t="str">
        <f>INDEX(Customers!B:B,MATCH(D1132,Customers!A:A,0))</f>
        <v>Mckenzie-Russell</v>
      </c>
    </row>
    <row r="1133" spans="1:16">
      <c r="A1133" t="s">
        <v>1780</v>
      </c>
      <c r="B1133" s="5">
        <v>44982</v>
      </c>
      <c r="C1133" t="s">
        <v>126</v>
      </c>
      <c r="D1133" t="s">
        <v>286</v>
      </c>
      <c r="E1133">
        <v>2</v>
      </c>
      <c r="F1133" t="str">
        <f t="shared" si="68"/>
        <v>normal</v>
      </c>
      <c r="G1133" s="3">
        <v>399</v>
      </c>
      <c r="H1133">
        <v>0</v>
      </c>
      <c r="I1133" t="str">
        <f t="shared" si="69"/>
        <v>full price</v>
      </c>
      <c r="J1133" s="3">
        <f>Table3[[#This Row],[Quantity_Sold]]*Table3[[#This Row],[Selling_Price]]</f>
        <v>798</v>
      </c>
      <c r="K1133" s="3">
        <f t="shared" si="70"/>
        <v>0</v>
      </c>
      <c r="L1133" s="3">
        <f t="shared" si="71"/>
        <v>798</v>
      </c>
      <c r="M1133" s="3" t="str">
        <f>TEXT(Table3[[#This Row],[Date]], "mmmm")</f>
        <v>February</v>
      </c>
      <c r="N1133" s="3" t="str">
        <f>_xlfn.XLOOKUP(D1133,Customers!A:A,Customers!B:B )</f>
        <v>White-Cox</v>
      </c>
      <c r="O1133" s="3" t="str">
        <f>_xlfn.XLOOKUP(C1133,Books!A:A,Books!B:B)</f>
        <v>Ahead leg senior</v>
      </c>
      <c r="P1133" s="3" t="str">
        <f>INDEX(Customers!B:B,MATCH(D1133,Customers!A:A,0))</f>
        <v>White-Cox</v>
      </c>
    </row>
    <row r="1134" spans="1:16">
      <c r="A1134" t="s">
        <v>1781</v>
      </c>
      <c r="B1134" s="5">
        <v>44961</v>
      </c>
      <c r="C1134" t="s">
        <v>38</v>
      </c>
      <c r="D1134" t="s">
        <v>308</v>
      </c>
      <c r="E1134">
        <v>6</v>
      </c>
      <c r="F1134" t="str">
        <f t="shared" si="68"/>
        <v>Bulk</v>
      </c>
      <c r="G1134" s="3">
        <v>417</v>
      </c>
      <c r="H1134">
        <v>10</v>
      </c>
      <c r="I1134" t="str">
        <f t="shared" si="69"/>
        <v>discounted</v>
      </c>
      <c r="J1134" s="3">
        <f>Table3[[#This Row],[Quantity_Sold]]*Table3[[#This Row],[Selling_Price]]</f>
        <v>2502</v>
      </c>
      <c r="K1134" s="3">
        <f t="shared" si="70"/>
        <v>41.7</v>
      </c>
      <c r="L1134" s="3">
        <f t="shared" si="71"/>
        <v>2460.3000000000002</v>
      </c>
      <c r="M1134" s="3" t="str">
        <f>TEXT(Table3[[#This Row],[Date]], "mmmm")</f>
        <v>February</v>
      </c>
      <c r="N1134" s="3" t="str">
        <f>_xlfn.XLOOKUP(D1134,Customers!A:A,Customers!B:B )</f>
        <v>Sanford-Bullock</v>
      </c>
      <c r="O1134" s="3" t="str">
        <f>_xlfn.XLOOKUP(C1134,Books!A:A,Books!B:B)</f>
        <v>Impact believe worker look</v>
      </c>
      <c r="P1134" s="3" t="str">
        <f>INDEX(Customers!B:B,MATCH(D1134,Customers!A:A,0))</f>
        <v>Sanford-Bullock</v>
      </c>
    </row>
    <row r="1135" spans="1:16">
      <c r="A1135" t="s">
        <v>1782</v>
      </c>
      <c r="B1135" s="5">
        <v>44983</v>
      </c>
      <c r="C1135" t="s">
        <v>28</v>
      </c>
      <c r="D1135" t="s">
        <v>290</v>
      </c>
      <c r="E1135">
        <v>1</v>
      </c>
      <c r="F1135" t="str">
        <f t="shared" si="68"/>
        <v>normal</v>
      </c>
      <c r="G1135" s="3">
        <v>342</v>
      </c>
      <c r="H1135">
        <v>10</v>
      </c>
      <c r="I1135" t="str">
        <f t="shared" si="69"/>
        <v>discounted</v>
      </c>
      <c r="J1135" s="3">
        <f>Table3[[#This Row],[Quantity_Sold]]*Table3[[#This Row],[Selling_Price]]</f>
        <v>342</v>
      </c>
      <c r="K1135" s="3">
        <f t="shared" si="70"/>
        <v>34.200000000000003</v>
      </c>
      <c r="L1135" s="3">
        <f t="shared" si="71"/>
        <v>307.8</v>
      </c>
      <c r="M1135" s="3" t="str">
        <f>TEXT(Table3[[#This Row],[Date]], "mmmm")</f>
        <v>February</v>
      </c>
      <c r="N1135" s="3" t="str">
        <f>_xlfn.XLOOKUP(D1135,Customers!A:A,Customers!B:B )</f>
        <v>Kaiser Group</v>
      </c>
      <c r="O1135" s="3" t="str">
        <f>_xlfn.XLOOKUP(C1135,Books!A:A,Books!B:B)</f>
        <v>Eat pattern view</v>
      </c>
      <c r="P1135" s="3" t="str">
        <f>INDEX(Customers!B:B,MATCH(D1135,Customers!A:A,0))</f>
        <v>Kaiser Group</v>
      </c>
    </row>
    <row r="1136" spans="1:16">
      <c r="A1136" t="s">
        <v>1783</v>
      </c>
      <c r="B1136" s="5">
        <v>44972</v>
      </c>
      <c r="C1136" t="s">
        <v>78</v>
      </c>
      <c r="D1136" t="s">
        <v>632</v>
      </c>
      <c r="E1136">
        <v>3</v>
      </c>
      <c r="F1136" t="str">
        <f t="shared" si="68"/>
        <v>normal</v>
      </c>
      <c r="G1136" s="3">
        <v>288</v>
      </c>
      <c r="H1136">
        <v>5</v>
      </c>
      <c r="I1136" t="str">
        <f t="shared" si="69"/>
        <v>discounted</v>
      </c>
      <c r="J1136" s="3">
        <f>Table3[[#This Row],[Quantity_Sold]]*Table3[[#This Row],[Selling_Price]]</f>
        <v>864</v>
      </c>
      <c r="K1136" s="3">
        <f t="shared" si="70"/>
        <v>14.4</v>
      </c>
      <c r="L1136" s="3">
        <f t="shared" si="71"/>
        <v>849.6</v>
      </c>
      <c r="M1136" s="3" t="str">
        <f>TEXT(Table3[[#This Row],[Date]], "mmmm")</f>
        <v>February</v>
      </c>
      <c r="N1136" s="3" t="str">
        <f>_xlfn.XLOOKUP(D1136,Customers!A:A,Customers!B:B )</f>
        <v>Jones-Hunter</v>
      </c>
      <c r="O1136" s="3" t="str">
        <f>_xlfn.XLOOKUP(C1136,Books!A:A,Books!B:B)</f>
        <v>Visit although I</v>
      </c>
      <c r="P1136" s="3" t="str">
        <f>INDEX(Customers!B:B,MATCH(D1136,Customers!A:A,0))</f>
        <v>Jones-Hunter</v>
      </c>
    </row>
    <row r="1137" spans="1:16">
      <c r="A1137" t="s">
        <v>1784</v>
      </c>
      <c r="B1137" s="5">
        <v>44965</v>
      </c>
      <c r="C1137" t="s">
        <v>64</v>
      </c>
      <c r="D1137" t="s">
        <v>492</v>
      </c>
      <c r="E1137">
        <v>7</v>
      </c>
      <c r="F1137" t="str">
        <f t="shared" si="68"/>
        <v>Bulk</v>
      </c>
      <c r="G1137" s="3">
        <v>487</v>
      </c>
      <c r="H1137">
        <v>10</v>
      </c>
      <c r="I1137" t="str">
        <f t="shared" si="69"/>
        <v>discounted</v>
      </c>
      <c r="J1137" s="3">
        <f>Table3[[#This Row],[Quantity_Sold]]*Table3[[#This Row],[Selling_Price]]</f>
        <v>3409</v>
      </c>
      <c r="K1137" s="3">
        <f t="shared" si="70"/>
        <v>48.7</v>
      </c>
      <c r="L1137" s="3">
        <f t="shared" si="71"/>
        <v>3360.3</v>
      </c>
      <c r="M1137" s="3" t="str">
        <f>TEXT(Table3[[#This Row],[Date]], "mmmm")</f>
        <v>February</v>
      </c>
      <c r="N1137" s="3" t="str">
        <f>_xlfn.XLOOKUP(D1137,Customers!A:A,Customers!B:B )</f>
        <v>Murray, Mason and Taylor</v>
      </c>
      <c r="O1137" s="3" t="str">
        <f>_xlfn.XLOOKUP(C1137,Books!A:A,Books!B:B)</f>
        <v>Health beyond back</v>
      </c>
      <c r="P1137" s="3" t="str">
        <f>INDEX(Customers!B:B,MATCH(D1137,Customers!A:A,0))</f>
        <v>Murray, Mason and Taylor</v>
      </c>
    </row>
    <row r="1138" spans="1:16">
      <c r="A1138" t="s">
        <v>1785</v>
      </c>
      <c r="B1138" s="5">
        <v>44958</v>
      </c>
      <c r="C1138" t="s">
        <v>104</v>
      </c>
      <c r="D1138" t="s">
        <v>482</v>
      </c>
      <c r="E1138">
        <v>10</v>
      </c>
      <c r="F1138" t="str">
        <f t="shared" si="68"/>
        <v>Bulk</v>
      </c>
      <c r="G1138" s="3">
        <v>465</v>
      </c>
      <c r="H1138">
        <v>0</v>
      </c>
      <c r="I1138" t="str">
        <f t="shared" si="69"/>
        <v>full price</v>
      </c>
      <c r="J1138" s="3">
        <f>Table3[[#This Row],[Quantity_Sold]]*Table3[[#This Row],[Selling_Price]]</f>
        <v>4650</v>
      </c>
      <c r="K1138" s="3">
        <f t="shared" si="70"/>
        <v>0</v>
      </c>
      <c r="L1138" s="3">
        <f t="shared" si="71"/>
        <v>4650</v>
      </c>
      <c r="M1138" s="3" t="str">
        <f>TEXT(Table3[[#This Row],[Date]], "mmmm")</f>
        <v>February</v>
      </c>
      <c r="N1138" s="3" t="str">
        <f>_xlfn.XLOOKUP(D1138,Customers!A:A,Customers!B:B )</f>
        <v>Arnold-Mahoney</v>
      </c>
      <c r="O1138" s="3" t="str">
        <f>_xlfn.XLOOKUP(C1138,Books!A:A,Books!B:B)</f>
        <v>Process find daughter</v>
      </c>
      <c r="P1138" s="3" t="str">
        <f>INDEX(Customers!B:B,MATCH(D1138,Customers!A:A,0))</f>
        <v>Arnold-Mahoney</v>
      </c>
    </row>
    <row r="1139" spans="1:16">
      <c r="A1139" t="s">
        <v>1786</v>
      </c>
      <c r="B1139" s="5">
        <v>44978</v>
      </c>
      <c r="C1139" t="s">
        <v>122</v>
      </c>
      <c r="D1139" t="s">
        <v>141</v>
      </c>
      <c r="E1139">
        <v>2</v>
      </c>
      <c r="F1139" t="str">
        <f t="shared" si="68"/>
        <v>normal</v>
      </c>
      <c r="G1139" s="3">
        <v>326</v>
      </c>
      <c r="H1139">
        <v>5</v>
      </c>
      <c r="I1139" t="str">
        <f t="shared" si="69"/>
        <v>discounted</v>
      </c>
      <c r="J1139" s="3">
        <f>Table3[[#This Row],[Quantity_Sold]]*Table3[[#This Row],[Selling_Price]]</f>
        <v>652</v>
      </c>
      <c r="K1139" s="3">
        <f t="shared" si="70"/>
        <v>16.3</v>
      </c>
      <c r="L1139" s="3">
        <f t="shared" si="71"/>
        <v>635.70000000000005</v>
      </c>
      <c r="M1139" s="3" t="str">
        <f>TEXT(Table3[[#This Row],[Date]], "mmmm")</f>
        <v>February</v>
      </c>
      <c r="N1139" s="3" t="str">
        <f>_xlfn.XLOOKUP(D1139,Customers!A:A,Customers!B:B )</f>
        <v>Clark and Sons</v>
      </c>
      <c r="O1139" s="3" t="str">
        <f>_xlfn.XLOOKUP(C1139,Books!A:A,Books!B:B)</f>
        <v>Than every</v>
      </c>
      <c r="P1139" s="3" t="str">
        <f>INDEX(Customers!B:B,MATCH(D1139,Customers!A:A,0))</f>
        <v>Clark and Sons</v>
      </c>
    </row>
    <row r="1140" spans="1:16">
      <c r="A1140" t="s">
        <v>1787</v>
      </c>
      <c r="B1140" s="5">
        <v>44969</v>
      </c>
      <c r="C1140" t="s">
        <v>52</v>
      </c>
      <c r="D1140" t="s">
        <v>588</v>
      </c>
      <c r="E1140">
        <v>7</v>
      </c>
      <c r="F1140" t="str">
        <f t="shared" si="68"/>
        <v>Bulk</v>
      </c>
      <c r="G1140" s="3">
        <v>441</v>
      </c>
      <c r="H1140">
        <v>5</v>
      </c>
      <c r="I1140" t="str">
        <f t="shared" si="69"/>
        <v>discounted</v>
      </c>
      <c r="J1140" s="3">
        <f>Table3[[#This Row],[Quantity_Sold]]*Table3[[#This Row],[Selling_Price]]</f>
        <v>3087</v>
      </c>
      <c r="K1140" s="3">
        <f t="shared" si="70"/>
        <v>22.05</v>
      </c>
      <c r="L1140" s="3">
        <f t="shared" si="71"/>
        <v>3064.95</v>
      </c>
      <c r="M1140" s="3" t="str">
        <f>TEXT(Table3[[#This Row],[Date]], "mmmm")</f>
        <v>February</v>
      </c>
      <c r="N1140" s="3" t="str">
        <f>_xlfn.XLOOKUP(D1140,Customers!A:A,Customers!B:B )</f>
        <v>Wilkinson, Bell and Stevens</v>
      </c>
      <c r="O1140" s="3" t="str">
        <f>_xlfn.XLOOKUP(C1140,Books!A:A,Books!B:B)</f>
        <v>Hope meet thing</v>
      </c>
      <c r="P1140" s="3" t="str">
        <f>INDEX(Customers!B:B,MATCH(D1140,Customers!A:A,0))</f>
        <v>Wilkinson, Bell and Stevens</v>
      </c>
    </row>
    <row r="1141" spans="1:16">
      <c r="A1141" t="s">
        <v>1788</v>
      </c>
      <c r="B1141" s="5">
        <v>44959</v>
      </c>
      <c r="C1141" t="s">
        <v>74</v>
      </c>
      <c r="D1141" t="s">
        <v>238</v>
      </c>
      <c r="E1141">
        <v>10</v>
      </c>
      <c r="F1141" t="str">
        <f t="shared" si="68"/>
        <v>Bulk</v>
      </c>
      <c r="G1141" s="3">
        <v>347</v>
      </c>
      <c r="H1141">
        <v>0</v>
      </c>
      <c r="I1141" t="str">
        <f t="shared" si="69"/>
        <v>full price</v>
      </c>
      <c r="J1141" s="3">
        <f>Table3[[#This Row],[Quantity_Sold]]*Table3[[#This Row],[Selling_Price]]</f>
        <v>3470</v>
      </c>
      <c r="K1141" s="3">
        <f t="shared" si="70"/>
        <v>0</v>
      </c>
      <c r="L1141" s="3">
        <f t="shared" si="71"/>
        <v>3470</v>
      </c>
      <c r="M1141" s="3" t="str">
        <f>TEXT(Table3[[#This Row],[Date]], "mmmm")</f>
        <v>February</v>
      </c>
      <c r="N1141" s="3" t="str">
        <f>_xlfn.XLOOKUP(D1141,Customers!A:A,Customers!B:B )</f>
        <v>Roach-Gonzalez</v>
      </c>
      <c r="O1141" s="3" t="str">
        <f>_xlfn.XLOOKUP(C1141,Books!A:A,Books!B:B)</f>
        <v>Think either pressure</v>
      </c>
      <c r="P1141" s="3" t="str">
        <f>INDEX(Customers!B:B,MATCH(D1141,Customers!A:A,0))</f>
        <v>Roach-Gonzalez</v>
      </c>
    </row>
    <row r="1142" spans="1:16">
      <c r="A1142" t="s">
        <v>1789</v>
      </c>
      <c r="B1142" s="5">
        <v>44969</v>
      </c>
      <c r="C1142" t="s">
        <v>48</v>
      </c>
      <c r="D1142" t="s">
        <v>280</v>
      </c>
      <c r="E1142">
        <v>8</v>
      </c>
      <c r="F1142" t="str">
        <f t="shared" si="68"/>
        <v>Bulk</v>
      </c>
      <c r="G1142" s="3">
        <v>386</v>
      </c>
      <c r="H1142">
        <v>15</v>
      </c>
      <c r="I1142" t="str">
        <f t="shared" si="69"/>
        <v>discounted</v>
      </c>
      <c r="J1142" s="3">
        <f>Table3[[#This Row],[Quantity_Sold]]*Table3[[#This Row],[Selling_Price]]</f>
        <v>3088</v>
      </c>
      <c r="K1142" s="3">
        <f t="shared" si="70"/>
        <v>57.9</v>
      </c>
      <c r="L1142" s="3">
        <f t="shared" si="71"/>
        <v>3030.1</v>
      </c>
      <c r="M1142" s="3" t="str">
        <f>TEXT(Table3[[#This Row],[Date]], "mmmm")</f>
        <v>February</v>
      </c>
      <c r="N1142" s="3" t="str">
        <f>_xlfn.XLOOKUP(D1142,Customers!A:A,Customers!B:B )</f>
        <v>Bautista-Wright</v>
      </c>
      <c r="O1142" s="3" t="str">
        <f>_xlfn.XLOOKUP(C1142,Books!A:A,Books!B:B)</f>
        <v>Choose level</v>
      </c>
      <c r="P1142" s="3" t="str">
        <f>INDEX(Customers!B:B,MATCH(D1142,Customers!A:A,0))</f>
        <v>Bautista-Wright</v>
      </c>
    </row>
    <row r="1143" spans="1:16">
      <c r="A1143" t="s">
        <v>1790</v>
      </c>
      <c r="B1143" s="5">
        <v>44960</v>
      </c>
      <c r="C1143" t="s">
        <v>26</v>
      </c>
      <c r="D1143" t="s">
        <v>490</v>
      </c>
      <c r="E1143">
        <v>10</v>
      </c>
      <c r="F1143" t="str">
        <f t="shared" si="68"/>
        <v>Bulk</v>
      </c>
      <c r="G1143" s="3">
        <v>210</v>
      </c>
      <c r="H1143">
        <v>0</v>
      </c>
      <c r="I1143" t="str">
        <f t="shared" si="69"/>
        <v>full price</v>
      </c>
      <c r="J1143" s="3">
        <f>Table3[[#This Row],[Quantity_Sold]]*Table3[[#This Row],[Selling_Price]]</f>
        <v>2100</v>
      </c>
      <c r="K1143" s="3">
        <f t="shared" si="70"/>
        <v>0</v>
      </c>
      <c r="L1143" s="3">
        <f t="shared" si="71"/>
        <v>2100</v>
      </c>
      <c r="M1143" s="3" t="str">
        <f>TEXT(Table3[[#This Row],[Date]], "mmmm")</f>
        <v>February</v>
      </c>
      <c r="N1143" s="3" t="str">
        <f>_xlfn.XLOOKUP(D1143,Customers!A:A,Customers!B:B )</f>
        <v>Edwards, Ayers and Lowe</v>
      </c>
      <c r="O1143" s="3" t="str">
        <f>_xlfn.XLOOKUP(C1143,Books!A:A,Books!B:B)</f>
        <v>Nearly material</v>
      </c>
      <c r="P1143" s="3" t="str">
        <f>INDEX(Customers!B:B,MATCH(D1143,Customers!A:A,0))</f>
        <v>Edwards, Ayers and Lowe</v>
      </c>
    </row>
    <row r="1144" spans="1:16">
      <c r="A1144" t="s">
        <v>1791</v>
      </c>
      <c r="B1144" s="5">
        <v>44979</v>
      </c>
      <c r="C1144" t="s">
        <v>20</v>
      </c>
      <c r="D1144" t="s">
        <v>230</v>
      </c>
      <c r="E1144">
        <v>3</v>
      </c>
      <c r="F1144" t="str">
        <f t="shared" si="68"/>
        <v>normal</v>
      </c>
      <c r="G1144" s="3">
        <v>213</v>
      </c>
      <c r="H1144">
        <v>10</v>
      </c>
      <c r="I1144" t="str">
        <f t="shared" si="69"/>
        <v>discounted</v>
      </c>
      <c r="J1144" s="3">
        <f>Table3[[#This Row],[Quantity_Sold]]*Table3[[#This Row],[Selling_Price]]</f>
        <v>639</v>
      </c>
      <c r="K1144" s="3">
        <f t="shared" si="70"/>
        <v>21.3</v>
      </c>
      <c r="L1144" s="3">
        <f t="shared" si="71"/>
        <v>617.70000000000005</v>
      </c>
      <c r="M1144" s="3" t="str">
        <f>TEXT(Table3[[#This Row],[Date]], "mmmm")</f>
        <v>February</v>
      </c>
      <c r="N1144" s="3" t="str">
        <f>_xlfn.XLOOKUP(D1144,Customers!A:A,Customers!B:B )</f>
        <v>Alexander-Williams</v>
      </c>
      <c r="O1144" s="3" t="str">
        <f>_xlfn.XLOOKUP(C1144,Books!A:A,Books!B:B)</f>
        <v>System they</v>
      </c>
      <c r="P1144" s="3" t="str">
        <f>INDEX(Customers!B:B,MATCH(D1144,Customers!A:A,0))</f>
        <v>Alexander-Williams</v>
      </c>
    </row>
    <row r="1145" spans="1:16">
      <c r="A1145" t="s">
        <v>1792</v>
      </c>
      <c r="B1145" s="5">
        <v>44967</v>
      </c>
      <c r="C1145" t="s">
        <v>26</v>
      </c>
      <c r="D1145" t="s">
        <v>186</v>
      </c>
      <c r="E1145">
        <v>2</v>
      </c>
      <c r="F1145" t="str">
        <f t="shared" si="68"/>
        <v>normal</v>
      </c>
      <c r="G1145" s="3">
        <v>210</v>
      </c>
      <c r="H1145">
        <v>15</v>
      </c>
      <c r="I1145" t="str">
        <f t="shared" si="69"/>
        <v>discounted</v>
      </c>
      <c r="J1145" s="3">
        <f>Table3[[#This Row],[Quantity_Sold]]*Table3[[#This Row],[Selling_Price]]</f>
        <v>420</v>
      </c>
      <c r="K1145" s="3">
        <f t="shared" si="70"/>
        <v>31.5</v>
      </c>
      <c r="L1145" s="3">
        <f t="shared" si="71"/>
        <v>388.5</v>
      </c>
      <c r="M1145" s="3" t="str">
        <f>TEXT(Table3[[#This Row],[Date]], "mmmm")</f>
        <v>February</v>
      </c>
      <c r="N1145" s="3" t="str">
        <f>_xlfn.XLOOKUP(D1145,Customers!A:A,Customers!B:B )</f>
        <v>Williams-Edwards</v>
      </c>
      <c r="O1145" s="3" t="str">
        <f>_xlfn.XLOOKUP(C1145,Books!A:A,Books!B:B)</f>
        <v>Nearly material</v>
      </c>
      <c r="P1145" s="3" t="str">
        <f>INDEX(Customers!B:B,MATCH(D1145,Customers!A:A,0))</f>
        <v>Williams-Edwards</v>
      </c>
    </row>
    <row r="1146" spans="1:16">
      <c r="A1146" t="s">
        <v>1793</v>
      </c>
      <c r="B1146" s="5">
        <v>44971</v>
      </c>
      <c r="C1146" t="s">
        <v>64</v>
      </c>
      <c r="D1146" t="s">
        <v>424</v>
      </c>
      <c r="E1146">
        <v>5</v>
      </c>
      <c r="F1146" t="str">
        <f t="shared" si="68"/>
        <v>normal</v>
      </c>
      <c r="G1146" s="3">
        <v>487</v>
      </c>
      <c r="H1146">
        <v>10</v>
      </c>
      <c r="I1146" t="str">
        <f t="shared" si="69"/>
        <v>discounted</v>
      </c>
      <c r="J1146" s="3">
        <f>Table3[[#This Row],[Quantity_Sold]]*Table3[[#This Row],[Selling_Price]]</f>
        <v>2435</v>
      </c>
      <c r="K1146" s="3">
        <f t="shared" si="70"/>
        <v>48.7</v>
      </c>
      <c r="L1146" s="3">
        <f t="shared" si="71"/>
        <v>2386.3000000000002</v>
      </c>
      <c r="M1146" s="3" t="str">
        <f>TEXT(Table3[[#This Row],[Date]], "mmmm")</f>
        <v>February</v>
      </c>
      <c r="N1146" s="3" t="str">
        <f>_xlfn.XLOOKUP(D1146,Customers!A:A,Customers!B:B )</f>
        <v>Dillon-Galloway</v>
      </c>
      <c r="O1146" s="3" t="str">
        <f>_xlfn.XLOOKUP(C1146,Books!A:A,Books!B:B)</f>
        <v>Health beyond back</v>
      </c>
      <c r="P1146" s="3" t="str">
        <f>INDEX(Customers!B:B,MATCH(D1146,Customers!A:A,0))</f>
        <v>Dillon-Galloway</v>
      </c>
    </row>
    <row r="1147" spans="1:16">
      <c r="A1147" t="s">
        <v>1794</v>
      </c>
      <c r="B1147" s="5">
        <v>44984</v>
      </c>
      <c r="C1147" t="s">
        <v>116</v>
      </c>
      <c r="D1147" t="s">
        <v>526</v>
      </c>
      <c r="E1147">
        <v>5</v>
      </c>
      <c r="F1147" t="str">
        <f t="shared" si="68"/>
        <v>normal</v>
      </c>
      <c r="G1147" s="3">
        <v>209</v>
      </c>
      <c r="H1147">
        <v>10</v>
      </c>
      <c r="I1147" t="str">
        <f t="shared" si="69"/>
        <v>discounted</v>
      </c>
      <c r="J1147" s="3">
        <f>Table3[[#This Row],[Quantity_Sold]]*Table3[[#This Row],[Selling_Price]]</f>
        <v>1045</v>
      </c>
      <c r="K1147" s="3">
        <f t="shared" si="70"/>
        <v>20.9</v>
      </c>
      <c r="L1147" s="3">
        <f t="shared" si="71"/>
        <v>1024.0999999999999</v>
      </c>
      <c r="M1147" s="3" t="str">
        <f>TEXT(Table3[[#This Row],[Date]], "mmmm")</f>
        <v>February</v>
      </c>
      <c r="N1147" s="3" t="str">
        <f>_xlfn.XLOOKUP(D1147,Customers!A:A,Customers!B:B )</f>
        <v>Holden, Austin and Robinson</v>
      </c>
      <c r="O1147" s="3" t="str">
        <f>_xlfn.XLOOKUP(C1147,Books!A:A,Books!B:B)</f>
        <v>Present positive</v>
      </c>
      <c r="P1147" s="3" t="str">
        <f>INDEX(Customers!B:B,MATCH(D1147,Customers!A:A,0))</f>
        <v>Holden, Austin and Robinson</v>
      </c>
    </row>
    <row r="1148" spans="1:16">
      <c r="A1148" t="s">
        <v>1795</v>
      </c>
      <c r="B1148" s="5">
        <v>44969</v>
      </c>
      <c r="C1148" t="s">
        <v>52</v>
      </c>
      <c r="D1148" t="s">
        <v>430</v>
      </c>
      <c r="E1148">
        <v>10</v>
      </c>
      <c r="F1148" t="str">
        <f t="shared" si="68"/>
        <v>Bulk</v>
      </c>
      <c r="G1148" s="3">
        <v>441</v>
      </c>
      <c r="H1148">
        <v>0</v>
      </c>
      <c r="I1148" t="str">
        <f t="shared" si="69"/>
        <v>full price</v>
      </c>
      <c r="J1148" s="3">
        <f>Table3[[#This Row],[Quantity_Sold]]*Table3[[#This Row],[Selling_Price]]</f>
        <v>4410</v>
      </c>
      <c r="K1148" s="3">
        <f t="shared" si="70"/>
        <v>0</v>
      </c>
      <c r="L1148" s="3">
        <f t="shared" si="71"/>
        <v>4410</v>
      </c>
      <c r="M1148" s="3" t="str">
        <f>TEXT(Table3[[#This Row],[Date]], "mmmm")</f>
        <v>February</v>
      </c>
      <c r="N1148" s="3" t="str">
        <f>_xlfn.XLOOKUP(D1148,Customers!A:A,Customers!B:B )</f>
        <v>Ford PLC</v>
      </c>
      <c r="O1148" s="3" t="str">
        <f>_xlfn.XLOOKUP(C1148,Books!A:A,Books!B:B)</f>
        <v>Hope meet thing</v>
      </c>
      <c r="P1148" s="3" t="str">
        <f>INDEX(Customers!B:B,MATCH(D1148,Customers!A:A,0))</f>
        <v>Ford PLC</v>
      </c>
    </row>
    <row r="1149" spans="1:16">
      <c r="A1149" t="s">
        <v>1796</v>
      </c>
      <c r="B1149" s="5">
        <v>44973</v>
      </c>
      <c r="C1149" t="s">
        <v>126</v>
      </c>
      <c r="D1149" t="s">
        <v>252</v>
      </c>
      <c r="E1149">
        <v>7</v>
      </c>
      <c r="F1149" t="str">
        <f t="shared" si="68"/>
        <v>Bulk</v>
      </c>
      <c r="G1149" s="3">
        <v>399</v>
      </c>
      <c r="H1149">
        <v>5</v>
      </c>
      <c r="I1149" t="str">
        <f t="shared" si="69"/>
        <v>discounted</v>
      </c>
      <c r="J1149" s="3">
        <f>Table3[[#This Row],[Quantity_Sold]]*Table3[[#This Row],[Selling_Price]]</f>
        <v>2793</v>
      </c>
      <c r="K1149" s="3">
        <f t="shared" si="70"/>
        <v>19.95</v>
      </c>
      <c r="L1149" s="3">
        <f t="shared" si="71"/>
        <v>2773.05</v>
      </c>
      <c r="M1149" s="3" t="str">
        <f>TEXT(Table3[[#This Row],[Date]], "mmmm")</f>
        <v>February</v>
      </c>
      <c r="N1149" s="3" t="str">
        <f>_xlfn.XLOOKUP(D1149,Customers!A:A,Customers!B:B )</f>
        <v>Weber PLC</v>
      </c>
      <c r="O1149" s="3" t="str">
        <f>_xlfn.XLOOKUP(C1149,Books!A:A,Books!B:B)</f>
        <v>Ahead leg senior</v>
      </c>
      <c r="P1149" s="3" t="str">
        <f>INDEX(Customers!B:B,MATCH(D1149,Customers!A:A,0))</f>
        <v>Weber PLC</v>
      </c>
    </row>
    <row r="1150" spans="1:16">
      <c r="A1150" t="s">
        <v>1797</v>
      </c>
      <c r="B1150" s="5">
        <v>44959</v>
      </c>
      <c r="C1150" t="s">
        <v>102</v>
      </c>
      <c r="D1150" t="s">
        <v>560</v>
      </c>
      <c r="E1150">
        <v>1</v>
      </c>
      <c r="F1150" t="str">
        <f t="shared" si="68"/>
        <v>normal</v>
      </c>
      <c r="G1150" s="3">
        <v>162</v>
      </c>
      <c r="H1150">
        <v>10</v>
      </c>
      <c r="I1150" t="str">
        <f t="shared" si="69"/>
        <v>discounted</v>
      </c>
      <c r="J1150" s="3">
        <f>Table3[[#This Row],[Quantity_Sold]]*Table3[[#This Row],[Selling_Price]]</f>
        <v>162</v>
      </c>
      <c r="K1150" s="3">
        <f t="shared" si="70"/>
        <v>16.2</v>
      </c>
      <c r="L1150" s="3">
        <f t="shared" si="71"/>
        <v>145.80000000000001</v>
      </c>
      <c r="M1150" s="3" t="str">
        <f>TEXT(Table3[[#This Row],[Date]], "mmmm")</f>
        <v>February</v>
      </c>
      <c r="N1150" s="3" t="str">
        <f>_xlfn.XLOOKUP(D1150,Customers!A:A,Customers!B:B )</f>
        <v>Ryan-Flynn</v>
      </c>
      <c r="O1150" s="3" t="str">
        <f>_xlfn.XLOOKUP(C1150,Books!A:A,Books!B:B)</f>
        <v>Effort same</v>
      </c>
      <c r="P1150" s="3" t="str">
        <f>INDEX(Customers!B:B,MATCH(D1150,Customers!A:A,0))</f>
        <v>Ryan-Flynn</v>
      </c>
    </row>
    <row r="1151" spans="1:16">
      <c r="A1151" t="s">
        <v>1798</v>
      </c>
      <c r="B1151" s="5">
        <v>44985</v>
      </c>
      <c r="C1151" t="s">
        <v>62</v>
      </c>
      <c r="D1151" t="s">
        <v>157</v>
      </c>
      <c r="E1151">
        <v>9</v>
      </c>
      <c r="F1151" t="str">
        <f t="shared" si="68"/>
        <v>Bulk</v>
      </c>
      <c r="G1151" s="3">
        <v>336</v>
      </c>
      <c r="H1151">
        <v>5</v>
      </c>
      <c r="I1151" t="str">
        <f t="shared" si="69"/>
        <v>discounted</v>
      </c>
      <c r="J1151" s="3">
        <f>Table3[[#This Row],[Quantity_Sold]]*Table3[[#This Row],[Selling_Price]]</f>
        <v>3024</v>
      </c>
      <c r="K1151" s="3">
        <f t="shared" si="70"/>
        <v>16.8</v>
      </c>
      <c r="L1151" s="3">
        <f t="shared" si="71"/>
        <v>3007.2</v>
      </c>
      <c r="M1151" s="3" t="str">
        <f>TEXT(Table3[[#This Row],[Date]], "mmmm")</f>
        <v>February</v>
      </c>
      <c r="N1151" s="3" t="str">
        <f>_xlfn.XLOOKUP(D1151,Customers!A:A,Customers!B:B )</f>
        <v>Brown PLC</v>
      </c>
      <c r="O1151" s="3" t="str">
        <f>_xlfn.XLOOKUP(C1151,Books!A:A,Books!B:B)</f>
        <v>Wife get age</v>
      </c>
      <c r="P1151" s="3" t="str">
        <f>INDEX(Customers!B:B,MATCH(D1151,Customers!A:A,0))</f>
        <v>Brown PLC</v>
      </c>
    </row>
    <row r="1152" spans="1:16">
      <c r="A1152" t="s">
        <v>1799</v>
      </c>
      <c r="B1152" s="5">
        <v>44961</v>
      </c>
      <c r="C1152" t="s">
        <v>58</v>
      </c>
      <c r="D1152" t="s">
        <v>182</v>
      </c>
      <c r="E1152">
        <v>2</v>
      </c>
      <c r="F1152" t="str">
        <f t="shared" si="68"/>
        <v>normal</v>
      </c>
      <c r="G1152" s="3">
        <v>467</v>
      </c>
      <c r="H1152">
        <v>5</v>
      </c>
      <c r="I1152" t="str">
        <f t="shared" si="69"/>
        <v>discounted</v>
      </c>
      <c r="J1152" s="3">
        <f>Table3[[#This Row],[Quantity_Sold]]*Table3[[#This Row],[Selling_Price]]</f>
        <v>934</v>
      </c>
      <c r="K1152" s="3">
        <f t="shared" si="70"/>
        <v>23.35</v>
      </c>
      <c r="L1152" s="3">
        <f t="shared" si="71"/>
        <v>910.65</v>
      </c>
      <c r="M1152" s="3" t="str">
        <f>TEXT(Table3[[#This Row],[Date]], "mmmm")</f>
        <v>February</v>
      </c>
      <c r="N1152" s="3" t="str">
        <f>_xlfn.XLOOKUP(D1152,Customers!A:A,Customers!B:B )</f>
        <v>Hernandez LLC</v>
      </c>
      <c r="O1152" s="3" t="str">
        <f>_xlfn.XLOOKUP(C1152,Books!A:A,Books!B:B)</f>
        <v>World threat</v>
      </c>
      <c r="P1152" s="3" t="str">
        <f>INDEX(Customers!B:B,MATCH(D1152,Customers!A:A,0))</f>
        <v>Hernandez LLC</v>
      </c>
    </row>
    <row r="1153" spans="1:16">
      <c r="A1153" t="s">
        <v>1800</v>
      </c>
      <c r="B1153" s="5">
        <v>44975</v>
      </c>
      <c r="C1153" t="s">
        <v>86</v>
      </c>
      <c r="D1153" t="s">
        <v>348</v>
      </c>
      <c r="E1153">
        <v>6</v>
      </c>
      <c r="F1153" t="str">
        <f t="shared" si="68"/>
        <v>Bulk</v>
      </c>
      <c r="G1153" s="3">
        <v>356</v>
      </c>
      <c r="H1153">
        <v>10</v>
      </c>
      <c r="I1153" t="str">
        <f t="shared" si="69"/>
        <v>discounted</v>
      </c>
      <c r="J1153" s="3">
        <f>Table3[[#This Row],[Quantity_Sold]]*Table3[[#This Row],[Selling_Price]]</f>
        <v>2136</v>
      </c>
      <c r="K1153" s="3">
        <f t="shared" si="70"/>
        <v>35.6</v>
      </c>
      <c r="L1153" s="3">
        <f t="shared" si="71"/>
        <v>2100.4</v>
      </c>
      <c r="M1153" s="3" t="str">
        <f>TEXT(Table3[[#This Row],[Date]], "mmmm")</f>
        <v>February</v>
      </c>
      <c r="N1153" s="3" t="str">
        <f>_xlfn.XLOOKUP(D1153,Customers!A:A,Customers!B:B )</f>
        <v>Wade Group</v>
      </c>
      <c r="O1153" s="3" t="str">
        <f>_xlfn.XLOOKUP(C1153,Books!A:A,Books!B:B)</f>
        <v>While responsibility</v>
      </c>
      <c r="P1153" s="3" t="str">
        <f>INDEX(Customers!B:B,MATCH(D1153,Customers!A:A,0))</f>
        <v>Wade Group</v>
      </c>
    </row>
    <row r="1154" spans="1:16">
      <c r="A1154" t="s">
        <v>1801</v>
      </c>
      <c r="B1154" s="5">
        <v>44965</v>
      </c>
      <c r="C1154" t="s">
        <v>32</v>
      </c>
      <c r="D1154" t="s">
        <v>224</v>
      </c>
      <c r="E1154">
        <v>9</v>
      </c>
      <c r="F1154" t="str">
        <f t="shared" ref="F1154:F1217" si="72">IF(E1154&gt;5,"Bulk","normal")</f>
        <v>Bulk</v>
      </c>
      <c r="G1154" s="3">
        <v>186</v>
      </c>
      <c r="H1154">
        <v>10</v>
      </c>
      <c r="I1154" t="str">
        <f t="shared" ref="I1154:I1217" si="73">IF(H1154&gt;0,"discounted","full price")</f>
        <v>discounted</v>
      </c>
      <c r="J1154" s="3">
        <f>Table3[[#This Row],[Quantity_Sold]]*Table3[[#This Row],[Selling_Price]]</f>
        <v>1674</v>
      </c>
      <c r="K1154" s="3">
        <f t="shared" ref="K1154:K1217" si="74">H1154*G1154/100</f>
        <v>18.600000000000001</v>
      </c>
      <c r="L1154" s="3">
        <f t="shared" ref="L1154:L1217" si="75">J1154-K1154</f>
        <v>1655.4</v>
      </c>
      <c r="M1154" s="3" t="str">
        <f>TEXT(Table3[[#This Row],[Date]], "mmmm")</f>
        <v>February</v>
      </c>
      <c r="N1154" s="3" t="str">
        <f>_xlfn.XLOOKUP(D1154,Customers!A:A,Customers!B:B )</f>
        <v>Williams Ltd</v>
      </c>
      <c r="O1154" s="3" t="str">
        <f>_xlfn.XLOOKUP(C1154,Books!A:A,Books!B:B)</f>
        <v>Charge along</v>
      </c>
      <c r="P1154" s="3" t="str">
        <f>INDEX(Customers!B:B,MATCH(D1154,Customers!A:A,0))</f>
        <v>Williams Ltd</v>
      </c>
    </row>
    <row r="1155" spans="1:16">
      <c r="A1155" t="s">
        <v>1802</v>
      </c>
      <c r="B1155" s="5">
        <v>44974</v>
      </c>
      <c r="C1155" t="s">
        <v>42</v>
      </c>
      <c r="D1155" t="s">
        <v>608</v>
      </c>
      <c r="E1155">
        <v>4</v>
      </c>
      <c r="F1155" t="str">
        <f t="shared" si="72"/>
        <v>normal</v>
      </c>
      <c r="G1155" s="3">
        <v>303</v>
      </c>
      <c r="H1155">
        <v>0</v>
      </c>
      <c r="I1155" t="str">
        <f t="shared" si="73"/>
        <v>full price</v>
      </c>
      <c r="J1155" s="3">
        <f>Table3[[#This Row],[Quantity_Sold]]*Table3[[#This Row],[Selling_Price]]</f>
        <v>1212</v>
      </c>
      <c r="K1155" s="3">
        <f t="shared" si="74"/>
        <v>0</v>
      </c>
      <c r="L1155" s="3">
        <f t="shared" si="75"/>
        <v>1212</v>
      </c>
      <c r="M1155" s="3" t="str">
        <f>TEXT(Table3[[#This Row],[Date]], "mmmm")</f>
        <v>February</v>
      </c>
      <c r="N1155" s="3" t="str">
        <f>_xlfn.XLOOKUP(D1155,Customers!A:A,Customers!B:B )</f>
        <v>Taylor Group</v>
      </c>
      <c r="O1155" s="3" t="str">
        <f>_xlfn.XLOOKUP(C1155,Books!A:A,Books!B:B)</f>
        <v>Industry sport interesting</v>
      </c>
      <c r="P1155" s="3" t="str">
        <f>INDEX(Customers!B:B,MATCH(D1155,Customers!A:A,0))</f>
        <v>Taylor Group</v>
      </c>
    </row>
    <row r="1156" spans="1:16">
      <c r="A1156" t="s">
        <v>1803</v>
      </c>
      <c r="B1156" s="5">
        <v>44958</v>
      </c>
      <c r="C1156" t="s">
        <v>116</v>
      </c>
      <c r="D1156" t="s">
        <v>374</v>
      </c>
      <c r="E1156">
        <v>4</v>
      </c>
      <c r="F1156" t="str">
        <f t="shared" si="72"/>
        <v>normal</v>
      </c>
      <c r="G1156" s="3">
        <v>209</v>
      </c>
      <c r="H1156">
        <v>0</v>
      </c>
      <c r="I1156" t="str">
        <f t="shared" si="73"/>
        <v>full price</v>
      </c>
      <c r="J1156" s="3">
        <f>Table3[[#This Row],[Quantity_Sold]]*Table3[[#This Row],[Selling_Price]]</f>
        <v>836</v>
      </c>
      <c r="K1156" s="3">
        <f t="shared" si="74"/>
        <v>0</v>
      </c>
      <c r="L1156" s="3">
        <f t="shared" si="75"/>
        <v>836</v>
      </c>
      <c r="M1156" s="3" t="str">
        <f>TEXT(Table3[[#This Row],[Date]], "mmmm")</f>
        <v>February</v>
      </c>
      <c r="N1156" s="3" t="str">
        <f>_xlfn.XLOOKUP(D1156,Customers!A:A,Customers!B:B )</f>
        <v>Smith-Wolfe</v>
      </c>
      <c r="O1156" s="3" t="str">
        <f>_xlfn.XLOOKUP(C1156,Books!A:A,Books!B:B)</f>
        <v>Present positive</v>
      </c>
      <c r="P1156" s="3" t="str">
        <f>INDEX(Customers!B:B,MATCH(D1156,Customers!A:A,0))</f>
        <v>Smith-Wolfe</v>
      </c>
    </row>
    <row r="1157" spans="1:16">
      <c r="A1157" t="s">
        <v>1804</v>
      </c>
      <c r="B1157" s="5">
        <v>44967</v>
      </c>
      <c r="C1157" t="s">
        <v>104</v>
      </c>
      <c r="D1157" t="s">
        <v>530</v>
      </c>
      <c r="E1157">
        <v>1</v>
      </c>
      <c r="F1157" t="str">
        <f t="shared" si="72"/>
        <v>normal</v>
      </c>
      <c r="G1157" s="3">
        <v>465</v>
      </c>
      <c r="H1157">
        <v>5</v>
      </c>
      <c r="I1157" t="str">
        <f t="shared" si="73"/>
        <v>discounted</v>
      </c>
      <c r="J1157" s="3">
        <f>Table3[[#This Row],[Quantity_Sold]]*Table3[[#This Row],[Selling_Price]]</f>
        <v>465</v>
      </c>
      <c r="K1157" s="3">
        <f t="shared" si="74"/>
        <v>23.25</v>
      </c>
      <c r="L1157" s="3">
        <f t="shared" si="75"/>
        <v>441.75</v>
      </c>
      <c r="M1157" s="3" t="str">
        <f>TEXT(Table3[[#This Row],[Date]], "mmmm")</f>
        <v>February</v>
      </c>
      <c r="N1157" s="3" t="str">
        <f>_xlfn.XLOOKUP(D1157,Customers!A:A,Customers!B:B )</f>
        <v>Prince Group</v>
      </c>
      <c r="O1157" s="3" t="str">
        <f>_xlfn.XLOOKUP(C1157,Books!A:A,Books!B:B)</f>
        <v>Process find daughter</v>
      </c>
      <c r="P1157" s="3" t="str">
        <f>INDEX(Customers!B:B,MATCH(D1157,Customers!A:A,0))</f>
        <v>Prince Group</v>
      </c>
    </row>
    <row r="1158" spans="1:16">
      <c r="A1158" t="s">
        <v>1805</v>
      </c>
      <c r="B1158" s="5">
        <v>44975</v>
      </c>
      <c r="C1158" t="s">
        <v>100</v>
      </c>
      <c r="D1158" t="s">
        <v>145</v>
      </c>
      <c r="E1158">
        <v>9</v>
      </c>
      <c r="F1158" t="str">
        <f t="shared" si="72"/>
        <v>Bulk</v>
      </c>
      <c r="G1158" s="3">
        <v>334</v>
      </c>
      <c r="H1158">
        <v>15</v>
      </c>
      <c r="I1158" t="str">
        <f t="shared" si="73"/>
        <v>discounted</v>
      </c>
      <c r="J1158" s="3">
        <f>Table3[[#This Row],[Quantity_Sold]]*Table3[[#This Row],[Selling_Price]]</f>
        <v>3006</v>
      </c>
      <c r="K1158" s="3">
        <f t="shared" si="74"/>
        <v>50.1</v>
      </c>
      <c r="L1158" s="3">
        <f t="shared" si="75"/>
        <v>2955.9</v>
      </c>
      <c r="M1158" s="3" t="str">
        <f>TEXT(Table3[[#This Row],[Date]], "mmmm")</f>
        <v>February</v>
      </c>
      <c r="N1158" s="3" t="str">
        <f>_xlfn.XLOOKUP(D1158,Customers!A:A,Customers!B:B )</f>
        <v>Curtis-Hatfield</v>
      </c>
      <c r="O1158" s="3" t="str">
        <f>_xlfn.XLOOKUP(C1158,Books!A:A,Books!B:B)</f>
        <v>Prevent particularly wrong</v>
      </c>
      <c r="P1158" s="3" t="str">
        <f>INDEX(Customers!B:B,MATCH(D1158,Customers!A:A,0))</f>
        <v>Curtis-Hatfield</v>
      </c>
    </row>
    <row r="1159" spans="1:16">
      <c r="A1159" t="s">
        <v>1806</v>
      </c>
      <c r="B1159" s="5">
        <v>44971</v>
      </c>
      <c r="C1159" t="s">
        <v>20</v>
      </c>
      <c r="D1159" t="s">
        <v>446</v>
      </c>
      <c r="E1159">
        <v>10</v>
      </c>
      <c r="F1159" t="str">
        <f t="shared" si="72"/>
        <v>Bulk</v>
      </c>
      <c r="G1159" s="3">
        <v>213</v>
      </c>
      <c r="H1159">
        <v>15</v>
      </c>
      <c r="I1159" t="str">
        <f t="shared" si="73"/>
        <v>discounted</v>
      </c>
      <c r="J1159" s="3">
        <f>Table3[[#This Row],[Quantity_Sold]]*Table3[[#This Row],[Selling_Price]]</f>
        <v>2130</v>
      </c>
      <c r="K1159" s="3">
        <f t="shared" si="74"/>
        <v>31.95</v>
      </c>
      <c r="L1159" s="3">
        <f t="shared" si="75"/>
        <v>2098.0500000000002</v>
      </c>
      <c r="M1159" s="3" t="str">
        <f>TEXT(Table3[[#This Row],[Date]], "mmmm")</f>
        <v>February</v>
      </c>
      <c r="N1159" s="3" t="str">
        <f>_xlfn.XLOOKUP(D1159,Customers!A:A,Customers!B:B )</f>
        <v>Trevino LLC</v>
      </c>
      <c r="O1159" s="3" t="str">
        <f>_xlfn.XLOOKUP(C1159,Books!A:A,Books!B:B)</f>
        <v>System they</v>
      </c>
      <c r="P1159" s="3" t="str">
        <f>INDEX(Customers!B:B,MATCH(D1159,Customers!A:A,0))</f>
        <v>Trevino LLC</v>
      </c>
    </row>
    <row r="1160" spans="1:16">
      <c r="A1160" t="s">
        <v>1807</v>
      </c>
      <c r="B1160" s="5">
        <v>44967</v>
      </c>
      <c r="C1160" t="s">
        <v>78</v>
      </c>
      <c r="D1160" t="s">
        <v>630</v>
      </c>
      <c r="E1160">
        <v>1</v>
      </c>
      <c r="F1160" t="str">
        <f t="shared" si="72"/>
        <v>normal</v>
      </c>
      <c r="G1160" s="3">
        <v>288</v>
      </c>
      <c r="H1160">
        <v>5</v>
      </c>
      <c r="I1160" t="str">
        <f t="shared" si="73"/>
        <v>discounted</v>
      </c>
      <c r="J1160" s="3">
        <f>Table3[[#This Row],[Quantity_Sold]]*Table3[[#This Row],[Selling_Price]]</f>
        <v>288</v>
      </c>
      <c r="K1160" s="3">
        <f t="shared" si="74"/>
        <v>14.4</v>
      </c>
      <c r="L1160" s="3">
        <f t="shared" si="75"/>
        <v>273.60000000000002</v>
      </c>
      <c r="M1160" s="3" t="str">
        <f>TEXT(Table3[[#This Row],[Date]], "mmmm")</f>
        <v>February</v>
      </c>
      <c r="N1160" s="3" t="str">
        <f>_xlfn.XLOOKUP(D1160,Customers!A:A,Customers!B:B )</f>
        <v>Harding-Johns</v>
      </c>
      <c r="O1160" s="3" t="str">
        <f>_xlfn.XLOOKUP(C1160,Books!A:A,Books!B:B)</f>
        <v>Visit although I</v>
      </c>
      <c r="P1160" s="3" t="str">
        <f>INDEX(Customers!B:B,MATCH(D1160,Customers!A:A,0))</f>
        <v>Harding-Johns</v>
      </c>
    </row>
    <row r="1161" spans="1:16">
      <c r="A1161" t="s">
        <v>1808</v>
      </c>
      <c r="B1161" s="5">
        <v>44967</v>
      </c>
      <c r="C1161" t="s">
        <v>100</v>
      </c>
      <c r="D1161" t="s">
        <v>352</v>
      </c>
      <c r="E1161">
        <v>10</v>
      </c>
      <c r="F1161" t="str">
        <f t="shared" si="72"/>
        <v>Bulk</v>
      </c>
      <c r="G1161" s="3">
        <v>334</v>
      </c>
      <c r="H1161">
        <v>10</v>
      </c>
      <c r="I1161" t="str">
        <f t="shared" si="73"/>
        <v>discounted</v>
      </c>
      <c r="J1161" s="3">
        <f>Table3[[#This Row],[Quantity_Sold]]*Table3[[#This Row],[Selling_Price]]</f>
        <v>3340</v>
      </c>
      <c r="K1161" s="3">
        <f t="shared" si="74"/>
        <v>33.4</v>
      </c>
      <c r="L1161" s="3">
        <f t="shared" si="75"/>
        <v>3306.6</v>
      </c>
      <c r="M1161" s="3" t="str">
        <f>TEXT(Table3[[#This Row],[Date]], "mmmm")</f>
        <v>February</v>
      </c>
      <c r="N1161" s="3" t="str">
        <f>_xlfn.XLOOKUP(D1161,Customers!A:A,Customers!B:B )</f>
        <v>Gardner PLC</v>
      </c>
      <c r="O1161" s="3" t="str">
        <f>_xlfn.XLOOKUP(C1161,Books!A:A,Books!B:B)</f>
        <v>Prevent particularly wrong</v>
      </c>
      <c r="P1161" s="3" t="str">
        <f>INDEX(Customers!B:B,MATCH(D1161,Customers!A:A,0))</f>
        <v>Gardner PLC</v>
      </c>
    </row>
    <row r="1162" spans="1:16">
      <c r="A1162" t="s">
        <v>1809</v>
      </c>
      <c r="B1162" s="5">
        <v>44981</v>
      </c>
      <c r="C1162" t="s">
        <v>38</v>
      </c>
      <c r="D1162" t="s">
        <v>326</v>
      </c>
      <c r="E1162">
        <v>4</v>
      </c>
      <c r="F1162" t="str">
        <f t="shared" si="72"/>
        <v>normal</v>
      </c>
      <c r="G1162" s="3">
        <v>417</v>
      </c>
      <c r="H1162">
        <v>10</v>
      </c>
      <c r="I1162" t="str">
        <f t="shared" si="73"/>
        <v>discounted</v>
      </c>
      <c r="J1162" s="3">
        <f>Table3[[#This Row],[Quantity_Sold]]*Table3[[#This Row],[Selling_Price]]</f>
        <v>1668</v>
      </c>
      <c r="K1162" s="3">
        <f t="shared" si="74"/>
        <v>41.7</v>
      </c>
      <c r="L1162" s="3">
        <f t="shared" si="75"/>
        <v>1626.3</v>
      </c>
      <c r="M1162" s="3" t="str">
        <f>TEXT(Table3[[#This Row],[Date]], "mmmm")</f>
        <v>February</v>
      </c>
      <c r="N1162" s="3" t="str">
        <f>_xlfn.XLOOKUP(D1162,Customers!A:A,Customers!B:B )</f>
        <v>Scott-Johnston</v>
      </c>
      <c r="O1162" s="3" t="str">
        <f>_xlfn.XLOOKUP(C1162,Books!A:A,Books!B:B)</f>
        <v>Impact believe worker look</v>
      </c>
      <c r="P1162" s="3" t="str">
        <f>INDEX(Customers!B:B,MATCH(D1162,Customers!A:A,0))</f>
        <v>Scott-Johnston</v>
      </c>
    </row>
    <row r="1163" spans="1:16">
      <c r="A1163" t="s">
        <v>1810</v>
      </c>
      <c r="B1163" s="5">
        <v>44964</v>
      </c>
      <c r="C1163" t="s">
        <v>36</v>
      </c>
      <c r="D1163" t="s">
        <v>468</v>
      </c>
      <c r="E1163">
        <v>6</v>
      </c>
      <c r="F1163" t="str">
        <f t="shared" si="72"/>
        <v>Bulk</v>
      </c>
      <c r="G1163" s="3">
        <v>420</v>
      </c>
      <c r="H1163">
        <v>15</v>
      </c>
      <c r="I1163" t="str">
        <f t="shared" si="73"/>
        <v>discounted</v>
      </c>
      <c r="J1163" s="3">
        <f>Table3[[#This Row],[Quantity_Sold]]*Table3[[#This Row],[Selling_Price]]</f>
        <v>2520</v>
      </c>
      <c r="K1163" s="3">
        <f t="shared" si="74"/>
        <v>63</v>
      </c>
      <c r="L1163" s="3">
        <f t="shared" si="75"/>
        <v>2457</v>
      </c>
      <c r="M1163" s="3" t="str">
        <f>TEXT(Table3[[#This Row],[Date]], "mmmm")</f>
        <v>February</v>
      </c>
      <c r="N1163" s="3" t="str">
        <f>_xlfn.XLOOKUP(D1163,Customers!A:A,Customers!B:B )</f>
        <v>Barnes PLC</v>
      </c>
      <c r="O1163" s="3" t="str">
        <f>_xlfn.XLOOKUP(C1163,Books!A:A,Books!B:B)</f>
        <v>Try fast</v>
      </c>
      <c r="P1163" s="3" t="str">
        <f>INDEX(Customers!B:B,MATCH(D1163,Customers!A:A,0))</f>
        <v>Barnes PLC</v>
      </c>
    </row>
    <row r="1164" spans="1:16">
      <c r="A1164" t="s">
        <v>1811</v>
      </c>
      <c r="B1164" s="5">
        <v>44970</v>
      </c>
      <c r="C1164" t="s">
        <v>42</v>
      </c>
      <c r="D1164" t="s">
        <v>498</v>
      </c>
      <c r="E1164">
        <v>4</v>
      </c>
      <c r="F1164" t="str">
        <f t="shared" si="72"/>
        <v>normal</v>
      </c>
      <c r="G1164" s="3">
        <v>303</v>
      </c>
      <c r="H1164">
        <v>10</v>
      </c>
      <c r="I1164" t="str">
        <f t="shared" si="73"/>
        <v>discounted</v>
      </c>
      <c r="J1164" s="3">
        <f>Table3[[#This Row],[Quantity_Sold]]*Table3[[#This Row],[Selling_Price]]</f>
        <v>1212</v>
      </c>
      <c r="K1164" s="3">
        <f t="shared" si="74"/>
        <v>30.3</v>
      </c>
      <c r="L1164" s="3">
        <f t="shared" si="75"/>
        <v>1181.7</v>
      </c>
      <c r="M1164" s="3" t="str">
        <f>TEXT(Table3[[#This Row],[Date]], "mmmm")</f>
        <v>February</v>
      </c>
      <c r="N1164" s="3" t="str">
        <f>_xlfn.XLOOKUP(D1164,Customers!A:A,Customers!B:B )</f>
        <v>Anderson-Hogan</v>
      </c>
      <c r="O1164" s="3" t="str">
        <f>_xlfn.XLOOKUP(C1164,Books!A:A,Books!B:B)</f>
        <v>Industry sport interesting</v>
      </c>
      <c r="P1164" s="3" t="str">
        <f>INDEX(Customers!B:B,MATCH(D1164,Customers!A:A,0))</f>
        <v>Anderson-Hogan</v>
      </c>
    </row>
    <row r="1165" spans="1:16">
      <c r="A1165" t="s">
        <v>1812</v>
      </c>
      <c r="B1165" s="5">
        <v>44976</v>
      </c>
      <c r="C1165" t="s">
        <v>106</v>
      </c>
      <c r="D1165" t="s">
        <v>224</v>
      </c>
      <c r="E1165">
        <v>9</v>
      </c>
      <c r="F1165" t="str">
        <f t="shared" si="72"/>
        <v>Bulk</v>
      </c>
      <c r="G1165" s="3">
        <v>219</v>
      </c>
      <c r="H1165">
        <v>5</v>
      </c>
      <c r="I1165" t="str">
        <f t="shared" si="73"/>
        <v>discounted</v>
      </c>
      <c r="J1165" s="3">
        <f>Table3[[#This Row],[Quantity_Sold]]*Table3[[#This Row],[Selling_Price]]</f>
        <v>1971</v>
      </c>
      <c r="K1165" s="3">
        <f t="shared" si="74"/>
        <v>10.95</v>
      </c>
      <c r="L1165" s="3">
        <f t="shared" si="75"/>
        <v>1960.05</v>
      </c>
      <c r="M1165" s="3" t="str">
        <f>TEXT(Table3[[#This Row],[Date]], "mmmm")</f>
        <v>February</v>
      </c>
      <c r="N1165" s="3" t="str">
        <f>_xlfn.XLOOKUP(D1165,Customers!A:A,Customers!B:B )</f>
        <v>Williams Ltd</v>
      </c>
      <c r="O1165" s="3" t="str">
        <f>_xlfn.XLOOKUP(C1165,Books!A:A,Books!B:B)</f>
        <v>Some may</v>
      </c>
      <c r="P1165" s="3" t="str">
        <f>INDEX(Customers!B:B,MATCH(D1165,Customers!A:A,0))</f>
        <v>Williams Ltd</v>
      </c>
    </row>
    <row r="1166" spans="1:16">
      <c r="A1166" t="s">
        <v>1813</v>
      </c>
      <c r="B1166" s="5">
        <v>44976</v>
      </c>
      <c r="C1166" t="s">
        <v>76</v>
      </c>
      <c r="D1166" t="s">
        <v>314</v>
      </c>
      <c r="E1166">
        <v>2</v>
      </c>
      <c r="F1166" t="str">
        <f t="shared" si="72"/>
        <v>normal</v>
      </c>
      <c r="G1166" s="3">
        <v>305</v>
      </c>
      <c r="H1166">
        <v>15</v>
      </c>
      <c r="I1166" t="str">
        <f t="shared" si="73"/>
        <v>discounted</v>
      </c>
      <c r="J1166" s="3">
        <f>Table3[[#This Row],[Quantity_Sold]]*Table3[[#This Row],[Selling_Price]]</f>
        <v>610</v>
      </c>
      <c r="K1166" s="3">
        <f t="shared" si="74"/>
        <v>45.75</v>
      </c>
      <c r="L1166" s="3">
        <f t="shared" si="75"/>
        <v>564.25</v>
      </c>
      <c r="M1166" s="3" t="str">
        <f>TEXT(Table3[[#This Row],[Date]], "mmmm")</f>
        <v>February</v>
      </c>
      <c r="N1166" s="3" t="str">
        <f>_xlfn.XLOOKUP(D1166,Customers!A:A,Customers!B:B )</f>
        <v>Anderson LLC</v>
      </c>
      <c r="O1166" s="3" t="str">
        <f>_xlfn.XLOOKUP(C1166,Books!A:A,Books!B:B)</f>
        <v>Above treatment</v>
      </c>
      <c r="P1166" s="3" t="str">
        <f>INDEX(Customers!B:B,MATCH(D1166,Customers!A:A,0))</f>
        <v>Anderson LLC</v>
      </c>
    </row>
    <row r="1167" spans="1:16">
      <c r="A1167" t="s">
        <v>1814</v>
      </c>
      <c r="B1167" s="5">
        <v>44977</v>
      </c>
      <c r="C1167" t="s">
        <v>7</v>
      </c>
      <c r="D1167" t="s">
        <v>147</v>
      </c>
      <c r="E1167">
        <v>8</v>
      </c>
      <c r="F1167" t="str">
        <f t="shared" si="72"/>
        <v>Bulk</v>
      </c>
      <c r="G1167" s="3">
        <v>341</v>
      </c>
      <c r="H1167">
        <v>5</v>
      </c>
      <c r="I1167" t="str">
        <f t="shared" si="73"/>
        <v>discounted</v>
      </c>
      <c r="J1167" s="3">
        <f>Table3[[#This Row],[Quantity_Sold]]*Table3[[#This Row],[Selling_Price]]</f>
        <v>2728</v>
      </c>
      <c r="K1167" s="3">
        <f t="shared" si="74"/>
        <v>17.05</v>
      </c>
      <c r="L1167" s="3">
        <f t="shared" si="75"/>
        <v>2710.95</v>
      </c>
      <c r="M1167" s="3" t="str">
        <f>TEXT(Table3[[#This Row],[Date]], "mmmm")</f>
        <v>February</v>
      </c>
      <c r="N1167" s="3" t="str">
        <f>_xlfn.XLOOKUP(D1167,Customers!A:A,Customers!B:B )</f>
        <v>Callahan-Sullivan</v>
      </c>
      <c r="O1167" s="3" t="str">
        <f>_xlfn.XLOOKUP(C1167,Books!A:A,Books!B:B)</f>
        <v>Key protect simple fall</v>
      </c>
      <c r="P1167" s="3" t="str">
        <f>INDEX(Customers!B:B,MATCH(D1167,Customers!A:A,0))</f>
        <v>Callahan-Sullivan</v>
      </c>
    </row>
    <row r="1168" spans="1:16">
      <c r="A1168" t="s">
        <v>1815</v>
      </c>
      <c r="B1168" s="5">
        <v>44979</v>
      </c>
      <c r="C1168" t="s">
        <v>116</v>
      </c>
      <c r="D1168" t="s">
        <v>614</v>
      </c>
      <c r="E1168">
        <v>5</v>
      </c>
      <c r="F1168" t="str">
        <f t="shared" si="72"/>
        <v>normal</v>
      </c>
      <c r="G1168" s="3">
        <v>209</v>
      </c>
      <c r="H1168">
        <v>10</v>
      </c>
      <c r="I1168" t="str">
        <f t="shared" si="73"/>
        <v>discounted</v>
      </c>
      <c r="J1168" s="3">
        <f>Table3[[#This Row],[Quantity_Sold]]*Table3[[#This Row],[Selling_Price]]</f>
        <v>1045</v>
      </c>
      <c r="K1168" s="3">
        <f t="shared" si="74"/>
        <v>20.9</v>
      </c>
      <c r="L1168" s="3">
        <f t="shared" si="75"/>
        <v>1024.0999999999999</v>
      </c>
      <c r="M1168" s="3" t="str">
        <f>TEXT(Table3[[#This Row],[Date]], "mmmm")</f>
        <v>February</v>
      </c>
      <c r="N1168" s="3" t="str">
        <f>_xlfn.XLOOKUP(D1168,Customers!A:A,Customers!B:B )</f>
        <v>Morgan PLC</v>
      </c>
      <c r="O1168" s="3" t="str">
        <f>_xlfn.XLOOKUP(C1168,Books!A:A,Books!B:B)</f>
        <v>Present positive</v>
      </c>
      <c r="P1168" s="3" t="str">
        <f>INDEX(Customers!B:B,MATCH(D1168,Customers!A:A,0))</f>
        <v>Morgan PLC</v>
      </c>
    </row>
    <row r="1169" spans="1:16">
      <c r="A1169" t="s">
        <v>1816</v>
      </c>
      <c r="B1169" s="5">
        <v>44964</v>
      </c>
      <c r="C1169" t="s">
        <v>74</v>
      </c>
      <c r="D1169" t="s">
        <v>514</v>
      </c>
      <c r="E1169">
        <v>4</v>
      </c>
      <c r="F1169" t="str">
        <f t="shared" si="72"/>
        <v>normal</v>
      </c>
      <c r="G1169" s="3">
        <v>347</v>
      </c>
      <c r="H1169">
        <v>10</v>
      </c>
      <c r="I1169" t="str">
        <f t="shared" si="73"/>
        <v>discounted</v>
      </c>
      <c r="J1169" s="3">
        <f>Table3[[#This Row],[Quantity_Sold]]*Table3[[#This Row],[Selling_Price]]</f>
        <v>1388</v>
      </c>
      <c r="K1169" s="3">
        <f t="shared" si="74"/>
        <v>34.700000000000003</v>
      </c>
      <c r="L1169" s="3">
        <f t="shared" si="75"/>
        <v>1353.3</v>
      </c>
      <c r="M1169" s="3" t="str">
        <f>TEXT(Table3[[#This Row],[Date]], "mmmm")</f>
        <v>February</v>
      </c>
      <c r="N1169" s="3" t="str">
        <f>_xlfn.XLOOKUP(D1169,Customers!A:A,Customers!B:B )</f>
        <v>Contreras Inc</v>
      </c>
      <c r="O1169" s="3" t="str">
        <f>_xlfn.XLOOKUP(C1169,Books!A:A,Books!B:B)</f>
        <v>Think either pressure</v>
      </c>
      <c r="P1169" s="3" t="str">
        <f>INDEX(Customers!B:B,MATCH(D1169,Customers!A:A,0))</f>
        <v>Contreras Inc</v>
      </c>
    </row>
    <row r="1170" spans="1:16">
      <c r="A1170" t="s">
        <v>1817</v>
      </c>
      <c r="B1170" s="5">
        <v>44975</v>
      </c>
      <c r="C1170" t="s">
        <v>70</v>
      </c>
      <c r="D1170" t="s">
        <v>166</v>
      </c>
      <c r="E1170">
        <v>5</v>
      </c>
      <c r="F1170" t="str">
        <f t="shared" si="72"/>
        <v>normal</v>
      </c>
      <c r="G1170" s="3">
        <v>370</v>
      </c>
      <c r="H1170">
        <v>0</v>
      </c>
      <c r="I1170" t="str">
        <f t="shared" si="73"/>
        <v>full price</v>
      </c>
      <c r="J1170" s="3">
        <f>Table3[[#This Row],[Quantity_Sold]]*Table3[[#This Row],[Selling_Price]]</f>
        <v>1850</v>
      </c>
      <c r="K1170" s="3">
        <f t="shared" si="74"/>
        <v>0</v>
      </c>
      <c r="L1170" s="3">
        <f t="shared" si="75"/>
        <v>1850</v>
      </c>
      <c r="M1170" s="3" t="str">
        <f>TEXT(Table3[[#This Row],[Date]], "mmmm")</f>
        <v>February</v>
      </c>
      <c r="N1170" s="3" t="str">
        <f>_xlfn.XLOOKUP(D1170,Customers!A:A,Customers!B:B )</f>
        <v>Mendez-Taylor</v>
      </c>
      <c r="O1170" s="3" t="str">
        <f>_xlfn.XLOOKUP(C1170,Books!A:A,Books!B:B)</f>
        <v>Assume wrong</v>
      </c>
      <c r="P1170" s="3" t="str">
        <f>INDEX(Customers!B:B,MATCH(D1170,Customers!A:A,0))</f>
        <v>Mendez-Taylor</v>
      </c>
    </row>
    <row r="1171" spans="1:16">
      <c r="A1171" t="s">
        <v>1818</v>
      </c>
      <c r="B1171" s="5">
        <v>44966</v>
      </c>
      <c r="C1171" t="s">
        <v>44</v>
      </c>
      <c r="D1171" t="s">
        <v>360</v>
      </c>
      <c r="E1171">
        <v>8</v>
      </c>
      <c r="F1171" t="str">
        <f t="shared" si="72"/>
        <v>Bulk</v>
      </c>
      <c r="G1171" s="3">
        <v>295</v>
      </c>
      <c r="H1171">
        <v>5</v>
      </c>
      <c r="I1171" t="str">
        <f t="shared" si="73"/>
        <v>discounted</v>
      </c>
      <c r="J1171" s="3">
        <f>Table3[[#This Row],[Quantity_Sold]]*Table3[[#This Row],[Selling_Price]]</f>
        <v>2360</v>
      </c>
      <c r="K1171" s="3">
        <f t="shared" si="74"/>
        <v>14.75</v>
      </c>
      <c r="L1171" s="3">
        <f t="shared" si="75"/>
        <v>2345.25</v>
      </c>
      <c r="M1171" s="3" t="str">
        <f>TEXT(Table3[[#This Row],[Date]], "mmmm")</f>
        <v>February</v>
      </c>
      <c r="N1171" s="3" t="str">
        <f>_xlfn.XLOOKUP(D1171,Customers!A:A,Customers!B:B )</f>
        <v>Guzman Ltd</v>
      </c>
      <c r="O1171" s="3" t="str">
        <f>_xlfn.XLOOKUP(C1171,Books!A:A,Books!B:B)</f>
        <v>Once suddenly</v>
      </c>
      <c r="P1171" s="3" t="str">
        <f>INDEX(Customers!B:B,MATCH(D1171,Customers!A:A,0))</f>
        <v>Guzman Ltd</v>
      </c>
    </row>
    <row r="1172" spans="1:16">
      <c r="A1172" t="s">
        <v>1819</v>
      </c>
      <c r="B1172" s="5">
        <v>44984</v>
      </c>
      <c r="C1172" t="s">
        <v>124</v>
      </c>
      <c r="D1172" t="s">
        <v>136</v>
      </c>
      <c r="E1172">
        <v>7</v>
      </c>
      <c r="F1172" t="str">
        <f t="shared" si="72"/>
        <v>Bulk</v>
      </c>
      <c r="G1172" s="3">
        <v>362</v>
      </c>
      <c r="H1172">
        <v>5</v>
      </c>
      <c r="I1172" t="str">
        <f t="shared" si="73"/>
        <v>discounted</v>
      </c>
      <c r="J1172" s="3">
        <f>Table3[[#This Row],[Quantity_Sold]]*Table3[[#This Row],[Selling_Price]]</f>
        <v>2534</v>
      </c>
      <c r="K1172" s="3">
        <f t="shared" si="74"/>
        <v>18.100000000000001</v>
      </c>
      <c r="L1172" s="3">
        <f t="shared" si="75"/>
        <v>2515.9</v>
      </c>
      <c r="M1172" s="3" t="str">
        <f>TEXT(Table3[[#This Row],[Date]], "mmmm")</f>
        <v>February</v>
      </c>
      <c r="N1172" s="3" t="str">
        <f>_xlfn.XLOOKUP(D1172,Customers!A:A,Customers!B:B )</f>
        <v>Bowman Group</v>
      </c>
      <c r="O1172" s="3" t="str">
        <f>_xlfn.XLOOKUP(C1172,Books!A:A,Books!B:B)</f>
        <v>Financial</v>
      </c>
      <c r="P1172" s="3" t="str">
        <f>INDEX(Customers!B:B,MATCH(D1172,Customers!A:A,0))</f>
        <v>Bowman Group</v>
      </c>
    </row>
    <row r="1173" spans="1:16">
      <c r="A1173" t="s">
        <v>1820</v>
      </c>
      <c r="B1173" s="5">
        <v>44969</v>
      </c>
      <c r="C1173" t="s">
        <v>36</v>
      </c>
      <c r="D1173" t="s">
        <v>628</v>
      </c>
      <c r="E1173">
        <v>10</v>
      </c>
      <c r="F1173" t="str">
        <f t="shared" si="72"/>
        <v>Bulk</v>
      </c>
      <c r="G1173" s="3">
        <v>420</v>
      </c>
      <c r="H1173">
        <v>10</v>
      </c>
      <c r="I1173" t="str">
        <f t="shared" si="73"/>
        <v>discounted</v>
      </c>
      <c r="J1173" s="3">
        <f>Table3[[#This Row],[Quantity_Sold]]*Table3[[#This Row],[Selling_Price]]</f>
        <v>4200</v>
      </c>
      <c r="K1173" s="3">
        <f t="shared" si="74"/>
        <v>42</v>
      </c>
      <c r="L1173" s="3">
        <f t="shared" si="75"/>
        <v>4158</v>
      </c>
      <c r="M1173" s="3" t="str">
        <f>TEXT(Table3[[#This Row],[Date]], "mmmm")</f>
        <v>February</v>
      </c>
      <c r="N1173" s="3" t="str">
        <f>_xlfn.XLOOKUP(D1173,Customers!A:A,Customers!B:B )</f>
        <v>Curtis Group</v>
      </c>
      <c r="O1173" s="3" t="str">
        <f>_xlfn.XLOOKUP(C1173,Books!A:A,Books!B:B)</f>
        <v>Try fast</v>
      </c>
      <c r="P1173" s="3" t="str">
        <f>INDEX(Customers!B:B,MATCH(D1173,Customers!A:A,0))</f>
        <v>Curtis Group</v>
      </c>
    </row>
    <row r="1174" spans="1:16">
      <c r="A1174" t="s">
        <v>1821</v>
      </c>
      <c r="B1174" s="5">
        <v>44962</v>
      </c>
      <c r="C1174" t="s">
        <v>20</v>
      </c>
      <c r="D1174" t="s">
        <v>360</v>
      </c>
      <c r="E1174">
        <v>10</v>
      </c>
      <c r="F1174" t="str">
        <f t="shared" si="72"/>
        <v>Bulk</v>
      </c>
      <c r="G1174" s="3">
        <v>213</v>
      </c>
      <c r="H1174">
        <v>0</v>
      </c>
      <c r="I1174" t="str">
        <f t="shared" si="73"/>
        <v>full price</v>
      </c>
      <c r="J1174" s="3">
        <f>Table3[[#This Row],[Quantity_Sold]]*Table3[[#This Row],[Selling_Price]]</f>
        <v>2130</v>
      </c>
      <c r="K1174" s="3">
        <f t="shared" si="74"/>
        <v>0</v>
      </c>
      <c r="L1174" s="3">
        <f t="shared" si="75"/>
        <v>2130</v>
      </c>
      <c r="M1174" s="3" t="str">
        <f>TEXT(Table3[[#This Row],[Date]], "mmmm")</f>
        <v>February</v>
      </c>
      <c r="N1174" s="3" t="str">
        <f>_xlfn.XLOOKUP(D1174,Customers!A:A,Customers!B:B )</f>
        <v>Guzman Ltd</v>
      </c>
      <c r="O1174" s="3" t="str">
        <f>_xlfn.XLOOKUP(C1174,Books!A:A,Books!B:B)</f>
        <v>System they</v>
      </c>
      <c r="P1174" s="3" t="str">
        <f>INDEX(Customers!B:B,MATCH(D1174,Customers!A:A,0))</f>
        <v>Guzman Ltd</v>
      </c>
    </row>
    <row r="1175" spans="1:16">
      <c r="A1175" t="s">
        <v>1822</v>
      </c>
      <c r="B1175" s="5">
        <v>44965</v>
      </c>
      <c r="C1175" t="s">
        <v>84</v>
      </c>
      <c r="D1175" t="s">
        <v>194</v>
      </c>
      <c r="E1175">
        <v>9</v>
      </c>
      <c r="F1175" t="str">
        <f t="shared" si="72"/>
        <v>Bulk</v>
      </c>
      <c r="G1175" s="3">
        <v>481</v>
      </c>
      <c r="H1175">
        <v>0</v>
      </c>
      <c r="I1175" t="str">
        <f t="shared" si="73"/>
        <v>full price</v>
      </c>
      <c r="J1175" s="3">
        <f>Table3[[#This Row],[Quantity_Sold]]*Table3[[#This Row],[Selling_Price]]</f>
        <v>4329</v>
      </c>
      <c r="K1175" s="3">
        <f t="shared" si="74"/>
        <v>0</v>
      </c>
      <c r="L1175" s="3">
        <f t="shared" si="75"/>
        <v>4329</v>
      </c>
      <c r="M1175" s="3" t="str">
        <f>TEXT(Table3[[#This Row],[Date]], "mmmm")</f>
        <v>February</v>
      </c>
      <c r="N1175" s="3" t="str">
        <f>_xlfn.XLOOKUP(D1175,Customers!A:A,Customers!B:B )</f>
        <v>Cook-Rocha</v>
      </c>
      <c r="O1175" s="3" t="str">
        <f>_xlfn.XLOOKUP(C1175,Books!A:A,Books!B:B)</f>
        <v>Statement back brother</v>
      </c>
      <c r="P1175" s="3" t="str">
        <f>INDEX(Customers!B:B,MATCH(D1175,Customers!A:A,0))</f>
        <v>Cook-Rocha</v>
      </c>
    </row>
    <row r="1176" spans="1:16">
      <c r="A1176" t="s">
        <v>1823</v>
      </c>
      <c r="B1176" s="5">
        <v>44969</v>
      </c>
      <c r="C1176" t="s">
        <v>44</v>
      </c>
      <c r="D1176" t="s">
        <v>184</v>
      </c>
      <c r="E1176">
        <v>10</v>
      </c>
      <c r="F1176" t="str">
        <f t="shared" si="72"/>
        <v>Bulk</v>
      </c>
      <c r="G1176" s="3">
        <v>295</v>
      </c>
      <c r="H1176">
        <v>0</v>
      </c>
      <c r="I1176" t="str">
        <f t="shared" si="73"/>
        <v>full price</v>
      </c>
      <c r="J1176" s="3">
        <f>Table3[[#This Row],[Quantity_Sold]]*Table3[[#This Row],[Selling_Price]]</f>
        <v>2950</v>
      </c>
      <c r="K1176" s="3">
        <f t="shared" si="74"/>
        <v>0</v>
      </c>
      <c r="L1176" s="3">
        <f t="shared" si="75"/>
        <v>2950</v>
      </c>
      <c r="M1176" s="3" t="str">
        <f>TEXT(Table3[[#This Row],[Date]], "mmmm")</f>
        <v>February</v>
      </c>
      <c r="N1176" s="3" t="str">
        <f>_xlfn.XLOOKUP(D1176,Customers!A:A,Customers!B:B )</f>
        <v>Wells, Jones and Rogers</v>
      </c>
      <c r="O1176" s="3" t="str">
        <f>_xlfn.XLOOKUP(C1176,Books!A:A,Books!B:B)</f>
        <v>Once suddenly</v>
      </c>
      <c r="P1176" s="3" t="str">
        <f>INDEX(Customers!B:B,MATCH(D1176,Customers!A:A,0))</f>
        <v>Wells, Jones and Rogers</v>
      </c>
    </row>
    <row r="1177" spans="1:16">
      <c r="A1177" t="s">
        <v>1824</v>
      </c>
      <c r="B1177" s="5">
        <v>44978</v>
      </c>
      <c r="C1177" t="s">
        <v>22</v>
      </c>
      <c r="D1177" t="s">
        <v>212</v>
      </c>
      <c r="E1177">
        <v>8</v>
      </c>
      <c r="F1177" t="str">
        <f t="shared" si="72"/>
        <v>Bulk</v>
      </c>
      <c r="G1177" s="3">
        <v>332</v>
      </c>
      <c r="H1177">
        <v>0</v>
      </c>
      <c r="I1177" t="str">
        <f t="shared" si="73"/>
        <v>full price</v>
      </c>
      <c r="J1177" s="3">
        <f>Table3[[#This Row],[Quantity_Sold]]*Table3[[#This Row],[Selling_Price]]</f>
        <v>2656</v>
      </c>
      <c r="K1177" s="3">
        <f t="shared" si="74"/>
        <v>0</v>
      </c>
      <c r="L1177" s="3">
        <f t="shared" si="75"/>
        <v>2656</v>
      </c>
      <c r="M1177" s="3" t="str">
        <f>TEXT(Table3[[#This Row],[Date]], "mmmm")</f>
        <v>February</v>
      </c>
      <c r="N1177" s="3" t="str">
        <f>_xlfn.XLOOKUP(D1177,Customers!A:A,Customers!B:B )</f>
        <v>Barrett-Bryant</v>
      </c>
      <c r="O1177" s="3" t="str">
        <f>_xlfn.XLOOKUP(C1177,Books!A:A,Books!B:B)</f>
        <v>Loss peace on</v>
      </c>
      <c r="P1177" s="3" t="str">
        <f>INDEX(Customers!B:B,MATCH(D1177,Customers!A:A,0))</f>
        <v>Barrett-Bryant</v>
      </c>
    </row>
    <row r="1178" spans="1:16">
      <c r="A1178" t="s">
        <v>1825</v>
      </c>
      <c r="B1178" s="5">
        <v>44975</v>
      </c>
      <c r="C1178" t="s">
        <v>50</v>
      </c>
      <c r="D1178" t="s">
        <v>290</v>
      </c>
      <c r="E1178">
        <v>10</v>
      </c>
      <c r="F1178" t="str">
        <f t="shared" si="72"/>
        <v>Bulk</v>
      </c>
      <c r="G1178" s="3">
        <v>269</v>
      </c>
      <c r="H1178">
        <v>10</v>
      </c>
      <c r="I1178" t="str">
        <f t="shared" si="73"/>
        <v>discounted</v>
      </c>
      <c r="J1178" s="3">
        <f>Table3[[#This Row],[Quantity_Sold]]*Table3[[#This Row],[Selling_Price]]</f>
        <v>2690</v>
      </c>
      <c r="K1178" s="3">
        <f t="shared" si="74"/>
        <v>26.9</v>
      </c>
      <c r="L1178" s="3">
        <f t="shared" si="75"/>
        <v>2663.1</v>
      </c>
      <c r="M1178" s="3" t="str">
        <f>TEXT(Table3[[#This Row],[Date]], "mmmm")</f>
        <v>February</v>
      </c>
      <c r="N1178" s="3" t="str">
        <f>_xlfn.XLOOKUP(D1178,Customers!A:A,Customers!B:B )</f>
        <v>Kaiser Group</v>
      </c>
      <c r="O1178" s="3" t="str">
        <f>_xlfn.XLOOKUP(C1178,Books!A:A,Books!B:B)</f>
        <v>Course history</v>
      </c>
      <c r="P1178" s="3" t="str">
        <f>INDEX(Customers!B:B,MATCH(D1178,Customers!A:A,0))</f>
        <v>Kaiser Group</v>
      </c>
    </row>
    <row r="1179" spans="1:16">
      <c r="A1179" t="s">
        <v>1826</v>
      </c>
      <c r="B1179" s="5">
        <v>44972</v>
      </c>
      <c r="C1179" t="s">
        <v>54</v>
      </c>
      <c r="D1179" t="s">
        <v>168</v>
      </c>
      <c r="E1179">
        <v>4</v>
      </c>
      <c r="F1179" t="str">
        <f t="shared" si="72"/>
        <v>normal</v>
      </c>
      <c r="G1179" s="3">
        <v>421</v>
      </c>
      <c r="H1179">
        <v>15</v>
      </c>
      <c r="I1179" t="str">
        <f t="shared" si="73"/>
        <v>discounted</v>
      </c>
      <c r="J1179" s="3">
        <f>Table3[[#This Row],[Quantity_Sold]]*Table3[[#This Row],[Selling_Price]]</f>
        <v>1684</v>
      </c>
      <c r="K1179" s="3">
        <f t="shared" si="74"/>
        <v>63.15</v>
      </c>
      <c r="L1179" s="3">
        <f t="shared" si="75"/>
        <v>1620.85</v>
      </c>
      <c r="M1179" s="3" t="str">
        <f>TEXT(Table3[[#This Row],[Date]], "mmmm")</f>
        <v>February</v>
      </c>
      <c r="N1179" s="3" t="str">
        <f>_xlfn.XLOOKUP(D1179,Customers!A:A,Customers!B:B )</f>
        <v>Maldonado, Miller and Thomas</v>
      </c>
      <c r="O1179" s="3" t="str">
        <f>_xlfn.XLOOKUP(C1179,Books!A:A,Books!B:B)</f>
        <v>Author director</v>
      </c>
      <c r="P1179" s="3" t="str">
        <f>INDEX(Customers!B:B,MATCH(D1179,Customers!A:A,0))</f>
        <v>Maldonado, Miller and Thomas</v>
      </c>
    </row>
    <row r="1180" spans="1:16">
      <c r="A1180" t="s">
        <v>1827</v>
      </c>
      <c r="B1180" s="5">
        <v>44984</v>
      </c>
      <c r="C1180" t="s">
        <v>122</v>
      </c>
      <c r="D1180" t="s">
        <v>598</v>
      </c>
      <c r="E1180">
        <v>5</v>
      </c>
      <c r="F1180" t="str">
        <f t="shared" si="72"/>
        <v>normal</v>
      </c>
      <c r="G1180" s="3">
        <v>326</v>
      </c>
      <c r="H1180">
        <v>0</v>
      </c>
      <c r="I1180" t="str">
        <f t="shared" si="73"/>
        <v>full price</v>
      </c>
      <c r="J1180" s="3">
        <f>Table3[[#This Row],[Quantity_Sold]]*Table3[[#This Row],[Selling_Price]]</f>
        <v>1630</v>
      </c>
      <c r="K1180" s="3">
        <f t="shared" si="74"/>
        <v>0</v>
      </c>
      <c r="L1180" s="3">
        <f t="shared" si="75"/>
        <v>1630</v>
      </c>
      <c r="M1180" s="3" t="str">
        <f>TEXT(Table3[[#This Row],[Date]], "mmmm")</f>
        <v>February</v>
      </c>
      <c r="N1180" s="3" t="str">
        <f>_xlfn.XLOOKUP(D1180,Customers!A:A,Customers!B:B )</f>
        <v>Clark LLC</v>
      </c>
      <c r="O1180" s="3" t="str">
        <f>_xlfn.XLOOKUP(C1180,Books!A:A,Books!B:B)</f>
        <v>Than every</v>
      </c>
      <c r="P1180" s="3" t="str">
        <f>INDEX(Customers!B:B,MATCH(D1180,Customers!A:A,0))</f>
        <v>Clark LLC</v>
      </c>
    </row>
    <row r="1181" spans="1:16">
      <c r="A1181" t="s">
        <v>1828</v>
      </c>
      <c r="B1181" s="5">
        <v>44979</v>
      </c>
      <c r="C1181" t="s">
        <v>68</v>
      </c>
      <c r="D1181" t="s">
        <v>162</v>
      </c>
      <c r="E1181">
        <v>8</v>
      </c>
      <c r="F1181" t="str">
        <f t="shared" si="72"/>
        <v>Bulk</v>
      </c>
      <c r="G1181" s="3">
        <v>410</v>
      </c>
      <c r="H1181">
        <v>15</v>
      </c>
      <c r="I1181" t="str">
        <f t="shared" si="73"/>
        <v>discounted</v>
      </c>
      <c r="J1181" s="3">
        <f>Table3[[#This Row],[Quantity_Sold]]*Table3[[#This Row],[Selling_Price]]</f>
        <v>3280</v>
      </c>
      <c r="K1181" s="3">
        <f t="shared" si="74"/>
        <v>61.5</v>
      </c>
      <c r="L1181" s="3">
        <f t="shared" si="75"/>
        <v>3218.5</v>
      </c>
      <c r="M1181" s="3" t="str">
        <f>TEXT(Table3[[#This Row],[Date]], "mmmm")</f>
        <v>February</v>
      </c>
      <c r="N1181" s="3" t="str">
        <f>_xlfn.XLOOKUP(D1181,Customers!A:A,Customers!B:B )</f>
        <v>Trevino PLC</v>
      </c>
      <c r="O1181" s="3" t="str">
        <f>_xlfn.XLOOKUP(C1181,Books!A:A,Books!B:B)</f>
        <v>Audience will series</v>
      </c>
      <c r="P1181" s="3" t="str">
        <f>INDEX(Customers!B:B,MATCH(D1181,Customers!A:A,0))</f>
        <v>Trevino PLC</v>
      </c>
    </row>
    <row r="1182" spans="1:16">
      <c r="A1182" t="s">
        <v>1829</v>
      </c>
      <c r="B1182" s="5">
        <v>44961</v>
      </c>
      <c r="C1182" t="s">
        <v>30</v>
      </c>
      <c r="D1182" t="s">
        <v>610</v>
      </c>
      <c r="E1182">
        <v>7</v>
      </c>
      <c r="F1182" t="str">
        <f t="shared" si="72"/>
        <v>Bulk</v>
      </c>
      <c r="G1182" s="3">
        <v>281</v>
      </c>
      <c r="H1182">
        <v>10</v>
      </c>
      <c r="I1182" t="str">
        <f t="shared" si="73"/>
        <v>discounted</v>
      </c>
      <c r="J1182" s="3">
        <f>Table3[[#This Row],[Quantity_Sold]]*Table3[[#This Row],[Selling_Price]]</f>
        <v>1967</v>
      </c>
      <c r="K1182" s="3">
        <f t="shared" si="74"/>
        <v>28.1</v>
      </c>
      <c r="L1182" s="3">
        <f t="shared" si="75"/>
        <v>1938.9</v>
      </c>
      <c r="M1182" s="3" t="str">
        <f>TEXT(Table3[[#This Row],[Date]], "mmmm")</f>
        <v>February</v>
      </c>
      <c r="N1182" s="3" t="str">
        <f>_xlfn.XLOOKUP(D1182,Customers!A:A,Customers!B:B )</f>
        <v>Ross Ltd</v>
      </c>
      <c r="O1182" s="3" t="str">
        <f>_xlfn.XLOOKUP(C1182,Books!A:A,Books!B:B)</f>
        <v>Remember serve</v>
      </c>
      <c r="P1182" s="3" t="str">
        <f>INDEX(Customers!B:B,MATCH(D1182,Customers!A:A,0))</f>
        <v>Ross Ltd</v>
      </c>
    </row>
    <row r="1183" spans="1:16">
      <c r="A1183" t="s">
        <v>1830</v>
      </c>
      <c r="B1183" s="5">
        <v>44985</v>
      </c>
      <c r="C1183" t="s">
        <v>26</v>
      </c>
      <c r="D1183" t="s">
        <v>454</v>
      </c>
      <c r="E1183">
        <v>3</v>
      </c>
      <c r="F1183" t="str">
        <f t="shared" si="72"/>
        <v>normal</v>
      </c>
      <c r="G1183" s="3">
        <v>210</v>
      </c>
      <c r="H1183">
        <v>15</v>
      </c>
      <c r="I1183" t="str">
        <f t="shared" si="73"/>
        <v>discounted</v>
      </c>
      <c r="J1183" s="3">
        <f>Table3[[#This Row],[Quantity_Sold]]*Table3[[#This Row],[Selling_Price]]</f>
        <v>630</v>
      </c>
      <c r="K1183" s="3">
        <f t="shared" si="74"/>
        <v>31.5</v>
      </c>
      <c r="L1183" s="3">
        <f t="shared" si="75"/>
        <v>598.5</v>
      </c>
      <c r="M1183" s="3" t="str">
        <f>TEXT(Table3[[#This Row],[Date]], "mmmm")</f>
        <v>February</v>
      </c>
      <c r="N1183" s="3" t="str">
        <f>_xlfn.XLOOKUP(D1183,Customers!A:A,Customers!B:B )</f>
        <v>Martin Ltd</v>
      </c>
      <c r="O1183" s="3" t="str">
        <f>_xlfn.XLOOKUP(C1183,Books!A:A,Books!B:B)</f>
        <v>Nearly material</v>
      </c>
      <c r="P1183" s="3" t="str">
        <f>INDEX(Customers!B:B,MATCH(D1183,Customers!A:A,0))</f>
        <v>Martin Ltd</v>
      </c>
    </row>
    <row r="1184" spans="1:16">
      <c r="A1184" t="s">
        <v>1831</v>
      </c>
      <c r="B1184" s="5">
        <v>44963</v>
      </c>
      <c r="C1184" t="s">
        <v>52</v>
      </c>
      <c r="D1184" t="s">
        <v>362</v>
      </c>
      <c r="E1184">
        <v>3</v>
      </c>
      <c r="F1184" t="str">
        <f t="shared" si="72"/>
        <v>normal</v>
      </c>
      <c r="G1184" s="3">
        <v>441</v>
      </c>
      <c r="H1184">
        <v>5</v>
      </c>
      <c r="I1184" t="str">
        <f t="shared" si="73"/>
        <v>discounted</v>
      </c>
      <c r="J1184" s="3">
        <f>Table3[[#This Row],[Quantity_Sold]]*Table3[[#This Row],[Selling_Price]]</f>
        <v>1323</v>
      </c>
      <c r="K1184" s="3">
        <f t="shared" si="74"/>
        <v>22.05</v>
      </c>
      <c r="L1184" s="3">
        <f t="shared" si="75"/>
        <v>1300.95</v>
      </c>
      <c r="M1184" s="3" t="str">
        <f>TEXT(Table3[[#This Row],[Date]], "mmmm")</f>
        <v>February</v>
      </c>
      <c r="N1184" s="3" t="str">
        <f>_xlfn.XLOOKUP(D1184,Customers!A:A,Customers!B:B )</f>
        <v>Moss, Lewis and Rosales</v>
      </c>
      <c r="O1184" s="3" t="str">
        <f>_xlfn.XLOOKUP(C1184,Books!A:A,Books!B:B)</f>
        <v>Hope meet thing</v>
      </c>
      <c r="P1184" s="3" t="str">
        <f>INDEX(Customers!B:B,MATCH(D1184,Customers!A:A,0))</f>
        <v>Moss, Lewis and Rosales</v>
      </c>
    </row>
    <row r="1185" spans="1:16">
      <c r="A1185" t="s">
        <v>1832</v>
      </c>
      <c r="B1185" s="5">
        <v>44968</v>
      </c>
      <c r="C1185" t="s">
        <v>54</v>
      </c>
      <c r="D1185" t="s">
        <v>570</v>
      </c>
      <c r="E1185">
        <v>3</v>
      </c>
      <c r="F1185" t="str">
        <f t="shared" si="72"/>
        <v>normal</v>
      </c>
      <c r="G1185" s="3">
        <v>421</v>
      </c>
      <c r="H1185">
        <v>0</v>
      </c>
      <c r="I1185" t="str">
        <f t="shared" si="73"/>
        <v>full price</v>
      </c>
      <c r="J1185" s="3">
        <f>Table3[[#This Row],[Quantity_Sold]]*Table3[[#This Row],[Selling_Price]]</f>
        <v>1263</v>
      </c>
      <c r="K1185" s="3">
        <f t="shared" si="74"/>
        <v>0</v>
      </c>
      <c r="L1185" s="3">
        <f t="shared" si="75"/>
        <v>1263</v>
      </c>
      <c r="M1185" s="3" t="str">
        <f>TEXT(Table3[[#This Row],[Date]], "mmmm")</f>
        <v>February</v>
      </c>
      <c r="N1185" s="3" t="str">
        <f>_xlfn.XLOOKUP(D1185,Customers!A:A,Customers!B:B )</f>
        <v>Potter Group</v>
      </c>
      <c r="O1185" s="3" t="str">
        <f>_xlfn.XLOOKUP(C1185,Books!A:A,Books!B:B)</f>
        <v>Author director</v>
      </c>
      <c r="P1185" s="3" t="str">
        <f>INDEX(Customers!B:B,MATCH(D1185,Customers!A:A,0))</f>
        <v>Potter Group</v>
      </c>
    </row>
    <row r="1186" spans="1:16">
      <c r="A1186" t="s">
        <v>1833</v>
      </c>
      <c r="B1186" s="5">
        <v>44968</v>
      </c>
      <c r="C1186" t="s">
        <v>42</v>
      </c>
      <c r="D1186" t="s">
        <v>348</v>
      </c>
      <c r="E1186">
        <v>10</v>
      </c>
      <c r="F1186" t="str">
        <f t="shared" si="72"/>
        <v>Bulk</v>
      </c>
      <c r="G1186" s="3">
        <v>303</v>
      </c>
      <c r="H1186">
        <v>10</v>
      </c>
      <c r="I1186" t="str">
        <f t="shared" si="73"/>
        <v>discounted</v>
      </c>
      <c r="J1186" s="3">
        <f>Table3[[#This Row],[Quantity_Sold]]*Table3[[#This Row],[Selling_Price]]</f>
        <v>3030</v>
      </c>
      <c r="K1186" s="3">
        <f t="shared" si="74"/>
        <v>30.3</v>
      </c>
      <c r="L1186" s="3">
        <f t="shared" si="75"/>
        <v>2999.7</v>
      </c>
      <c r="M1186" s="3" t="str">
        <f>TEXT(Table3[[#This Row],[Date]], "mmmm")</f>
        <v>February</v>
      </c>
      <c r="N1186" s="3" t="str">
        <f>_xlfn.XLOOKUP(D1186,Customers!A:A,Customers!B:B )</f>
        <v>Wade Group</v>
      </c>
      <c r="O1186" s="3" t="str">
        <f>_xlfn.XLOOKUP(C1186,Books!A:A,Books!B:B)</f>
        <v>Industry sport interesting</v>
      </c>
      <c r="P1186" s="3" t="str">
        <f>INDEX(Customers!B:B,MATCH(D1186,Customers!A:A,0))</f>
        <v>Wade Group</v>
      </c>
    </row>
    <row r="1187" spans="1:16">
      <c r="A1187" t="s">
        <v>1834</v>
      </c>
      <c r="B1187" s="5">
        <v>44977</v>
      </c>
      <c r="C1187" t="s">
        <v>46</v>
      </c>
      <c r="D1187" t="s">
        <v>188</v>
      </c>
      <c r="E1187">
        <v>8</v>
      </c>
      <c r="F1187" t="str">
        <f t="shared" si="72"/>
        <v>Bulk</v>
      </c>
      <c r="G1187" s="3">
        <v>167</v>
      </c>
      <c r="H1187">
        <v>10</v>
      </c>
      <c r="I1187" t="str">
        <f t="shared" si="73"/>
        <v>discounted</v>
      </c>
      <c r="J1187" s="3">
        <f>Table3[[#This Row],[Quantity_Sold]]*Table3[[#This Row],[Selling_Price]]</f>
        <v>1336</v>
      </c>
      <c r="K1187" s="3">
        <f t="shared" si="74"/>
        <v>16.7</v>
      </c>
      <c r="L1187" s="3">
        <f t="shared" si="75"/>
        <v>1319.3</v>
      </c>
      <c r="M1187" s="3" t="str">
        <f>TEXT(Table3[[#This Row],[Date]], "mmmm")</f>
        <v>February</v>
      </c>
      <c r="N1187" s="3" t="str">
        <f>_xlfn.XLOOKUP(D1187,Customers!A:A,Customers!B:B )</f>
        <v>Moran-Joyce</v>
      </c>
      <c r="O1187" s="3" t="str">
        <f>_xlfn.XLOOKUP(C1187,Books!A:A,Books!B:B)</f>
        <v>Result population age</v>
      </c>
      <c r="P1187" s="3" t="str">
        <f>INDEX(Customers!B:B,MATCH(D1187,Customers!A:A,0))</f>
        <v>Moran-Joyce</v>
      </c>
    </row>
    <row r="1188" spans="1:16">
      <c r="A1188" t="s">
        <v>1835</v>
      </c>
      <c r="B1188" s="5">
        <v>44962</v>
      </c>
      <c r="C1188" t="s">
        <v>20</v>
      </c>
      <c r="D1188" t="s">
        <v>308</v>
      </c>
      <c r="E1188">
        <v>3</v>
      </c>
      <c r="F1188" t="str">
        <f t="shared" si="72"/>
        <v>normal</v>
      </c>
      <c r="G1188" s="3">
        <v>213</v>
      </c>
      <c r="H1188">
        <v>5</v>
      </c>
      <c r="I1188" t="str">
        <f t="shared" si="73"/>
        <v>discounted</v>
      </c>
      <c r="J1188" s="3">
        <f>Table3[[#This Row],[Quantity_Sold]]*Table3[[#This Row],[Selling_Price]]</f>
        <v>639</v>
      </c>
      <c r="K1188" s="3">
        <f t="shared" si="74"/>
        <v>10.65</v>
      </c>
      <c r="L1188" s="3">
        <f t="shared" si="75"/>
        <v>628.35</v>
      </c>
      <c r="M1188" s="3" t="str">
        <f>TEXT(Table3[[#This Row],[Date]], "mmmm")</f>
        <v>February</v>
      </c>
      <c r="N1188" s="3" t="str">
        <f>_xlfn.XLOOKUP(D1188,Customers!A:A,Customers!B:B )</f>
        <v>Sanford-Bullock</v>
      </c>
      <c r="O1188" s="3" t="str">
        <f>_xlfn.XLOOKUP(C1188,Books!A:A,Books!B:B)</f>
        <v>System they</v>
      </c>
      <c r="P1188" s="3" t="str">
        <f>INDEX(Customers!B:B,MATCH(D1188,Customers!A:A,0))</f>
        <v>Sanford-Bullock</v>
      </c>
    </row>
    <row r="1189" spans="1:16">
      <c r="A1189" t="s">
        <v>1836</v>
      </c>
      <c r="B1189" s="5">
        <v>44972</v>
      </c>
      <c r="C1189" t="s">
        <v>96</v>
      </c>
      <c r="D1189" t="s">
        <v>336</v>
      </c>
      <c r="E1189">
        <v>2</v>
      </c>
      <c r="F1189" t="str">
        <f t="shared" si="72"/>
        <v>normal</v>
      </c>
      <c r="G1189" s="3">
        <v>396</v>
      </c>
      <c r="H1189">
        <v>10</v>
      </c>
      <c r="I1189" t="str">
        <f t="shared" si="73"/>
        <v>discounted</v>
      </c>
      <c r="J1189" s="3">
        <f>Table3[[#This Row],[Quantity_Sold]]*Table3[[#This Row],[Selling_Price]]</f>
        <v>792</v>
      </c>
      <c r="K1189" s="3">
        <f t="shared" si="74"/>
        <v>39.6</v>
      </c>
      <c r="L1189" s="3">
        <f t="shared" si="75"/>
        <v>752.4</v>
      </c>
      <c r="M1189" s="3" t="str">
        <f>TEXT(Table3[[#This Row],[Date]], "mmmm")</f>
        <v>February</v>
      </c>
      <c r="N1189" s="3" t="str">
        <f>_xlfn.XLOOKUP(D1189,Customers!A:A,Customers!B:B )</f>
        <v>Kelley, Pena and Zimmerman</v>
      </c>
      <c r="O1189" s="3" t="str">
        <f>_xlfn.XLOOKUP(C1189,Books!A:A,Books!B:B)</f>
        <v>Green city audience</v>
      </c>
      <c r="P1189" s="3" t="str">
        <f>INDEX(Customers!B:B,MATCH(D1189,Customers!A:A,0))</f>
        <v>Kelley, Pena and Zimmerman</v>
      </c>
    </row>
    <row r="1190" spans="1:16">
      <c r="A1190" t="s">
        <v>1837</v>
      </c>
      <c r="B1190" s="5">
        <v>44978</v>
      </c>
      <c r="C1190" t="s">
        <v>24</v>
      </c>
      <c r="D1190" t="s">
        <v>438</v>
      </c>
      <c r="E1190">
        <v>4</v>
      </c>
      <c r="F1190" t="str">
        <f t="shared" si="72"/>
        <v>normal</v>
      </c>
      <c r="G1190" s="3">
        <v>492</v>
      </c>
      <c r="H1190">
        <v>15</v>
      </c>
      <c r="I1190" t="str">
        <f t="shared" si="73"/>
        <v>discounted</v>
      </c>
      <c r="J1190" s="3">
        <f>Table3[[#This Row],[Quantity_Sold]]*Table3[[#This Row],[Selling_Price]]</f>
        <v>1968</v>
      </c>
      <c r="K1190" s="3">
        <f t="shared" si="74"/>
        <v>73.8</v>
      </c>
      <c r="L1190" s="3">
        <f t="shared" si="75"/>
        <v>1894.2</v>
      </c>
      <c r="M1190" s="3" t="str">
        <f>TEXT(Table3[[#This Row],[Date]], "mmmm")</f>
        <v>February</v>
      </c>
      <c r="N1190" s="3" t="str">
        <f>_xlfn.XLOOKUP(D1190,Customers!A:A,Customers!B:B )</f>
        <v>Wolfe-Spencer</v>
      </c>
      <c r="O1190" s="3" t="str">
        <f>_xlfn.XLOOKUP(C1190,Books!A:A,Books!B:B)</f>
        <v>Audience stop sport</v>
      </c>
      <c r="P1190" s="3" t="str">
        <f>INDEX(Customers!B:B,MATCH(D1190,Customers!A:A,0))</f>
        <v>Wolfe-Spencer</v>
      </c>
    </row>
    <row r="1191" spans="1:16">
      <c r="A1191" t="s">
        <v>1838</v>
      </c>
      <c r="B1191" s="5">
        <v>44969</v>
      </c>
      <c r="C1191" t="s">
        <v>118</v>
      </c>
      <c r="D1191" t="s">
        <v>274</v>
      </c>
      <c r="E1191">
        <v>10</v>
      </c>
      <c r="F1191" t="str">
        <f t="shared" si="72"/>
        <v>Bulk</v>
      </c>
      <c r="G1191" s="3">
        <v>192</v>
      </c>
      <c r="H1191">
        <v>0</v>
      </c>
      <c r="I1191" t="str">
        <f t="shared" si="73"/>
        <v>full price</v>
      </c>
      <c r="J1191" s="3">
        <f>Table3[[#This Row],[Quantity_Sold]]*Table3[[#This Row],[Selling_Price]]</f>
        <v>1920</v>
      </c>
      <c r="K1191" s="3">
        <f t="shared" si="74"/>
        <v>0</v>
      </c>
      <c r="L1191" s="3">
        <f t="shared" si="75"/>
        <v>1920</v>
      </c>
      <c r="M1191" s="3" t="str">
        <f>TEXT(Table3[[#This Row],[Date]], "mmmm")</f>
        <v>February</v>
      </c>
      <c r="N1191" s="3" t="str">
        <f>_xlfn.XLOOKUP(D1191,Customers!A:A,Customers!B:B )</f>
        <v>Green, Wilson and Flynn</v>
      </c>
      <c r="O1191" s="3" t="str">
        <f>_xlfn.XLOOKUP(C1191,Books!A:A,Books!B:B)</f>
        <v>Attorney</v>
      </c>
      <c r="P1191" s="3" t="str">
        <f>INDEX(Customers!B:B,MATCH(D1191,Customers!A:A,0))</f>
        <v>Green, Wilson and Flynn</v>
      </c>
    </row>
    <row r="1192" spans="1:16">
      <c r="A1192" t="s">
        <v>1839</v>
      </c>
      <c r="B1192" s="5">
        <v>44972</v>
      </c>
      <c r="C1192" t="s">
        <v>15</v>
      </c>
      <c r="D1192" t="s">
        <v>622</v>
      </c>
      <c r="E1192">
        <v>3</v>
      </c>
      <c r="F1192" t="str">
        <f t="shared" si="72"/>
        <v>normal</v>
      </c>
      <c r="G1192" s="3">
        <v>248</v>
      </c>
      <c r="H1192">
        <v>5</v>
      </c>
      <c r="I1192" t="str">
        <f t="shared" si="73"/>
        <v>discounted</v>
      </c>
      <c r="J1192" s="3">
        <f>Table3[[#This Row],[Quantity_Sold]]*Table3[[#This Row],[Selling_Price]]</f>
        <v>744</v>
      </c>
      <c r="K1192" s="3">
        <f t="shared" si="74"/>
        <v>12.4</v>
      </c>
      <c r="L1192" s="3">
        <f t="shared" si="75"/>
        <v>731.6</v>
      </c>
      <c r="M1192" s="3" t="str">
        <f>TEXT(Table3[[#This Row],[Date]], "mmmm")</f>
        <v>February</v>
      </c>
      <c r="N1192" s="3" t="str">
        <f>_xlfn.XLOOKUP(D1192,Customers!A:A,Customers!B:B )</f>
        <v>Schmidt, Mccoy and Sanchez</v>
      </c>
      <c r="O1192" s="3" t="str">
        <f>_xlfn.XLOOKUP(C1192,Books!A:A,Books!B:B)</f>
        <v>Especially father down</v>
      </c>
      <c r="P1192" s="3" t="str">
        <f>INDEX(Customers!B:B,MATCH(D1192,Customers!A:A,0))</f>
        <v>Schmidt, Mccoy and Sanchez</v>
      </c>
    </row>
    <row r="1193" spans="1:16">
      <c r="A1193" t="s">
        <v>1840</v>
      </c>
      <c r="B1193" s="5">
        <v>44985</v>
      </c>
      <c r="C1193" t="s">
        <v>7</v>
      </c>
      <c r="D1193" t="s">
        <v>420</v>
      </c>
      <c r="E1193">
        <v>9</v>
      </c>
      <c r="F1193" t="str">
        <f t="shared" si="72"/>
        <v>Bulk</v>
      </c>
      <c r="G1193" s="3">
        <v>341</v>
      </c>
      <c r="H1193">
        <v>15</v>
      </c>
      <c r="I1193" t="str">
        <f t="shared" si="73"/>
        <v>discounted</v>
      </c>
      <c r="J1193" s="3">
        <f>Table3[[#This Row],[Quantity_Sold]]*Table3[[#This Row],[Selling_Price]]</f>
        <v>3069</v>
      </c>
      <c r="K1193" s="3">
        <f t="shared" si="74"/>
        <v>51.15</v>
      </c>
      <c r="L1193" s="3">
        <f t="shared" si="75"/>
        <v>3017.85</v>
      </c>
      <c r="M1193" s="3" t="str">
        <f>TEXT(Table3[[#This Row],[Date]], "mmmm")</f>
        <v>February</v>
      </c>
      <c r="N1193" s="3" t="str">
        <f>_xlfn.XLOOKUP(D1193,Customers!A:A,Customers!B:B )</f>
        <v>Malone-Riggs</v>
      </c>
      <c r="O1193" s="3" t="str">
        <f>_xlfn.XLOOKUP(C1193,Books!A:A,Books!B:B)</f>
        <v>Key protect simple fall</v>
      </c>
      <c r="P1193" s="3" t="str">
        <f>INDEX(Customers!B:B,MATCH(D1193,Customers!A:A,0))</f>
        <v>Malone-Riggs</v>
      </c>
    </row>
    <row r="1194" spans="1:16">
      <c r="A1194" t="s">
        <v>1841</v>
      </c>
      <c r="B1194" s="5">
        <v>44959</v>
      </c>
      <c r="C1194" t="s">
        <v>22</v>
      </c>
      <c r="D1194" t="s">
        <v>432</v>
      </c>
      <c r="E1194">
        <v>8</v>
      </c>
      <c r="F1194" t="str">
        <f t="shared" si="72"/>
        <v>Bulk</v>
      </c>
      <c r="G1194" s="3">
        <v>332</v>
      </c>
      <c r="H1194">
        <v>15</v>
      </c>
      <c r="I1194" t="str">
        <f t="shared" si="73"/>
        <v>discounted</v>
      </c>
      <c r="J1194" s="3">
        <f>Table3[[#This Row],[Quantity_Sold]]*Table3[[#This Row],[Selling_Price]]</f>
        <v>2656</v>
      </c>
      <c r="K1194" s="3">
        <f t="shared" si="74"/>
        <v>49.8</v>
      </c>
      <c r="L1194" s="3">
        <f t="shared" si="75"/>
        <v>2606.1999999999998</v>
      </c>
      <c r="M1194" s="3" t="str">
        <f>TEXT(Table3[[#This Row],[Date]], "mmmm")</f>
        <v>February</v>
      </c>
      <c r="N1194" s="3" t="str">
        <f>_xlfn.XLOOKUP(D1194,Customers!A:A,Customers!B:B )</f>
        <v>Rodgers and Sons</v>
      </c>
      <c r="O1194" s="3" t="str">
        <f>_xlfn.XLOOKUP(C1194,Books!A:A,Books!B:B)</f>
        <v>Loss peace on</v>
      </c>
      <c r="P1194" s="3" t="str">
        <f>INDEX(Customers!B:B,MATCH(D1194,Customers!A:A,0))</f>
        <v>Rodgers and Sons</v>
      </c>
    </row>
    <row r="1195" spans="1:16">
      <c r="A1195" t="s">
        <v>1842</v>
      </c>
      <c r="B1195" s="5">
        <v>44969</v>
      </c>
      <c r="C1195" t="s">
        <v>88</v>
      </c>
      <c r="D1195" t="s">
        <v>426</v>
      </c>
      <c r="E1195">
        <v>5</v>
      </c>
      <c r="F1195" t="str">
        <f t="shared" si="72"/>
        <v>normal</v>
      </c>
      <c r="G1195" s="3">
        <v>456</v>
      </c>
      <c r="H1195">
        <v>10</v>
      </c>
      <c r="I1195" t="str">
        <f t="shared" si="73"/>
        <v>discounted</v>
      </c>
      <c r="J1195" s="3">
        <f>Table3[[#This Row],[Quantity_Sold]]*Table3[[#This Row],[Selling_Price]]</f>
        <v>2280</v>
      </c>
      <c r="K1195" s="3">
        <f t="shared" si="74"/>
        <v>45.6</v>
      </c>
      <c r="L1195" s="3">
        <f t="shared" si="75"/>
        <v>2234.4</v>
      </c>
      <c r="M1195" s="3" t="str">
        <f>TEXT(Table3[[#This Row],[Date]], "mmmm")</f>
        <v>February</v>
      </c>
      <c r="N1195" s="3" t="str">
        <f>_xlfn.XLOOKUP(D1195,Customers!A:A,Customers!B:B )</f>
        <v>Martinez-Stout</v>
      </c>
      <c r="O1195" s="3" t="str">
        <f>_xlfn.XLOOKUP(C1195,Books!A:A,Books!B:B)</f>
        <v>Lay chance</v>
      </c>
      <c r="P1195" s="3" t="str">
        <f>INDEX(Customers!B:B,MATCH(D1195,Customers!A:A,0))</f>
        <v>Martinez-Stout</v>
      </c>
    </row>
    <row r="1196" spans="1:16">
      <c r="A1196" t="s">
        <v>1843</v>
      </c>
      <c r="B1196" s="5">
        <v>44969</v>
      </c>
      <c r="C1196" t="s">
        <v>54</v>
      </c>
      <c r="D1196" t="s">
        <v>350</v>
      </c>
      <c r="E1196">
        <v>3</v>
      </c>
      <c r="F1196" t="str">
        <f t="shared" si="72"/>
        <v>normal</v>
      </c>
      <c r="G1196" s="3">
        <v>421</v>
      </c>
      <c r="H1196">
        <v>0</v>
      </c>
      <c r="I1196" t="str">
        <f t="shared" si="73"/>
        <v>full price</v>
      </c>
      <c r="J1196" s="3">
        <f>Table3[[#This Row],[Quantity_Sold]]*Table3[[#This Row],[Selling_Price]]</f>
        <v>1263</v>
      </c>
      <c r="K1196" s="3">
        <f t="shared" si="74"/>
        <v>0</v>
      </c>
      <c r="L1196" s="3">
        <f t="shared" si="75"/>
        <v>1263</v>
      </c>
      <c r="M1196" s="3" t="str">
        <f>TEXT(Table3[[#This Row],[Date]], "mmmm")</f>
        <v>February</v>
      </c>
      <c r="N1196" s="3" t="str">
        <f>_xlfn.XLOOKUP(D1196,Customers!A:A,Customers!B:B )</f>
        <v>Johnson-Bennett</v>
      </c>
      <c r="O1196" s="3" t="str">
        <f>_xlfn.XLOOKUP(C1196,Books!A:A,Books!B:B)</f>
        <v>Author director</v>
      </c>
      <c r="P1196" s="3" t="str">
        <f>INDEX(Customers!B:B,MATCH(D1196,Customers!A:A,0))</f>
        <v>Johnson-Bennett</v>
      </c>
    </row>
    <row r="1197" spans="1:16">
      <c r="A1197" t="s">
        <v>1844</v>
      </c>
      <c r="B1197" s="5">
        <v>44981</v>
      </c>
      <c r="C1197" t="s">
        <v>72</v>
      </c>
      <c r="D1197" t="s">
        <v>382</v>
      </c>
      <c r="E1197">
        <v>3</v>
      </c>
      <c r="F1197" t="str">
        <f t="shared" si="72"/>
        <v>normal</v>
      </c>
      <c r="G1197" s="3">
        <v>423</v>
      </c>
      <c r="H1197">
        <v>15</v>
      </c>
      <c r="I1197" t="str">
        <f t="shared" si="73"/>
        <v>discounted</v>
      </c>
      <c r="J1197" s="3">
        <f>Table3[[#This Row],[Quantity_Sold]]*Table3[[#This Row],[Selling_Price]]</f>
        <v>1269</v>
      </c>
      <c r="K1197" s="3">
        <f t="shared" si="74"/>
        <v>63.45</v>
      </c>
      <c r="L1197" s="3">
        <f t="shared" si="75"/>
        <v>1205.55</v>
      </c>
      <c r="M1197" s="3" t="str">
        <f>TEXT(Table3[[#This Row],[Date]], "mmmm")</f>
        <v>February</v>
      </c>
      <c r="N1197" s="3" t="str">
        <f>_xlfn.XLOOKUP(D1197,Customers!A:A,Customers!B:B )</f>
        <v>Williams and Sons</v>
      </c>
      <c r="O1197" s="3" t="str">
        <f>_xlfn.XLOOKUP(C1197,Books!A:A,Books!B:B)</f>
        <v>Remain hard</v>
      </c>
      <c r="P1197" s="3" t="str">
        <f>INDEX(Customers!B:B,MATCH(D1197,Customers!A:A,0))</f>
        <v>Williams and Sons</v>
      </c>
    </row>
    <row r="1198" spans="1:16">
      <c r="A1198" t="s">
        <v>1845</v>
      </c>
      <c r="B1198" s="5">
        <v>44965</v>
      </c>
      <c r="C1198" t="s">
        <v>22</v>
      </c>
      <c r="D1198" t="s">
        <v>180</v>
      </c>
      <c r="E1198">
        <v>2</v>
      </c>
      <c r="F1198" t="str">
        <f t="shared" si="72"/>
        <v>normal</v>
      </c>
      <c r="G1198" s="3">
        <v>332</v>
      </c>
      <c r="H1198">
        <v>10</v>
      </c>
      <c r="I1198" t="str">
        <f t="shared" si="73"/>
        <v>discounted</v>
      </c>
      <c r="J1198" s="3">
        <f>Table3[[#This Row],[Quantity_Sold]]*Table3[[#This Row],[Selling_Price]]</f>
        <v>664</v>
      </c>
      <c r="K1198" s="3">
        <f t="shared" si="74"/>
        <v>33.200000000000003</v>
      </c>
      <c r="L1198" s="3">
        <f t="shared" si="75"/>
        <v>630.79999999999995</v>
      </c>
      <c r="M1198" s="3" t="str">
        <f>TEXT(Table3[[#This Row],[Date]], "mmmm")</f>
        <v>February</v>
      </c>
      <c r="N1198" s="3" t="str">
        <f>_xlfn.XLOOKUP(D1198,Customers!A:A,Customers!B:B )</f>
        <v>Harris-Chandler</v>
      </c>
      <c r="O1198" s="3" t="str">
        <f>_xlfn.XLOOKUP(C1198,Books!A:A,Books!B:B)</f>
        <v>Loss peace on</v>
      </c>
      <c r="P1198" s="3" t="str">
        <f>INDEX(Customers!B:B,MATCH(D1198,Customers!A:A,0))</f>
        <v>Harris-Chandler</v>
      </c>
    </row>
    <row r="1199" spans="1:16">
      <c r="A1199" t="s">
        <v>1846</v>
      </c>
      <c r="B1199" s="5">
        <v>44978</v>
      </c>
      <c r="C1199" t="s">
        <v>34</v>
      </c>
      <c r="D1199" t="s">
        <v>284</v>
      </c>
      <c r="E1199">
        <v>5</v>
      </c>
      <c r="F1199" t="str">
        <f t="shared" si="72"/>
        <v>normal</v>
      </c>
      <c r="G1199" s="3">
        <v>284</v>
      </c>
      <c r="H1199">
        <v>15</v>
      </c>
      <c r="I1199" t="str">
        <f t="shared" si="73"/>
        <v>discounted</v>
      </c>
      <c r="J1199" s="3">
        <f>Table3[[#This Row],[Quantity_Sold]]*Table3[[#This Row],[Selling_Price]]</f>
        <v>1420</v>
      </c>
      <c r="K1199" s="3">
        <f t="shared" si="74"/>
        <v>42.6</v>
      </c>
      <c r="L1199" s="3">
        <f t="shared" si="75"/>
        <v>1377.4</v>
      </c>
      <c r="M1199" s="3" t="str">
        <f>TEXT(Table3[[#This Row],[Date]], "mmmm")</f>
        <v>February</v>
      </c>
      <c r="N1199" s="3" t="str">
        <f>_xlfn.XLOOKUP(D1199,Customers!A:A,Customers!B:B )</f>
        <v>Rodriguez, Evans and Valdez</v>
      </c>
      <c r="O1199" s="3" t="str">
        <f>_xlfn.XLOOKUP(C1199,Books!A:A,Books!B:B)</f>
        <v>Against realize bill</v>
      </c>
      <c r="P1199" s="3" t="str">
        <f>INDEX(Customers!B:B,MATCH(D1199,Customers!A:A,0))</f>
        <v>Rodriguez, Evans and Valdez</v>
      </c>
    </row>
    <row r="1200" spans="1:16">
      <c r="A1200" t="s">
        <v>1847</v>
      </c>
      <c r="B1200" s="5">
        <v>44962</v>
      </c>
      <c r="C1200" t="s">
        <v>110</v>
      </c>
      <c r="D1200" t="s">
        <v>348</v>
      </c>
      <c r="E1200">
        <v>10</v>
      </c>
      <c r="F1200" t="str">
        <f t="shared" si="72"/>
        <v>Bulk</v>
      </c>
      <c r="G1200" s="3">
        <v>451</v>
      </c>
      <c r="H1200">
        <v>15</v>
      </c>
      <c r="I1200" t="str">
        <f t="shared" si="73"/>
        <v>discounted</v>
      </c>
      <c r="J1200" s="3">
        <f>Table3[[#This Row],[Quantity_Sold]]*Table3[[#This Row],[Selling_Price]]</f>
        <v>4510</v>
      </c>
      <c r="K1200" s="3">
        <f t="shared" si="74"/>
        <v>67.650000000000006</v>
      </c>
      <c r="L1200" s="3">
        <f t="shared" si="75"/>
        <v>4442.3500000000004</v>
      </c>
      <c r="M1200" s="3" t="str">
        <f>TEXT(Table3[[#This Row],[Date]], "mmmm")</f>
        <v>February</v>
      </c>
      <c r="N1200" s="3" t="str">
        <f>_xlfn.XLOOKUP(D1200,Customers!A:A,Customers!B:B )</f>
        <v>Wade Group</v>
      </c>
      <c r="O1200" s="3" t="str">
        <f>_xlfn.XLOOKUP(C1200,Books!A:A,Books!B:B)</f>
        <v>Sense produce</v>
      </c>
      <c r="P1200" s="3" t="str">
        <f>INDEX(Customers!B:B,MATCH(D1200,Customers!A:A,0))</f>
        <v>Wade Group</v>
      </c>
    </row>
    <row r="1201" spans="1:16">
      <c r="A1201" t="s">
        <v>1848</v>
      </c>
      <c r="B1201" s="5">
        <v>44968</v>
      </c>
      <c r="C1201" t="s">
        <v>80</v>
      </c>
      <c r="D1201" t="s">
        <v>612</v>
      </c>
      <c r="E1201">
        <v>8</v>
      </c>
      <c r="F1201" t="str">
        <f t="shared" si="72"/>
        <v>Bulk</v>
      </c>
      <c r="G1201" s="3">
        <v>164</v>
      </c>
      <c r="H1201">
        <v>15</v>
      </c>
      <c r="I1201" t="str">
        <f t="shared" si="73"/>
        <v>discounted</v>
      </c>
      <c r="J1201" s="3">
        <f>Table3[[#This Row],[Quantity_Sold]]*Table3[[#This Row],[Selling_Price]]</f>
        <v>1312</v>
      </c>
      <c r="K1201" s="3">
        <f t="shared" si="74"/>
        <v>24.6</v>
      </c>
      <c r="L1201" s="3">
        <f t="shared" si="75"/>
        <v>1287.4000000000001</v>
      </c>
      <c r="M1201" s="3" t="str">
        <f>TEXT(Table3[[#This Row],[Date]], "mmmm")</f>
        <v>February</v>
      </c>
      <c r="N1201" s="3" t="str">
        <f>_xlfn.XLOOKUP(D1201,Customers!A:A,Customers!B:B )</f>
        <v>Washington, Golden and Roberts</v>
      </c>
      <c r="O1201" s="3" t="str">
        <f>_xlfn.XLOOKUP(C1201,Books!A:A,Books!B:B)</f>
        <v>Can apply</v>
      </c>
      <c r="P1201" s="3" t="str">
        <f>INDEX(Customers!B:B,MATCH(D1201,Customers!A:A,0))</f>
        <v>Washington, Golden and Roberts</v>
      </c>
    </row>
    <row r="1202" spans="1:16">
      <c r="A1202" t="s">
        <v>1849</v>
      </c>
      <c r="B1202" s="5">
        <v>44960</v>
      </c>
      <c r="C1202" t="s">
        <v>82</v>
      </c>
      <c r="D1202" t="s">
        <v>188</v>
      </c>
      <c r="E1202">
        <v>3</v>
      </c>
      <c r="F1202" t="str">
        <f t="shared" si="72"/>
        <v>normal</v>
      </c>
      <c r="G1202" s="3">
        <v>373</v>
      </c>
      <c r="H1202">
        <v>10</v>
      </c>
      <c r="I1202" t="str">
        <f t="shared" si="73"/>
        <v>discounted</v>
      </c>
      <c r="J1202" s="3">
        <f>Table3[[#This Row],[Quantity_Sold]]*Table3[[#This Row],[Selling_Price]]</f>
        <v>1119</v>
      </c>
      <c r="K1202" s="3">
        <f t="shared" si="74"/>
        <v>37.299999999999997</v>
      </c>
      <c r="L1202" s="3">
        <f t="shared" si="75"/>
        <v>1081.7</v>
      </c>
      <c r="M1202" s="3" t="str">
        <f>TEXT(Table3[[#This Row],[Date]], "mmmm")</f>
        <v>February</v>
      </c>
      <c r="N1202" s="3" t="str">
        <f>_xlfn.XLOOKUP(D1202,Customers!A:A,Customers!B:B )</f>
        <v>Moran-Joyce</v>
      </c>
      <c r="O1202" s="3" t="str">
        <f>_xlfn.XLOOKUP(C1202,Books!A:A,Books!B:B)</f>
        <v>Light leader expect</v>
      </c>
      <c r="P1202" s="3" t="str">
        <f>INDEX(Customers!B:B,MATCH(D1202,Customers!A:A,0))</f>
        <v>Moran-Joyce</v>
      </c>
    </row>
    <row r="1203" spans="1:16">
      <c r="A1203" t="s">
        <v>1850</v>
      </c>
      <c r="B1203" s="5">
        <v>44977</v>
      </c>
      <c r="C1203" t="s">
        <v>126</v>
      </c>
      <c r="D1203" t="s">
        <v>145</v>
      </c>
      <c r="E1203">
        <v>6</v>
      </c>
      <c r="F1203" t="str">
        <f t="shared" si="72"/>
        <v>Bulk</v>
      </c>
      <c r="G1203" s="3">
        <v>399</v>
      </c>
      <c r="H1203">
        <v>10</v>
      </c>
      <c r="I1203" t="str">
        <f t="shared" si="73"/>
        <v>discounted</v>
      </c>
      <c r="J1203" s="3">
        <f>Table3[[#This Row],[Quantity_Sold]]*Table3[[#This Row],[Selling_Price]]</f>
        <v>2394</v>
      </c>
      <c r="K1203" s="3">
        <f t="shared" si="74"/>
        <v>39.9</v>
      </c>
      <c r="L1203" s="3">
        <f t="shared" si="75"/>
        <v>2354.1</v>
      </c>
      <c r="M1203" s="3" t="str">
        <f>TEXT(Table3[[#This Row],[Date]], "mmmm")</f>
        <v>February</v>
      </c>
      <c r="N1203" s="3" t="str">
        <f>_xlfn.XLOOKUP(D1203,Customers!A:A,Customers!B:B )</f>
        <v>Curtis-Hatfield</v>
      </c>
      <c r="O1203" s="3" t="str">
        <f>_xlfn.XLOOKUP(C1203,Books!A:A,Books!B:B)</f>
        <v>Ahead leg senior</v>
      </c>
      <c r="P1203" s="3" t="str">
        <f>INDEX(Customers!B:B,MATCH(D1203,Customers!A:A,0))</f>
        <v>Curtis-Hatfield</v>
      </c>
    </row>
    <row r="1204" spans="1:16">
      <c r="A1204" t="s">
        <v>1851</v>
      </c>
      <c r="B1204" s="5">
        <v>44985</v>
      </c>
      <c r="C1204" t="s">
        <v>96</v>
      </c>
      <c r="D1204" t="s">
        <v>172</v>
      </c>
      <c r="E1204">
        <v>5</v>
      </c>
      <c r="F1204" t="str">
        <f t="shared" si="72"/>
        <v>normal</v>
      </c>
      <c r="G1204" s="3">
        <v>396</v>
      </c>
      <c r="H1204">
        <v>0</v>
      </c>
      <c r="I1204" t="str">
        <f t="shared" si="73"/>
        <v>full price</v>
      </c>
      <c r="J1204" s="3">
        <f>Table3[[#This Row],[Quantity_Sold]]*Table3[[#This Row],[Selling_Price]]</f>
        <v>1980</v>
      </c>
      <c r="K1204" s="3">
        <f t="shared" si="74"/>
        <v>0</v>
      </c>
      <c r="L1204" s="3">
        <f t="shared" si="75"/>
        <v>1980</v>
      </c>
      <c r="M1204" s="3" t="str">
        <f>TEXT(Table3[[#This Row],[Date]], "mmmm")</f>
        <v>February</v>
      </c>
      <c r="N1204" s="3" t="str">
        <f>_xlfn.XLOOKUP(D1204,Customers!A:A,Customers!B:B )</f>
        <v>Bolton, Jones and Rich</v>
      </c>
      <c r="O1204" s="3" t="str">
        <f>_xlfn.XLOOKUP(C1204,Books!A:A,Books!B:B)</f>
        <v>Green city audience</v>
      </c>
      <c r="P1204" s="3" t="str">
        <f>INDEX(Customers!B:B,MATCH(D1204,Customers!A:A,0))</f>
        <v>Bolton, Jones and Rich</v>
      </c>
    </row>
    <row r="1205" spans="1:16">
      <c r="A1205" t="s">
        <v>1852</v>
      </c>
      <c r="B1205" s="5">
        <v>44959</v>
      </c>
      <c r="C1205" t="s">
        <v>40</v>
      </c>
      <c r="D1205" t="s">
        <v>186</v>
      </c>
      <c r="E1205">
        <v>7</v>
      </c>
      <c r="F1205" t="str">
        <f t="shared" si="72"/>
        <v>Bulk</v>
      </c>
      <c r="G1205" s="3">
        <v>427</v>
      </c>
      <c r="H1205">
        <v>15</v>
      </c>
      <c r="I1205" t="str">
        <f t="shared" si="73"/>
        <v>discounted</v>
      </c>
      <c r="J1205" s="3">
        <f>Table3[[#This Row],[Quantity_Sold]]*Table3[[#This Row],[Selling_Price]]</f>
        <v>2989</v>
      </c>
      <c r="K1205" s="3">
        <f t="shared" si="74"/>
        <v>64.05</v>
      </c>
      <c r="L1205" s="3">
        <f t="shared" si="75"/>
        <v>2924.95</v>
      </c>
      <c r="M1205" s="3" t="str">
        <f>TEXT(Table3[[#This Row],[Date]], "mmmm")</f>
        <v>February</v>
      </c>
      <c r="N1205" s="3" t="str">
        <f>_xlfn.XLOOKUP(D1205,Customers!A:A,Customers!B:B )</f>
        <v>Williams-Edwards</v>
      </c>
      <c r="O1205" s="3" t="str">
        <f>_xlfn.XLOOKUP(C1205,Books!A:A,Books!B:B)</f>
        <v>Big thought where</v>
      </c>
      <c r="P1205" s="3" t="str">
        <f>INDEX(Customers!B:B,MATCH(D1205,Customers!A:A,0))</f>
        <v>Williams-Edwards</v>
      </c>
    </row>
    <row r="1206" spans="1:16">
      <c r="A1206" t="s">
        <v>1853</v>
      </c>
      <c r="B1206" s="5">
        <v>44975</v>
      </c>
      <c r="C1206" t="s">
        <v>15</v>
      </c>
      <c r="D1206" t="s">
        <v>528</v>
      </c>
      <c r="E1206">
        <v>1</v>
      </c>
      <c r="F1206" t="str">
        <f t="shared" si="72"/>
        <v>normal</v>
      </c>
      <c r="G1206" s="3">
        <v>248</v>
      </c>
      <c r="H1206">
        <v>5</v>
      </c>
      <c r="I1206" t="str">
        <f t="shared" si="73"/>
        <v>discounted</v>
      </c>
      <c r="J1206" s="3">
        <f>Table3[[#This Row],[Quantity_Sold]]*Table3[[#This Row],[Selling_Price]]</f>
        <v>248</v>
      </c>
      <c r="K1206" s="3">
        <f t="shared" si="74"/>
        <v>12.4</v>
      </c>
      <c r="L1206" s="3">
        <f t="shared" si="75"/>
        <v>235.6</v>
      </c>
      <c r="M1206" s="3" t="str">
        <f>TEXT(Table3[[#This Row],[Date]], "mmmm")</f>
        <v>February</v>
      </c>
      <c r="N1206" s="3" t="str">
        <f>_xlfn.XLOOKUP(D1206,Customers!A:A,Customers!B:B )</f>
        <v>Solis, Snyder and Newton</v>
      </c>
      <c r="O1206" s="3" t="str">
        <f>_xlfn.XLOOKUP(C1206,Books!A:A,Books!B:B)</f>
        <v>Especially father down</v>
      </c>
      <c r="P1206" s="3" t="str">
        <f>INDEX(Customers!B:B,MATCH(D1206,Customers!A:A,0))</f>
        <v>Solis, Snyder and Newton</v>
      </c>
    </row>
    <row r="1207" spans="1:16">
      <c r="A1207" t="s">
        <v>1854</v>
      </c>
      <c r="B1207" s="5">
        <v>44980</v>
      </c>
      <c r="C1207" t="s">
        <v>76</v>
      </c>
      <c r="D1207" t="s">
        <v>172</v>
      </c>
      <c r="E1207">
        <v>10</v>
      </c>
      <c r="F1207" t="str">
        <f t="shared" si="72"/>
        <v>Bulk</v>
      </c>
      <c r="G1207" s="3">
        <v>305</v>
      </c>
      <c r="H1207">
        <v>0</v>
      </c>
      <c r="I1207" t="str">
        <f t="shared" si="73"/>
        <v>full price</v>
      </c>
      <c r="J1207" s="3">
        <f>Table3[[#This Row],[Quantity_Sold]]*Table3[[#This Row],[Selling_Price]]</f>
        <v>3050</v>
      </c>
      <c r="K1207" s="3">
        <f t="shared" si="74"/>
        <v>0</v>
      </c>
      <c r="L1207" s="3">
        <f t="shared" si="75"/>
        <v>3050</v>
      </c>
      <c r="M1207" s="3" t="str">
        <f>TEXT(Table3[[#This Row],[Date]], "mmmm")</f>
        <v>February</v>
      </c>
      <c r="N1207" s="3" t="str">
        <f>_xlfn.XLOOKUP(D1207,Customers!A:A,Customers!B:B )</f>
        <v>Bolton, Jones and Rich</v>
      </c>
      <c r="O1207" s="3" t="str">
        <f>_xlfn.XLOOKUP(C1207,Books!A:A,Books!B:B)</f>
        <v>Above treatment</v>
      </c>
      <c r="P1207" s="3" t="str">
        <f>INDEX(Customers!B:B,MATCH(D1207,Customers!A:A,0))</f>
        <v>Bolton, Jones and Rich</v>
      </c>
    </row>
    <row r="1208" spans="1:16">
      <c r="A1208" t="s">
        <v>1855</v>
      </c>
      <c r="B1208" s="5">
        <v>44959</v>
      </c>
      <c r="C1208" t="s">
        <v>74</v>
      </c>
      <c r="D1208" t="s">
        <v>430</v>
      </c>
      <c r="E1208">
        <v>1</v>
      </c>
      <c r="F1208" t="str">
        <f t="shared" si="72"/>
        <v>normal</v>
      </c>
      <c r="G1208" s="3">
        <v>347</v>
      </c>
      <c r="H1208">
        <v>10</v>
      </c>
      <c r="I1208" t="str">
        <f t="shared" si="73"/>
        <v>discounted</v>
      </c>
      <c r="J1208" s="3">
        <f>Table3[[#This Row],[Quantity_Sold]]*Table3[[#This Row],[Selling_Price]]</f>
        <v>347</v>
      </c>
      <c r="K1208" s="3">
        <f t="shared" si="74"/>
        <v>34.700000000000003</v>
      </c>
      <c r="L1208" s="3">
        <f t="shared" si="75"/>
        <v>312.3</v>
      </c>
      <c r="M1208" s="3" t="str">
        <f>TEXT(Table3[[#This Row],[Date]], "mmmm")</f>
        <v>February</v>
      </c>
      <c r="N1208" s="3" t="str">
        <f>_xlfn.XLOOKUP(D1208,Customers!A:A,Customers!B:B )</f>
        <v>Ford PLC</v>
      </c>
      <c r="O1208" s="3" t="str">
        <f>_xlfn.XLOOKUP(C1208,Books!A:A,Books!B:B)</f>
        <v>Think either pressure</v>
      </c>
      <c r="P1208" s="3" t="str">
        <f>INDEX(Customers!B:B,MATCH(D1208,Customers!A:A,0))</f>
        <v>Ford PLC</v>
      </c>
    </row>
    <row r="1209" spans="1:16">
      <c r="A1209" t="s">
        <v>1856</v>
      </c>
      <c r="B1209" s="5">
        <v>44973</v>
      </c>
      <c r="C1209" t="s">
        <v>13</v>
      </c>
      <c r="D1209" t="s">
        <v>512</v>
      </c>
      <c r="E1209">
        <v>10</v>
      </c>
      <c r="F1209" t="str">
        <f t="shared" si="72"/>
        <v>Bulk</v>
      </c>
      <c r="G1209" s="3">
        <v>354</v>
      </c>
      <c r="H1209">
        <v>15</v>
      </c>
      <c r="I1209" t="str">
        <f t="shared" si="73"/>
        <v>discounted</v>
      </c>
      <c r="J1209" s="3">
        <f>Table3[[#This Row],[Quantity_Sold]]*Table3[[#This Row],[Selling_Price]]</f>
        <v>3540</v>
      </c>
      <c r="K1209" s="3">
        <f t="shared" si="74"/>
        <v>53.1</v>
      </c>
      <c r="L1209" s="3">
        <f t="shared" si="75"/>
        <v>3486.9</v>
      </c>
      <c r="M1209" s="3" t="str">
        <f>TEXT(Table3[[#This Row],[Date]], "mmmm")</f>
        <v>February</v>
      </c>
      <c r="N1209" s="3" t="str">
        <f>_xlfn.XLOOKUP(D1209,Customers!A:A,Customers!B:B )</f>
        <v>Melton Ltd</v>
      </c>
      <c r="O1209" s="3" t="str">
        <f>_xlfn.XLOOKUP(C1209,Books!A:A,Books!B:B)</f>
        <v>Food ability</v>
      </c>
      <c r="P1209" s="3" t="str">
        <f>INDEX(Customers!B:B,MATCH(D1209,Customers!A:A,0))</f>
        <v>Melton Ltd</v>
      </c>
    </row>
    <row r="1210" spans="1:16">
      <c r="A1210" t="s">
        <v>1857</v>
      </c>
      <c r="B1210" s="5">
        <v>44975</v>
      </c>
      <c r="C1210" t="s">
        <v>18</v>
      </c>
      <c r="D1210" t="s">
        <v>436</v>
      </c>
      <c r="E1210">
        <v>8</v>
      </c>
      <c r="F1210" t="str">
        <f t="shared" si="72"/>
        <v>Bulk</v>
      </c>
      <c r="G1210" s="3">
        <v>500</v>
      </c>
      <c r="H1210">
        <v>5</v>
      </c>
      <c r="I1210" t="str">
        <f t="shared" si="73"/>
        <v>discounted</v>
      </c>
      <c r="J1210" s="3">
        <f>Table3[[#This Row],[Quantity_Sold]]*Table3[[#This Row],[Selling_Price]]</f>
        <v>4000</v>
      </c>
      <c r="K1210" s="3">
        <f t="shared" si="74"/>
        <v>25</v>
      </c>
      <c r="L1210" s="3">
        <f t="shared" si="75"/>
        <v>3975</v>
      </c>
      <c r="M1210" s="3" t="str">
        <f>TEXT(Table3[[#This Row],[Date]], "mmmm")</f>
        <v>February</v>
      </c>
      <c r="N1210" s="3" t="str">
        <f>_xlfn.XLOOKUP(D1210,Customers!A:A,Customers!B:B )</f>
        <v>Brown-Rivers</v>
      </c>
      <c r="O1210" s="3" t="str">
        <f>_xlfn.XLOOKUP(C1210,Books!A:A,Books!B:B)</f>
        <v>Cell become</v>
      </c>
      <c r="P1210" s="3" t="str">
        <f>INDEX(Customers!B:B,MATCH(D1210,Customers!A:A,0))</f>
        <v>Brown-Rivers</v>
      </c>
    </row>
    <row r="1211" spans="1:16">
      <c r="A1211" t="s">
        <v>1858</v>
      </c>
      <c r="B1211" s="5">
        <v>44981</v>
      </c>
      <c r="C1211" t="s">
        <v>48</v>
      </c>
      <c r="D1211" t="s">
        <v>320</v>
      </c>
      <c r="E1211">
        <v>5</v>
      </c>
      <c r="F1211" t="str">
        <f t="shared" si="72"/>
        <v>normal</v>
      </c>
      <c r="G1211" s="3">
        <v>386</v>
      </c>
      <c r="H1211">
        <v>10</v>
      </c>
      <c r="I1211" t="str">
        <f t="shared" si="73"/>
        <v>discounted</v>
      </c>
      <c r="J1211" s="3">
        <f>Table3[[#This Row],[Quantity_Sold]]*Table3[[#This Row],[Selling_Price]]</f>
        <v>1930</v>
      </c>
      <c r="K1211" s="3">
        <f t="shared" si="74"/>
        <v>38.6</v>
      </c>
      <c r="L1211" s="3">
        <f t="shared" si="75"/>
        <v>1891.4</v>
      </c>
      <c r="M1211" s="3" t="str">
        <f>TEXT(Table3[[#This Row],[Date]], "mmmm")</f>
        <v>February</v>
      </c>
      <c r="N1211" s="3" t="str">
        <f>_xlfn.XLOOKUP(D1211,Customers!A:A,Customers!B:B )</f>
        <v>Warner, Willis and Ray</v>
      </c>
      <c r="O1211" s="3" t="str">
        <f>_xlfn.XLOOKUP(C1211,Books!A:A,Books!B:B)</f>
        <v>Choose level</v>
      </c>
      <c r="P1211" s="3" t="str">
        <f>INDEX(Customers!B:B,MATCH(D1211,Customers!A:A,0))</f>
        <v>Warner, Willis and Ray</v>
      </c>
    </row>
    <row r="1212" spans="1:16">
      <c r="A1212" t="s">
        <v>1859</v>
      </c>
      <c r="B1212" s="5">
        <v>44975</v>
      </c>
      <c r="C1212" t="s">
        <v>22</v>
      </c>
      <c r="D1212" t="s">
        <v>282</v>
      </c>
      <c r="E1212">
        <v>9</v>
      </c>
      <c r="F1212" t="str">
        <f t="shared" si="72"/>
        <v>Bulk</v>
      </c>
      <c r="G1212" s="3">
        <v>332</v>
      </c>
      <c r="H1212">
        <v>10</v>
      </c>
      <c r="I1212" t="str">
        <f t="shared" si="73"/>
        <v>discounted</v>
      </c>
      <c r="J1212" s="3">
        <f>Table3[[#This Row],[Quantity_Sold]]*Table3[[#This Row],[Selling_Price]]</f>
        <v>2988</v>
      </c>
      <c r="K1212" s="3">
        <f t="shared" si="74"/>
        <v>33.200000000000003</v>
      </c>
      <c r="L1212" s="3">
        <f t="shared" si="75"/>
        <v>2954.8</v>
      </c>
      <c r="M1212" s="3" t="str">
        <f>TEXT(Table3[[#This Row],[Date]], "mmmm")</f>
        <v>February</v>
      </c>
      <c r="N1212" s="3" t="str">
        <f>_xlfn.XLOOKUP(D1212,Customers!A:A,Customers!B:B )</f>
        <v>Mckenzie-Russell</v>
      </c>
      <c r="O1212" s="3" t="str">
        <f>_xlfn.XLOOKUP(C1212,Books!A:A,Books!B:B)</f>
        <v>Loss peace on</v>
      </c>
      <c r="P1212" s="3" t="str">
        <f>INDEX(Customers!B:B,MATCH(D1212,Customers!A:A,0))</f>
        <v>Mckenzie-Russell</v>
      </c>
    </row>
    <row r="1213" spans="1:16">
      <c r="A1213" t="s">
        <v>1860</v>
      </c>
      <c r="B1213" s="5">
        <v>44980</v>
      </c>
      <c r="C1213" t="s">
        <v>66</v>
      </c>
      <c r="D1213" t="s">
        <v>542</v>
      </c>
      <c r="E1213">
        <v>6</v>
      </c>
      <c r="F1213" t="str">
        <f t="shared" si="72"/>
        <v>Bulk</v>
      </c>
      <c r="G1213" s="3">
        <v>271</v>
      </c>
      <c r="H1213">
        <v>10</v>
      </c>
      <c r="I1213" t="str">
        <f t="shared" si="73"/>
        <v>discounted</v>
      </c>
      <c r="J1213" s="3">
        <f>Table3[[#This Row],[Quantity_Sold]]*Table3[[#This Row],[Selling_Price]]</f>
        <v>1626</v>
      </c>
      <c r="K1213" s="3">
        <f t="shared" si="74"/>
        <v>27.1</v>
      </c>
      <c r="L1213" s="3">
        <f t="shared" si="75"/>
        <v>1598.9</v>
      </c>
      <c r="M1213" s="3" t="str">
        <f>TEXT(Table3[[#This Row],[Date]], "mmmm")</f>
        <v>February</v>
      </c>
      <c r="N1213" s="3" t="str">
        <f>_xlfn.XLOOKUP(D1213,Customers!A:A,Customers!B:B )</f>
        <v>Rodriguez, Hammond and Mason</v>
      </c>
      <c r="O1213" s="3" t="str">
        <f>_xlfn.XLOOKUP(C1213,Books!A:A,Books!B:B)</f>
        <v>Easy citizen time</v>
      </c>
      <c r="P1213" s="3" t="str">
        <f>INDEX(Customers!B:B,MATCH(D1213,Customers!A:A,0))</f>
        <v>Rodriguez, Hammond and Mason</v>
      </c>
    </row>
    <row r="1214" spans="1:16">
      <c r="A1214" t="s">
        <v>1861</v>
      </c>
      <c r="B1214" s="5">
        <v>44982</v>
      </c>
      <c r="C1214" t="s">
        <v>84</v>
      </c>
      <c r="D1214" t="s">
        <v>368</v>
      </c>
      <c r="E1214">
        <v>8</v>
      </c>
      <c r="F1214" t="str">
        <f t="shared" si="72"/>
        <v>Bulk</v>
      </c>
      <c r="G1214" s="3">
        <v>481</v>
      </c>
      <c r="H1214">
        <v>10</v>
      </c>
      <c r="I1214" t="str">
        <f t="shared" si="73"/>
        <v>discounted</v>
      </c>
      <c r="J1214" s="3">
        <f>Table3[[#This Row],[Quantity_Sold]]*Table3[[#This Row],[Selling_Price]]</f>
        <v>3848</v>
      </c>
      <c r="K1214" s="3">
        <f t="shared" si="74"/>
        <v>48.1</v>
      </c>
      <c r="L1214" s="3">
        <f t="shared" si="75"/>
        <v>3799.9</v>
      </c>
      <c r="M1214" s="3" t="str">
        <f>TEXT(Table3[[#This Row],[Date]], "mmmm")</f>
        <v>February</v>
      </c>
      <c r="N1214" s="3" t="str">
        <f>_xlfn.XLOOKUP(D1214,Customers!A:A,Customers!B:B )</f>
        <v>Anderson-Martinez</v>
      </c>
      <c r="O1214" s="3" t="str">
        <f>_xlfn.XLOOKUP(C1214,Books!A:A,Books!B:B)</f>
        <v>Statement back brother</v>
      </c>
      <c r="P1214" s="3" t="str">
        <f>INDEX(Customers!B:B,MATCH(D1214,Customers!A:A,0))</f>
        <v>Anderson-Martinez</v>
      </c>
    </row>
    <row r="1215" spans="1:16">
      <c r="A1215" t="s">
        <v>1862</v>
      </c>
      <c r="B1215" s="5">
        <v>44960</v>
      </c>
      <c r="C1215" t="s">
        <v>68</v>
      </c>
      <c r="D1215" t="s">
        <v>460</v>
      </c>
      <c r="E1215">
        <v>3</v>
      </c>
      <c r="F1215" t="str">
        <f t="shared" si="72"/>
        <v>normal</v>
      </c>
      <c r="G1215" s="3">
        <v>410</v>
      </c>
      <c r="H1215">
        <v>15</v>
      </c>
      <c r="I1215" t="str">
        <f t="shared" si="73"/>
        <v>discounted</v>
      </c>
      <c r="J1215" s="3">
        <f>Table3[[#This Row],[Quantity_Sold]]*Table3[[#This Row],[Selling_Price]]</f>
        <v>1230</v>
      </c>
      <c r="K1215" s="3">
        <f t="shared" si="74"/>
        <v>61.5</v>
      </c>
      <c r="L1215" s="3">
        <f t="shared" si="75"/>
        <v>1168.5</v>
      </c>
      <c r="M1215" s="3" t="str">
        <f>TEXT(Table3[[#This Row],[Date]], "mmmm")</f>
        <v>February</v>
      </c>
      <c r="N1215" s="3" t="str">
        <f>_xlfn.XLOOKUP(D1215,Customers!A:A,Customers!B:B )</f>
        <v>Alvarez, Knight and Lopez</v>
      </c>
      <c r="O1215" s="3" t="str">
        <f>_xlfn.XLOOKUP(C1215,Books!A:A,Books!B:B)</f>
        <v>Audience will series</v>
      </c>
      <c r="P1215" s="3" t="str">
        <f>INDEX(Customers!B:B,MATCH(D1215,Customers!A:A,0))</f>
        <v>Alvarez, Knight and Lopez</v>
      </c>
    </row>
    <row r="1216" spans="1:16">
      <c r="A1216" t="s">
        <v>1863</v>
      </c>
      <c r="B1216" s="5">
        <v>44985</v>
      </c>
      <c r="C1216" t="s">
        <v>98</v>
      </c>
      <c r="D1216" t="s">
        <v>254</v>
      </c>
      <c r="E1216">
        <v>1</v>
      </c>
      <c r="F1216" t="str">
        <f t="shared" si="72"/>
        <v>normal</v>
      </c>
      <c r="G1216" s="3">
        <v>206</v>
      </c>
      <c r="H1216">
        <v>5</v>
      </c>
      <c r="I1216" t="str">
        <f t="shared" si="73"/>
        <v>discounted</v>
      </c>
      <c r="J1216" s="3">
        <f>Table3[[#This Row],[Quantity_Sold]]*Table3[[#This Row],[Selling_Price]]</f>
        <v>206</v>
      </c>
      <c r="K1216" s="3">
        <f t="shared" si="74"/>
        <v>10.3</v>
      </c>
      <c r="L1216" s="3">
        <f t="shared" si="75"/>
        <v>195.7</v>
      </c>
      <c r="M1216" s="3" t="str">
        <f>TEXT(Table3[[#This Row],[Date]], "mmmm")</f>
        <v>February</v>
      </c>
      <c r="N1216" s="3" t="str">
        <f>_xlfn.XLOOKUP(D1216,Customers!A:A,Customers!B:B )</f>
        <v>Nielsen, Chandler and Erickson</v>
      </c>
      <c r="O1216" s="3" t="str">
        <f>_xlfn.XLOOKUP(C1216,Books!A:A,Books!B:B)</f>
        <v>Inside lot never discover</v>
      </c>
      <c r="P1216" s="3" t="str">
        <f>INDEX(Customers!B:B,MATCH(D1216,Customers!A:A,0))</f>
        <v>Nielsen, Chandler and Erickson</v>
      </c>
    </row>
    <row r="1217" spans="1:16">
      <c r="A1217" t="s">
        <v>1864</v>
      </c>
      <c r="B1217" s="5">
        <v>44984</v>
      </c>
      <c r="C1217" t="s">
        <v>86</v>
      </c>
      <c r="D1217" t="s">
        <v>132</v>
      </c>
      <c r="E1217">
        <v>7</v>
      </c>
      <c r="F1217" t="str">
        <f t="shared" si="72"/>
        <v>Bulk</v>
      </c>
      <c r="G1217" s="3">
        <v>356</v>
      </c>
      <c r="H1217">
        <v>10</v>
      </c>
      <c r="I1217" t="str">
        <f t="shared" si="73"/>
        <v>discounted</v>
      </c>
      <c r="J1217" s="3">
        <f>Table3[[#This Row],[Quantity_Sold]]*Table3[[#This Row],[Selling_Price]]</f>
        <v>2492</v>
      </c>
      <c r="K1217" s="3">
        <f t="shared" si="74"/>
        <v>35.6</v>
      </c>
      <c r="L1217" s="3">
        <f t="shared" si="75"/>
        <v>2456.4</v>
      </c>
      <c r="M1217" s="3" t="str">
        <f>TEXT(Table3[[#This Row],[Date]], "mmmm")</f>
        <v>February</v>
      </c>
      <c r="N1217" s="3" t="str">
        <f>_xlfn.XLOOKUP(D1217,Customers!A:A,Customers!B:B )</f>
        <v>Harris, Wilkinson and Barber</v>
      </c>
      <c r="O1217" s="3" t="str">
        <f>_xlfn.XLOOKUP(C1217,Books!A:A,Books!B:B)</f>
        <v>While responsibility</v>
      </c>
      <c r="P1217" s="3" t="str">
        <f>INDEX(Customers!B:B,MATCH(D1217,Customers!A:A,0))</f>
        <v>Harris, Wilkinson and Barber</v>
      </c>
    </row>
    <row r="1218" spans="1:16">
      <c r="A1218" t="s">
        <v>1865</v>
      </c>
      <c r="B1218" s="5">
        <v>44972</v>
      </c>
      <c r="C1218" t="s">
        <v>50</v>
      </c>
      <c r="D1218" t="s">
        <v>304</v>
      </c>
      <c r="E1218">
        <v>6</v>
      </c>
      <c r="F1218" t="str">
        <f t="shared" ref="F1218:F1281" si="76">IF(E1218&gt;5,"Bulk","normal")</f>
        <v>Bulk</v>
      </c>
      <c r="G1218" s="3">
        <v>269</v>
      </c>
      <c r="H1218">
        <v>15</v>
      </c>
      <c r="I1218" t="str">
        <f t="shared" ref="I1218:I1281" si="77">IF(H1218&gt;0,"discounted","full price")</f>
        <v>discounted</v>
      </c>
      <c r="J1218" s="3">
        <f>Table3[[#This Row],[Quantity_Sold]]*Table3[[#This Row],[Selling_Price]]</f>
        <v>1614</v>
      </c>
      <c r="K1218" s="3">
        <f t="shared" ref="K1218:K1281" si="78">H1218*G1218/100</f>
        <v>40.35</v>
      </c>
      <c r="L1218" s="3">
        <f t="shared" ref="L1218:L1281" si="79">J1218-K1218</f>
        <v>1573.65</v>
      </c>
      <c r="M1218" s="3" t="str">
        <f>TEXT(Table3[[#This Row],[Date]], "mmmm")</f>
        <v>February</v>
      </c>
      <c r="N1218" s="3" t="str">
        <f>_xlfn.XLOOKUP(D1218,Customers!A:A,Customers!B:B )</f>
        <v>Roberts, Silva and Gray</v>
      </c>
      <c r="O1218" s="3" t="str">
        <f>_xlfn.XLOOKUP(C1218,Books!A:A,Books!B:B)</f>
        <v>Course history</v>
      </c>
      <c r="P1218" s="3" t="str">
        <f>INDEX(Customers!B:B,MATCH(D1218,Customers!A:A,0))</f>
        <v>Roberts, Silva and Gray</v>
      </c>
    </row>
    <row r="1219" spans="1:16">
      <c r="A1219" t="s">
        <v>1866</v>
      </c>
      <c r="B1219" s="5">
        <v>44984</v>
      </c>
      <c r="C1219" t="s">
        <v>108</v>
      </c>
      <c r="D1219" t="s">
        <v>220</v>
      </c>
      <c r="E1219">
        <v>4</v>
      </c>
      <c r="F1219" t="str">
        <f t="shared" si="76"/>
        <v>normal</v>
      </c>
      <c r="G1219" s="3">
        <v>287</v>
      </c>
      <c r="H1219">
        <v>15</v>
      </c>
      <c r="I1219" t="str">
        <f t="shared" si="77"/>
        <v>discounted</v>
      </c>
      <c r="J1219" s="3">
        <f>Table3[[#This Row],[Quantity_Sold]]*Table3[[#This Row],[Selling_Price]]</f>
        <v>1148</v>
      </c>
      <c r="K1219" s="3">
        <f t="shared" si="78"/>
        <v>43.05</v>
      </c>
      <c r="L1219" s="3">
        <f t="shared" si="79"/>
        <v>1104.95</v>
      </c>
      <c r="M1219" s="3" t="str">
        <f>TEXT(Table3[[#This Row],[Date]], "mmmm")</f>
        <v>February</v>
      </c>
      <c r="N1219" s="3" t="str">
        <f>_xlfn.XLOOKUP(D1219,Customers!A:A,Customers!B:B )</f>
        <v>Moore-Torres</v>
      </c>
      <c r="O1219" s="3" t="str">
        <f>_xlfn.XLOOKUP(C1219,Books!A:A,Books!B:B)</f>
        <v>Front</v>
      </c>
      <c r="P1219" s="3" t="str">
        <f>INDEX(Customers!B:B,MATCH(D1219,Customers!A:A,0))</f>
        <v>Moore-Torres</v>
      </c>
    </row>
    <row r="1220" spans="1:16">
      <c r="A1220" t="s">
        <v>1867</v>
      </c>
      <c r="B1220" s="5">
        <v>44982</v>
      </c>
      <c r="C1220" t="s">
        <v>98</v>
      </c>
      <c r="D1220" t="s">
        <v>218</v>
      </c>
      <c r="E1220">
        <v>10</v>
      </c>
      <c r="F1220" t="str">
        <f t="shared" si="76"/>
        <v>Bulk</v>
      </c>
      <c r="G1220" s="3">
        <v>206</v>
      </c>
      <c r="H1220">
        <v>0</v>
      </c>
      <c r="I1220" t="str">
        <f t="shared" si="77"/>
        <v>full price</v>
      </c>
      <c r="J1220" s="3">
        <f>Table3[[#This Row],[Quantity_Sold]]*Table3[[#This Row],[Selling_Price]]</f>
        <v>2060</v>
      </c>
      <c r="K1220" s="3">
        <f t="shared" si="78"/>
        <v>0</v>
      </c>
      <c r="L1220" s="3">
        <f t="shared" si="79"/>
        <v>2060</v>
      </c>
      <c r="M1220" s="3" t="str">
        <f>TEXT(Table3[[#This Row],[Date]], "mmmm")</f>
        <v>February</v>
      </c>
      <c r="N1220" s="3" t="str">
        <f>_xlfn.XLOOKUP(D1220,Customers!A:A,Customers!B:B )</f>
        <v>Fox-Williams</v>
      </c>
      <c r="O1220" s="3" t="str">
        <f>_xlfn.XLOOKUP(C1220,Books!A:A,Books!B:B)</f>
        <v>Inside lot never discover</v>
      </c>
      <c r="P1220" s="3" t="str">
        <f>INDEX(Customers!B:B,MATCH(D1220,Customers!A:A,0))</f>
        <v>Fox-Williams</v>
      </c>
    </row>
    <row r="1221" spans="1:16">
      <c r="A1221" t="s">
        <v>1868</v>
      </c>
      <c r="B1221" s="5">
        <v>44983</v>
      </c>
      <c r="C1221" t="s">
        <v>92</v>
      </c>
      <c r="D1221" t="s">
        <v>618</v>
      </c>
      <c r="E1221">
        <v>5</v>
      </c>
      <c r="F1221" t="str">
        <f t="shared" si="76"/>
        <v>normal</v>
      </c>
      <c r="G1221" s="3">
        <v>381</v>
      </c>
      <c r="H1221">
        <v>15</v>
      </c>
      <c r="I1221" t="str">
        <f t="shared" si="77"/>
        <v>discounted</v>
      </c>
      <c r="J1221" s="3">
        <f>Table3[[#This Row],[Quantity_Sold]]*Table3[[#This Row],[Selling_Price]]</f>
        <v>1905</v>
      </c>
      <c r="K1221" s="3">
        <f t="shared" si="78"/>
        <v>57.15</v>
      </c>
      <c r="L1221" s="3">
        <f t="shared" si="79"/>
        <v>1847.85</v>
      </c>
      <c r="M1221" s="3" t="str">
        <f>TEXT(Table3[[#This Row],[Date]], "mmmm")</f>
        <v>February</v>
      </c>
      <c r="N1221" s="3" t="str">
        <f>_xlfn.XLOOKUP(D1221,Customers!A:A,Customers!B:B )</f>
        <v>Sampson-Porter</v>
      </c>
      <c r="O1221" s="3" t="str">
        <f>_xlfn.XLOOKUP(C1221,Books!A:A,Books!B:B)</f>
        <v>Also general growth local</v>
      </c>
      <c r="P1221" s="3" t="str">
        <f>INDEX(Customers!B:B,MATCH(D1221,Customers!A:A,0))</f>
        <v>Sampson-Porter</v>
      </c>
    </row>
    <row r="1222" spans="1:16">
      <c r="A1222" t="s">
        <v>1869</v>
      </c>
      <c r="B1222" s="5">
        <v>44970</v>
      </c>
      <c r="C1222" t="s">
        <v>40</v>
      </c>
      <c r="D1222" t="s">
        <v>252</v>
      </c>
      <c r="E1222">
        <v>2</v>
      </c>
      <c r="F1222" t="str">
        <f t="shared" si="76"/>
        <v>normal</v>
      </c>
      <c r="G1222" s="3">
        <v>427</v>
      </c>
      <c r="H1222">
        <v>0</v>
      </c>
      <c r="I1222" t="str">
        <f t="shared" si="77"/>
        <v>full price</v>
      </c>
      <c r="J1222" s="3">
        <f>Table3[[#This Row],[Quantity_Sold]]*Table3[[#This Row],[Selling_Price]]</f>
        <v>854</v>
      </c>
      <c r="K1222" s="3">
        <f t="shared" si="78"/>
        <v>0</v>
      </c>
      <c r="L1222" s="3">
        <f t="shared" si="79"/>
        <v>854</v>
      </c>
      <c r="M1222" s="3" t="str">
        <f>TEXT(Table3[[#This Row],[Date]], "mmmm")</f>
        <v>February</v>
      </c>
      <c r="N1222" s="3" t="str">
        <f>_xlfn.XLOOKUP(D1222,Customers!A:A,Customers!B:B )</f>
        <v>Weber PLC</v>
      </c>
      <c r="O1222" s="3" t="str">
        <f>_xlfn.XLOOKUP(C1222,Books!A:A,Books!B:B)</f>
        <v>Big thought where</v>
      </c>
      <c r="P1222" s="3" t="str">
        <f>INDEX(Customers!B:B,MATCH(D1222,Customers!A:A,0))</f>
        <v>Weber PLC</v>
      </c>
    </row>
    <row r="1223" spans="1:16">
      <c r="A1223" t="s">
        <v>1870</v>
      </c>
      <c r="B1223" s="5">
        <v>44959</v>
      </c>
      <c r="C1223" t="s">
        <v>56</v>
      </c>
      <c r="D1223" t="s">
        <v>600</v>
      </c>
      <c r="E1223">
        <v>6</v>
      </c>
      <c r="F1223" t="str">
        <f t="shared" si="76"/>
        <v>Bulk</v>
      </c>
      <c r="G1223" s="3">
        <v>222</v>
      </c>
      <c r="H1223">
        <v>10</v>
      </c>
      <c r="I1223" t="str">
        <f t="shared" si="77"/>
        <v>discounted</v>
      </c>
      <c r="J1223" s="3">
        <f>Table3[[#This Row],[Quantity_Sold]]*Table3[[#This Row],[Selling_Price]]</f>
        <v>1332</v>
      </c>
      <c r="K1223" s="3">
        <f t="shared" si="78"/>
        <v>22.2</v>
      </c>
      <c r="L1223" s="3">
        <f t="shared" si="79"/>
        <v>1309.8</v>
      </c>
      <c r="M1223" s="3" t="str">
        <f>TEXT(Table3[[#This Row],[Date]], "mmmm")</f>
        <v>February</v>
      </c>
      <c r="N1223" s="3" t="str">
        <f>_xlfn.XLOOKUP(D1223,Customers!A:A,Customers!B:B )</f>
        <v>Lester and Sons</v>
      </c>
      <c r="O1223" s="3" t="str">
        <f>_xlfn.XLOOKUP(C1223,Books!A:A,Books!B:B)</f>
        <v>Unit coach</v>
      </c>
      <c r="P1223" s="3" t="str">
        <f>INDEX(Customers!B:B,MATCH(D1223,Customers!A:A,0))</f>
        <v>Lester and Sons</v>
      </c>
    </row>
    <row r="1224" spans="1:16">
      <c r="A1224" t="s">
        <v>1871</v>
      </c>
      <c r="B1224" s="5">
        <v>44958</v>
      </c>
      <c r="C1224" t="s">
        <v>72</v>
      </c>
      <c r="D1224" t="s">
        <v>506</v>
      </c>
      <c r="E1224">
        <v>5</v>
      </c>
      <c r="F1224" t="str">
        <f t="shared" si="76"/>
        <v>normal</v>
      </c>
      <c r="G1224" s="3">
        <v>423</v>
      </c>
      <c r="H1224">
        <v>10</v>
      </c>
      <c r="I1224" t="str">
        <f t="shared" si="77"/>
        <v>discounted</v>
      </c>
      <c r="J1224" s="3">
        <f>Table3[[#This Row],[Quantity_Sold]]*Table3[[#This Row],[Selling_Price]]</f>
        <v>2115</v>
      </c>
      <c r="K1224" s="3">
        <f t="shared" si="78"/>
        <v>42.3</v>
      </c>
      <c r="L1224" s="3">
        <f t="shared" si="79"/>
        <v>2072.6999999999998</v>
      </c>
      <c r="M1224" s="3" t="str">
        <f>TEXT(Table3[[#This Row],[Date]], "mmmm")</f>
        <v>February</v>
      </c>
      <c r="N1224" s="3" t="str">
        <f>_xlfn.XLOOKUP(D1224,Customers!A:A,Customers!B:B )</f>
        <v>Torres Ltd</v>
      </c>
      <c r="O1224" s="3" t="str">
        <f>_xlfn.XLOOKUP(C1224,Books!A:A,Books!B:B)</f>
        <v>Remain hard</v>
      </c>
      <c r="P1224" s="3" t="str">
        <f>INDEX(Customers!B:B,MATCH(D1224,Customers!A:A,0))</f>
        <v>Torres Ltd</v>
      </c>
    </row>
    <row r="1225" spans="1:16">
      <c r="A1225" t="s">
        <v>1872</v>
      </c>
      <c r="B1225" s="5">
        <v>44966</v>
      </c>
      <c r="C1225" t="s">
        <v>46</v>
      </c>
      <c r="D1225" t="s">
        <v>157</v>
      </c>
      <c r="E1225">
        <v>2</v>
      </c>
      <c r="F1225" t="str">
        <f t="shared" si="76"/>
        <v>normal</v>
      </c>
      <c r="G1225" s="3">
        <v>167</v>
      </c>
      <c r="H1225">
        <v>0</v>
      </c>
      <c r="I1225" t="str">
        <f t="shared" si="77"/>
        <v>full price</v>
      </c>
      <c r="J1225" s="3">
        <f>Table3[[#This Row],[Quantity_Sold]]*Table3[[#This Row],[Selling_Price]]</f>
        <v>334</v>
      </c>
      <c r="K1225" s="3">
        <f t="shared" si="78"/>
        <v>0</v>
      </c>
      <c r="L1225" s="3">
        <f t="shared" si="79"/>
        <v>334</v>
      </c>
      <c r="M1225" s="3" t="str">
        <f>TEXT(Table3[[#This Row],[Date]], "mmmm")</f>
        <v>February</v>
      </c>
      <c r="N1225" s="3" t="str">
        <f>_xlfn.XLOOKUP(D1225,Customers!A:A,Customers!B:B )</f>
        <v>Brown PLC</v>
      </c>
      <c r="O1225" s="3" t="str">
        <f>_xlfn.XLOOKUP(C1225,Books!A:A,Books!B:B)</f>
        <v>Result population age</v>
      </c>
      <c r="P1225" s="3" t="str">
        <f>INDEX(Customers!B:B,MATCH(D1225,Customers!A:A,0))</f>
        <v>Brown PLC</v>
      </c>
    </row>
    <row r="1226" spans="1:16">
      <c r="A1226" t="s">
        <v>1873</v>
      </c>
      <c r="B1226" s="5">
        <v>44964</v>
      </c>
      <c r="C1226" t="s">
        <v>104</v>
      </c>
      <c r="D1226" t="s">
        <v>458</v>
      </c>
      <c r="E1226">
        <v>6</v>
      </c>
      <c r="F1226" t="str">
        <f t="shared" si="76"/>
        <v>Bulk</v>
      </c>
      <c r="G1226" s="3">
        <v>465</v>
      </c>
      <c r="H1226">
        <v>10</v>
      </c>
      <c r="I1226" t="str">
        <f t="shared" si="77"/>
        <v>discounted</v>
      </c>
      <c r="J1226" s="3">
        <f>Table3[[#This Row],[Quantity_Sold]]*Table3[[#This Row],[Selling_Price]]</f>
        <v>2790</v>
      </c>
      <c r="K1226" s="3">
        <f t="shared" si="78"/>
        <v>46.5</v>
      </c>
      <c r="L1226" s="3">
        <f t="shared" si="79"/>
        <v>2743.5</v>
      </c>
      <c r="M1226" s="3" t="str">
        <f>TEXT(Table3[[#This Row],[Date]], "mmmm")</f>
        <v>February</v>
      </c>
      <c r="N1226" s="3" t="str">
        <f>_xlfn.XLOOKUP(D1226,Customers!A:A,Customers!B:B )</f>
        <v>Salazar, Maldonado and Thomas</v>
      </c>
      <c r="O1226" s="3" t="str">
        <f>_xlfn.XLOOKUP(C1226,Books!A:A,Books!B:B)</f>
        <v>Process find daughter</v>
      </c>
      <c r="P1226" s="3" t="str">
        <f>INDEX(Customers!B:B,MATCH(D1226,Customers!A:A,0))</f>
        <v>Salazar, Maldonado and Thomas</v>
      </c>
    </row>
    <row r="1227" spans="1:16">
      <c r="A1227" t="s">
        <v>1874</v>
      </c>
      <c r="B1227" s="5">
        <v>44971</v>
      </c>
      <c r="C1227" t="s">
        <v>104</v>
      </c>
      <c r="D1227" t="s">
        <v>360</v>
      </c>
      <c r="E1227">
        <v>10</v>
      </c>
      <c r="F1227" t="str">
        <f t="shared" si="76"/>
        <v>Bulk</v>
      </c>
      <c r="G1227" s="3">
        <v>465</v>
      </c>
      <c r="H1227">
        <v>5</v>
      </c>
      <c r="I1227" t="str">
        <f t="shared" si="77"/>
        <v>discounted</v>
      </c>
      <c r="J1227" s="3">
        <f>Table3[[#This Row],[Quantity_Sold]]*Table3[[#This Row],[Selling_Price]]</f>
        <v>4650</v>
      </c>
      <c r="K1227" s="3">
        <f t="shared" si="78"/>
        <v>23.25</v>
      </c>
      <c r="L1227" s="3">
        <f t="shared" si="79"/>
        <v>4626.75</v>
      </c>
      <c r="M1227" s="3" t="str">
        <f>TEXT(Table3[[#This Row],[Date]], "mmmm")</f>
        <v>February</v>
      </c>
      <c r="N1227" s="3" t="str">
        <f>_xlfn.XLOOKUP(D1227,Customers!A:A,Customers!B:B )</f>
        <v>Guzman Ltd</v>
      </c>
      <c r="O1227" s="3" t="str">
        <f>_xlfn.XLOOKUP(C1227,Books!A:A,Books!B:B)</f>
        <v>Process find daughter</v>
      </c>
      <c r="P1227" s="3" t="str">
        <f>INDEX(Customers!B:B,MATCH(D1227,Customers!A:A,0))</f>
        <v>Guzman Ltd</v>
      </c>
    </row>
    <row r="1228" spans="1:16">
      <c r="A1228" t="s">
        <v>1875</v>
      </c>
      <c r="B1228" s="5">
        <v>44961</v>
      </c>
      <c r="C1228" t="s">
        <v>40</v>
      </c>
      <c r="D1228" t="s">
        <v>444</v>
      </c>
      <c r="E1228">
        <v>7</v>
      </c>
      <c r="F1228" t="str">
        <f t="shared" si="76"/>
        <v>Bulk</v>
      </c>
      <c r="G1228" s="3">
        <v>427</v>
      </c>
      <c r="H1228">
        <v>15</v>
      </c>
      <c r="I1228" t="str">
        <f t="shared" si="77"/>
        <v>discounted</v>
      </c>
      <c r="J1228" s="3">
        <f>Table3[[#This Row],[Quantity_Sold]]*Table3[[#This Row],[Selling_Price]]</f>
        <v>2989</v>
      </c>
      <c r="K1228" s="3">
        <f t="shared" si="78"/>
        <v>64.05</v>
      </c>
      <c r="L1228" s="3">
        <f t="shared" si="79"/>
        <v>2924.95</v>
      </c>
      <c r="M1228" s="3" t="str">
        <f>TEXT(Table3[[#This Row],[Date]], "mmmm")</f>
        <v>February</v>
      </c>
      <c r="N1228" s="3" t="str">
        <f>_xlfn.XLOOKUP(D1228,Customers!A:A,Customers!B:B )</f>
        <v>Larson and Sons</v>
      </c>
      <c r="O1228" s="3" t="str">
        <f>_xlfn.XLOOKUP(C1228,Books!A:A,Books!B:B)</f>
        <v>Big thought where</v>
      </c>
      <c r="P1228" s="3" t="str">
        <f>INDEX(Customers!B:B,MATCH(D1228,Customers!A:A,0))</f>
        <v>Larson and Sons</v>
      </c>
    </row>
    <row r="1229" spans="1:16">
      <c r="A1229" t="s">
        <v>1876</v>
      </c>
      <c r="B1229" s="5">
        <v>44985</v>
      </c>
      <c r="C1229" t="s">
        <v>13</v>
      </c>
      <c r="D1229" t="s">
        <v>498</v>
      </c>
      <c r="E1229">
        <v>2</v>
      </c>
      <c r="F1229" t="str">
        <f t="shared" si="76"/>
        <v>normal</v>
      </c>
      <c r="G1229" s="3">
        <v>354</v>
      </c>
      <c r="H1229">
        <v>0</v>
      </c>
      <c r="I1229" t="str">
        <f t="shared" si="77"/>
        <v>full price</v>
      </c>
      <c r="J1229" s="3">
        <f>Table3[[#This Row],[Quantity_Sold]]*Table3[[#This Row],[Selling_Price]]</f>
        <v>708</v>
      </c>
      <c r="K1229" s="3">
        <f t="shared" si="78"/>
        <v>0</v>
      </c>
      <c r="L1229" s="3">
        <f t="shared" si="79"/>
        <v>708</v>
      </c>
      <c r="M1229" s="3" t="str">
        <f>TEXT(Table3[[#This Row],[Date]], "mmmm")</f>
        <v>February</v>
      </c>
      <c r="N1229" s="3" t="str">
        <f>_xlfn.XLOOKUP(D1229,Customers!A:A,Customers!B:B )</f>
        <v>Anderson-Hogan</v>
      </c>
      <c r="O1229" s="3" t="str">
        <f>_xlfn.XLOOKUP(C1229,Books!A:A,Books!B:B)</f>
        <v>Food ability</v>
      </c>
      <c r="P1229" s="3" t="str">
        <f>INDEX(Customers!B:B,MATCH(D1229,Customers!A:A,0))</f>
        <v>Anderson-Hogan</v>
      </c>
    </row>
    <row r="1230" spans="1:16">
      <c r="A1230" t="s">
        <v>1877</v>
      </c>
      <c r="B1230" s="5">
        <v>44961</v>
      </c>
      <c r="C1230" t="s">
        <v>62</v>
      </c>
      <c r="D1230" t="s">
        <v>356</v>
      </c>
      <c r="E1230">
        <v>2</v>
      </c>
      <c r="F1230" t="str">
        <f t="shared" si="76"/>
        <v>normal</v>
      </c>
      <c r="G1230" s="3">
        <v>336</v>
      </c>
      <c r="H1230">
        <v>0</v>
      </c>
      <c r="I1230" t="str">
        <f t="shared" si="77"/>
        <v>full price</v>
      </c>
      <c r="J1230" s="3">
        <f>Table3[[#This Row],[Quantity_Sold]]*Table3[[#This Row],[Selling_Price]]</f>
        <v>672</v>
      </c>
      <c r="K1230" s="3">
        <f t="shared" si="78"/>
        <v>0</v>
      </c>
      <c r="L1230" s="3">
        <f t="shared" si="79"/>
        <v>672</v>
      </c>
      <c r="M1230" s="3" t="str">
        <f>TEXT(Table3[[#This Row],[Date]], "mmmm")</f>
        <v>February</v>
      </c>
      <c r="N1230" s="3" t="str">
        <f>_xlfn.XLOOKUP(D1230,Customers!A:A,Customers!B:B )</f>
        <v>Nash, Rich and Hill</v>
      </c>
      <c r="O1230" s="3" t="str">
        <f>_xlfn.XLOOKUP(C1230,Books!A:A,Books!B:B)</f>
        <v>Wife get age</v>
      </c>
      <c r="P1230" s="3" t="str">
        <f>INDEX(Customers!B:B,MATCH(D1230,Customers!A:A,0))</f>
        <v>Nash, Rich and Hill</v>
      </c>
    </row>
    <row r="1231" spans="1:16">
      <c r="A1231" t="s">
        <v>1878</v>
      </c>
      <c r="B1231" s="5">
        <v>44985</v>
      </c>
      <c r="C1231" t="s">
        <v>84</v>
      </c>
      <c r="D1231" t="s">
        <v>220</v>
      </c>
      <c r="E1231">
        <v>3</v>
      </c>
      <c r="F1231" t="str">
        <f t="shared" si="76"/>
        <v>normal</v>
      </c>
      <c r="G1231" s="3">
        <v>481</v>
      </c>
      <c r="H1231">
        <v>10</v>
      </c>
      <c r="I1231" t="str">
        <f t="shared" si="77"/>
        <v>discounted</v>
      </c>
      <c r="J1231" s="3">
        <f>Table3[[#This Row],[Quantity_Sold]]*Table3[[#This Row],[Selling_Price]]</f>
        <v>1443</v>
      </c>
      <c r="K1231" s="3">
        <f t="shared" si="78"/>
        <v>48.1</v>
      </c>
      <c r="L1231" s="3">
        <f t="shared" si="79"/>
        <v>1394.9</v>
      </c>
      <c r="M1231" s="3" t="str">
        <f>TEXT(Table3[[#This Row],[Date]], "mmmm")</f>
        <v>February</v>
      </c>
      <c r="N1231" s="3" t="str">
        <f>_xlfn.XLOOKUP(D1231,Customers!A:A,Customers!B:B )</f>
        <v>Moore-Torres</v>
      </c>
      <c r="O1231" s="3" t="str">
        <f>_xlfn.XLOOKUP(C1231,Books!A:A,Books!B:B)</f>
        <v>Statement back brother</v>
      </c>
      <c r="P1231" s="3" t="str">
        <f>INDEX(Customers!B:B,MATCH(D1231,Customers!A:A,0))</f>
        <v>Moore-Torres</v>
      </c>
    </row>
    <row r="1232" spans="1:16">
      <c r="A1232" t="s">
        <v>1879</v>
      </c>
      <c r="B1232" s="5">
        <v>44973</v>
      </c>
      <c r="C1232" t="s">
        <v>98</v>
      </c>
      <c r="D1232" t="s">
        <v>604</v>
      </c>
      <c r="E1232">
        <v>6</v>
      </c>
      <c r="F1232" t="str">
        <f t="shared" si="76"/>
        <v>Bulk</v>
      </c>
      <c r="G1232" s="3">
        <v>206</v>
      </c>
      <c r="H1232">
        <v>5</v>
      </c>
      <c r="I1232" t="str">
        <f t="shared" si="77"/>
        <v>discounted</v>
      </c>
      <c r="J1232" s="3">
        <f>Table3[[#This Row],[Quantity_Sold]]*Table3[[#This Row],[Selling_Price]]</f>
        <v>1236</v>
      </c>
      <c r="K1232" s="3">
        <f t="shared" si="78"/>
        <v>10.3</v>
      </c>
      <c r="L1232" s="3">
        <f t="shared" si="79"/>
        <v>1225.7</v>
      </c>
      <c r="M1232" s="3" t="str">
        <f>TEXT(Table3[[#This Row],[Date]], "mmmm")</f>
        <v>February</v>
      </c>
      <c r="N1232" s="3" t="str">
        <f>_xlfn.XLOOKUP(D1232,Customers!A:A,Customers!B:B )</f>
        <v>Mclaughlin-Ballard</v>
      </c>
      <c r="O1232" s="3" t="str">
        <f>_xlfn.XLOOKUP(C1232,Books!A:A,Books!B:B)</f>
        <v>Inside lot never discover</v>
      </c>
      <c r="P1232" s="3" t="str">
        <f>INDEX(Customers!B:B,MATCH(D1232,Customers!A:A,0))</f>
        <v>Mclaughlin-Ballard</v>
      </c>
    </row>
    <row r="1233" spans="1:16">
      <c r="A1233" t="s">
        <v>1880</v>
      </c>
      <c r="B1233" s="5">
        <v>44972</v>
      </c>
      <c r="C1233" t="s">
        <v>4</v>
      </c>
      <c r="D1233" t="s">
        <v>452</v>
      </c>
      <c r="E1233">
        <v>6</v>
      </c>
      <c r="F1233" t="str">
        <f t="shared" si="76"/>
        <v>Bulk</v>
      </c>
      <c r="G1233" s="3">
        <v>418</v>
      </c>
      <c r="H1233">
        <v>5</v>
      </c>
      <c r="I1233" t="str">
        <f t="shared" si="77"/>
        <v>discounted</v>
      </c>
      <c r="J1233" s="3">
        <f>Table3[[#This Row],[Quantity_Sold]]*Table3[[#This Row],[Selling_Price]]</f>
        <v>2508</v>
      </c>
      <c r="K1233" s="3">
        <f t="shared" si="78"/>
        <v>20.9</v>
      </c>
      <c r="L1233" s="3">
        <f t="shared" si="79"/>
        <v>2487.1</v>
      </c>
      <c r="M1233" s="3" t="str">
        <f>TEXT(Table3[[#This Row],[Date]], "mmmm")</f>
        <v>February</v>
      </c>
      <c r="N1233" s="3" t="str">
        <f>_xlfn.XLOOKUP(D1233,Customers!A:A,Customers!B:B )</f>
        <v>Jordan-Edwards</v>
      </c>
      <c r="O1233" s="3" t="str">
        <f>_xlfn.XLOOKUP(C1233,Books!A:A,Books!B:B)</f>
        <v>Arrive ok</v>
      </c>
      <c r="P1233" s="3" t="str">
        <f>INDEX(Customers!B:B,MATCH(D1233,Customers!A:A,0))</f>
        <v>Jordan-Edwards</v>
      </c>
    </row>
    <row r="1234" spans="1:16">
      <c r="A1234" t="s">
        <v>1881</v>
      </c>
      <c r="B1234" s="5">
        <v>44970</v>
      </c>
      <c r="C1234" t="s">
        <v>48</v>
      </c>
      <c r="D1234" t="s">
        <v>434</v>
      </c>
      <c r="E1234">
        <v>10</v>
      </c>
      <c r="F1234" t="str">
        <f t="shared" si="76"/>
        <v>Bulk</v>
      </c>
      <c r="G1234" s="3">
        <v>386</v>
      </c>
      <c r="H1234">
        <v>15</v>
      </c>
      <c r="I1234" t="str">
        <f t="shared" si="77"/>
        <v>discounted</v>
      </c>
      <c r="J1234" s="3">
        <f>Table3[[#This Row],[Quantity_Sold]]*Table3[[#This Row],[Selling_Price]]</f>
        <v>3860</v>
      </c>
      <c r="K1234" s="3">
        <f t="shared" si="78"/>
        <v>57.9</v>
      </c>
      <c r="L1234" s="3">
        <f t="shared" si="79"/>
        <v>3802.1</v>
      </c>
      <c r="M1234" s="3" t="str">
        <f>TEXT(Table3[[#This Row],[Date]], "mmmm")</f>
        <v>February</v>
      </c>
      <c r="N1234" s="3" t="str">
        <f>_xlfn.XLOOKUP(D1234,Customers!A:A,Customers!B:B )</f>
        <v>Gonzalez-Tran</v>
      </c>
      <c r="O1234" s="3" t="str">
        <f>_xlfn.XLOOKUP(C1234,Books!A:A,Books!B:B)</f>
        <v>Choose level</v>
      </c>
      <c r="P1234" s="3" t="str">
        <f>INDEX(Customers!B:B,MATCH(D1234,Customers!A:A,0))</f>
        <v>Gonzalez-Tran</v>
      </c>
    </row>
    <row r="1235" spans="1:16">
      <c r="A1235" t="s">
        <v>1882</v>
      </c>
      <c r="B1235" s="5">
        <v>44971</v>
      </c>
      <c r="C1235" t="s">
        <v>34</v>
      </c>
      <c r="D1235" t="s">
        <v>498</v>
      </c>
      <c r="E1235">
        <v>9</v>
      </c>
      <c r="F1235" t="str">
        <f t="shared" si="76"/>
        <v>Bulk</v>
      </c>
      <c r="G1235" s="3">
        <v>284</v>
      </c>
      <c r="H1235">
        <v>0</v>
      </c>
      <c r="I1235" t="str">
        <f t="shared" si="77"/>
        <v>full price</v>
      </c>
      <c r="J1235" s="3">
        <f>Table3[[#This Row],[Quantity_Sold]]*Table3[[#This Row],[Selling_Price]]</f>
        <v>2556</v>
      </c>
      <c r="K1235" s="3">
        <f t="shared" si="78"/>
        <v>0</v>
      </c>
      <c r="L1235" s="3">
        <f t="shared" si="79"/>
        <v>2556</v>
      </c>
      <c r="M1235" s="3" t="str">
        <f>TEXT(Table3[[#This Row],[Date]], "mmmm")</f>
        <v>February</v>
      </c>
      <c r="N1235" s="3" t="str">
        <f>_xlfn.XLOOKUP(D1235,Customers!A:A,Customers!B:B )</f>
        <v>Anderson-Hogan</v>
      </c>
      <c r="O1235" s="3" t="str">
        <f>_xlfn.XLOOKUP(C1235,Books!A:A,Books!B:B)</f>
        <v>Against realize bill</v>
      </c>
      <c r="P1235" s="3" t="str">
        <f>INDEX(Customers!B:B,MATCH(D1235,Customers!A:A,0))</f>
        <v>Anderson-Hogan</v>
      </c>
    </row>
    <row r="1236" spans="1:16">
      <c r="A1236" t="s">
        <v>1883</v>
      </c>
      <c r="B1236" s="5">
        <v>44977</v>
      </c>
      <c r="C1236" t="s">
        <v>114</v>
      </c>
      <c r="D1236" t="s">
        <v>304</v>
      </c>
      <c r="E1236">
        <v>6</v>
      </c>
      <c r="F1236" t="str">
        <f t="shared" si="76"/>
        <v>Bulk</v>
      </c>
      <c r="G1236" s="3">
        <v>315</v>
      </c>
      <c r="H1236">
        <v>10</v>
      </c>
      <c r="I1236" t="str">
        <f t="shared" si="77"/>
        <v>discounted</v>
      </c>
      <c r="J1236" s="3">
        <f>Table3[[#This Row],[Quantity_Sold]]*Table3[[#This Row],[Selling_Price]]</f>
        <v>1890</v>
      </c>
      <c r="K1236" s="3">
        <f t="shared" si="78"/>
        <v>31.5</v>
      </c>
      <c r="L1236" s="3">
        <f t="shared" si="79"/>
        <v>1858.5</v>
      </c>
      <c r="M1236" s="3" t="str">
        <f>TEXT(Table3[[#This Row],[Date]], "mmmm")</f>
        <v>February</v>
      </c>
      <c r="N1236" s="3" t="str">
        <f>_xlfn.XLOOKUP(D1236,Customers!A:A,Customers!B:B )</f>
        <v>Roberts, Silva and Gray</v>
      </c>
      <c r="O1236" s="3" t="str">
        <f>_xlfn.XLOOKUP(C1236,Books!A:A,Books!B:B)</f>
        <v>Detail difficult power</v>
      </c>
      <c r="P1236" s="3" t="str">
        <f>INDEX(Customers!B:B,MATCH(D1236,Customers!A:A,0))</f>
        <v>Roberts, Silva and Gray</v>
      </c>
    </row>
    <row r="1237" spans="1:16">
      <c r="A1237" t="s">
        <v>1884</v>
      </c>
      <c r="B1237" s="5">
        <v>44975</v>
      </c>
      <c r="C1237" t="s">
        <v>32</v>
      </c>
      <c r="D1237" t="s">
        <v>256</v>
      </c>
      <c r="E1237">
        <v>7</v>
      </c>
      <c r="F1237" t="str">
        <f t="shared" si="76"/>
        <v>Bulk</v>
      </c>
      <c r="G1237" s="3">
        <v>186</v>
      </c>
      <c r="H1237">
        <v>5</v>
      </c>
      <c r="I1237" t="str">
        <f t="shared" si="77"/>
        <v>discounted</v>
      </c>
      <c r="J1237" s="3">
        <f>Table3[[#This Row],[Quantity_Sold]]*Table3[[#This Row],[Selling_Price]]</f>
        <v>1302</v>
      </c>
      <c r="K1237" s="3">
        <f t="shared" si="78"/>
        <v>9.3000000000000007</v>
      </c>
      <c r="L1237" s="3">
        <f t="shared" si="79"/>
        <v>1292.7</v>
      </c>
      <c r="M1237" s="3" t="str">
        <f>TEXT(Table3[[#This Row],[Date]], "mmmm")</f>
        <v>February</v>
      </c>
      <c r="N1237" s="3" t="str">
        <f>_xlfn.XLOOKUP(D1237,Customers!A:A,Customers!B:B )</f>
        <v>Stevenson-Phillips</v>
      </c>
      <c r="O1237" s="3" t="str">
        <f>_xlfn.XLOOKUP(C1237,Books!A:A,Books!B:B)</f>
        <v>Charge along</v>
      </c>
      <c r="P1237" s="3" t="str">
        <f>INDEX(Customers!B:B,MATCH(D1237,Customers!A:A,0))</f>
        <v>Stevenson-Phillips</v>
      </c>
    </row>
    <row r="1238" spans="1:16">
      <c r="A1238" t="s">
        <v>1885</v>
      </c>
      <c r="B1238" s="5">
        <v>44962</v>
      </c>
      <c r="C1238" t="s">
        <v>34</v>
      </c>
      <c r="D1238" t="s">
        <v>352</v>
      </c>
      <c r="E1238">
        <v>8</v>
      </c>
      <c r="F1238" t="str">
        <f t="shared" si="76"/>
        <v>Bulk</v>
      </c>
      <c r="G1238" s="3">
        <v>284</v>
      </c>
      <c r="H1238">
        <v>10</v>
      </c>
      <c r="I1238" t="str">
        <f t="shared" si="77"/>
        <v>discounted</v>
      </c>
      <c r="J1238" s="3">
        <f>Table3[[#This Row],[Quantity_Sold]]*Table3[[#This Row],[Selling_Price]]</f>
        <v>2272</v>
      </c>
      <c r="K1238" s="3">
        <f t="shared" si="78"/>
        <v>28.4</v>
      </c>
      <c r="L1238" s="3">
        <f t="shared" si="79"/>
        <v>2243.6</v>
      </c>
      <c r="M1238" s="3" t="str">
        <f>TEXT(Table3[[#This Row],[Date]], "mmmm")</f>
        <v>February</v>
      </c>
      <c r="N1238" s="3" t="str">
        <f>_xlfn.XLOOKUP(D1238,Customers!A:A,Customers!B:B )</f>
        <v>Gardner PLC</v>
      </c>
      <c r="O1238" s="3" t="str">
        <f>_xlfn.XLOOKUP(C1238,Books!A:A,Books!B:B)</f>
        <v>Against realize bill</v>
      </c>
      <c r="P1238" s="3" t="str">
        <f>INDEX(Customers!B:B,MATCH(D1238,Customers!A:A,0))</f>
        <v>Gardner PLC</v>
      </c>
    </row>
    <row r="1239" spans="1:16">
      <c r="A1239" t="s">
        <v>1886</v>
      </c>
      <c r="B1239" s="5">
        <v>44985</v>
      </c>
      <c r="C1239" t="s">
        <v>26</v>
      </c>
      <c r="D1239" t="s">
        <v>364</v>
      </c>
      <c r="E1239">
        <v>9</v>
      </c>
      <c r="F1239" t="str">
        <f t="shared" si="76"/>
        <v>Bulk</v>
      </c>
      <c r="G1239" s="3">
        <v>210</v>
      </c>
      <c r="H1239">
        <v>5</v>
      </c>
      <c r="I1239" t="str">
        <f t="shared" si="77"/>
        <v>discounted</v>
      </c>
      <c r="J1239" s="3">
        <f>Table3[[#This Row],[Quantity_Sold]]*Table3[[#This Row],[Selling_Price]]</f>
        <v>1890</v>
      </c>
      <c r="K1239" s="3">
        <f t="shared" si="78"/>
        <v>10.5</v>
      </c>
      <c r="L1239" s="3">
        <f t="shared" si="79"/>
        <v>1879.5</v>
      </c>
      <c r="M1239" s="3" t="str">
        <f>TEXT(Table3[[#This Row],[Date]], "mmmm")</f>
        <v>February</v>
      </c>
      <c r="N1239" s="3" t="str">
        <f>_xlfn.XLOOKUP(D1239,Customers!A:A,Customers!B:B )</f>
        <v>Mann PLC</v>
      </c>
      <c r="O1239" s="3" t="str">
        <f>_xlfn.XLOOKUP(C1239,Books!A:A,Books!B:B)</f>
        <v>Nearly material</v>
      </c>
      <c r="P1239" s="3" t="str">
        <f>INDEX(Customers!B:B,MATCH(D1239,Customers!A:A,0))</f>
        <v>Mann PLC</v>
      </c>
    </row>
    <row r="1240" spans="1:16">
      <c r="A1240" t="s">
        <v>1887</v>
      </c>
      <c r="B1240" s="5">
        <v>44985</v>
      </c>
      <c r="C1240" t="s">
        <v>122</v>
      </c>
      <c r="D1240" t="s">
        <v>498</v>
      </c>
      <c r="E1240">
        <v>9</v>
      </c>
      <c r="F1240" t="str">
        <f t="shared" si="76"/>
        <v>Bulk</v>
      </c>
      <c r="G1240" s="3">
        <v>326</v>
      </c>
      <c r="H1240">
        <v>10</v>
      </c>
      <c r="I1240" t="str">
        <f t="shared" si="77"/>
        <v>discounted</v>
      </c>
      <c r="J1240" s="3">
        <f>Table3[[#This Row],[Quantity_Sold]]*Table3[[#This Row],[Selling_Price]]</f>
        <v>2934</v>
      </c>
      <c r="K1240" s="3">
        <f t="shared" si="78"/>
        <v>32.6</v>
      </c>
      <c r="L1240" s="3">
        <f t="shared" si="79"/>
        <v>2901.4</v>
      </c>
      <c r="M1240" s="3" t="str">
        <f>TEXT(Table3[[#This Row],[Date]], "mmmm")</f>
        <v>February</v>
      </c>
      <c r="N1240" s="3" t="str">
        <f>_xlfn.XLOOKUP(D1240,Customers!A:A,Customers!B:B )</f>
        <v>Anderson-Hogan</v>
      </c>
      <c r="O1240" s="3" t="str">
        <f>_xlfn.XLOOKUP(C1240,Books!A:A,Books!B:B)</f>
        <v>Than every</v>
      </c>
      <c r="P1240" s="3" t="str">
        <f>INDEX(Customers!B:B,MATCH(D1240,Customers!A:A,0))</f>
        <v>Anderson-Hogan</v>
      </c>
    </row>
    <row r="1241" spans="1:16">
      <c r="A1241" t="s">
        <v>1888</v>
      </c>
      <c r="B1241" s="5">
        <v>44979</v>
      </c>
      <c r="C1241" t="s">
        <v>48</v>
      </c>
      <c r="D1241" t="s">
        <v>532</v>
      </c>
      <c r="E1241">
        <v>4</v>
      </c>
      <c r="F1241" t="str">
        <f t="shared" si="76"/>
        <v>normal</v>
      </c>
      <c r="G1241" s="3">
        <v>386</v>
      </c>
      <c r="H1241">
        <v>15</v>
      </c>
      <c r="I1241" t="str">
        <f t="shared" si="77"/>
        <v>discounted</v>
      </c>
      <c r="J1241" s="3">
        <f>Table3[[#This Row],[Quantity_Sold]]*Table3[[#This Row],[Selling_Price]]</f>
        <v>1544</v>
      </c>
      <c r="K1241" s="3">
        <f t="shared" si="78"/>
        <v>57.9</v>
      </c>
      <c r="L1241" s="3">
        <f t="shared" si="79"/>
        <v>1486.1</v>
      </c>
      <c r="M1241" s="3" t="str">
        <f>TEXT(Table3[[#This Row],[Date]], "mmmm")</f>
        <v>February</v>
      </c>
      <c r="N1241" s="3" t="str">
        <f>_xlfn.XLOOKUP(D1241,Customers!A:A,Customers!B:B )</f>
        <v>Bender Group</v>
      </c>
      <c r="O1241" s="3" t="str">
        <f>_xlfn.XLOOKUP(C1241,Books!A:A,Books!B:B)</f>
        <v>Choose level</v>
      </c>
      <c r="P1241" s="3" t="str">
        <f>INDEX(Customers!B:B,MATCH(D1241,Customers!A:A,0))</f>
        <v>Bender Group</v>
      </c>
    </row>
    <row r="1242" spans="1:16">
      <c r="A1242" t="s">
        <v>1889</v>
      </c>
      <c r="B1242" s="5">
        <v>44970</v>
      </c>
      <c r="C1242" t="s">
        <v>60</v>
      </c>
      <c r="D1242" t="s">
        <v>232</v>
      </c>
      <c r="E1242">
        <v>10</v>
      </c>
      <c r="F1242" t="str">
        <f t="shared" si="76"/>
        <v>Bulk</v>
      </c>
      <c r="G1242" s="3">
        <v>459</v>
      </c>
      <c r="H1242">
        <v>15</v>
      </c>
      <c r="I1242" t="str">
        <f t="shared" si="77"/>
        <v>discounted</v>
      </c>
      <c r="J1242" s="3">
        <f>Table3[[#This Row],[Quantity_Sold]]*Table3[[#This Row],[Selling_Price]]</f>
        <v>4590</v>
      </c>
      <c r="K1242" s="3">
        <f t="shared" si="78"/>
        <v>68.849999999999994</v>
      </c>
      <c r="L1242" s="3">
        <f t="shared" si="79"/>
        <v>4521.1499999999996</v>
      </c>
      <c r="M1242" s="3" t="str">
        <f>TEXT(Table3[[#This Row],[Date]], "mmmm")</f>
        <v>February</v>
      </c>
      <c r="N1242" s="3" t="str">
        <f>_xlfn.XLOOKUP(D1242,Customers!A:A,Customers!B:B )</f>
        <v>Mcknight LLC</v>
      </c>
      <c r="O1242" s="3" t="str">
        <f>_xlfn.XLOOKUP(C1242,Books!A:A,Books!B:B)</f>
        <v>Whatever method</v>
      </c>
      <c r="P1242" s="3" t="str">
        <f>INDEX(Customers!B:B,MATCH(D1242,Customers!A:A,0))</f>
        <v>Mcknight LLC</v>
      </c>
    </row>
    <row r="1243" spans="1:16">
      <c r="A1243" t="s">
        <v>1890</v>
      </c>
      <c r="B1243" s="5">
        <v>44972</v>
      </c>
      <c r="C1243" t="s">
        <v>100</v>
      </c>
      <c r="D1243" t="s">
        <v>570</v>
      </c>
      <c r="E1243">
        <v>7</v>
      </c>
      <c r="F1243" t="str">
        <f t="shared" si="76"/>
        <v>Bulk</v>
      </c>
      <c r="G1243" s="3">
        <v>334</v>
      </c>
      <c r="H1243">
        <v>5</v>
      </c>
      <c r="I1243" t="str">
        <f t="shared" si="77"/>
        <v>discounted</v>
      </c>
      <c r="J1243" s="3">
        <f>Table3[[#This Row],[Quantity_Sold]]*Table3[[#This Row],[Selling_Price]]</f>
        <v>2338</v>
      </c>
      <c r="K1243" s="3">
        <f t="shared" si="78"/>
        <v>16.7</v>
      </c>
      <c r="L1243" s="3">
        <f t="shared" si="79"/>
        <v>2321.3000000000002</v>
      </c>
      <c r="M1243" s="3" t="str">
        <f>TEXT(Table3[[#This Row],[Date]], "mmmm")</f>
        <v>February</v>
      </c>
      <c r="N1243" s="3" t="str">
        <f>_xlfn.XLOOKUP(D1243,Customers!A:A,Customers!B:B )</f>
        <v>Potter Group</v>
      </c>
      <c r="O1243" s="3" t="str">
        <f>_xlfn.XLOOKUP(C1243,Books!A:A,Books!B:B)</f>
        <v>Prevent particularly wrong</v>
      </c>
      <c r="P1243" s="3" t="str">
        <f>INDEX(Customers!B:B,MATCH(D1243,Customers!A:A,0))</f>
        <v>Potter Group</v>
      </c>
    </row>
    <row r="1244" spans="1:16">
      <c r="A1244" t="s">
        <v>1891</v>
      </c>
      <c r="B1244" s="5">
        <v>44958</v>
      </c>
      <c r="C1244" t="s">
        <v>112</v>
      </c>
      <c r="D1244" t="s">
        <v>132</v>
      </c>
      <c r="E1244">
        <v>5</v>
      </c>
      <c r="F1244" t="str">
        <f t="shared" si="76"/>
        <v>normal</v>
      </c>
      <c r="G1244" s="3">
        <v>462</v>
      </c>
      <c r="H1244">
        <v>15</v>
      </c>
      <c r="I1244" t="str">
        <f t="shared" si="77"/>
        <v>discounted</v>
      </c>
      <c r="J1244" s="3">
        <f>Table3[[#This Row],[Quantity_Sold]]*Table3[[#This Row],[Selling_Price]]</f>
        <v>2310</v>
      </c>
      <c r="K1244" s="3">
        <f t="shared" si="78"/>
        <v>69.3</v>
      </c>
      <c r="L1244" s="3">
        <f t="shared" si="79"/>
        <v>2240.6999999999998</v>
      </c>
      <c r="M1244" s="3" t="str">
        <f>TEXT(Table3[[#This Row],[Date]], "mmmm")</f>
        <v>February</v>
      </c>
      <c r="N1244" s="3" t="str">
        <f>_xlfn.XLOOKUP(D1244,Customers!A:A,Customers!B:B )</f>
        <v>Harris, Wilkinson and Barber</v>
      </c>
      <c r="O1244" s="3" t="str">
        <f>_xlfn.XLOOKUP(C1244,Books!A:A,Books!B:B)</f>
        <v>Now stage</v>
      </c>
      <c r="P1244" s="3" t="str">
        <f>INDEX(Customers!B:B,MATCH(D1244,Customers!A:A,0))</f>
        <v>Harris, Wilkinson and Barber</v>
      </c>
    </row>
    <row r="1245" spans="1:16">
      <c r="A1245" t="s">
        <v>1892</v>
      </c>
      <c r="B1245" s="5">
        <v>44962</v>
      </c>
      <c r="C1245" t="s">
        <v>108</v>
      </c>
      <c r="D1245" t="s">
        <v>424</v>
      </c>
      <c r="E1245">
        <v>1</v>
      </c>
      <c r="F1245" t="str">
        <f t="shared" si="76"/>
        <v>normal</v>
      </c>
      <c r="G1245" s="3">
        <v>287</v>
      </c>
      <c r="H1245">
        <v>10</v>
      </c>
      <c r="I1245" t="str">
        <f t="shared" si="77"/>
        <v>discounted</v>
      </c>
      <c r="J1245" s="3">
        <f>Table3[[#This Row],[Quantity_Sold]]*Table3[[#This Row],[Selling_Price]]</f>
        <v>287</v>
      </c>
      <c r="K1245" s="3">
        <f t="shared" si="78"/>
        <v>28.7</v>
      </c>
      <c r="L1245" s="3">
        <f t="shared" si="79"/>
        <v>258.3</v>
      </c>
      <c r="M1245" s="3" t="str">
        <f>TEXT(Table3[[#This Row],[Date]], "mmmm")</f>
        <v>February</v>
      </c>
      <c r="N1245" s="3" t="str">
        <f>_xlfn.XLOOKUP(D1245,Customers!A:A,Customers!B:B )</f>
        <v>Dillon-Galloway</v>
      </c>
      <c r="O1245" s="3" t="str">
        <f>_xlfn.XLOOKUP(C1245,Books!A:A,Books!B:B)</f>
        <v>Front</v>
      </c>
      <c r="P1245" s="3" t="str">
        <f>INDEX(Customers!B:B,MATCH(D1245,Customers!A:A,0))</f>
        <v>Dillon-Galloway</v>
      </c>
    </row>
    <row r="1246" spans="1:16">
      <c r="A1246" t="s">
        <v>1893</v>
      </c>
      <c r="B1246" s="5">
        <v>44966</v>
      </c>
      <c r="C1246" t="s">
        <v>108</v>
      </c>
      <c r="D1246" t="s">
        <v>222</v>
      </c>
      <c r="E1246">
        <v>7</v>
      </c>
      <c r="F1246" t="str">
        <f t="shared" si="76"/>
        <v>Bulk</v>
      </c>
      <c r="G1246" s="3">
        <v>287</v>
      </c>
      <c r="H1246">
        <v>15</v>
      </c>
      <c r="I1246" t="str">
        <f t="shared" si="77"/>
        <v>discounted</v>
      </c>
      <c r="J1246" s="3">
        <f>Table3[[#This Row],[Quantity_Sold]]*Table3[[#This Row],[Selling_Price]]</f>
        <v>2009</v>
      </c>
      <c r="K1246" s="3">
        <f t="shared" si="78"/>
        <v>43.05</v>
      </c>
      <c r="L1246" s="3">
        <f t="shared" si="79"/>
        <v>1965.95</v>
      </c>
      <c r="M1246" s="3" t="str">
        <f>TEXT(Table3[[#This Row],[Date]], "mmmm")</f>
        <v>February</v>
      </c>
      <c r="N1246" s="3" t="str">
        <f>_xlfn.XLOOKUP(D1246,Customers!A:A,Customers!B:B )</f>
        <v>Lewis-Hunter</v>
      </c>
      <c r="O1246" s="3" t="str">
        <f>_xlfn.XLOOKUP(C1246,Books!A:A,Books!B:B)</f>
        <v>Front</v>
      </c>
      <c r="P1246" s="3" t="str">
        <f>INDEX(Customers!B:B,MATCH(D1246,Customers!A:A,0))</f>
        <v>Lewis-Hunter</v>
      </c>
    </row>
    <row r="1247" spans="1:16">
      <c r="A1247" t="s">
        <v>1894</v>
      </c>
      <c r="B1247" s="5">
        <v>44975</v>
      </c>
      <c r="C1247" t="s">
        <v>56</v>
      </c>
      <c r="D1247" t="s">
        <v>530</v>
      </c>
      <c r="E1247">
        <v>5</v>
      </c>
      <c r="F1247" t="str">
        <f t="shared" si="76"/>
        <v>normal</v>
      </c>
      <c r="G1247" s="3">
        <v>222</v>
      </c>
      <c r="H1247">
        <v>0</v>
      </c>
      <c r="I1247" t="str">
        <f t="shared" si="77"/>
        <v>full price</v>
      </c>
      <c r="J1247" s="3">
        <f>Table3[[#This Row],[Quantity_Sold]]*Table3[[#This Row],[Selling_Price]]</f>
        <v>1110</v>
      </c>
      <c r="K1247" s="3">
        <f t="shared" si="78"/>
        <v>0</v>
      </c>
      <c r="L1247" s="3">
        <f t="shared" si="79"/>
        <v>1110</v>
      </c>
      <c r="M1247" s="3" t="str">
        <f>TEXT(Table3[[#This Row],[Date]], "mmmm")</f>
        <v>February</v>
      </c>
      <c r="N1247" s="3" t="str">
        <f>_xlfn.XLOOKUP(D1247,Customers!A:A,Customers!B:B )</f>
        <v>Prince Group</v>
      </c>
      <c r="O1247" s="3" t="str">
        <f>_xlfn.XLOOKUP(C1247,Books!A:A,Books!B:B)</f>
        <v>Unit coach</v>
      </c>
      <c r="P1247" s="3" t="str">
        <f>INDEX(Customers!B:B,MATCH(D1247,Customers!A:A,0))</f>
        <v>Prince Group</v>
      </c>
    </row>
    <row r="1248" spans="1:16">
      <c r="A1248" t="s">
        <v>1895</v>
      </c>
      <c r="B1248" s="5">
        <v>44961</v>
      </c>
      <c r="C1248" t="s">
        <v>98</v>
      </c>
      <c r="D1248" t="s">
        <v>234</v>
      </c>
      <c r="E1248">
        <v>9</v>
      </c>
      <c r="F1248" t="str">
        <f t="shared" si="76"/>
        <v>Bulk</v>
      </c>
      <c r="G1248" s="3">
        <v>206</v>
      </c>
      <c r="H1248">
        <v>15</v>
      </c>
      <c r="I1248" t="str">
        <f t="shared" si="77"/>
        <v>discounted</v>
      </c>
      <c r="J1248" s="3">
        <f>Table3[[#This Row],[Quantity_Sold]]*Table3[[#This Row],[Selling_Price]]</f>
        <v>1854</v>
      </c>
      <c r="K1248" s="3">
        <f t="shared" si="78"/>
        <v>30.9</v>
      </c>
      <c r="L1248" s="3">
        <f t="shared" si="79"/>
        <v>1823.1</v>
      </c>
      <c r="M1248" s="3" t="str">
        <f>TEXT(Table3[[#This Row],[Date]], "mmmm")</f>
        <v>February</v>
      </c>
      <c r="N1248" s="3" t="str">
        <f>_xlfn.XLOOKUP(D1248,Customers!A:A,Customers!B:B )</f>
        <v>Alvarez, Le and Wilson</v>
      </c>
      <c r="O1248" s="3" t="str">
        <f>_xlfn.XLOOKUP(C1248,Books!A:A,Books!B:B)</f>
        <v>Inside lot never discover</v>
      </c>
      <c r="P1248" s="3" t="str">
        <f>INDEX(Customers!B:B,MATCH(D1248,Customers!A:A,0))</f>
        <v>Alvarez, Le and Wilson</v>
      </c>
    </row>
    <row r="1249" spans="1:16">
      <c r="A1249" t="s">
        <v>1896</v>
      </c>
      <c r="B1249" s="5">
        <v>44980</v>
      </c>
      <c r="C1249" t="s">
        <v>98</v>
      </c>
      <c r="D1249" t="s">
        <v>147</v>
      </c>
      <c r="E1249">
        <v>9</v>
      </c>
      <c r="F1249" t="str">
        <f t="shared" si="76"/>
        <v>Bulk</v>
      </c>
      <c r="G1249" s="3">
        <v>206</v>
      </c>
      <c r="H1249">
        <v>0</v>
      </c>
      <c r="I1249" t="str">
        <f t="shared" si="77"/>
        <v>full price</v>
      </c>
      <c r="J1249" s="3">
        <f>Table3[[#This Row],[Quantity_Sold]]*Table3[[#This Row],[Selling_Price]]</f>
        <v>1854</v>
      </c>
      <c r="K1249" s="3">
        <f t="shared" si="78"/>
        <v>0</v>
      </c>
      <c r="L1249" s="3">
        <f t="shared" si="79"/>
        <v>1854</v>
      </c>
      <c r="M1249" s="3" t="str">
        <f>TEXT(Table3[[#This Row],[Date]], "mmmm")</f>
        <v>February</v>
      </c>
      <c r="N1249" s="3" t="str">
        <f>_xlfn.XLOOKUP(D1249,Customers!A:A,Customers!B:B )</f>
        <v>Callahan-Sullivan</v>
      </c>
      <c r="O1249" s="3" t="str">
        <f>_xlfn.XLOOKUP(C1249,Books!A:A,Books!B:B)</f>
        <v>Inside lot never discover</v>
      </c>
      <c r="P1249" s="3" t="str">
        <f>INDEX(Customers!B:B,MATCH(D1249,Customers!A:A,0))</f>
        <v>Callahan-Sullivan</v>
      </c>
    </row>
    <row r="1250" spans="1:16">
      <c r="A1250" t="s">
        <v>1897</v>
      </c>
      <c r="B1250" s="5">
        <v>44959</v>
      </c>
      <c r="C1250" t="s">
        <v>72</v>
      </c>
      <c r="D1250" t="s">
        <v>438</v>
      </c>
      <c r="E1250">
        <v>7</v>
      </c>
      <c r="F1250" t="str">
        <f t="shared" si="76"/>
        <v>Bulk</v>
      </c>
      <c r="G1250" s="3">
        <v>423</v>
      </c>
      <c r="H1250">
        <v>0</v>
      </c>
      <c r="I1250" t="str">
        <f t="shared" si="77"/>
        <v>full price</v>
      </c>
      <c r="J1250" s="3">
        <f>Table3[[#This Row],[Quantity_Sold]]*Table3[[#This Row],[Selling_Price]]</f>
        <v>2961</v>
      </c>
      <c r="K1250" s="3">
        <f t="shared" si="78"/>
        <v>0</v>
      </c>
      <c r="L1250" s="3">
        <f t="shared" si="79"/>
        <v>2961</v>
      </c>
      <c r="M1250" s="3" t="str">
        <f>TEXT(Table3[[#This Row],[Date]], "mmmm")</f>
        <v>February</v>
      </c>
      <c r="N1250" s="3" t="str">
        <f>_xlfn.XLOOKUP(D1250,Customers!A:A,Customers!B:B )</f>
        <v>Wolfe-Spencer</v>
      </c>
      <c r="O1250" s="3" t="str">
        <f>_xlfn.XLOOKUP(C1250,Books!A:A,Books!B:B)</f>
        <v>Remain hard</v>
      </c>
      <c r="P1250" s="3" t="str">
        <f>INDEX(Customers!B:B,MATCH(D1250,Customers!A:A,0))</f>
        <v>Wolfe-Spencer</v>
      </c>
    </row>
    <row r="1251" spans="1:16">
      <c r="A1251" t="s">
        <v>1898</v>
      </c>
      <c r="B1251" s="5">
        <v>44978</v>
      </c>
      <c r="C1251" t="s">
        <v>86</v>
      </c>
      <c r="D1251" t="s">
        <v>500</v>
      </c>
      <c r="E1251">
        <v>6</v>
      </c>
      <c r="F1251" t="str">
        <f t="shared" si="76"/>
        <v>Bulk</v>
      </c>
      <c r="G1251" s="3">
        <v>356</v>
      </c>
      <c r="H1251">
        <v>15</v>
      </c>
      <c r="I1251" t="str">
        <f t="shared" si="77"/>
        <v>discounted</v>
      </c>
      <c r="J1251" s="3">
        <f>Table3[[#This Row],[Quantity_Sold]]*Table3[[#This Row],[Selling_Price]]</f>
        <v>2136</v>
      </c>
      <c r="K1251" s="3">
        <f t="shared" si="78"/>
        <v>53.4</v>
      </c>
      <c r="L1251" s="3">
        <f t="shared" si="79"/>
        <v>2082.6</v>
      </c>
      <c r="M1251" s="3" t="str">
        <f>TEXT(Table3[[#This Row],[Date]], "mmmm")</f>
        <v>February</v>
      </c>
      <c r="N1251" s="3" t="str">
        <f>_xlfn.XLOOKUP(D1251,Customers!A:A,Customers!B:B )</f>
        <v>Patterson Ltd</v>
      </c>
      <c r="O1251" s="3" t="str">
        <f>_xlfn.XLOOKUP(C1251,Books!A:A,Books!B:B)</f>
        <v>While responsibility</v>
      </c>
      <c r="P1251" s="3" t="str">
        <f>INDEX(Customers!B:B,MATCH(D1251,Customers!A:A,0))</f>
        <v>Patterson Ltd</v>
      </c>
    </row>
    <row r="1252" spans="1:16">
      <c r="A1252" t="s">
        <v>1899</v>
      </c>
      <c r="B1252" s="5">
        <v>44974</v>
      </c>
      <c r="C1252" t="s">
        <v>44</v>
      </c>
      <c r="D1252" t="s">
        <v>538</v>
      </c>
      <c r="E1252">
        <v>5</v>
      </c>
      <c r="F1252" t="str">
        <f t="shared" si="76"/>
        <v>normal</v>
      </c>
      <c r="G1252" s="3">
        <v>295</v>
      </c>
      <c r="H1252">
        <v>0</v>
      </c>
      <c r="I1252" t="str">
        <f t="shared" si="77"/>
        <v>full price</v>
      </c>
      <c r="J1252" s="3">
        <f>Table3[[#This Row],[Quantity_Sold]]*Table3[[#This Row],[Selling_Price]]</f>
        <v>1475</v>
      </c>
      <c r="K1252" s="3">
        <f t="shared" si="78"/>
        <v>0</v>
      </c>
      <c r="L1252" s="3">
        <f t="shared" si="79"/>
        <v>1475</v>
      </c>
      <c r="M1252" s="3" t="str">
        <f>TEXT(Table3[[#This Row],[Date]], "mmmm")</f>
        <v>February</v>
      </c>
      <c r="N1252" s="3" t="str">
        <f>_xlfn.XLOOKUP(D1252,Customers!A:A,Customers!B:B )</f>
        <v>Savage, Boyle and Kennedy</v>
      </c>
      <c r="O1252" s="3" t="str">
        <f>_xlfn.XLOOKUP(C1252,Books!A:A,Books!B:B)</f>
        <v>Once suddenly</v>
      </c>
      <c r="P1252" s="3" t="str">
        <f>INDEX(Customers!B:B,MATCH(D1252,Customers!A:A,0))</f>
        <v>Savage, Boyle and Kennedy</v>
      </c>
    </row>
    <row r="1253" spans="1:16">
      <c r="A1253" t="s">
        <v>1900</v>
      </c>
      <c r="B1253" s="5">
        <v>44983</v>
      </c>
      <c r="C1253" t="s">
        <v>74</v>
      </c>
      <c r="D1253" t="s">
        <v>552</v>
      </c>
      <c r="E1253">
        <v>6</v>
      </c>
      <c r="F1253" t="str">
        <f t="shared" si="76"/>
        <v>Bulk</v>
      </c>
      <c r="G1253" s="3">
        <v>347</v>
      </c>
      <c r="H1253">
        <v>5</v>
      </c>
      <c r="I1253" t="str">
        <f t="shared" si="77"/>
        <v>discounted</v>
      </c>
      <c r="J1253" s="3">
        <f>Table3[[#This Row],[Quantity_Sold]]*Table3[[#This Row],[Selling_Price]]</f>
        <v>2082</v>
      </c>
      <c r="K1253" s="3">
        <f t="shared" si="78"/>
        <v>17.350000000000001</v>
      </c>
      <c r="L1253" s="3">
        <f t="shared" si="79"/>
        <v>2064.65</v>
      </c>
      <c r="M1253" s="3" t="str">
        <f>TEXT(Table3[[#This Row],[Date]], "mmmm")</f>
        <v>February</v>
      </c>
      <c r="N1253" s="3" t="str">
        <f>_xlfn.XLOOKUP(D1253,Customers!A:A,Customers!B:B )</f>
        <v>Lamb LLC</v>
      </c>
      <c r="O1253" s="3" t="str">
        <f>_xlfn.XLOOKUP(C1253,Books!A:A,Books!B:B)</f>
        <v>Think either pressure</v>
      </c>
      <c r="P1253" s="3" t="str">
        <f>INDEX(Customers!B:B,MATCH(D1253,Customers!A:A,0))</f>
        <v>Lamb LLC</v>
      </c>
    </row>
    <row r="1254" spans="1:16">
      <c r="A1254" t="s">
        <v>1901</v>
      </c>
      <c r="B1254" s="5">
        <v>44958</v>
      </c>
      <c r="C1254" t="s">
        <v>7</v>
      </c>
      <c r="D1254" t="s">
        <v>290</v>
      </c>
      <c r="E1254">
        <v>5</v>
      </c>
      <c r="F1254" t="str">
        <f t="shared" si="76"/>
        <v>normal</v>
      </c>
      <c r="G1254" s="3">
        <v>341</v>
      </c>
      <c r="H1254">
        <v>10</v>
      </c>
      <c r="I1254" t="str">
        <f t="shared" si="77"/>
        <v>discounted</v>
      </c>
      <c r="J1254" s="3">
        <f>Table3[[#This Row],[Quantity_Sold]]*Table3[[#This Row],[Selling_Price]]</f>
        <v>1705</v>
      </c>
      <c r="K1254" s="3">
        <f t="shared" si="78"/>
        <v>34.1</v>
      </c>
      <c r="L1254" s="3">
        <f t="shared" si="79"/>
        <v>1670.9</v>
      </c>
      <c r="M1254" s="3" t="str">
        <f>TEXT(Table3[[#This Row],[Date]], "mmmm")</f>
        <v>February</v>
      </c>
      <c r="N1254" s="3" t="str">
        <f>_xlfn.XLOOKUP(D1254,Customers!A:A,Customers!B:B )</f>
        <v>Kaiser Group</v>
      </c>
      <c r="O1254" s="3" t="str">
        <f>_xlfn.XLOOKUP(C1254,Books!A:A,Books!B:B)</f>
        <v>Key protect simple fall</v>
      </c>
      <c r="P1254" s="3" t="str">
        <f>INDEX(Customers!B:B,MATCH(D1254,Customers!A:A,0))</f>
        <v>Kaiser Group</v>
      </c>
    </row>
    <row r="1255" spans="1:16">
      <c r="A1255" t="s">
        <v>1902</v>
      </c>
      <c r="B1255" s="5">
        <v>44982</v>
      </c>
      <c r="C1255" t="s">
        <v>68</v>
      </c>
      <c r="D1255" t="s">
        <v>360</v>
      </c>
      <c r="E1255">
        <v>7</v>
      </c>
      <c r="F1255" t="str">
        <f t="shared" si="76"/>
        <v>Bulk</v>
      </c>
      <c r="G1255" s="3">
        <v>410</v>
      </c>
      <c r="H1255">
        <v>10</v>
      </c>
      <c r="I1255" t="str">
        <f t="shared" si="77"/>
        <v>discounted</v>
      </c>
      <c r="J1255" s="3">
        <f>Table3[[#This Row],[Quantity_Sold]]*Table3[[#This Row],[Selling_Price]]</f>
        <v>2870</v>
      </c>
      <c r="K1255" s="3">
        <f t="shared" si="78"/>
        <v>41</v>
      </c>
      <c r="L1255" s="3">
        <f t="shared" si="79"/>
        <v>2829</v>
      </c>
      <c r="M1255" s="3" t="str">
        <f>TEXT(Table3[[#This Row],[Date]], "mmmm")</f>
        <v>February</v>
      </c>
      <c r="N1255" s="3" t="str">
        <f>_xlfn.XLOOKUP(D1255,Customers!A:A,Customers!B:B )</f>
        <v>Guzman Ltd</v>
      </c>
      <c r="O1255" s="3" t="str">
        <f>_xlfn.XLOOKUP(C1255,Books!A:A,Books!B:B)</f>
        <v>Audience will series</v>
      </c>
      <c r="P1255" s="3" t="str">
        <f>INDEX(Customers!B:B,MATCH(D1255,Customers!A:A,0))</f>
        <v>Guzman Ltd</v>
      </c>
    </row>
    <row r="1256" spans="1:16">
      <c r="A1256" t="s">
        <v>1903</v>
      </c>
      <c r="B1256" s="5">
        <v>44970</v>
      </c>
      <c r="C1256" t="s">
        <v>110</v>
      </c>
      <c r="D1256" t="s">
        <v>141</v>
      </c>
      <c r="E1256">
        <v>6</v>
      </c>
      <c r="F1256" t="str">
        <f t="shared" si="76"/>
        <v>Bulk</v>
      </c>
      <c r="G1256" s="3">
        <v>451</v>
      </c>
      <c r="H1256">
        <v>15</v>
      </c>
      <c r="I1256" t="str">
        <f t="shared" si="77"/>
        <v>discounted</v>
      </c>
      <c r="J1256" s="3">
        <f>Table3[[#This Row],[Quantity_Sold]]*Table3[[#This Row],[Selling_Price]]</f>
        <v>2706</v>
      </c>
      <c r="K1256" s="3">
        <f t="shared" si="78"/>
        <v>67.650000000000006</v>
      </c>
      <c r="L1256" s="3">
        <f t="shared" si="79"/>
        <v>2638.35</v>
      </c>
      <c r="M1256" s="3" t="str">
        <f>TEXT(Table3[[#This Row],[Date]], "mmmm")</f>
        <v>February</v>
      </c>
      <c r="N1256" s="3" t="str">
        <f>_xlfn.XLOOKUP(D1256,Customers!A:A,Customers!B:B )</f>
        <v>Clark and Sons</v>
      </c>
      <c r="O1256" s="3" t="str">
        <f>_xlfn.XLOOKUP(C1256,Books!A:A,Books!B:B)</f>
        <v>Sense produce</v>
      </c>
      <c r="P1256" s="3" t="str">
        <f>INDEX(Customers!B:B,MATCH(D1256,Customers!A:A,0))</f>
        <v>Clark and Sons</v>
      </c>
    </row>
    <row r="1257" spans="1:16">
      <c r="A1257" t="s">
        <v>1904</v>
      </c>
      <c r="B1257" s="5">
        <v>44972</v>
      </c>
      <c r="C1257" t="s">
        <v>54</v>
      </c>
      <c r="D1257" t="s">
        <v>376</v>
      </c>
      <c r="E1257">
        <v>7</v>
      </c>
      <c r="F1257" t="str">
        <f t="shared" si="76"/>
        <v>Bulk</v>
      </c>
      <c r="G1257" s="3">
        <v>421</v>
      </c>
      <c r="H1257">
        <v>5</v>
      </c>
      <c r="I1257" t="str">
        <f t="shared" si="77"/>
        <v>discounted</v>
      </c>
      <c r="J1257" s="3">
        <f>Table3[[#This Row],[Quantity_Sold]]*Table3[[#This Row],[Selling_Price]]</f>
        <v>2947</v>
      </c>
      <c r="K1257" s="3">
        <f t="shared" si="78"/>
        <v>21.05</v>
      </c>
      <c r="L1257" s="3">
        <f t="shared" si="79"/>
        <v>2925.95</v>
      </c>
      <c r="M1257" s="3" t="str">
        <f>TEXT(Table3[[#This Row],[Date]], "mmmm")</f>
        <v>February</v>
      </c>
      <c r="N1257" s="3" t="str">
        <f>_xlfn.XLOOKUP(D1257,Customers!A:A,Customers!B:B )</f>
        <v>Miller Ltd</v>
      </c>
      <c r="O1257" s="3" t="str">
        <f>_xlfn.XLOOKUP(C1257,Books!A:A,Books!B:B)</f>
        <v>Author director</v>
      </c>
      <c r="P1257" s="3" t="str">
        <f>INDEX(Customers!B:B,MATCH(D1257,Customers!A:A,0))</f>
        <v>Miller Ltd</v>
      </c>
    </row>
    <row r="1258" spans="1:16">
      <c r="A1258" t="s">
        <v>1905</v>
      </c>
      <c r="B1258" s="5">
        <v>44966</v>
      </c>
      <c r="C1258" t="s">
        <v>90</v>
      </c>
      <c r="D1258" t="s">
        <v>492</v>
      </c>
      <c r="E1258">
        <v>5</v>
      </c>
      <c r="F1258" t="str">
        <f t="shared" si="76"/>
        <v>normal</v>
      </c>
      <c r="G1258" s="3">
        <v>222</v>
      </c>
      <c r="H1258">
        <v>15</v>
      </c>
      <c r="I1258" t="str">
        <f t="shared" si="77"/>
        <v>discounted</v>
      </c>
      <c r="J1258" s="3">
        <f>Table3[[#This Row],[Quantity_Sold]]*Table3[[#This Row],[Selling_Price]]</f>
        <v>1110</v>
      </c>
      <c r="K1258" s="3">
        <f t="shared" si="78"/>
        <v>33.299999999999997</v>
      </c>
      <c r="L1258" s="3">
        <f t="shared" si="79"/>
        <v>1076.7</v>
      </c>
      <c r="M1258" s="3" t="str">
        <f>TEXT(Table3[[#This Row],[Date]], "mmmm")</f>
        <v>February</v>
      </c>
      <c r="N1258" s="3" t="str">
        <f>_xlfn.XLOOKUP(D1258,Customers!A:A,Customers!B:B )</f>
        <v>Murray, Mason and Taylor</v>
      </c>
      <c r="O1258" s="3" t="str">
        <f>_xlfn.XLOOKUP(C1258,Books!A:A,Books!B:B)</f>
        <v>Remember approach buy</v>
      </c>
      <c r="P1258" s="3" t="str">
        <f>INDEX(Customers!B:B,MATCH(D1258,Customers!A:A,0))</f>
        <v>Murray, Mason and Taylor</v>
      </c>
    </row>
    <row r="1259" spans="1:16">
      <c r="A1259" t="s">
        <v>1906</v>
      </c>
      <c r="B1259" s="5">
        <v>44974</v>
      </c>
      <c r="C1259" t="s">
        <v>82</v>
      </c>
      <c r="D1259" t="s">
        <v>326</v>
      </c>
      <c r="E1259">
        <v>1</v>
      </c>
      <c r="F1259" t="str">
        <f t="shared" si="76"/>
        <v>normal</v>
      </c>
      <c r="G1259" s="3">
        <v>373</v>
      </c>
      <c r="H1259">
        <v>0</v>
      </c>
      <c r="I1259" t="str">
        <f t="shared" si="77"/>
        <v>full price</v>
      </c>
      <c r="J1259" s="3">
        <f>Table3[[#This Row],[Quantity_Sold]]*Table3[[#This Row],[Selling_Price]]</f>
        <v>373</v>
      </c>
      <c r="K1259" s="3">
        <f t="shared" si="78"/>
        <v>0</v>
      </c>
      <c r="L1259" s="3">
        <f t="shared" si="79"/>
        <v>373</v>
      </c>
      <c r="M1259" s="3" t="str">
        <f>TEXT(Table3[[#This Row],[Date]], "mmmm")</f>
        <v>February</v>
      </c>
      <c r="N1259" s="3" t="str">
        <f>_xlfn.XLOOKUP(D1259,Customers!A:A,Customers!B:B )</f>
        <v>Scott-Johnston</v>
      </c>
      <c r="O1259" s="3" t="str">
        <f>_xlfn.XLOOKUP(C1259,Books!A:A,Books!B:B)</f>
        <v>Light leader expect</v>
      </c>
      <c r="P1259" s="3" t="str">
        <f>INDEX(Customers!B:B,MATCH(D1259,Customers!A:A,0))</f>
        <v>Scott-Johnston</v>
      </c>
    </row>
    <row r="1260" spans="1:16">
      <c r="A1260" t="s">
        <v>1907</v>
      </c>
      <c r="B1260" s="5">
        <v>44966</v>
      </c>
      <c r="C1260" t="s">
        <v>76</v>
      </c>
      <c r="D1260" t="s">
        <v>374</v>
      </c>
      <c r="E1260">
        <v>2</v>
      </c>
      <c r="F1260" t="str">
        <f t="shared" si="76"/>
        <v>normal</v>
      </c>
      <c r="G1260" s="3">
        <v>305</v>
      </c>
      <c r="H1260">
        <v>15</v>
      </c>
      <c r="I1260" t="str">
        <f t="shared" si="77"/>
        <v>discounted</v>
      </c>
      <c r="J1260" s="3">
        <f>Table3[[#This Row],[Quantity_Sold]]*Table3[[#This Row],[Selling_Price]]</f>
        <v>610</v>
      </c>
      <c r="K1260" s="3">
        <f t="shared" si="78"/>
        <v>45.75</v>
      </c>
      <c r="L1260" s="3">
        <f t="shared" si="79"/>
        <v>564.25</v>
      </c>
      <c r="M1260" s="3" t="str">
        <f>TEXT(Table3[[#This Row],[Date]], "mmmm")</f>
        <v>February</v>
      </c>
      <c r="N1260" s="3" t="str">
        <f>_xlfn.XLOOKUP(D1260,Customers!A:A,Customers!B:B )</f>
        <v>Smith-Wolfe</v>
      </c>
      <c r="O1260" s="3" t="str">
        <f>_xlfn.XLOOKUP(C1260,Books!A:A,Books!B:B)</f>
        <v>Above treatment</v>
      </c>
      <c r="P1260" s="3" t="str">
        <f>INDEX(Customers!B:B,MATCH(D1260,Customers!A:A,0))</f>
        <v>Smith-Wolfe</v>
      </c>
    </row>
    <row r="1261" spans="1:16">
      <c r="A1261" t="s">
        <v>1908</v>
      </c>
      <c r="B1261" s="5">
        <v>44963</v>
      </c>
      <c r="C1261" t="s">
        <v>15</v>
      </c>
      <c r="D1261" t="s">
        <v>500</v>
      </c>
      <c r="E1261">
        <v>6</v>
      </c>
      <c r="F1261" t="str">
        <f t="shared" si="76"/>
        <v>Bulk</v>
      </c>
      <c r="G1261" s="3">
        <v>248</v>
      </c>
      <c r="H1261">
        <v>5</v>
      </c>
      <c r="I1261" t="str">
        <f t="shared" si="77"/>
        <v>discounted</v>
      </c>
      <c r="J1261" s="3">
        <f>Table3[[#This Row],[Quantity_Sold]]*Table3[[#This Row],[Selling_Price]]</f>
        <v>1488</v>
      </c>
      <c r="K1261" s="3">
        <f t="shared" si="78"/>
        <v>12.4</v>
      </c>
      <c r="L1261" s="3">
        <f t="shared" si="79"/>
        <v>1475.6</v>
      </c>
      <c r="M1261" s="3" t="str">
        <f>TEXT(Table3[[#This Row],[Date]], "mmmm")</f>
        <v>February</v>
      </c>
      <c r="N1261" s="3" t="str">
        <f>_xlfn.XLOOKUP(D1261,Customers!A:A,Customers!B:B )</f>
        <v>Patterson Ltd</v>
      </c>
      <c r="O1261" s="3" t="str">
        <f>_xlfn.XLOOKUP(C1261,Books!A:A,Books!B:B)</f>
        <v>Especially father down</v>
      </c>
      <c r="P1261" s="3" t="str">
        <f>INDEX(Customers!B:B,MATCH(D1261,Customers!A:A,0))</f>
        <v>Patterson Ltd</v>
      </c>
    </row>
    <row r="1262" spans="1:16">
      <c r="A1262" t="s">
        <v>1909</v>
      </c>
      <c r="B1262" s="5">
        <v>44967</v>
      </c>
      <c r="C1262" t="s">
        <v>68</v>
      </c>
      <c r="D1262" t="s">
        <v>386</v>
      </c>
      <c r="E1262">
        <v>2</v>
      </c>
      <c r="F1262" t="str">
        <f t="shared" si="76"/>
        <v>normal</v>
      </c>
      <c r="G1262" s="3">
        <v>410</v>
      </c>
      <c r="H1262">
        <v>0</v>
      </c>
      <c r="I1262" t="str">
        <f t="shared" si="77"/>
        <v>full price</v>
      </c>
      <c r="J1262" s="3">
        <f>Table3[[#This Row],[Quantity_Sold]]*Table3[[#This Row],[Selling_Price]]</f>
        <v>820</v>
      </c>
      <c r="K1262" s="3">
        <f t="shared" si="78"/>
        <v>0</v>
      </c>
      <c r="L1262" s="3">
        <f t="shared" si="79"/>
        <v>820</v>
      </c>
      <c r="M1262" s="3" t="str">
        <f>TEXT(Table3[[#This Row],[Date]], "mmmm")</f>
        <v>February</v>
      </c>
      <c r="N1262" s="3" t="str">
        <f>_xlfn.XLOOKUP(D1262,Customers!A:A,Customers!B:B )</f>
        <v>Sullivan-Patterson</v>
      </c>
      <c r="O1262" s="3" t="str">
        <f>_xlfn.XLOOKUP(C1262,Books!A:A,Books!B:B)</f>
        <v>Audience will series</v>
      </c>
      <c r="P1262" s="3" t="str">
        <f>INDEX(Customers!B:B,MATCH(D1262,Customers!A:A,0))</f>
        <v>Sullivan-Patterson</v>
      </c>
    </row>
    <row r="1263" spans="1:16">
      <c r="A1263" t="s">
        <v>1910</v>
      </c>
      <c r="B1263" s="5">
        <v>44962</v>
      </c>
      <c r="C1263" t="s">
        <v>20</v>
      </c>
      <c r="D1263" t="s">
        <v>606</v>
      </c>
      <c r="E1263">
        <v>9</v>
      </c>
      <c r="F1263" t="str">
        <f t="shared" si="76"/>
        <v>Bulk</v>
      </c>
      <c r="G1263" s="3">
        <v>213</v>
      </c>
      <c r="H1263">
        <v>10</v>
      </c>
      <c r="I1263" t="str">
        <f t="shared" si="77"/>
        <v>discounted</v>
      </c>
      <c r="J1263" s="3">
        <f>Table3[[#This Row],[Quantity_Sold]]*Table3[[#This Row],[Selling_Price]]</f>
        <v>1917</v>
      </c>
      <c r="K1263" s="3">
        <f t="shared" si="78"/>
        <v>21.3</v>
      </c>
      <c r="L1263" s="3">
        <f t="shared" si="79"/>
        <v>1895.7</v>
      </c>
      <c r="M1263" s="3" t="str">
        <f>TEXT(Table3[[#This Row],[Date]], "mmmm")</f>
        <v>February</v>
      </c>
      <c r="N1263" s="3" t="str">
        <f>_xlfn.XLOOKUP(D1263,Customers!A:A,Customers!B:B )</f>
        <v>Jackson Inc</v>
      </c>
      <c r="O1263" s="3" t="str">
        <f>_xlfn.XLOOKUP(C1263,Books!A:A,Books!B:B)</f>
        <v>System they</v>
      </c>
      <c r="P1263" s="3" t="str">
        <f>INDEX(Customers!B:B,MATCH(D1263,Customers!A:A,0))</f>
        <v>Jackson Inc</v>
      </c>
    </row>
    <row r="1264" spans="1:16">
      <c r="A1264" t="s">
        <v>1911</v>
      </c>
      <c r="B1264" s="5">
        <v>44958</v>
      </c>
      <c r="C1264" t="s">
        <v>98</v>
      </c>
      <c r="D1264" t="s">
        <v>330</v>
      </c>
      <c r="E1264">
        <v>3</v>
      </c>
      <c r="F1264" t="str">
        <f t="shared" si="76"/>
        <v>normal</v>
      </c>
      <c r="G1264" s="3">
        <v>206</v>
      </c>
      <c r="H1264">
        <v>5</v>
      </c>
      <c r="I1264" t="str">
        <f t="shared" si="77"/>
        <v>discounted</v>
      </c>
      <c r="J1264" s="3">
        <f>Table3[[#This Row],[Quantity_Sold]]*Table3[[#This Row],[Selling_Price]]</f>
        <v>618</v>
      </c>
      <c r="K1264" s="3">
        <f t="shared" si="78"/>
        <v>10.3</v>
      </c>
      <c r="L1264" s="3">
        <f t="shared" si="79"/>
        <v>607.70000000000005</v>
      </c>
      <c r="M1264" s="3" t="str">
        <f>TEXT(Table3[[#This Row],[Date]], "mmmm")</f>
        <v>February</v>
      </c>
      <c r="N1264" s="3" t="str">
        <f>_xlfn.XLOOKUP(D1264,Customers!A:A,Customers!B:B )</f>
        <v>Tate-Massey</v>
      </c>
      <c r="O1264" s="3" t="str">
        <f>_xlfn.XLOOKUP(C1264,Books!A:A,Books!B:B)</f>
        <v>Inside lot never discover</v>
      </c>
      <c r="P1264" s="3" t="str">
        <f>INDEX(Customers!B:B,MATCH(D1264,Customers!A:A,0))</f>
        <v>Tate-Massey</v>
      </c>
    </row>
    <row r="1265" spans="1:16">
      <c r="A1265" t="s">
        <v>1912</v>
      </c>
      <c r="B1265" s="5">
        <v>44977</v>
      </c>
      <c r="C1265" t="s">
        <v>62</v>
      </c>
      <c r="D1265" t="s">
        <v>356</v>
      </c>
      <c r="E1265">
        <v>2</v>
      </c>
      <c r="F1265" t="str">
        <f t="shared" si="76"/>
        <v>normal</v>
      </c>
      <c r="G1265" s="3">
        <v>336</v>
      </c>
      <c r="H1265">
        <v>0</v>
      </c>
      <c r="I1265" t="str">
        <f t="shared" si="77"/>
        <v>full price</v>
      </c>
      <c r="J1265" s="3">
        <f>Table3[[#This Row],[Quantity_Sold]]*Table3[[#This Row],[Selling_Price]]</f>
        <v>672</v>
      </c>
      <c r="K1265" s="3">
        <f t="shared" si="78"/>
        <v>0</v>
      </c>
      <c r="L1265" s="3">
        <f t="shared" si="79"/>
        <v>672</v>
      </c>
      <c r="M1265" s="3" t="str">
        <f>TEXT(Table3[[#This Row],[Date]], "mmmm")</f>
        <v>February</v>
      </c>
      <c r="N1265" s="3" t="str">
        <f>_xlfn.XLOOKUP(D1265,Customers!A:A,Customers!B:B )</f>
        <v>Nash, Rich and Hill</v>
      </c>
      <c r="O1265" s="3" t="str">
        <f>_xlfn.XLOOKUP(C1265,Books!A:A,Books!B:B)</f>
        <v>Wife get age</v>
      </c>
      <c r="P1265" s="3" t="str">
        <f>INDEX(Customers!B:B,MATCH(D1265,Customers!A:A,0))</f>
        <v>Nash, Rich and Hill</v>
      </c>
    </row>
    <row r="1266" spans="1:16">
      <c r="A1266" t="s">
        <v>1913</v>
      </c>
      <c r="B1266" s="5">
        <v>44960</v>
      </c>
      <c r="C1266" t="s">
        <v>44</v>
      </c>
      <c r="D1266" t="s">
        <v>340</v>
      </c>
      <c r="E1266">
        <v>6</v>
      </c>
      <c r="F1266" t="str">
        <f t="shared" si="76"/>
        <v>Bulk</v>
      </c>
      <c r="G1266" s="3">
        <v>295</v>
      </c>
      <c r="H1266">
        <v>10</v>
      </c>
      <c r="I1266" t="str">
        <f t="shared" si="77"/>
        <v>discounted</v>
      </c>
      <c r="J1266" s="3">
        <f>Table3[[#This Row],[Quantity_Sold]]*Table3[[#This Row],[Selling_Price]]</f>
        <v>1770</v>
      </c>
      <c r="K1266" s="3">
        <f t="shared" si="78"/>
        <v>29.5</v>
      </c>
      <c r="L1266" s="3">
        <f t="shared" si="79"/>
        <v>1740.5</v>
      </c>
      <c r="M1266" s="3" t="str">
        <f>TEXT(Table3[[#This Row],[Date]], "mmmm")</f>
        <v>February</v>
      </c>
      <c r="N1266" s="3" t="str">
        <f>_xlfn.XLOOKUP(D1266,Customers!A:A,Customers!B:B )</f>
        <v>Miller-Miller</v>
      </c>
      <c r="O1266" s="3" t="str">
        <f>_xlfn.XLOOKUP(C1266,Books!A:A,Books!B:B)</f>
        <v>Once suddenly</v>
      </c>
      <c r="P1266" s="3" t="str">
        <f>INDEX(Customers!B:B,MATCH(D1266,Customers!A:A,0))</f>
        <v>Miller-Miller</v>
      </c>
    </row>
    <row r="1267" spans="1:16">
      <c r="A1267" t="s">
        <v>1914</v>
      </c>
      <c r="B1267" s="5">
        <v>44970</v>
      </c>
      <c r="C1267" t="s">
        <v>92</v>
      </c>
      <c r="D1267" t="s">
        <v>428</v>
      </c>
      <c r="E1267">
        <v>7</v>
      </c>
      <c r="F1267" t="str">
        <f t="shared" si="76"/>
        <v>Bulk</v>
      </c>
      <c r="G1267" s="3">
        <v>381</v>
      </c>
      <c r="H1267">
        <v>10</v>
      </c>
      <c r="I1267" t="str">
        <f t="shared" si="77"/>
        <v>discounted</v>
      </c>
      <c r="J1267" s="3">
        <f>Table3[[#This Row],[Quantity_Sold]]*Table3[[#This Row],[Selling_Price]]</f>
        <v>2667</v>
      </c>
      <c r="K1267" s="3">
        <f t="shared" si="78"/>
        <v>38.1</v>
      </c>
      <c r="L1267" s="3">
        <f t="shared" si="79"/>
        <v>2628.9</v>
      </c>
      <c r="M1267" s="3" t="str">
        <f>TEXT(Table3[[#This Row],[Date]], "mmmm")</f>
        <v>February</v>
      </c>
      <c r="N1267" s="3" t="str">
        <f>_xlfn.XLOOKUP(D1267,Customers!A:A,Customers!B:B )</f>
        <v>Daniels-Bond</v>
      </c>
      <c r="O1267" s="3" t="str">
        <f>_xlfn.XLOOKUP(C1267,Books!A:A,Books!B:B)</f>
        <v>Also general growth local</v>
      </c>
      <c r="P1267" s="3" t="str">
        <f>INDEX(Customers!B:B,MATCH(D1267,Customers!A:A,0))</f>
        <v>Daniels-Bond</v>
      </c>
    </row>
    <row r="1268" spans="1:16">
      <c r="A1268" t="s">
        <v>1915</v>
      </c>
      <c r="B1268" s="5">
        <v>44960</v>
      </c>
      <c r="C1268" t="s">
        <v>64</v>
      </c>
      <c r="D1268" t="s">
        <v>550</v>
      </c>
      <c r="E1268">
        <v>10</v>
      </c>
      <c r="F1268" t="str">
        <f t="shared" si="76"/>
        <v>Bulk</v>
      </c>
      <c r="G1268" s="3">
        <v>487</v>
      </c>
      <c r="H1268">
        <v>10</v>
      </c>
      <c r="I1268" t="str">
        <f t="shared" si="77"/>
        <v>discounted</v>
      </c>
      <c r="J1268" s="3">
        <f>Table3[[#This Row],[Quantity_Sold]]*Table3[[#This Row],[Selling_Price]]</f>
        <v>4870</v>
      </c>
      <c r="K1268" s="3">
        <f t="shared" si="78"/>
        <v>48.7</v>
      </c>
      <c r="L1268" s="3">
        <f t="shared" si="79"/>
        <v>4821.3</v>
      </c>
      <c r="M1268" s="3" t="str">
        <f>TEXT(Table3[[#This Row],[Date]], "mmmm")</f>
        <v>February</v>
      </c>
      <c r="N1268" s="3" t="str">
        <f>_xlfn.XLOOKUP(D1268,Customers!A:A,Customers!B:B )</f>
        <v>Hunter PLC</v>
      </c>
      <c r="O1268" s="3" t="str">
        <f>_xlfn.XLOOKUP(C1268,Books!A:A,Books!B:B)</f>
        <v>Health beyond back</v>
      </c>
      <c r="P1268" s="3" t="str">
        <f>INDEX(Customers!B:B,MATCH(D1268,Customers!A:A,0))</f>
        <v>Hunter PLC</v>
      </c>
    </row>
    <row r="1269" spans="1:16">
      <c r="A1269" t="s">
        <v>1916</v>
      </c>
      <c r="B1269" s="5">
        <v>44983</v>
      </c>
      <c r="C1269" t="s">
        <v>108</v>
      </c>
      <c r="D1269" t="s">
        <v>308</v>
      </c>
      <c r="E1269">
        <v>3</v>
      </c>
      <c r="F1269" t="str">
        <f t="shared" si="76"/>
        <v>normal</v>
      </c>
      <c r="G1269" s="3">
        <v>287</v>
      </c>
      <c r="H1269">
        <v>15</v>
      </c>
      <c r="I1269" t="str">
        <f t="shared" si="77"/>
        <v>discounted</v>
      </c>
      <c r="J1269" s="3">
        <f>Table3[[#This Row],[Quantity_Sold]]*Table3[[#This Row],[Selling_Price]]</f>
        <v>861</v>
      </c>
      <c r="K1269" s="3">
        <f t="shared" si="78"/>
        <v>43.05</v>
      </c>
      <c r="L1269" s="3">
        <f t="shared" si="79"/>
        <v>817.95</v>
      </c>
      <c r="M1269" s="3" t="str">
        <f>TEXT(Table3[[#This Row],[Date]], "mmmm")</f>
        <v>February</v>
      </c>
      <c r="N1269" s="3" t="str">
        <f>_xlfn.XLOOKUP(D1269,Customers!A:A,Customers!B:B )</f>
        <v>Sanford-Bullock</v>
      </c>
      <c r="O1269" s="3" t="str">
        <f>_xlfn.XLOOKUP(C1269,Books!A:A,Books!B:B)</f>
        <v>Front</v>
      </c>
      <c r="P1269" s="3" t="str">
        <f>INDEX(Customers!B:B,MATCH(D1269,Customers!A:A,0))</f>
        <v>Sanford-Bullock</v>
      </c>
    </row>
    <row r="1270" spans="1:16">
      <c r="A1270" t="s">
        <v>1917</v>
      </c>
      <c r="B1270" s="5">
        <v>44965</v>
      </c>
      <c r="C1270" t="s">
        <v>70</v>
      </c>
      <c r="D1270" t="s">
        <v>490</v>
      </c>
      <c r="E1270">
        <v>4</v>
      </c>
      <c r="F1270" t="str">
        <f t="shared" si="76"/>
        <v>normal</v>
      </c>
      <c r="G1270" s="3">
        <v>370</v>
      </c>
      <c r="H1270">
        <v>15</v>
      </c>
      <c r="I1270" t="str">
        <f t="shared" si="77"/>
        <v>discounted</v>
      </c>
      <c r="J1270" s="3">
        <f>Table3[[#This Row],[Quantity_Sold]]*Table3[[#This Row],[Selling_Price]]</f>
        <v>1480</v>
      </c>
      <c r="K1270" s="3">
        <f t="shared" si="78"/>
        <v>55.5</v>
      </c>
      <c r="L1270" s="3">
        <f t="shared" si="79"/>
        <v>1424.5</v>
      </c>
      <c r="M1270" s="3" t="str">
        <f>TEXT(Table3[[#This Row],[Date]], "mmmm")</f>
        <v>February</v>
      </c>
      <c r="N1270" s="3" t="str">
        <f>_xlfn.XLOOKUP(D1270,Customers!A:A,Customers!B:B )</f>
        <v>Edwards, Ayers and Lowe</v>
      </c>
      <c r="O1270" s="3" t="str">
        <f>_xlfn.XLOOKUP(C1270,Books!A:A,Books!B:B)</f>
        <v>Assume wrong</v>
      </c>
      <c r="P1270" s="3" t="str">
        <f>INDEX(Customers!B:B,MATCH(D1270,Customers!A:A,0))</f>
        <v>Edwards, Ayers and Lowe</v>
      </c>
    </row>
    <row r="1271" spans="1:16">
      <c r="A1271" t="s">
        <v>1918</v>
      </c>
      <c r="B1271" s="5">
        <v>44967</v>
      </c>
      <c r="C1271" t="s">
        <v>82</v>
      </c>
      <c r="D1271" t="s">
        <v>492</v>
      </c>
      <c r="E1271">
        <v>3</v>
      </c>
      <c r="F1271" t="str">
        <f t="shared" si="76"/>
        <v>normal</v>
      </c>
      <c r="G1271" s="3">
        <v>373</v>
      </c>
      <c r="H1271">
        <v>0</v>
      </c>
      <c r="I1271" t="str">
        <f t="shared" si="77"/>
        <v>full price</v>
      </c>
      <c r="J1271" s="3">
        <f>Table3[[#This Row],[Quantity_Sold]]*Table3[[#This Row],[Selling_Price]]</f>
        <v>1119</v>
      </c>
      <c r="K1271" s="3">
        <f t="shared" si="78"/>
        <v>0</v>
      </c>
      <c r="L1271" s="3">
        <f t="shared" si="79"/>
        <v>1119</v>
      </c>
      <c r="M1271" s="3" t="str">
        <f>TEXT(Table3[[#This Row],[Date]], "mmmm")</f>
        <v>February</v>
      </c>
      <c r="N1271" s="3" t="str">
        <f>_xlfn.XLOOKUP(D1271,Customers!A:A,Customers!B:B )</f>
        <v>Murray, Mason and Taylor</v>
      </c>
      <c r="O1271" s="3" t="str">
        <f>_xlfn.XLOOKUP(C1271,Books!A:A,Books!B:B)</f>
        <v>Light leader expect</v>
      </c>
      <c r="P1271" s="3" t="str">
        <f>INDEX(Customers!B:B,MATCH(D1271,Customers!A:A,0))</f>
        <v>Murray, Mason and Taylor</v>
      </c>
    </row>
    <row r="1272" spans="1:16">
      <c r="A1272" t="s">
        <v>1919</v>
      </c>
      <c r="B1272" s="5">
        <v>44980</v>
      </c>
      <c r="C1272" t="s">
        <v>112</v>
      </c>
      <c r="D1272" t="s">
        <v>368</v>
      </c>
      <c r="E1272">
        <v>10</v>
      </c>
      <c r="F1272" t="str">
        <f t="shared" si="76"/>
        <v>Bulk</v>
      </c>
      <c r="G1272" s="3">
        <v>462</v>
      </c>
      <c r="H1272">
        <v>0</v>
      </c>
      <c r="I1272" t="str">
        <f t="shared" si="77"/>
        <v>full price</v>
      </c>
      <c r="J1272" s="3">
        <f>Table3[[#This Row],[Quantity_Sold]]*Table3[[#This Row],[Selling_Price]]</f>
        <v>4620</v>
      </c>
      <c r="K1272" s="3">
        <f t="shared" si="78"/>
        <v>0</v>
      </c>
      <c r="L1272" s="3">
        <f t="shared" si="79"/>
        <v>4620</v>
      </c>
      <c r="M1272" s="3" t="str">
        <f>TEXT(Table3[[#This Row],[Date]], "mmmm")</f>
        <v>February</v>
      </c>
      <c r="N1272" s="3" t="str">
        <f>_xlfn.XLOOKUP(D1272,Customers!A:A,Customers!B:B )</f>
        <v>Anderson-Martinez</v>
      </c>
      <c r="O1272" s="3" t="str">
        <f>_xlfn.XLOOKUP(C1272,Books!A:A,Books!B:B)</f>
        <v>Now stage</v>
      </c>
      <c r="P1272" s="3" t="str">
        <f>INDEX(Customers!B:B,MATCH(D1272,Customers!A:A,0))</f>
        <v>Anderson-Martinez</v>
      </c>
    </row>
    <row r="1273" spans="1:16">
      <c r="A1273" t="s">
        <v>1920</v>
      </c>
      <c r="B1273" s="5">
        <v>44982</v>
      </c>
      <c r="C1273" t="s">
        <v>48</v>
      </c>
      <c r="D1273" t="s">
        <v>344</v>
      </c>
      <c r="E1273">
        <v>9</v>
      </c>
      <c r="F1273" t="str">
        <f t="shared" si="76"/>
        <v>Bulk</v>
      </c>
      <c r="G1273" s="3">
        <v>386</v>
      </c>
      <c r="H1273">
        <v>10</v>
      </c>
      <c r="I1273" t="str">
        <f t="shared" si="77"/>
        <v>discounted</v>
      </c>
      <c r="J1273" s="3">
        <f>Table3[[#This Row],[Quantity_Sold]]*Table3[[#This Row],[Selling_Price]]</f>
        <v>3474</v>
      </c>
      <c r="K1273" s="3">
        <f t="shared" si="78"/>
        <v>38.6</v>
      </c>
      <c r="L1273" s="3">
        <f t="shared" si="79"/>
        <v>3435.4</v>
      </c>
      <c r="M1273" s="3" t="str">
        <f>TEXT(Table3[[#This Row],[Date]], "mmmm")</f>
        <v>February</v>
      </c>
      <c r="N1273" s="3" t="str">
        <f>_xlfn.XLOOKUP(D1273,Customers!A:A,Customers!B:B )</f>
        <v>Newman-Fitzgerald</v>
      </c>
      <c r="O1273" s="3" t="str">
        <f>_xlfn.XLOOKUP(C1273,Books!A:A,Books!B:B)</f>
        <v>Choose level</v>
      </c>
      <c r="P1273" s="3" t="str">
        <f>INDEX(Customers!B:B,MATCH(D1273,Customers!A:A,0))</f>
        <v>Newman-Fitzgerald</v>
      </c>
    </row>
    <row r="1274" spans="1:16">
      <c r="A1274" t="s">
        <v>1921</v>
      </c>
      <c r="B1274" s="5">
        <v>44979</v>
      </c>
      <c r="C1274" t="s">
        <v>122</v>
      </c>
      <c r="D1274" t="s">
        <v>266</v>
      </c>
      <c r="E1274">
        <v>7</v>
      </c>
      <c r="F1274" t="str">
        <f t="shared" si="76"/>
        <v>Bulk</v>
      </c>
      <c r="G1274" s="3">
        <v>326</v>
      </c>
      <c r="H1274">
        <v>0</v>
      </c>
      <c r="I1274" t="str">
        <f t="shared" si="77"/>
        <v>full price</v>
      </c>
      <c r="J1274" s="3">
        <f>Table3[[#This Row],[Quantity_Sold]]*Table3[[#This Row],[Selling_Price]]</f>
        <v>2282</v>
      </c>
      <c r="K1274" s="3">
        <f t="shared" si="78"/>
        <v>0</v>
      </c>
      <c r="L1274" s="3">
        <f t="shared" si="79"/>
        <v>2282</v>
      </c>
      <c r="M1274" s="3" t="str">
        <f>TEXT(Table3[[#This Row],[Date]], "mmmm")</f>
        <v>February</v>
      </c>
      <c r="N1274" s="3" t="str">
        <f>_xlfn.XLOOKUP(D1274,Customers!A:A,Customers!B:B )</f>
        <v>Pennington-Knox</v>
      </c>
      <c r="O1274" s="3" t="str">
        <f>_xlfn.XLOOKUP(C1274,Books!A:A,Books!B:B)</f>
        <v>Than every</v>
      </c>
      <c r="P1274" s="3" t="str">
        <f>INDEX(Customers!B:B,MATCH(D1274,Customers!A:A,0))</f>
        <v>Pennington-Knox</v>
      </c>
    </row>
    <row r="1275" spans="1:16">
      <c r="A1275" t="s">
        <v>1922</v>
      </c>
      <c r="B1275" s="5">
        <v>44975</v>
      </c>
      <c r="C1275" t="s">
        <v>32</v>
      </c>
      <c r="D1275" t="s">
        <v>534</v>
      </c>
      <c r="E1275">
        <v>4</v>
      </c>
      <c r="F1275" t="str">
        <f t="shared" si="76"/>
        <v>normal</v>
      </c>
      <c r="G1275" s="3">
        <v>186</v>
      </c>
      <c r="H1275">
        <v>0</v>
      </c>
      <c r="I1275" t="str">
        <f t="shared" si="77"/>
        <v>full price</v>
      </c>
      <c r="J1275" s="3">
        <f>Table3[[#This Row],[Quantity_Sold]]*Table3[[#This Row],[Selling_Price]]</f>
        <v>744</v>
      </c>
      <c r="K1275" s="3">
        <f t="shared" si="78"/>
        <v>0</v>
      </c>
      <c r="L1275" s="3">
        <f t="shared" si="79"/>
        <v>744</v>
      </c>
      <c r="M1275" s="3" t="str">
        <f>TEXT(Table3[[#This Row],[Date]], "mmmm")</f>
        <v>February</v>
      </c>
      <c r="N1275" s="3" t="str">
        <f>_xlfn.XLOOKUP(D1275,Customers!A:A,Customers!B:B )</f>
        <v>Gonzalez Inc</v>
      </c>
      <c r="O1275" s="3" t="str">
        <f>_xlfn.XLOOKUP(C1275,Books!A:A,Books!B:B)</f>
        <v>Charge along</v>
      </c>
      <c r="P1275" s="3" t="str">
        <f>INDEX(Customers!B:B,MATCH(D1275,Customers!A:A,0))</f>
        <v>Gonzalez Inc</v>
      </c>
    </row>
    <row r="1276" spans="1:16">
      <c r="A1276" t="s">
        <v>1923</v>
      </c>
      <c r="B1276" s="5">
        <v>44985</v>
      </c>
      <c r="C1276" t="s">
        <v>4</v>
      </c>
      <c r="D1276" t="s">
        <v>394</v>
      </c>
      <c r="E1276">
        <v>1</v>
      </c>
      <c r="F1276" t="str">
        <f t="shared" si="76"/>
        <v>normal</v>
      </c>
      <c r="G1276" s="3">
        <v>418</v>
      </c>
      <c r="H1276">
        <v>10</v>
      </c>
      <c r="I1276" t="str">
        <f t="shared" si="77"/>
        <v>discounted</v>
      </c>
      <c r="J1276" s="3">
        <f>Table3[[#This Row],[Quantity_Sold]]*Table3[[#This Row],[Selling_Price]]</f>
        <v>418</v>
      </c>
      <c r="K1276" s="3">
        <f t="shared" si="78"/>
        <v>41.8</v>
      </c>
      <c r="L1276" s="3">
        <f t="shared" si="79"/>
        <v>376.2</v>
      </c>
      <c r="M1276" s="3" t="str">
        <f>TEXT(Table3[[#This Row],[Date]], "mmmm")</f>
        <v>February</v>
      </c>
      <c r="N1276" s="3" t="str">
        <f>_xlfn.XLOOKUP(D1276,Customers!A:A,Customers!B:B )</f>
        <v>Johnson, Gordon and Fuentes</v>
      </c>
      <c r="O1276" s="3" t="str">
        <f>_xlfn.XLOOKUP(C1276,Books!A:A,Books!B:B)</f>
        <v>Arrive ok</v>
      </c>
      <c r="P1276" s="3" t="str">
        <f>INDEX(Customers!B:B,MATCH(D1276,Customers!A:A,0))</f>
        <v>Johnson, Gordon and Fuentes</v>
      </c>
    </row>
    <row r="1277" spans="1:16">
      <c r="A1277" t="s">
        <v>1924</v>
      </c>
      <c r="B1277" s="5">
        <v>44985</v>
      </c>
      <c r="C1277" t="s">
        <v>104</v>
      </c>
      <c r="D1277" t="s">
        <v>378</v>
      </c>
      <c r="E1277">
        <v>8</v>
      </c>
      <c r="F1277" t="str">
        <f t="shared" si="76"/>
        <v>Bulk</v>
      </c>
      <c r="G1277" s="3">
        <v>465</v>
      </c>
      <c r="H1277">
        <v>10</v>
      </c>
      <c r="I1277" t="str">
        <f t="shared" si="77"/>
        <v>discounted</v>
      </c>
      <c r="J1277" s="3">
        <f>Table3[[#This Row],[Quantity_Sold]]*Table3[[#This Row],[Selling_Price]]</f>
        <v>3720</v>
      </c>
      <c r="K1277" s="3">
        <f t="shared" si="78"/>
        <v>46.5</v>
      </c>
      <c r="L1277" s="3">
        <f t="shared" si="79"/>
        <v>3673.5</v>
      </c>
      <c r="M1277" s="3" t="str">
        <f>TEXT(Table3[[#This Row],[Date]], "mmmm")</f>
        <v>February</v>
      </c>
      <c r="N1277" s="3" t="str">
        <f>_xlfn.XLOOKUP(D1277,Customers!A:A,Customers!B:B )</f>
        <v>Aguirre Group</v>
      </c>
      <c r="O1277" s="3" t="str">
        <f>_xlfn.XLOOKUP(C1277,Books!A:A,Books!B:B)</f>
        <v>Process find daughter</v>
      </c>
      <c r="P1277" s="3" t="str">
        <f>INDEX(Customers!B:B,MATCH(D1277,Customers!A:A,0))</f>
        <v>Aguirre Group</v>
      </c>
    </row>
    <row r="1278" spans="1:16">
      <c r="A1278" t="s">
        <v>1925</v>
      </c>
      <c r="B1278" s="5">
        <v>44975</v>
      </c>
      <c r="C1278" t="s">
        <v>108</v>
      </c>
      <c r="D1278" t="s">
        <v>578</v>
      </c>
      <c r="E1278">
        <v>4</v>
      </c>
      <c r="F1278" t="str">
        <f t="shared" si="76"/>
        <v>normal</v>
      </c>
      <c r="G1278" s="3">
        <v>287</v>
      </c>
      <c r="H1278">
        <v>5</v>
      </c>
      <c r="I1278" t="str">
        <f t="shared" si="77"/>
        <v>discounted</v>
      </c>
      <c r="J1278" s="3">
        <f>Table3[[#This Row],[Quantity_Sold]]*Table3[[#This Row],[Selling_Price]]</f>
        <v>1148</v>
      </c>
      <c r="K1278" s="3">
        <f t="shared" si="78"/>
        <v>14.35</v>
      </c>
      <c r="L1278" s="3">
        <f t="shared" si="79"/>
        <v>1133.6500000000001</v>
      </c>
      <c r="M1278" s="3" t="str">
        <f>TEXT(Table3[[#This Row],[Date]], "mmmm")</f>
        <v>February</v>
      </c>
      <c r="N1278" s="3" t="str">
        <f>_xlfn.XLOOKUP(D1278,Customers!A:A,Customers!B:B )</f>
        <v>Moody-Dunn</v>
      </c>
      <c r="O1278" s="3" t="str">
        <f>_xlfn.XLOOKUP(C1278,Books!A:A,Books!B:B)</f>
        <v>Front</v>
      </c>
      <c r="P1278" s="3" t="str">
        <f>INDEX(Customers!B:B,MATCH(D1278,Customers!A:A,0))</f>
        <v>Moody-Dunn</v>
      </c>
    </row>
    <row r="1279" spans="1:16">
      <c r="A1279" t="s">
        <v>1926</v>
      </c>
      <c r="B1279" s="5">
        <v>44972</v>
      </c>
      <c r="C1279" t="s">
        <v>28</v>
      </c>
      <c r="D1279" t="s">
        <v>536</v>
      </c>
      <c r="E1279">
        <v>5</v>
      </c>
      <c r="F1279" t="str">
        <f t="shared" si="76"/>
        <v>normal</v>
      </c>
      <c r="G1279" s="3">
        <v>342</v>
      </c>
      <c r="H1279">
        <v>5</v>
      </c>
      <c r="I1279" t="str">
        <f t="shared" si="77"/>
        <v>discounted</v>
      </c>
      <c r="J1279" s="3">
        <f>Table3[[#This Row],[Quantity_Sold]]*Table3[[#This Row],[Selling_Price]]</f>
        <v>1710</v>
      </c>
      <c r="K1279" s="3">
        <f t="shared" si="78"/>
        <v>17.100000000000001</v>
      </c>
      <c r="L1279" s="3">
        <f t="shared" si="79"/>
        <v>1692.9</v>
      </c>
      <c r="M1279" s="3" t="str">
        <f>TEXT(Table3[[#This Row],[Date]], "mmmm")</f>
        <v>February</v>
      </c>
      <c r="N1279" s="3" t="str">
        <f>_xlfn.XLOOKUP(D1279,Customers!A:A,Customers!B:B )</f>
        <v>Watts, Phillips and Vang</v>
      </c>
      <c r="O1279" s="3" t="str">
        <f>_xlfn.XLOOKUP(C1279,Books!A:A,Books!B:B)</f>
        <v>Eat pattern view</v>
      </c>
      <c r="P1279" s="3" t="str">
        <f>INDEX(Customers!B:B,MATCH(D1279,Customers!A:A,0))</f>
        <v>Watts, Phillips and Vang</v>
      </c>
    </row>
    <row r="1280" spans="1:16">
      <c r="A1280" t="s">
        <v>1927</v>
      </c>
      <c r="B1280" s="5">
        <v>44967</v>
      </c>
      <c r="C1280" t="s">
        <v>92</v>
      </c>
      <c r="D1280" t="s">
        <v>428</v>
      </c>
      <c r="E1280">
        <v>6</v>
      </c>
      <c r="F1280" t="str">
        <f t="shared" si="76"/>
        <v>Bulk</v>
      </c>
      <c r="G1280" s="3">
        <v>381</v>
      </c>
      <c r="H1280">
        <v>0</v>
      </c>
      <c r="I1280" t="str">
        <f t="shared" si="77"/>
        <v>full price</v>
      </c>
      <c r="J1280" s="3">
        <f>Table3[[#This Row],[Quantity_Sold]]*Table3[[#This Row],[Selling_Price]]</f>
        <v>2286</v>
      </c>
      <c r="K1280" s="3">
        <f t="shared" si="78"/>
        <v>0</v>
      </c>
      <c r="L1280" s="3">
        <f t="shared" si="79"/>
        <v>2286</v>
      </c>
      <c r="M1280" s="3" t="str">
        <f>TEXT(Table3[[#This Row],[Date]], "mmmm")</f>
        <v>February</v>
      </c>
      <c r="N1280" s="3" t="str">
        <f>_xlfn.XLOOKUP(D1280,Customers!A:A,Customers!B:B )</f>
        <v>Daniels-Bond</v>
      </c>
      <c r="O1280" s="3" t="str">
        <f>_xlfn.XLOOKUP(C1280,Books!A:A,Books!B:B)</f>
        <v>Also general growth local</v>
      </c>
      <c r="P1280" s="3" t="str">
        <f>INDEX(Customers!B:B,MATCH(D1280,Customers!A:A,0))</f>
        <v>Daniels-Bond</v>
      </c>
    </row>
    <row r="1281" spans="1:16">
      <c r="A1281" t="s">
        <v>1928</v>
      </c>
      <c r="B1281" s="5">
        <v>44958</v>
      </c>
      <c r="C1281" t="s">
        <v>18</v>
      </c>
      <c r="D1281" t="s">
        <v>544</v>
      </c>
      <c r="E1281">
        <v>1</v>
      </c>
      <c r="F1281" t="str">
        <f t="shared" si="76"/>
        <v>normal</v>
      </c>
      <c r="G1281" s="3">
        <v>500</v>
      </c>
      <c r="H1281">
        <v>5</v>
      </c>
      <c r="I1281" t="str">
        <f t="shared" si="77"/>
        <v>discounted</v>
      </c>
      <c r="J1281" s="3">
        <f>Table3[[#This Row],[Quantity_Sold]]*Table3[[#This Row],[Selling_Price]]</f>
        <v>500</v>
      </c>
      <c r="K1281" s="3">
        <f t="shared" si="78"/>
        <v>25</v>
      </c>
      <c r="L1281" s="3">
        <f t="shared" si="79"/>
        <v>475</v>
      </c>
      <c r="M1281" s="3" t="str">
        <f>TEXT(Table3[[#This Row],[Date]], "mmmm")</f>
        <v>February</v>
      </c>
      <c r="N1281" s="3" t="str">
        <f>_xlfn.XLOOKUP(D1281,Customers!A:A,Customers!B:B )</f>
        <v>Lee Ltd</v>
      </c>
      <c r="O1281" s="3" t="str">
        <f>_xlfn.XLOOKUP(C1281,Books!A:A,Books!B:B)</f>
        <v>Cell become</v>
      </c>
      <c r="P1281" s="3" t="str">
        <f>INDEX(Customers!B:B,MATCH(D1281,Customers!A:A,0))</f>
        <v>Lee Ltd</v>
      </c>
    </row>
    <row r="1282" spans="1:16">
      <c r="A1282" t="s">
        <v>1929</v>
      </c>
      <c r="B1282" s="5">
        <v>44978</v>
      </c>
      <c r="C1282" t="s">
        <v>108</v>
      </c>
      <c r="D1282" t="s">
        <v>132</v>
      </c>
      <c r="E1282">
        <v>4</v>
      </c>
      <c r="F1282" t="str">
        <f t="shared" ref="F1282:F1345" si="80">IF(E1282&gt;5,"Bulk","normal")</f>
        <v>normal</v>
      </c>
      <c r="G1282" s="3">
        <v>287</v>
      </c>
      <c r="H1282">
        <v>10</v>
      </c>
      <c r="I1282" t="str">
        <f t="shared" ref="I1282:I1345" si="81">IF(H1282&gt;0,"discounted","full price")</f>
        <v>discounted</v>
      </c>
      <c r="J1282" s="3">
        <f>Table3[[#This Row],[Quantity_Sold]]*Table3[[#This Row],[Selling_Price]]</f>
        <v>1148</v>
      </c>
      <c r="K1282" s="3">
        <f t="shared" ref="K1282:K1345" si="82">H1282*G1282/100</f>
        <v>28.7</v>
      </c>
      <c r="L1282" s="3">
        <f t="shared" ref="L1282:L1345" si="83">J1282-K1282</f>
        <v>1119.3</v>
      </c>
      <c r="M1282" s="3" t="str">
        <f>TEXT(Table3[[#This Row],[Date]], "mmmm")</f>
        <v>February</v>
      </c>
      <c r="N1282" s="3" t="str">
        <f>_xlfn.XLOOKUP(D1282,Customers!A:A,Customers!B:B )</f>
        <v>Harris, Wilkinson and Barber</v>
      </c>
      <c r="O1282" s="3" t="str">
        <f>_xlfn.XLOOKUP(C1282,Books!A:A,Books!B:B)</f>
        <v>Front</v>
      </c>
      <c r="P1282" s="3" t="str">
        <f>INDEX(Customers!B:B,MATCH(D1282,Customers!A:A,0))</f>
        <v>Harris, Wilkinson and Barber</v>
      </c>
    </row>
    <row r="1283" spans="1:16">
      <c r="A1283" t="s">
        <v>1930</v>
      </c>
      <c r="B1283" s="5">
        <v>44958</v>
      </c>
      <c r="C1283" t="s">
        <v>44</v>
      </c>
      <c r="D1283" t="s">
        <v>574</v>
      </c>
      <c r="E1283">
        <v>6</v>
      </c>
      <c r="F1283" t="str">
        <f t="shared" si="80"/>
        <v>Bulk</v>
      </c>
      <c r="G1283" s="3">
        <v>295</v>
      </c>
      <c r="H1283">
        <v>15</v>
      </c>
      <c r="I1283" t="str">
        <f t="shared" si="81"/>
        <v>discounted</v>
      </c>
      <c r="J1283" s="3">
        <f>Table3[[#This Row],[Quantity_Sold]]*Table3[[#This Row],[Selling_Price]]</f>
        <v>1770</v>
      </c>
      <c r="K1283" s="3">
        <f t="shared" si="82"/>
        <v>44.25</v>
      </c>
      <c r="L1283" s="3">
        <f t="shared" si="83"/>
        <v>1725.75</v>
      </c>
      <c r="M1283" s="3" t="str">
        <f>TEXT(Table3[[#This Row],[Date]], "mmmm")</f>
        <v>February</v>
      </c>
      <c r="N1283" s="3" t="str">
        <f>_xlfn.XLOOKUP(D1283,Customers!A:A,Customers!B:B )</f>
        <v>Williams Group</v>
      </c>
      <c r="O1283" s="3" t="str">
        <f>_xlfn.XLOOKUP(C1283,Books!A:A,Books!B:B)</f>
        <v>Once suddenly</v>
      </c>
      <c r="P1283" s="3" t="str">
        <f>INDEX(Customers!B:B,MATCH(D1283,Customers!A:A,0))</f>
        <v>Williams Group</v>
      </c>
    </row>
    <row r="1284" spans="1:16">
      <c r="A1284" t="s">
        <v>1931</v>
      </c>
      <c r="B1284" s="5">
        <v>44961</v>
      </c>
      <c r="C1284" t="s">
        <v>56</v>
      </c>
      <c r="D1284" t="s">
        <v>340</v>
      </c>
      <c r="E1284">
        <v>2</v>
      </c>
      <c r="F1284" t="str">
        <f t="shared" si="80"/>
        <v>normal</v>
      </c>
      <c r="G1284" s="3">
        <v>222</v>
      </c>
      <c r="H1284">
        <v>10</v>
      </c>
      <c r="I1284" t="str">
        <f t="shared" si="81"/>
        <v>discounted</v>
      </c>
      <c r="J1284" s="3">
        <f>Table3[[#This Row],[Quantity_Sold]]*Table3[[#This Row],[Selling_Price]]</f>
        <v>444</v>
      </c>
      <c r="K1284" s="3">
        <f t="shared" si="82"/>
        <v>22.2</v>
      </c>
      <c r="L1284" s="3">
        <f t="shared" si="83"/>
        <v>421.8</v>
      </c>
      <c r="M1284" s="3" t="str">
        <f>TEXT(Table3[[#This Row],[Date]], "mmmm")</f>
        <v>February</v>
      </c>
      <c r="N1284" s="3" t="str">
        <f>_xlfn.XLOOKUP(D1284,Customers!A:A,Customers!B:B )</f>
        <v>Miller-Miller</v>
      </c>
      <c r="O1284" s="3" t="str">
        <f>_xlfn.XLOOKUP(C1284,Books!A:A,Books!B:B)</f>
        <v>Unit coach</v>
      </c>
      <c r="P1284" s="3" t="str">
        <f>INDEX(Customers!B:B,MATCH(D1284,Customers!A:A,0))</f>
        <v>Miller-Miller</v>
      </c>
    </row>
    <row r="1285" spans="1:16">
      <c r="A1285" t="s">
        <v>1932</v>
      </c>
      <c r="B1285" s="5">
        <v>44980</v>
      </c>
      <c r="C1285" t="s">
        <v>80</v>
      </c>
      <c r="D1285" t="s">
        <v>294</v>
      </c>
      <c r="E1285">
        <v>4</v>
      </c>
      <c r="F1285" t="str">
        <f t="shared" si="80"/>
        <v>normal</v>
      </c>
      <c r="G1285" s="3">
        <v>164</v>
      </c>
      <c r="H1285">
        <v>15</v>
      </c>
      <c r="I1285" t="str">
        <f t="shared" si="81"/>
        <v>discounted</v>
      </c>
      <c r="J1285" s="3">
        <f>Table3[[#This Row],[Quantity_Sold]]*Table3[[#This Row],[Selling_Price]]</f>
        <v>656</v>
      </c>
      <c r="K1285" s="3">
        <f t="shared" si="82"/>
        <v>24.6</v>
      </c>
      <c r="L1285" s="3">
        <f t="shared" si="83"/>
        <v>631.4</v>
      </c>
      <c r="M1285" s="3" t="str">
        <f>TEXT(Table3[[#This Row],[Date]], "mmmm")</f>
        <v>February</v>
      </c>
      <c r="N1285" s="3" t="str">
        <f>_xlfn.XLOOKUP(D1285,Customers!A:A,Customers!B:B )</f>
        <v>Davis-Buckley</v>
      </c>
      <c r="O1285" s="3" t="str">
        <f>_xlfn.XLOOKUP(C1285,Books!A:A,Books!B:B)</f>
        <v>Can apply</v>
      </c>
      <c r="P1285" s="3" t="str">
        <f>INDEX(Customers!B:B,MATCH(D1285,Customers!A:A,0))</f>
        <v>Davis-Buckley</v>
      </c>
    </row>
    <row r="1286" spans="1:16">
      <c r="A1286" t="s">
        <v>1933</v>
      </c>
      <c r="B1286" s="5">
        <v>44973</v>
      </c>
      <c r="C1286" t="s">
        <v>110</v>
      </c>
      <c r="D1286" t="s">
        <v>600</v>
      </c>
      <c r="E1286">
        <v>10</v>
      </c>
      <c r="F1286" t="str">
        <f t="shared" si="80"/>
        <v>Bulk</v>
      </c>
      <c r="G1286" s="3">
        <v>451</v>
      </c>
      <c r="H1286">
        <v>0</v>
      </c>
      <c r="I1286" t="str">
        <f t="shared" si="81"/>
        <v>full price</v>
      </c>
      <c r="J1286" s="3">
        <f>Table3[[#This Row],[Quantity_Sold]]*Table3[[#This Row],[Selling_Price]]</f>
        <v>4510</v>
      </c>
      <c r="K1286" s="3">
        <f t="shared" si="82"/>
        <v>0</v>
      </c>
      <c r="L1286" s="3">
        <f t="shared" si="83"/>
        <v>4510</v>
      </c>
      <c r="M1286" s="3" t="str">
        <f>TEXT(Table3[[#This Row],[Date]], "mmmm")</f>
        <v>February</v>
      </c>
      <c r="N1286" s="3" t="str">
        <f>_xlfn.XLOOKUP(D1286,Customers!A:A,Customers!B:B )</f>
        <v>Lester and Sons</v>
      </c>
      <c r="O1286" s="3" t="str">
        <f>_xlfn.XLOOKUP(C1286,Books!A:A,Books!B:B)</f>
        <v>Sense produce</v>
      </c>
      <c r="P1286" s="3" t="str">
        <f>INDEX(Customers!B:B,MATCH(D1286,Customers!A:A,0))</f>
        <v>Lester and Sons</v>
      </c>
    </row>
    <row r="1287" spans="1:16">
      <c r="A1287" t="s">
        <v>1934</v>
      </c>
      <c r="B1287" s="5">
        <v>44968</v>
      </c>
      <c r="C1287" t="s">
        <v>118</v>
      </c>
      <c r="D1287" t="s">
        <v>486</v>
      </c>
      <c r="E1287">
        <v>10</v>
      </c>
      <c r="F1287" t="str">
        <f t="shared" si="80"/>
        <v>Bulk</v>
      </c>
      <c r="G1287" s="3">
        <v>192</v>
      </c>
      <c r="H1287">
        <v>10</v>
      </c>
      <c r="I1287" t="str">
        <f t="shared" si="81"/>
        <v>discounted</v>
      </c>
      <c r="J1287" s="3">
        <f>Table3[[#This Row],[Quantity_Sold]]*Table3[[#This Row],[Selling_Price]]</f>
        <v>1920</v>
      </c>
      <c r="K1287" s="3">
        <f t="shared" si="82"/>
        <v>19.2</v>
      </c>
      <c r="L1287" s="3">
        <f t="shared" si="83"/>
        <v>1900.8</v>
      </c>
      <c r="M1287" s="3" t="str">
        <f>TEXT(Table3[[#This Row],[Date]], "mmmm")</f>
        <v>February</v>
      </c>
      <c r="N1287" s="3" t="str">
        <f>_xlfn.XLOOKUP(D1287,Customers!A:A,Customers!B:B )</f>
        <v>Liu Group</v>
      </c>
      <c r="O1287" s="3" t="str">
        <f>_xlfn.XLOOKUP(C1287,Books!A:A,Books!B:B)</f>
        <v>Attorney</v>
      </c>
      <c r="P1287" s="3" t="str">
        <f>INDEX(Customers!B:B,MATCH(D1287,Customers!A:A,0))</f>
        <v>Liu Group</v>
      </c>
    </row>
    <row r="1288" spans="1:16">
      <c r="A1288" t="s">
        <v>1935</v>
      </c>
      <c r="B1288" s="5">
        <v>44960</v>
      </c>
      <c r="C1288" t="s">
        <v>126</v>
      </c>
      <c r="D1288" t="s">
        <v>432</v>
      </c>
      <c r="E1288">
        <v>10</v>
      </c>
      <c r="F1288" t="str">
        <f t="shared" si="80"/>
        <v>Bulk</v>
      </c>
      <c r="G1288" s="3">
        <v>399</v>
      </c>
      <c r="H1288">
        <v>0</v>
      </c>
      <c r="I1288" t="str">
        <f t="shared" si="81"/>
        <v>full price</v>
      </c>
      <c r="J1288" s="3">
        <f>Table3[[#This Row],[Quantity_Sold]]*Table3[[#This Row],[Selling_Price]]</f>
        <v>3990</v>
      </c>
      <c r="K1288" s="3">
        <f t="shared" si="82"/>
        <v>0</v>
      </c>
      <c r="L1288" s="3">
        <f t="shared" si="83"/>
        <v>3990</v>
      </c>
      <c r="M1288" s="3" t="str">
        <f>TEXT(Table3[[#This Row],[Date]], "mmmm")</f>
        <v>February</v>
      </c>
      <c r="N1288" s="3" t="str">
        <f>_xlfn.XLOOKUP(D1288,Customers!A:A,Customers!B:B )</f>
        <v>Rodgers and Sons</v>
      </c>
      <c r="O1288" s="3" t="str">
        <f>_xlfn.XLOOKUP(C1288,Books!A:A,Books!B:B)</f>
        <v>Ahead leg senior</v>
      </c>
      <c r="P1288" s="3" t="str">
        <f>INDEX(Customers!B:B,MATCH(D1288,Customers!A:A,0))</f>
        <v>Rodgers and Sons</v>
      </c>
    </row>
    <row r="1289" spans="1:16">
      <c r="A1289" t="s">
        <v>1936</v>
      </c>
      <c r="B1289" s="5">
        <v>44983</v>
      </c>
      <c r="C1289" t="s">
        <v>122</v>
      </c>
      <c r="D1289" t="s">
        <v>182</v>
      </c>
      <c r="E1289">
        <v>3</v>
      </c>
      <c r="F1289" t="str">
        <f t="shared" si="80"/>
        <v>normal</v>
      </c>
      <c r="G1289" s="3">
        <v>326</v>
      </c>
      <c r="H1289">
        <v>0</v>
      </c>
      <c r="I1289" t="str">
        <f t="shared" si="81"/>
        <v>full price</v>
      </c>
      <c r="J1289" s="3">
        <f>Table3[[#This Row],[Quantity_Sold]]*Table3[[#This Row],[Selling_Price]]</f>
        <v>978</v>
      </c>
      <c r="K1289" s="3">
        <f t="shared" si="82"/>
        <v>0</v>
      </c>
      <c r="L1289" s="3">
        <f t="shared" si="83"/>
        <v>978</v>
      </c>
      <c r="M1289" s="3" t="str">
        <f>TEXT(Table3[[#This Row],[Date]], "mmmm")</f>
        <v>February</v>
      </c>
      <c r="N1289" s="3" t="str">
        <f>_xlfn.XLOOKUP(D1289,Customers!A:A,Customers!B:B )</f>
        <v>Hernandez LLC</v>
      </c>
      <c r="O1289" s="3" t="str">
        <f>_xlfn.XLOOKUP(C1289,Books!A:A,Books!B:B)</f>
        <v>Than every</v>
      </c>
      <c r="P1289" s="3" t="str">
        <f>INDEX(Customers!B:B,MATCH(D1289,Customers!A:A,0))</f>
        <v>Hernandez LLC</v>
      </c>
    </row>
    <row r="1290" spans="1:16">
      <c r="A1290" t="s">
        <v>1937</v>
      </c>
      <c r="B1290" s="5">
        <v>44965</v>
      </c>
      <c r="C1290" t="s">
        <v>40</v>
      </c>
      <c r="D1290" t="s">
        <v>580</v>
      </c>
      <c r="E1290">
        <v>8</v>
      </c>
      <c r="F1290" t="str">
        <f t="shared" si="80"/>
        <v>Bulk</v>
      </c>
      <c r="G1290" s="3">
        <v>427</v>
      </c>
      <c r="H1290">
        <v>15</v>
      </c>
      <c r="I1290" t="str">
        <f t="shared" si="81"/>
        <v>discounted</v>
      </c>
      <c r="J1290" s="3">
        <f>Table3[[#This Row],[Quantity_Sold]]*Table3[[#This Row],[Selling_Price]]</f>
        <v>3416</v>
      </c>
      <c r="K1290" s="3">
        <f t="shared" si="82"/>
        <v>64.05</v>
      </c>
      <c r="L1290" s="3">
        <f t="shared" si="83"/>
        <v>3351.95</v>
      </c>
      <c r="M1290" s="3" t="str">
        <f>TEXT(Table3[[#This Row],[Date]], "mmmm")</f>
        <v>February</v>
      </c>
      <c r="N1290" s="3" t="str">
        <f>_xlfn.XLOOKUP(D1290,Customers!A:A,Customers!B:B )</f>
        <v>Brown-Walter</v>
      </c>
      <c r="O1290" s="3" t="str">
        <f>_xlfn.XLOOKUP(C1290,Books!A:A,Books!B:B)</f>
        <v>Big thought where</v>
      </c>
      <c r="P1290" s="3" t="str">
        <f>INDEX(Customers!B:B,MATCH(D1290,Customers!A:A,0))</f>
        <v>Brown-Walter</v>
      </c>
    </row>
    <row r="1291" spans="1:16">
      <c r="A1291" t="s">
        <v>1938</v>
      </c>
      <c r="B1291" s="5">
        <v>44977</v>
      </c>
      <c r="C1291" t="s">
        <v>72</v>
      </c>
      <c r="D1291" t="s">
        <v>544</v>
      </c>
      <c r="E1291">
        <v>10</v>
      </c>
      <c r="F1291" t="str">
        <f t="shared" si="80"/>
        <v>Bulk</v>
      </c>
      <c r="G1291" s="3">
        <v>423</v>
      </c>
      <c r="H1291">
        <v>5</v>
      </c>
      <c r="I1291" t="str">
        <f t="shared" si="81"/>
        <v>discounted</v>
      </c>
      <c r="J1291" s="3">
        <f>Table3[[#This Row],[Quantity_Sold]]*Table3[[#This Row],[Selling_Price]]</f>
        <v>4230</v>
      </c>
      <c r="K1291" s="3">
        <f t="shared" si="82"/>
        <v>21.15</v>
      </c>
      <c r="L1291" s="3">
        <f t="shared" si="83"/>
        <v>4208.8500000000004</v>
      </c>
      <c r="M1291" s="3" t="str">
        <f>TEXT(Table3[[#This Row],[Date]], "mmmm")</f>
        <v>February</v>
      </c>
      <c r="N1291" s="3" t="str">
        <f>_xlfn.XLOOKUP(D1291,Customers!A:A,Customers!B:B )</f>
        <v>Lee Ltd</v>
      </c>
      <c r="O1291" s="3" t="str">
        <f>_xlfn.XLOOKUP(C1291,Books!A:A,Books!B:B)</f>
        <v>Remain hard</v>
      </c>
      <c r="P1291" s="3" t="str">
        <f>INDEX(Customers!B:B,MATCH(D1291,Customers!A:A,0))</f>
        <v>Lee Ltd</v>
      </c>
    </row>
    <row r="1292" spans="1:16">
      <c r="A1292" t="s">
        <v>1939</v>
      </c>
      <c r="B1292" s="5">
        <v>44977</v>
      </c>
      <c r="C1292" t="s">
        <v>13</v>
      </c>
      <c r="D1292" t="s">
        <v>500</v>
      </c>
      <c r="E1292">
        <v>4</v>
      </c>
      <c r="F1292" t="str">
        <f t="shared" si="80"/>
        <v>normal</v>
      </c>
      <c r="G1292" s="3">
        <v>354</v>
      </c>
      <c r="H1292">
        <v>10</v>
      </c>
      <c r="I1292" t="str">
        <f t="shared" si="81"/>
        <v>discounted</v>
      </c>
      <c r="J1292" s="3">
        <f>Table3[[#This Row],[Quantity_Sold]]*Table3[[#This Row],[Selling_Price]]</f>
        <v>1416</v>
      </c>
      <c r="K1292" s="3">
        <f t="shared" si="82"/>
        <v>35.4</v>
      </c>
      <c r="L1292" s="3">
        <f t="shared" si="83"/>
        <v>1380.6</v>
      </c>
      <c r="M1292" s="3" t="str">
        <f>TEXT(Table3[[#This Row],[Date]], "mmmm")</f>
        <v>February</v>
      </c>
      <c r="N1292" s="3" t="str">
        <f>_xlfn.XLOOKUP(D1292,Customers!A:A,Customers!B:B )</f>
        <v>Patterson Ltd</v>
      </c>
      <c r="O1292" s="3" t="str">
        <f>_xlfn.XLOOKUP(C1292,Books!A:A,Books!B:B)</f>
        <v>Food ability</v>
      </c>
      <c r="P1292" s="3" t="str">
        <f>INDEX(Customers!B:B,MATCH(D1292,Customers!A:A,0))</f>
        <v>Patterson Ltd</v>
      </c>
    </row>
    <row r="1293" spans="1:16">
      <c r="A1293" t="s">
        <v>1940</v>
      </c>
      <c r="B1293" s="5">
        <v>44972</v>
      </c>
      <c r="C1293" t="s">
        <v>112</v>
      </c>
      <c r="D1293" t="s">
        <v>548</v>
      </c>
      <c r="E1293">
        <v>2</v>
      </c>
      <c r="F1293" t="str">
        <f t="shared" si="80"/>
        <v>normal</v>
      </c>
      <c r="G1293" s="3">
        <v>462</v>
      </c>
      <c r="H1293">
        <v>10</v>
      </c>
      <c r="I1293" t="str">
        <f t="shared" si="81"/>
        <v>discounted</v>
      </c>
      <c r="J1293" s="3">
        <f>Table3[[#This Row],[Quantity_Sold]]*Table3[[#This Row],[Selling_Price]]</f>
        <v>924</v>
      </c>
      <c r="K1293" s="3">
        <f t="shared" si="82"/>
        <v>46.2</v>
      </c>
      <c r="L1293" s="3">
        <f t="shared" si="83"/>
        <v>877.8</v>
      </c>
      <c r="M1293" s="3" t="str">
        <f>TEXT(Table3[[#This Row],[Date]], "mmmm")</f>
        <v>February</v>
      </c>
      <c r="N1293" s="3" t="str">
        <f>_xlfn.XLOOKUP(D1293,Customers!A:A,Customers!B:B )</f>
        <v>Mendoza LLC</v>
      </c>
      <c r="O1293" s="3" t="str">
        <f>_xlfn.XLOOKUP(C1293,Books!A:A,Books!B:B)</f>
        <v>Now stage</v>
      </c>
      <c r="P1293" s="3" t="str">
        <f>INDEX(Customers!B:B,MATCH(D1293,Customers!A:A,0))</f>
        <v>Mendoza LLC</v>
      </c>
    </row>
    <row r="1294" spans="1:16">
      <c r="A1294" t="s">
        <v>1941</v>
      </c>
      <c r="B1294" s="5">
        <v>44969</v>
      </c>
      <c r="C1294" t="s">
        <v>18</v>
      </c>
      <c r="D1294" t="s">
        <v>416</v>
      </c>
      <c r="E1294">
        <v>8</v>
      </c>
      <c r="F1294" t="str">
        <f t="shared" si="80"/>
        <v>Bulk</v>
      </c>
      <c r="G1294" s="3">
        <v>500</v>
      </c>
      <c r="H1294">
        <v>0</v>
      </c>
      <c r="I1294" t="str">
        <f t="shared" si="81"/>
        <v>full price</v>
      </c>
      <c r="J1294" s="3">
        <f>Table3[[#This Row],[Quantity_Sold]]*Table3[[#This Row],[Selling_Price]]</f>
        <v>4000</v>
      </c>
      <c r="K1294" s="3">
        <f t="shared" si="82"/>
        <v>0</v>
      </c>
      <c r="L1294" s="3">
        <f t="shared" si="83"/>
        <v>4000</v>
      </c>
      <c r="M1294" s="3" t="str">
        <f>TEXT(Table3[[#This Row],[Date]], "mmmm")</f>
        <v>February</v>
      </c>
      <c r="N1294" s="3" t="str">
        <f>_xlfn.XLOOKUP(D1294,Customers!A:A,Customers!B:B )</f>
        <v>Ashley, Delgado and Hernandez</v>
      </c>
      <c r="O1294" s="3" t="str">
        <f>_xlfn.XLOOKUP(C1294,Books!A:A,Books!B:B)</f>
        <v>Cell become</v>
      </c>
      <c r="P1294" s="3" t="str">
        <f>INDEX(Customers!B:B,MATCH(D1294,Customers!A:A,0))</f>
        <v>Ashley, Delgado and Hernandez</v>
      </c>
    </row>
    <row r="1295" spans="1:16">
      <c r="A1295" t="s">
        <v>1942</v>
      </c>
      <c r="B1295" s="5">
        <v>44971</v>
      </c>
      <c r="C1295" t="s">
        <v>68</v>
      </c>
      <c r="D1295" t="s">
        <v>620</v>
      </c>
      <c r="E1295">
        <v>9</v>
      </c>
      <c r="F1295" t="str">
        <f t="shared" si="80"/>
        <v>Bulk</v>
      </c>
      <c r="G1295" s="3">
        <v>410</v>
      </c>
      <c r="H1295">
        <v>10</v>
      </c>
      <c r="I1295" t="str">
        <f t="shared" si="81"/>
        <v>discounted</v>
      </c>
      <c r="J1295" s="3">
        <f>Table3[[#This Row],[Quantity_Sold]]*Table3[[#This Row],[Selling_Price]]</f>
        <v>3690</v>
      </c>
      <c r="K1295" s="3">
        <f t="shared" si="82"/>
        <v>41</v>
      </c>
      <c r="L1295" s="3">
        <f t="shared" si="83"/>
        <v>3649</v>
      </c>
      <c r="M1295" s="3" t="str">
        <f>TEXT(Table3[[#This Row],[Date]], "mmmm")</f>
        <v>February</v>
      </c>
      <c r="N1295" s="3" t="str">
        <f>_xlfn.XLOOKUP(D1295,Customers!A:A,Customers!B:B )</f>
        <v>Crane LLC</v>
      </c>
      <c r="O1295" s="3" t="str">
        <f>_xlfn.XLOOKUP(C1295,Books!A:A,Books!B:B)</f>
        <v>Audience will series</v>
      </c>
      <c r="P1295" s="3" t="str">
        <f>INDEX(Customers!B:B,MATCH(D1295,Customers!A:A,0))</f>
        <v>Crane LLC</v>
      </c>
    </row>
    <row r="1296" spans="1:16">
      <c r="A1296" t="s">
        <v>1943</v>
      </c>
      <c r="B1296" s="5">
        <v>44981</v>
      </c>
      <c r="C1296" t="s">
        <v>88</v>
      </c>
      <c r="D1296" t="s">
        <v>492</v>
      </c>
      <c r="E1296">
        <v>9</v>
      </c>
      <c r="F1296" t="str">
        <f t="shared" si="80"/>
        <v>Bulk</v>
      </c>
      <c r="G1296" s="3">
        <v>456</v>
      </c>
      <c r="H1296">
        <v>0</v>
      </c>
      <c r="I1296" t="str">
        <f t="shared" si="81"/>
        <v>full price</v>
      </c>
      <c r="J1296" s="3">
        <f>Table3[[#This Row],[Quantity_Sold]]*Table3[[#This Row],[Selling_Price]]</f>
        <v>4104</v>
      </c>
      <c r="K1296" s="3">
        <f t="shared" si="82"/>
        <v>0</v>
      </c>
      <c r="L1296" s="3">
        <f t="shared" si="83"/>
        <v>4104</v>
      </c>
      <c r="M1296" s="3" t="str">
        <f>TEXT(Table3[[#This Row],[Date]], "mmmm")</f>
        <v>February</v>
      </c>
      <c r="N1296" s="3" t="str">
        <f>_xlfn.XLOOKUP(D1296,Customers!A:A,Customers!B:B )</f>
        <v>Murray, Mason and Taylor</v>
      </c>
      <c r="O1296" s="3" t="str">
        <f>_xlfn.XLOOKUP(C1296,Books!A:A,Books!B:B)</f>
        <v>Lay chance</v>
      </c>
      <c r="P1296" s="3" t="str">
        <f>INDEX(Customers!B:B,MATCH(D1296,Customers!A:A,0))</f>
        <v>Murray, Mason and Taylor</v>
      </c>
    </row>
    <row r="1297" spans="1:16">
      <c r="A1297" t="s">
        <v>1944</v>
      </c>
      <c r="B1297" s="5">
        <v>44965</v>
      </c>
      <c r="C1297" t="s">
        <v>104</v>
      </c>
      <c r="D1297" t="s">
        <v>282</v>
      </c>
      <c r="E1297">
        <v>1</v>
      </c>
      <c r="F1297" t="str">
        <f t="shared" si="80"/>
        <v>normal</v>
      </c>
      <c r="G1297" s="3">
        <v>465</v>
      </c>
      <c r="H1297">
        <v>10</v>
      </c>
      <c r="I1297" t="str">
        <f t="shared" si="81"/>
        <v>discounted</v>
      </c>
      <c r="J1297" s="3">
        <f>Table3[[#This Row],[Quantity_Sold]]*Table3[[#This Row],[Selling_Price]]</f>
        <v>465</v>
      </c>
      <c r="K1297" s="3">
        <f t="shared" si="82"/>
        <v>46.5</v>
      </c>
      <c r="L1297" s="3">
        <f t="shared" si="83"/>
        <v>418.5</v>
      </c>
      <c r="M1297" s="3" t="str">
        <f>TEXT(Table3[[#This Row],[Date]], "mmmm")</f>
        <v>February</v>
      </c>
      <c r="N1297" s="3" t="str">
        <f>_xlfn.XLOOKUP(D1297,Customers!A:A,Customers!B:B )</f>
        <v>Mckenzie-Russell</v>
      </c>
      <c r="O1297" s="3" t="str">
        <f>_xlfn.XLOOKUP(C1297,Books!A:A,Books!B:B)</f>
        <v>Process find daughter</v>
      </c>
      <c r="P1297" s="3" t="str">
        <f>INDEX(Customers!B:B,MATCH(D1297,Customers!A:A,0))</f>
        <v>Mckenzie-Russell</v>
      </c>
    </row>
    <row r="1298" spans="1:16">
      <c r="A1298" t="s">
        <v>1945</v>
      </c>
      <c r="B1298" s="5">
        <v>44960</v>
      </c>
      <c r="C1298" t="s">
        <v>68</v>
      </c>
      <c r="D1298" t="s">
        <v>159</v>
      </c>
      <c r="E1298">
        <v>5</v>
      </c>
      <c r="F1298" t="str">
        <f t="shared" si="80"/>
        <v>normal</v>
      </c>
      <c r="G1298" s="3">
        <v>410</v>
      </c>
      <c r="H1298">
        <v>5</v>
      </c>
      <c r="I1298" t="str">
        <f t="shared" si="81"/>
        <v>discounted</v>
      </c>
      <c r="J1298" s="3">
        <f>Table3[[#This Row],[Quantity_Sold]]*Table3[[#This Row],[Selling_Price]]</f>
        <v>2050</v>
      </c>
      <c r="K1298" s="3">
        <f t="shared" si="82"/>
        <v>20.5</v>
      </c>
      <c r="L1298" s="3">
        <f t="shared" si="83"/>
        <v>2029.5</v>
      </c>
      <c r="M1298" s="3" t="str">
        <f>TEXT(Table3[[#This Row],[Date]], "mmmm")</f>
        <v>February</v>
      </c>
      <c r="N1298" s="3" t="str">
        <f>_xlfn.XLOOKUP(D1298,Customers!A:A,Customers!B:B )</f>
        <v>Brown and Sons</v>
      </c>
      <c r="O1298" s="3" t="str">
        <f>_xlfn.XLOOKUP(C1298,Books!A:A,Books!B:B)</f>
        <v>Audience will series</v>
      </c>
      <c r="P1298" s="3" t="str">
        <f>INDEX(Customers!B:B,MATCH(D1298,Customers!A:A,0))</f>
        <v>Brown and Sons</v>
      </c>
    </row>
    <row r="1299" spans="1:16">
      <c r="A1299" t="s">
        <v>1946</v>
      </c>
      <c r="B1299" s="5">
        <v>44959</v>
      </c>
      <c r="C1299" t="s">
        <v>20</v>
      </c>
      <c r="D1299" t="s">
        <v>282</v>
      </c>
      <c r="E1299">
        <v>4</v>
      </c>
      <c r="F1299" t="str">
        <f t="shared" si="80"/>
        <v>normal</v>
      </c>
      <c r="G1299" s="3">
        <v>213</v>
      </c>
      <c r="H1299">
        <v>0</v>
      </c>
      <c r="I1299" t="str">
        <f t="shared" si="81"/>
        <v>full price</v>
      </c>
      <c r="J1299" s="3">
        <f>Table3[[#This Row],[Quantity_Sold]]*Table3[[#This Row],[Selling_Price]]</f>
        <v>852</v>
      </c>
      <c r="K1299" s="3">
        <f t="shared" si="82"/>
        <v>0</v>
      </c>
      <c r="L1299" s="3">
        <f t="shared" si="83"/>
        <v>852</v>
      </c>
      <c r="M1299" s="3" t="str">
        <f>TEXT(Table3[[#This Row],[Date]], "mmmm")</f>
        <v>February</v>
      </c>
      <c r="N1299" s="3" t="str">
        <f>_xlfn.XLOOKUP(D1299,Customers!A:A,Customers!B:B )</f>
        <v>Mckenzie-Russell</v>
      </c>
      <c r="O1299" s="3" t="str">
        <f>_xlfn.XLOOKUP(C1299,Books!A:A,Books!B:B)</f>
        <v>System they</v>
      </c>
      <c r="P1299" s="3" t="str">
        <f>INDEX(Customers!B:B,MATCH(D1299,Customers!A:A,0))</f>
        <v>Mckenzie-Russell</v>
      </c>
    </row>
    <row r="1300" spans="1:16">
      <c r="A1300" t="s">
        <v>1947</v>
      </c>
      <c r="B1300" s="5">
        <v>44976</v>
      </c>
      <c r="C1300" t="s">
        <v>7</v>
      </c>
      <c r="D1300" t="s">
        <v>202</v>
      </c>
      <c r="E1300">
        <v>5</v>
      </c>
      <c r="F1300" t="str">
        <f t="shared" si="80"/>
        <v>normal</v>
      </c>
      <c r="G1300" s="3">
        <v>341</v>
      </c>
      <c r="H1300">
        <v>15</v>
      </c>
      <c r="I1300" t="str">
        <f t="shared" si="81"/>
        <v>discounted</v>
      </c>
      <c r="J1300" s="3">
        <f>Table3[[#This Row],[Quantity_Sold]]*Table3[[#This Row],[Selling_Price]]</f>
        <v>1705</v>
      </c>
      <c r="K1300" s="3">
        <f t="shared" si="82"/>
        <v>51.15</v>
      </c>
      <c r="L1300" s="3">
        <f t="shared" si="83"/>
        <v>1653.85</v>
      </c>
      <c r="M1300" s="3" t="str">
        <f>TEXT(Table3[[#This Row],[Date]], "mmmm")</f>
        <v>February</v>
      </c>
      <c r="N1300" s="3" t="str">
        <f>_xlfn.XLOOKUP(D1300,Customers!A:A,Customers!B:B )</f>
        <v>Finley and Sons</v>
      </c>
      <c r="O1300" s="3" t="str">
        <f>_xlfn.XLOOKUP(C1300,Books!A:A,Books!B:B)</f>
        <v>Key protect simple fall</v>
      </c>
      <c r="P1300" s="3" t="str">
        <f>INDEX(Customers!B:B,MATCH(D1300,Customers!A:A,0))</f>
        <v>Finley and Sons</v>
      </c>
    </row>
    <row r="1301" spans="1:16">
      <c r="A1301" t="s">
        <v>1948</v>
      </c>
      <c r="B1301" s="5">
        <v>44979</v>
      </c>
      <c r="C1301" t="s">
        <v>52</v>
      </c>
      <c r="D1301" t="s">
        <v>318</v>
      </c>
      <c r="E1301">
        <v>10</v>
      </c>
      <c r="F1301" t="str">
        <f t="shared" si="80"/>
        <v>Bulk</v>
      </c>
      <c r="G1301" s="3">
        <v>441</v>
      </c>
      <c r="H1301">
        <v>15</v>
      </c>
      <c r="I1301" t="str">
        <f t="shared" si="81"/>
        <v>discounted</v>
      </c>
      <c r="J1301" s="3">
        <f>Table3[[#This Row],[Quantity_Sold]]*Table3[[#This Row],[Selling_Price]]</f>
        <v>4410</v>
      </c>
      <c r="K1301" s="3">
        <f t="shared" si="82"/>
        <v>66.150000000000006</v>
      </c>
      <c r="L1301" s="3">
        <f t="shared" si="83"/>
        <v>4343.8500000000004</v>
      </c>
      <c r="M1301" s="3" t="str">
        <f>TEXT(Table3[[#This Row],[Date]], "mmmm")</f>
        <v>February</v>
      </c>
      <c r="N1301" s="3" t="str">
        <f>_xlfn.XLOOKUP(D1301,Customers!A:A,Customers!B:B )</f>
        <v>Davis, Shepard and Clay</v>
      </c>
      <c r="O1301" s="3" t="str">
        <f>_xlfn.XLOOKUP(C1301,Books!A:A,Books!B:B)</f>
        <v>Hope meet thing</v>
      </c>
      <c r="P1301" s="3" t="str">
        <f>INDEX(Customers!B:B,MATCH(D1301,Customers!A:A,0))</f>
        <v>Davis, Shepard and Clay</v>
      </c>
    </row>
    <row r="1302" spans="1:16">
      <c r="A1302" t="s">
        <v>1949</v>
      </c>
      <c r="B1302" s="5">
        <v>44978</v>
      </c>
      <c r="C1302" t="s">
        <v>110</v>
      </c>
      <c r="D1302" t="s">
        <v>440</v>
      </c>
      <c r="E1302">
        <v>10</v>
      </c>
      <c r="F1302" t="str">
        <f t="shared" si="80"/>
        <v>Bulk</v>
      </c>
      <c r="G1302" s="3">
        <v>451</v>
      </c>
      <c r="H1302">
        <v>0</v>
      </c>
      <c r="I1302" t="str">
        <f t="shared" si="81"/>
        <v>full price</v>
      </c>
      <c r="J1302" s="3">
        <f>Table3[[#This Row],[Quantity_Sold]]*Table3[[#This Row],[Selling_Price]]</f>
        <v>4510</v>
      </c>
      <c r="K1302" s="3">
        <f t="shared" si="82"/>
        <v>0</v>
      </c>
      <c r="L1302" s="3">
        <f t="shared" si="83"/>
        <v>4510</v>
      </c>
      <c r="M1302" s="3" t="str">
        <f>TEXT(Table3[[#This Row],[Date]], "mmmm")</f>
        <v>February</v>
      </c>
      <c r="N1302" s="3" t="str">
        <f>_xlfn.XLOOKUP(D1302,Customers!A:A,Customers!B:B )</f>
        <v>Lopez Ltd</v>
      </c>
      <c r="O1302" s="3" t="str">
        <f>_xlfn.XLOOKUP(C1302,Books!A:A,Books!B:B)</f>
        <v>Sense produce</v>
      </c>
      <c r="P1302" s="3" t="str">
        <f>INDEX(Customers!B:B,MATCH(D1302,Customers!A:A,0))</f>
        <v>Lopez Ltd</v>
      </c>
    </row>
    <row r="1303" spans="1:16">
      <c r="A1303" t="s">
        <v>1950</v>
      </c>
      <c r="B1303" s="5">
        <v>44982</v>
      </c>
      <c r="C1303" t="s">
        <v>58</v>
      </c>
      <c r="D1303" t="s">
        <v>400</v>
      </c>
      <c r="E1303">
        <v>8</v>
      </c>
      <c r="F1303" t="str">
        <f t="shared" si="80"/>
        <v>Bulk</v>
      </c>
      <c r="G1303" s="3">
        <v>467</v>
      </c>
      <c r="H1303">
        <v>15</v>
      </c>
      <c r="I1303" t="str">
        <f t="shared" si="81"/>
        <v>discounted</v>
      </c>
      <c r="J1303" s="3">
        <f>Table3[[#This Row],[Quantity_Sold]]*Table3[[#This Row],[Selling_Price]]</f>
        <v>3736</v>
      </c>
      <c r="K1303" s="3">
        <f t="shared" si="82"/>
        <v>70.05</v>
      </c>
      <c r="L1303" s="3">
        <f t="shared" si="83"/>
        <v>3665.95</v>
      </c>
      <c r="M1303" s="3" t="str">
        <f>TEXT(Table3[[#This Row],[Date]], "mmmm")</f>
        <v>February</v>
      </c>
      <c r="N1303" s="3" t="str">
        <f>_xlfn.XLOOKUP(D1303,Customers!A:A,Customers!B:B )</f>
        <v>Clarke Group</v>
      </c>
      <c r="O1303" s="3" t="str">
        <f>_xlfn.XLOOKUP(C1303,Books!A:A,Books!B:B)</f>
        <v>World threat</v>
      </c>
      <c r="P1303" s="3" t="str">
        <f>INDEX(Customers!B:B,MATCH(D1303,Customers!A:A,0))</f>
        <v>Clarke Group</v>
      </c>
    </row>
    <row r="1304" spans="1:16">
      <c r="A1304" t="s">
        <v>1951</v>
      </c>
      <c r="B1304" s="5">
        <v>44981</v>
      </c>
      <c r="C1304" t="s">
        <v>7</v>
      </c>
      <c r="D1304" t="s">
        <v>316</v>
      </c>
      <c r="E1304">
        <v>4</v>
      </c>
      <c r="F1304" t="str">
        <f t="shared" si="80"/>
        <v>normal</v>
      </c>
      <c r="G1304" s="3">
        <v>341</v>
      </c>
      <c r="H1304">
        <v>10</v>
      </c>
      <c r="I1304" t="str">
        <f t="shared" si="81"/>
        <v>discounted</v>
      </c>
      <c r="J1304" s="3">
        <f>Table3[[#This Row],[Quantity_Sold]]*Table3[[#This Row],[Selling_Price]]</f>
        <v>1364</v>
      </c>
      <c r="K1304" s="3">
        <f t="shared" si="82"/>
        <v>34.1</v>
      </c>
      <c r="L1304" s="3">
        <f t="shared" si="83"/>
        <v>1329.9</v>
      </c>
      <c r="M1304" s="3" t="str">
        <f>TEXT(Table3[[#This Row],[Date]], "mmmm")</f>
        <v>February</v>
      </c>
      <c r="N1304" s="3" t="str">
        <f>_xlfn.XLOOKUP(D1304,Customers!A:A,Customers!B:B )</f>
        <v>King LLC</v>
      </c>
      <c r="O1304" s="3" t="str">
        <f>_xlfn.XLOOKUP(C1304,Books!A:A,Books!B:B)</f>
        <v>Key protect simple fall</v>
      </c>
      <c r="P1304" s="3" t="str">
        <f>INDEX(Customers!B:B,MATCH(D1304,Customers!A:A,0))</f>
        <v>King LLC</v>
      </c>
    </row>
    <row r="1305" spans="1:16">
      <c r="A1305" t="s">
        <v>1952</v>
      </c>
      <c r="B1305" s="5">
        <v>44981</v>
      </c>
      <c r="C1305" t="s">
        <v>54</v>
      </c>
      <c r="D1305" t="s">
        <v>186</v>
      </c>
      <c r="E1305">
        <v>7</v>
      </c>
      <c r="F1305" t="str">
        <f t="shared" si="80"/>
        <v>Bulk</v>
      </c>
      <c r="G1305" s="3">
        <v>421</v>
      </c>
      <c r="H1305">
        <v>5</v>
      </c>
      <c r="I1305" t="str">
        <f t="shared" si="81"/>
        <v>discounted</v>
      </c>
      <c r="J1305" s="3">
        <f>Table3[[#This Row],[Quantity_Sold]]*Table3[[#This Row],[Selling_Price]]</f>
        <v>2947</v>
      </c>
      <c r="K1305" s="3">
        <f t="shared" si="82"/>
        <v>21.05</v>
      </c>
      <c r="L1305" s="3">
        <f t="shared" si="83"/>
        <v>2925.95</v>
      </c>
      <c r="M1305" s="3" t="str">
        <f>TEXT(Table3[[#This Row],[Date]], "mmmm")</f>
        <v>February</v>
      </c>
      <c r="N1305" s="3" t="str">
        <f>_xlfn.XLOOKUP(D1305,Customers!A:A,Customers!B:B )</f>
        <v>Williams-Edwards</v>
      </c>
      <c r="O1305" s="3" t="str">
        <f>_xlfn.XLOOKUP(C1305,Books!A:A,Books!B:B)</f>
        <v>Author director</v>
      </c>
      <c r="P1305" s="3" t="str">
        <f>INDEX(Customers!B:B,MATCH(D1305,Customers!A:A,0))</f>
        <v>Williams-Edwards</v>
      </c>
    </row>
    <row r="1306" spans="1:16">
      <c r="A1306" t="s">
        <v>1953</v>
      </c>
      <c r="B1306" s="5">
        <v>44977</v>
      </c>
      <c r="C1306" t="s">
        <v>118</v>
      </c>
      <c r="D1306" t="s">
        <v>558</v>
      </c>
      <c r="E1306">
        <v>8</v>
      </c>
      <c r="F1306" t="str">
        <f t="shared" si="80"/>
        <v>Bulk</v>
      </c>
      <c r="G1306" s="3">
        <v>192</v>
      </c>
      <c r="H1306">
        <v>15</v>
      </c>
      <c r="I1306" t="str">
        <f t="shared" si="81"/>
        <v>discounted</v>
      </c>
      <c r="J1306" s="3">
        <f>Table3[[#This Row],[Quantity_Sold]]*Table3[[#This Row],[Selling_Price]]</f>
        <v>1536</v>
      </c>
      <c r="K1306" s="3">
        <f t="shared" si="82"/>
        <v>28.8</v>
      </c>
      <c r="L1306" s="3">
        <f t="shared" si="83"/>
        <v>1507.2</v>
      </c>
      <c r="M1306" s="3" t="str">
        <f>TEXT(Table3[[#This Row],[Date]], "mmmm")</f>
        <v>February</v>
      </c>
      <c r="N1306" s="3" t="str">
        <f>_xlfn.XLOOKUP(D1306,Customers!A:A,Customers!B:B )</f>
        <v>Maldonado-Cohen</v>
      </c>
      <c r="O1306" s="3" t="str">
        <f>_xlfn.XLOOKUP(C1306,Books!A:A,Books!B:B)</f>
        <v>Attorney</v>
      </c>
      <c r="P1306" s="3" t="str">
        <f>INDEX(Customers!B:B,MATCH(D1306,Customers!A:A,0))</f>
        <v>Maldonado-Cohen</v>
      </c>
    </row>
    <row r="1307" spans="1:16">
      <c r="A1307" t="s">
        <v>1954</v>
      </c>
      <c r="B1307" s="5">
        <v>44971</v>
      </c>
      <c r="C1307" t="s">
        <v>88</v>
      </c>
      <c r="D1307" t="s">
        <v>278</v>
      </c>
      <c r="E1307">
        <v>8</v>
      </c>
      <c r="F1307" t="str">
        <f t="shared" si="80"/>
        <v>Bulk</v>
      </c>
      <c r="G1307" s="3">
        <v>456</v>
      </c>
      <c r="H1307">
        <v>10</v>
      </c>
      <c r="I1307" t="str">
        <f t="shared" si="81"/>
        <v>discounted</v>
      </c>
      <c r="J1307" s="3">
        <f>Table3[[#This Row],[Quantity_Sold]]*Table3[[#This Row],[Selling_Price]]</f>
        <v>3648</v>
      </c>
      <c r="K1307" s="3">
        <f t="shared" si="82"/>
        <v>45.6</v>
      </c>
      <c r="L1307" s="3">
        <f t="shared" si="83"/>
        <v>3602.4</v>
      </c>
      <c r="M1307" s="3" t="str">
        <f>TEXT(Table3[[#This Row],[Date]], "mmmm")</f>
        <v>February</v>
      </c>
      <c r="N1307" s="3" t="str">
        <f>_xlfn.XLOOKUP(D1307,Customers!A:A,Customers!B:B )</f>
        <v>Reid, Chavez and Flowers</v>
      </c>
      <c r="O1307" s="3" t="str">
        <f>_xlfn.XLOOKUP(C1307,Books!A:A,Books!B:B)</f>
        <v>Lay chance</v>
      </c>
      <c r="P1307" s="3" t="str">
        <f>INDEX(Customers!B:B,MATCH(D1307,Customers!A:A,0))</f>
        <v>Reid, Chavez and Flowers</v>
      </c>
    </row>
    <row r="1308" spans="1:16">
      <c r="A1308" t="s">
        <v>1955</v>
      </c>
      <c r="B1308" s="5">
        <v>44958</v>
      </c>
      <c r="C1308" t="s">
        <v>42</v>
      </c>
      <c r="D1308" t="s">
        <v>157</v>
      </c>
      <c r="E1308">
        <v>5</v>
      </c>
      <c r="F1308" t="str">
        <f t="shared" si="80"/>
        <v>normal</v>
      </c>
      <c r="G1308" s="3">
        <v>303</v>
      </c>
      <c r="H1308">
        <v>10</v>
      </c>
      <c r="I1308" t="str">
        <f t="shared" si="81"/>
        <v>discounted</v>
      </c>
      <c r="J1308" s="3">
        <f>Table3[[#This Row],[Quantity_Sold]]*Table3[[#This Row],[Selling_Price]]</f>
        <v>1515</v>
      </c>
      <c r="K1308" s="3">
        <f t="shared" si="82"/>
        <v>30.3</v>
      </c>
      <c r="L1308" s="3">
        <f t="shared" si="83"/>
        <v>1484.7</v>
      </c>
      <c r="M1308" s="3" t="str">
        <f>TEXT(Table3[[#This Row],[Date]], "mmmm")</f>
        <v>February</v>
      </c>
      <c r="N1308" s="3" t="str">
        <f>_xlfn.XLOOKUP(D1308,Customers!A:A,Customers!B:B )</f>
        <v>Brown PLC</v>
      </c>
      <c r="O1308" s="3" t="str">
        <f>_xlfn.XLOOKUP(C1308,Books!A:A,Books!B:B)</f>
        <v>Industry sport interesting</v>
      </c>
      <c r="P1308" s="3" t="str">
        <f>INDEX(Customers!B:B,MATCH(D1308,Customers!A:A,0))</f>
        <v>Brown PLC</v>
      </c>
    </row>
    <row r="1309" spans="1:16">
      <c r="A1309" t="s">
        <v>1956</v>
      </c>
      <c r="B1309" s="5">
        <v>44971</v>
      </c>
      <c r="C1309" t="s">
        <v>56</v>
      </c>
      <c r="D1309" t="s">
        <v>628</v>
      </c>
      <c r="E1309">
        <v>2</v>
      </c>
      <c r="F1309" t="str">
        <f t="shared" si="80"/>
        <v>normal</v>
      </c>
      <c r="G1309" s="3">
        <v>222</v>
      </c>
      <c r="H1309">
        <v>15</v>
      </c>
      <c r="I1309" t="str">
        <f t="shared" si="81"/>
        <v>discounted</v>
      </c>
      <c r="J1309" s="3">
        <f>Table3[[#This Row],[Quantity_Sold]]*Table3[[#This Row],[Selling_Price]]</f>
        <v>444</v>
      </c>
      <c r="K1309" s="3">
        <f t="shared" si="82"/>
        <v>33.299999999999997</v>
      </c>
      <c r="L1309" s="3">
        <f t="shared" si="83"/>
        <v>410.7</v>
      </c>
      <c r="M1309" s="3" t="str">
        <f>TEXT(Table3[[#This Row],[Date]], "mmmm")</f>
        <v>February</v>
      </c>
      <c r="N1309" s="3" t="str">
        <f>_xlfn.XLOOKUP(D1309,Customers!A:A,Customers!B:B )</f>
        <v>Curtis Group</v>
      </c>
      <c r="O1309" s="3" t="str">
        <f>_xlfn.XLOOKUP(C1309,Books!A:A,Books!B:B)</f>
        <v>Unit coach</v>
      </c>
      <c r="P1309" s="3" t="str">
        <f>INDEX(Customers!B:B,MATCH(D1309,Customers!A:A,0))</f>
        <v>Curtis Group</v>
      </c>
    </row>
    <row r="1310" spans="1:16">
      <c r="A1310" t="s">
        <v>1957</v>
      </c>
      <c r="B1310" s="5">
        <v>44984</v>
      </c>
      <c r="C1310" t="s">
        <v>30</v>
      </c>
      <c r="D1310" t="s">
        <v>412</v>
      </c>
      <c r="E1310">
        <v>5</v>
      </c>
      <c r="F1310" t="str">
        <f t="shared" si="80"/>
        <v>normal</v>
      </c>
      <c r="G1310" s="3">
        <v>281</v>
      </c>
      <c r="H1310">
        <v>5</v>
      </c>
      <c r="I1310" t="str">
        <f t="shared" si="81"/>
        <v>discounted</v>
      </c>
      <c r="J1310" s="3">
        <f>Table3[[#This Row],[Quantity_Sold]]*Table3[[#This Row],[Selling_Price]]</f>
        <v>1405</v>
      </c>
      <c r="K1310" s="3">
        <f t="shared" si="82"/>
        <v>14.05</v>
      </c>
      <c r="L1310" s="3">
        <f t="shared" si="83"/>
        <v>1390.95</v>
      </c>
      <c r="M1310" s="3" t="str">
        <f>TEXT(Table3[[#This Row],[Date]], "mmmm")</f>
        <v>February</v>
      </c>
      <c r="N1310" s="3" t="str">
        <f>_xlfn.XLOOKUP(D1310,Customers!A:A,Customers!B:B )</f>
        <v>Mitchell, Mason and Cross</v>
      </c>
      <c r="O1310" s="3" t="str">
        <f>_xlfn.XLOOKUP(C1310,Books!A:A,Books!B:B)</f>
        <v>Remember serve</v>
      </c>
      <c r="P1310" s="3" t="str">
        <f>INDEX(Customers!B:B,MATCH(D1310,Customers!A:A,0))</f>
        <v>Mitchell, Mason and Cross</v>
      </c>
    </row>
    <row r="1311" spans="1:16">
      <c r="A1311" t="s">
        <v>1958</v>
      </c>
      <c r="B1311" s="5">
        <v>44985</v>
      </c>
      <c r="C1311" t="s">
        <v>112</v>
      </c>
      <c r="D1311" t="s">
        <v>149</v>
      </c>
      <c r="E1311">
        <v>3</v>
      </c>
      <c r="F1311" t="str">
        <f t="shared" si="80"/>
        <v>normal</v>
      </c>
      <c r="G1311" s="3">
        <v>462</v>
      </c>
      <c r="H1311">
        <v>10</v>
      </c>
      <c r="I1311" t="str">
        <f t="shared" si="81"/>
        <v>discounted</v>
      </c>
      <c r="J1311" s="3">
        <f>Table3[[#This Row],[Quantity_Sold]]*Table3[[#This Row],[Selling_Price]]</f>
        <v>1386</v>
      </c>
      <c r="K1311" s="3">
        <f t="shared" si="82"/>
        <v>46.2</v>
      </c>
      <c r="L1311" s="3">
        <f t="shared" si="83"/>
        <v>1339.8</v>
      </c>
      <c r="M1311" s="3" t="str">
        <f>TEXT(Table3[[#This Row],[Date]], "mmmm")</f>
        <v>February</v>
      </c>
      <c r="N1311" s="3" t="str">
        <f>_xlfn.XLOOKUP(D1311,Customers!A:A,Customers!B:B )</f>
        <v>Webster LLC</v>
      </c>
      <c r="O1311" s="3" t="str">
        <f>_xlfn.XLOOKUP(C1311,Books!A:A,Books!B:B)</f>
        <v>Now stage</v>
      </c>
      <c r="P1311" s="3" t="str">
        <f>INDEX(Customers!B:B,MATCH(D1311,Customers!A:A,0))</f>
        <v>Webster LLC</v>
      </c>
    </row>
    <row r="1312" spans="1:16">
      <c r="A1312" t="s">
        <v>1959</v>
      </c>
      <c r="B1312" s="5">
        <v>44980</v>
      </c>
      <c r="C1312" t="s">
        <v>42</v>
      </c>
      <c r="D1312" t="s">
        <v>540</v>
      </c>
      <c r="E1312">
        <v>9</v>
      </c>
      <c r="F1312" t="str">
        <f t="shared" si="80"/>
        <v>Bulk</v>
      </c>
      <c r="G1312" s="3">
        <v>303</v>
      </c>
      <c r="H1312">
        <v>5</v>
      </c>
      <c r="I1312" t="str">
        <f t="shared" si="81"/>
        <v>discounted</v>
      </c>
      <c r="J1312" s="3">
        <f>Table3[[#This Row],[Quantity_Sold]]*Table3[[#This Row],[Selling_Price]]</f>
        <v>2727</v>
      </c>
      <c r="K1312" s="3">
        <f t="shared" si="82"/>
        <v>15.15</v>
      </c>
      <c r="L1312" s="3">
        <f t="shared" si="83"/>
        <v>2711.85</v>
      </c>
      <c r="M1312" s="3" t="str">
        <f>TEXT(Table3[[#This Row],[Date]], "mmmm")</f>
        <v>February</v>
      </c>
      <c r="N1312" s="3" t="str">
        <f>_xlfn.XLOOKUP(D1312,Customers!A:A,Customers!B:B )</f>
        <v>Patel-Thomas</v>
      </c>
      <c r="O1312" s="3" t="str">
        <f>_xlfn.XLOOKUP(C1312,Books!A:A,Books!B:B)</f>
        <v>Industry sport interesting</v>
      </c>
      <c r="P1312" s="3" t="str">
        <f>INDEX(Customers!B:B,MATCH(D1312,Customers!A:A,0))</f>
        <v>Patel-Thomas</v>
      </c>
    </row>
    <row r="1313" spans="1:16">
      <c r="A1313" t="s">
        <v>1960</v>
      </c>
      <c r="B1313" s="5">
        <v>44971</v>
      </c>
      <c r="C1313" t="s">
        <v>4</v>
      </c>
      <c r="D1313" t="s">
        <v>490</v>
      </c>
      <c r="E1313">
        <v>2</v>
      </c>
      <c r="F1313" t="str">
        <f t="shared" si="80"/>
        <v>normal</v>
      </c>
      <c r="G1313" s="3">
        <v>418</v>
      </c>
      <c r="H1313">
        <v>5</v>
      </c>
      <c r="I1313" t="str">
        <f t="shared" si="81"/>
        <v>discounted</v>
      </c>
      <c r="J1313" s="3">
        <f>Table3[[#This Row],[Quantity_Sold]]*Table3[[#This Row],[Selling_Price]]</f>
        <v>836</v>
      </c>
      <c r="K1313" s="3">
        <f t="shared" si="82"/>
        <v>20.9</v>
      </c>
      <c r="L1313" s="3">
        <f t="shared" si="83"/>
        <v>815.1</v>
      </c>
      <c r="M1313" s="3" t="str">
        <f>TEXT(Table3[[#This Row],[Date]], "mmmm")</f>
        <v>February</v>
      </c>
      <c r="N1313" s="3" t="str">
        <f>_xlfn.XLOOKUP(D1313,Customers!A:A,Customers!B:B )</f>
        <v>Edwards, Ayers and Lowe</v>
      </c>
      <c r="O1313" s="3" t="str">
        <f>_xlfn.XLOOKUP(C1313,Books!A:A,Books!B:B)</f>
        <v>Arrive ok</v>
      </c>
      <c r="P1313" s="3" t="str">
        <f>INDEX(Customers!B:B,MATCH(D1313,Customers!A:A,0))</f>
        <v>Edwards, Ayers and Lowe</v>
      </c>
    </row>
    <row r="1314" spans="1:16">
      <c r="A1314" t="s">
        <v>1961</v>
      </c>
      <c r="B1314" s="5">
        <v>44979</v>
      </c>
      <c r="C1314" t="s">
        <v>22</v>
      </c>
      <c r="D1314" t="s">
        <v>452</v>
      </c>
      <c r="E1314">
        <v>1</v>
      </c>
      <c r="F1314" t="str">
        <f t="shared" si="80"/>
        <v>normal</v>
      </c>
      <c r="G1314" s="3">
        <v>332</v>
      </c>
      <c r="H1314">
        <v>5</v>
      </c>
      <c r="I1314" t="str">
        <f t="shared" si="81"/>
        <v>discounted</v>
      </c>
      <c r="J1314" s="3">
        <f>Table3[[#This Row],[Quantity_Sold]]*Table3[[#This Row],[Selling_Price]]</f>
        <v>332</v>
      </c>
      <c r="K1314" s="3">
        <f t="shared" si="82"/>
        <v>16.600000000000001</v>
      </c>
      <c r="L1314" s="3">
        <f t="shared" si="83"/>
        <v>315.39999999999998</v>
      </c>
      <c r="M1314" s="3" t="str">
        <f>TEXT(Table3[[#This Row],[Date]], "mmmm")</f>
        <v>February</v>
      </c>
      <c r="N1314" s="3" t="str">
        <f>_xlfn.XLOOKUP(D1314,Customers!A:A,Customers!B:B )</f>
        <v>Jordan-Edwards</v>
      </c>
      <c r="O1314" s="3" t="str">
        <f>_xlfn.XLOOKUP(C1314,Books!A:A,Books!B:B)</f>
        <v>Loss peace on</v>
      </c>
      <c r="P1314" s="3" t="str">
        <f>INDEX(Customers!B:B,MATCH(D1314,Customers!A:A,0))</f>
        <v>Jordan-Edwards</v>
      </c>
    </row>
    <row r="1315" spans="1:16">
      <c r="A1315" t="s">
        <v>1962</v>
      </c>
      <c r="B1315" s="5">
        <v>44984</v>
      </c>
      <c r="C1315" t="s">
        <v>98</v>
      </c>
      <c r="D1315" t="s">
        <v>444</v>
      </c>
      <c r="E1315">
        <v>6</v>
      </c>
      <c r="F1315" t="str">
        <f t="shared" si="80"/>
        <v>Bulk</v>
      </c>
      <c r="G1315" s="3">
        <v>206</v>
      </c>
      <c r="H1315">
        <v>15</v>
      </c>
      <c r="I1315" t="str">
        <f t="shared" si="81"/>
        <v>discounted</v>
      </c>
      <c r="J1315" s="3">
        <f>Table3[[#This Row],[Quantity_Sold]]*Table3[[#This Row],[Selling_Price]]</f>
        <v>1236</v>
      </c>
      <c r="K1315" s="3">
        <f t="shared" si="82"/>
        <v>30.9</v>
      </c>
      <c r="L1315" s="3">
        <f t="shared" si="83"/>
        <v>1205.0999999999999</v>
      </c>
      <c r="M1315" s="3" t="str">
        <f>TEXT(Table3[[#This Row],[Date]], "mmmm")</f>
        <v>February</v>
      </c>
      <c r="N1315" s="3" t="str">
        <f>_xlfn.XLOOKUP(D1315,Customers!A:A,Customers!B:B )</f>
        <v>Larson and Sons</v>
      </c>
      <c r="O1315" s="3" t="str">
        <f>_xlfn.XLOOKUP(C1315,Books!A:A,Books!B:B)</f>
        <v>Inside lot never discover</v>
      </c>
      <c r="P1315" s="3" t="str">
        <f>INDEX(Customers!B:B,MATCH(D1315,Customers!A:A,0))</f>
        <v>Larson and Sons</v>
      </c>
    </row>
    <row r="1316" spans="1:16">
      <c r="A1316" t="s">
        <v>1963</v>
      </c>
      <c r="B1316" s="5">
        <v>44968</v>
      </c>
      <c r="C1316" t="s">
        <v>104</v>
      </c>
      <c r="D1316" t="s">
        <v>326</v>
      </c>
      <c r="E1316">
        <v>10</v>
      </c>
      <c r="F1316" t="str">
        <f t="shared" si="80"/>
        <v>Bulk</v>
      </c>
      <c r="G1316" s="3">
        <v>465</v>
      </c>
      <c r="H1316">
        <v>5</v>
      </c>
      <c r="I1316" t="str">
        <f t="shared" si="81"/>
        <v>discounted</v>
      </c>
      <c r="J1316" s="3">
        <f>Table3[[#This Row],[Quantity_Sold]]*Table3[[#This Row],[Selling_Price]]</f>
        <v>4650</v>
      </c>
      <c r="K1316" s="3">
        <f t="shared" si="82"/>
        <v>23.25</v>
      </c>
      <c r="L1316" s="3">
        <f t="shared" si="83"/>
        <v>4626.75</v>
      </c>
      <c r="M1316" s="3" t="str">
        <f>TEXT(Table3[[#This Row],[Date]], "mmmm")</f>
        <v>February</v>
      </c>
      <c r="N1316" s="3" t="str">
        <f>_xlfn.XLOOKUP(D1316,Customers!A:A,Customers!B:B )</f>
        <v>Scott-Johnston</v>
      </c>
      <c r="O1316" s="3" t="str">
        <f>_xlfn.XLOOKUP(C1316,Books!A:A,Books!B:B)</f>
        <v>Process find daughter</v>
      </c>
      <c r="P1316" s="3" t="str">
        <f>INDEX(Customers!B:B,MATCH(D1316,Customers!A:A,0))</f>
        <v>Scott-Johnston</v>
      </c>
    </row>
    <row r="1317" spans="1:16">
      <c r="A1317" t="s">
        <v>1964</v>
      </c>
      <c r="B1317" s="5">
        <v>44979</v>
      </c>
      <c r="C1317" t="s">
        <v>30</v>
      </c>
      <c r="D1317" t="s">
        <v>226</v>
      </c>
      <c r="E1317">
        <v>4</v>
      </c>
      <c r="F1317" t="str">
        <f t="shared" si="80"/>
        <v>normal</v>
      </c>
      <c r="G1317" s="3">
        <v>281</v>
      </c>
      <c r="H1317">
        <v>0</v>
      </c>
      <c r="I1317" t="str">
        <f t="shared" si="81"/>
        <v>full price</v>
      </c>
      <c r="J1317" s="3">
        <f>Table3[[#This Row],[Quantity_Sold]]*Table3[[#This Row],[Selling_Price]]</f>
        <v>1124</v>
      </c>
      <c r="K1317" s="3">
        <f t="shared" si="82"/>
        <v>0</v>
      </c>
      <c r="L1317" s="3">
        <f t="shared" si="83"/>
        <v>1124</v>
      </c>
      <c r="M1317" s="3" t="str">
        <f>TEXT(Table3[[#This Row],[Date]], "mmmm")</f>
        <v>February</v>
      </c>
      <c r="N1317" s="3" t="str">
        <f>_xlfn.XLOOKUP(D1317,Customers!A:A,Customers!B:B )</f>
        <v>Blackburn, Castillo and Diaz</v>
      </c>
      <c r="O1317" s="3" t="str">
        <f>_xlfn.XLOOKUP(C1317,Books!A:A,Books!B:B)</f>
        <v>Remember serve</v>
      </c>
      <c r="P1317" s="3" t="str">
        <f>INDEX(Customers!B:B,MATCH(D1317,Customers!A:A,0))</f>
        <v>Blackburn, Castillo and Diaz</v>
      </c>
    </row>
    <row r="1318" spans="1:16">
      <c r="A1318" t="s">
        <v>1965</v>
      </c>
      <c r="B1318" s="5">
        <v>44971</v>
      </c>
      <c r="C1318" t="s">
        <v>22</v>
      </c>
      <c r="D1318" t="s">
        <v>334</v>
      </c>
      <c r="E1318">
        <v>4</v>
      </c>
      <c r="F1318" t="str">
        <f t="shared" si="80"/>
        <v>normal</v>
      </c>
      <c r="G1318" s="3">
        <v>332</v>
      </c>
      <c r="H1318">
        <v>0</v>
      </c>
      <c r="I1318" t="str">
        <f t="shared" si="81"/>
        <v>full price</v>
      </c>
      <c r="J1318" s="3">
        <f>Table3[[#This Row],[Quantity_Sold]]*Table3[[#This Row],[Selling_Price]]</f>
        <v>1328</v>
      </c>
      <c r="K1318" s="3">
        <f t="shared" si="82"/>
        <v>0</v>
      </c>
      <c r="L1318" s="3">
        <f t="shared" si="83"/>
        <v>1328</v>
      </c>
      <c r="M1318" s="3" t="str">
        <f>TEXT(Table3[[#This Row],[Date]], "mmmm")</f>
        <v>February</v>
      </c>
      <c r="N1318" s="3" t="str">
        <f>_xlfn.XLOOKUP(D1318,Customers!A:A,Customers!B:B )</f>
        <v>Torres, Rodriguez and Edwards</v>
      </c>
      <c r="O1318" s="3" t="str">
        <f>_xlfn.XLOOKUP(C1318,Books!A:A,Books!B:B)</f>
        <v>Loss peace on</v>
      </c>
      <c r="P1318" s="3" t="str">
        <f>INDEX(Customers!B:B,MATCH(D1318,Customers!A:A,0))</f>
        <v>Torres, Rodriguez and Edwards</v>
      </c>
    </row>
    <row r="1319" spans="1:16">
      <c r="A1319" t="s">
        <v>1966</v>
      </c>
      <c r="B1319" s="5">
        <v>44966</v>
      </c>
      <c r="C1319" t="s">
        <v>40</v>
      </c>
      <c r="D1319" t="s">
        <v>594</v>
      </c>
      <c r="E1319">
        <v>1</v>
      </c>
      <c r="F1319" t="str">
        <f t="shared" si="80"/>
        <v>normal</v>
      </c>
      <c r="G1319" s="3">
        <v>427</v>
      </c>
      <c r="H1319">
        <v>15</v>
      </c>
      <c r="I1319" t="str">
        <f t="shared" si="81"/>
        <v>discounted</v>
      </c>
      <c r="J1319" s="3">
        <f>Table3[[#This Row],[Quantity_Sold]]*Table3[[#This Row],[Selling_Price]]</f>
        <v>427</v>
      </c>
      <c r="K1319" s="3">
        <f t="shared" si="82"/>
        <v>64.05</v>
      </c>
      <c r="L1319" s="3">
        <f t="shared" si="83"/>
        <v>362.95</v>
      </c>
      <c r="M1319" s="3" t="str">
        <f>TEXT(Table3[[#This Row],[Date]], "mmmm")</f>
        <v>February</v>
      </c>
      <c r="N1319" s="3" t="str">
        <f>_xlfn.XLOOKUP(D1319,Customers!A:A,Customers!B:B )</f>
        <v>Bauer, Page and Archer</v>
      </c>
      <c r="O1319" s="3" t="str">
        <f>_xlfn.XLOOKUP(C1319,Books!A:A,Books!B:B)</f>
        <v>Big thought where</v>
      </c>
      <c r="P1319" s="3" t="str">
        <f>INDEX(Customers!B:B,MATCH(D1319,Customers!A:A,0))</f>
        <v>Bauer, Page and Archer</v>
      </c>
    </row>
    <row r="1320" spans="1:16">
      <c r="A1320" t="s">
        <v>1967</v>
      </c>
      <c r="B1320" s="5">
        <v>44968</v>
      </c>
      <c r="C1320" t="s">
        <v>88</v>
      </c>
      <c r="D1320" t="s">
        <v>554</v>
      </c>
      <c r="E1320">
        <v>8</v>
      </c>
      <c r="F1320" t="str">
        <f t="shared" si="80"/>
        <v>Bulk</v>
      </c>
      <c r="G1320" s="3">
        <v>456</v>
      </c>
      <c r="H1320">
        <v>0</v>
      </c>
      <c r="I1320" t="str">
        <f t="shared" si="81"/>
        <v>full price</v>
      </c>
      <c r="J1320" s="3">
        <f>Table3[[#This Row],[Quantity_Sold]]*Table3[[#This Row],[Selling_Price]]</f>
        <v>3648</v>
      </c>
      <c r="K1320" s="3">
        <f t="shared" si="82"/>
        <v>0</v>
      </c>
      <c r="L1320" s="3">
        <f t="shared" si="83"/>
        <v>3648</v>
      </c>
      <c r="M1320" s="3" t="str">
        <f>TEXT(Table3[[#This Row],[Date]], "mmmm")</f>
        <v>February</v>
      </c>
      <c r="N1320" s="3" t="str">
        <f>_xlfn.XLOOKUP(D1320,Customers!A:A,Customers!B:B )</f>
        <v>Casey-Orozco</v>
      </c>
      <c r="O1320" s="3" t="str">
        <f>_xlfn.XLOOKUP(C1320,Books!A:A,Books!B:B)</f>
        <v>Lay chance</v>
      </c>
      <c r="P1320" s="3" t="str">
        <f>INDEX(Customers!B:B,MATCH(D1320,Customers!A:A,0))</f>
        <v>Casey-Orozco</v>
      </c>
    </row>
    <row r="1321" spans="1:16">
      <c r="A1321" t="s">
        <v>1968</v>
      </c>
      <c r="B1321" s="5">
        <v>44983</v>
      </c>
      <c r="C1321" t="s">
        <v>114</v>
      </c>
      <c r="D1321" t="s">
        <v>170</v>
      </c>
      <c r="E1321">
        <v>5</v>
      </c>
      <c r="F1321" t="str">
        <f t="shared" si="80"/>
        <v>normal</v>
      </c>
      <c r="G1321" s="3">
        <v>315</v>
      </c>
      <c r="H1321">
        <v>5</v>
      </c>
      <c r="I1321" t="str">
        <f t="shared" si="81"/>
        <v>discounted</v>
      </c>
      <c r="J1321" s="3">
        <f>Table3[[#This Row],[Quantity_Sold]]*Table3[[#This Row],[Selling_Price]]</f>
        <v>1575</v>
      </c>
      <c r="K1321" s="3">
        <f t="shared" si="82"/>
        <v>15.75</v>
      </c>
      <c r="L1321" s="3">
        <f t="shared" si="83"/>
        <v>1559.25</v>
      </c>
      <c r="M1321" s="3" t="str">
        <f>TEXT(Table3[[#This Row],[Date]], "mmmm")</f>
        <v>February</v>
      </c>
      <c r="N1321" s="3" t="str">
        <f>_xlfn.XLOOKUP(D1321,Customers!A:A,Customers!B:B )</f>
        <v>Taylor-Kane</v>
      </c>
      <c r="O1321" s="3" t="str">
        <f>_xlfn.XLOOKUP(C1321,Books!A:A,Books!B:B)</f>
        <v>Detail difficult power</v>
      </c>
      <c r="P1321" s="3" t="str">
        <f>INDEX(Customers!B:B,MATCH(D1321,Customers!A:A,0))</f>
        <v>Taylor-Kane</v>
      </c>
    </row>
    <row r="1322" spans="1:16">
      <c r="A1322" t="s">
        <v>1969</v>
      </c>
      <c r="B1322" s="5">
        <v>44976</v>
      </c>
      <c r="C1322" t="s">
        <v>62</v>
      </c>
      <c r="D1322" t="s">
        <v>434</v>
      </c>
      <c r="E1322">
        <v>9</v>
      </c>
      <c r="F1322" t="str">
        <f t="shared" si="80"/>
        <v>Bulk</v>
      </c>
      <c r="G1322" s="3">
        <v>336</v>
      </c>
      <c r="H1322">
        <v>5</v>
      </c>
      <c r="I1322" t="str">
        <f t="shared" si="81"/>
        <v>discounted</v>
      </c>
      <c r="J1322" s="3">
        <f>Table3[[#This Row],[Quantity_Sold]]*Table3[[#This Row],[Selling_Price]]</f>
        <v>3024</v>
      </c>
      <c r="K1322" s="3">
        <f t="shared" si="82"/>
        <v>16.8</v>
      </c>
      <c r="L1322" s="3">
        <f t="shared" si="83"/>
        <v>3007.2</v>
      </c>
      <c r="M1322" s="3" t="str">
        <f>TEXT(Table3[[#This Row],[Date]], "mmmm")</f>
        <v>February</v>
      </c>
      <c r="N1322" s="3" t="str">
        <f>_xlfn.XLOOKUP(D1322,Customers!A:A,Customers!B:B )</f>
        <v>Gonzalez-Tran</v>
      </c>
      <c r="O1322" s="3" t="str">
        <f>_xlfn.XLOOKUP(C1322,Books!A:A,Books!B:B)</f>
        <v>Wife get age</v>
      </c>
      <c r="P1322" s="3" t="str">
        <f>INDEX(Customers!B:B,MATCH(D1322,Customers!A:A,0))</f>
        <v>Gonzalez-Tran</v>
      </c>
    </row>
    <row r="1323" spans="1:16">
      <c r="A1323" t="s">
        <v>1970</v>
      </c>
      <c r="B1323" s="5">
        <v>44975</v>
      </c>
      <c r="C1323" t="s">
        <v>34</v>
      </c>
      <c r="D1323" t="s">
        <v>572</v>
      </c>
      <c r="E1323">
        <v>9</v>
      </c>
      <c r="F1323" t="str">
        <f t="shared" si="80"/>
        <v>Bulk</v>
      </c>
      <c r="G1323" s="3">
        <v>284</v>
      </c>
      <c r="H1323">
        <v>10</v>
      </c>
      <c r="I1323" t="str">
        <f t="shared" si="81"/>
        <v>discounted</v>
      </c>
      <c r="J1323" s="3">
        <f>Table3[[#This Row],[Quantity_Sold]]*Table3[[#This Row],[Selling_Price]]</f>
        <v>2556</v>
      </c>
      <c r="K1323" s="3">
        <f t="shared" si="82"/>
        <v>28.4</v>
      </c>
      <c r="L1323" s="3">
        <f t="shared" si="83"/>
        <v>2527.6</v>
      </c>
      <c r="M1323" s="3" t="str">
        <f>TEXT(Table3[[#This Row],[Date]], "mmmm")</f>
        <v>February</v>
      </c>
      <c r="N1323" s="3" t="str">
        <f>_xlfn.XLOOKUP(D1323,Customers!A:A,Customers!B:B )</f>
        <v>Hill Inc</v>
      </c>
      <c r="O1323" s="3" t="str">
        <f>_xlfn.XLOOKUP(C1323,Books!A:A,Books!B:B)</f>
        <v>Against realize bill</v>
      </c>
      <c r="P1323" s="3" t="str">
        <f>INDEX(Customers!B:B,MATCH(D1323,Customers!A:A,0))</f>
        <v>Hill Inc</v>
      </c>
    </row>
    <row r="1324" spans="1:16">
      <c r="A1324" t="s">
        <v>1971</v>
      </c>
      <c r="B1324" s="5">
        <v>44965</v>
      </c>
      <c r="C1324" t="s">
        <v>124</v>
      </c>
      <c r="D1324" t="s">
        <v>442</v>
      </c>
      <c r="E1324">
        <v>5</v>
      </c>
      <c r="F1324" t="str">
        <f t="shared" si="80"/>
        <v>normal</v>
      </c>
      <c r="G1324" s="3">
        <v>362</v>
      </c>
      <c r="H1324">
        <v>10</v>
      </c>
      <c r="I1324" t="str">
        <f t="shared" si="81"/>
        <v>discounted</v>
      </c>
      <c r="J1324" s="3">
        <f>Table3[[#This Row],[Quantity_Sold]]*Table3[[#This Row],[Selling_Price]]</f>
        <v>1810</v>
      </c>
      <c r="K1324" s="3">
        <f t="shared" si="82"/>
        <v>36.200000000000003</v>
      </c>
      <c r="L1324" s="3">
        <f t="shared" si="83"/>
        <v>1773.8</v>
      </c>
      <c r="M1324" s="3" t="str">
        <f>TEXT(Table3[[#This Row],[Date]], "mmmm")</f>
        <v>February</v>
      </c>
      <c r="N1324" s="3" t="str">
        <f>_xlfn.XLOOKUP(D1324,Customers!A:A,Customers!B:B )</f>
        <v>Terry-Simpson</v>
      </c>
      <c r="O1324" s="3" t="str">
        <f>_xlfn.XLOOKUP(C1324,Books!A:A,Books!B:B)</f>
        <v>Financial</v>
      </c>
      <c r="P1324" s="3" t="str">
        <f>INDEX(Customers!B:B,MATCH(D1324,Customers!A:A,0))</f>
        <v>Terry-Simpson</v>
      </c>
    </row>
    <row r="1325" spans="1:16">
      <c r="A1325" t="s">
        <v>1972</v>
      </c>
      <c r="B1325" s="5">
        <v>44973</v>
      </c>
      <c r="C1325" t="s">
        <v>38</v>
      </c>
      <c r="D1325" t="s">
        <v>592</v>
      </c>
      <c r="E1325">
        <v>6</v>
      </c>
      <c r="F1325" t="str">
        <f t="shared" si="80"/>
        <v>Bulk</v>
      </c>
      <c r="G1325" s="3">
        <v>417</v>
      </c>
      <c r="H1325">
        <v>10</v>
      </c>
      <c r="I1325" t="str">
        <f t="shared" si="81"/>
        <v>discounted</v>
      </c>
      <c r="J1325" s="3">
        <f>Table3[[#This Row],[Quantity_Sold]]*Table3[[#This Row],[Selling_Price]]</f>
        <v>2502</v>
      </c>
      <c r="K1325" s="3">
        <f t="shared" si="82"/>
        <v>41.7</v>
      </c>
      <c r="L1325" s="3">
        <f t="shared" si="83"/>
        <v>2460.3000000000002</v>
      </c>
      <c r="M1325" s="3" t="str">
        <f>TEXT(Table3[[#This Row],[Date]], "mmmm")</f>
        <v>February</v>
      </c>
      <c r="N1325" s="3" t="str">
        <f>_xlfn.XLOOKUP(D1325,Customers!A:A,Customers!B:B )</f>
        <v>Martin, Davis and Arias</v>
      </c>
      <c r="O1325" s="3" t="str">
        <f>_xlfn.XLOOKUP(C1325,Books!A:A,Books!B:B)</f>
        <v>Impact believe worker look</v>
      </c>
      <c r="P1325" s="3" t="str">
        <f>INDEX(Customers!B:B,MATCH(D1325,Customers!A:A,0))</f>
        <v>Martin, Davis and Arias</v>
      </c>
    </row>
    <row r="1326" spans="1:16">
      <c r="A1326" t="s">
        <v>1973</v>
      </c>
      <c r="B1326" s="5">
        <v>44961</v>
      </c>
      <c r="C1326" t="s">
        <v>56</v>
      </c>
      <c r="D1326" t="s">
        <v>364</v>
      </c>
      <c r="E1326">
        <v>7</v>
      </c>
      <c r="F1326" t="str">
        <f t="shared" si="80"/>
        <v>Bulk</v>
      </c>
      <c r="G1326" s="3">
        <v>222</v>
      </c>
      <c r="H1326">
        <v>0</v>
      </c>
      <c r="I1326" t="str">
        <f t="shared" si="81"/>
        <v>full price</v>
      </c>
      <c r="J1326" s="3">
        <f>Table3[[#This Row],[Quantity_Sold]]*Table3[[#This Row],[Selling_Price]]</f>
        <v>1554</v>
      </c>
      <c r="K1326" s="3">
        <f t="shared" si="82"/>
        <v>0</v>
      </c>
      <c r="L1326" s="3">
        <f t="shared" si="83"/>
        <v>1554</v>
      </c>
      <c r="M1326" s="3" t="str">
        <f>TEXT(Table3[[#This Row],[Date]], "mmmm")</f>
        <v>February</v>
      </c>
      <c r="N1326" s="3" t="str">
        <f>_xlfn.XLOOKUP(D1326,Customers!A:A,Customers!B:B )</f>
        <v>Mann PLC</v>
      </c>
      <c r="O1326" s="3" t="str">
        <f>_xlfn.XLOOKUP(C1326,Books!A:A,Books!B:B)</f>
        <v>Unit coach</v>
      </c>
      <c r="P1326" s="3" t="str">
        <f>INDEX(Customers!B:B,MATCH(D1326,Customers!A:A,0))</f>
        <v>Mann PLC</v>
      </c>
    </row>
    <row r="1327" spans="1:16">
      <c r="A1327" t="s">
        <v>1974</v>
      </c>
      <c r="B1327" s="5">
        <v>44984</v>
      </c>
      <c r="C1327" t="s">
        <v>124</v>
      </c>
      <c r="D1327" t="s">
        <v>442</v>
      </c>
      <c r="E1327">
        <v>2</v>
      </c>
      <c r="F1327" t="str">
        <f t="shared" si="80"/>
        <v>normal</v>
      </c>
      <c r="G1327" s="3">
        <v>362</v>
      </c>
      <c r="H1327">
        <v>10</v>
      </c>
      <c r="I1327" t="str">
        <f t="shared" si="81"/>
        <v>discounted</v>
      </c>
      <c r="J1327" s="3">
        <f>Table3[[#This Row],[Quantity_Sold]]*Table3[[#This Row],[Selling_Price]]</f>
        <v>724</v>
      </c>
      <c r="K1327" s="3">
        <f t="shared" si="82"/>
        <v>36.200000000000003</v>
      </c>
      <c r="L1327" s="3">
        <f t="shared" si="83"/>
        <v>687.8</v>
      </c>
      <c r="M1327" s="3" t="str">
        <f>TEXT(Table3[[#This Row],[Date]], "mmmm")</f>
        <v>February</v>
      </c>
      <c r="N1327" s="3" t="str">
        <f>_xlfn.XLOOKUP(D1327,Customers!A:A,Customers!B:B )</f>
        <v>Terry-Simpson</v>
      </c>
      <c r="O1327" s="3" t="str">
        <f>_xlfn.XLOOKUP(C1327,Books!A:A,Books!B:B)</f>
        <v>Financial</v>
      </c>
      <c r="P1327" s="3" t="str">
        <f>INDEX(Customers!B:B,MATCH(D1327,Customers!A:A,0))</f>
        <v>Terry-Simpson</v>
      </c>
    </row>
    <row r="1328" spans="1:16">
      <c r="A1328" t="s">
        <v>1975</v>
      </c>
      <c r="B1328" s="5">
        <v>44973</v>
      </c>
      <c r="C1328" t="s">
        <v>78</v>
      </c>
      <c r="D1328" t="s">
        <v>206</v>
      </c>
      <c r="E1328">
        <v>7</v>
      </c>
      <c r="F1328" t="str">
        <f t="shared" si="80"/>
        <v>Bulk</v>
      </c>
      <c r="G1328" s="3">
        <v>288</v>
      </c>
      <c r="H1328">
        <v>10</v>
      </c>
      <c r="I1328" t="str">
        <f t="shared" si="81"/>
        <v>discounted</v>
      </c>
      <c r="J1328" s="3">
        <f>Table3[[#This Row],[Quantity_Sold]]*Table3[[#This Row],[Selling_Price]]</f>
        <v>2016</v>
      </c>
      <c r="K1328" s="3">
        <f t="shared" si="82"/>
        <v>28.8</v>
      </c>
      <c r="L1328" s="3">
        <f t="shared" si="83"/>
        <v>1987.2</v>
      </c>
      <c r="M1328" s="3" t="str">
        <f>TEXT(Table3[[#This Row],[Date]], "mmmm")</f>
        <v>February</v>
      </c>
      <c r="N1328" s="3" t="str">
        <f>_xlfn.XLOOKUP(D1328,Customers!A:A,Customers!B:B )</f>
        <v>Sanchez-Jenkins</v>
      </c>
      <c r="O1328" s="3" t="str">
        <f>_xlfn.XLOOKUP(C1328,Books!A:A,Books!B:B)</f>
        <v>Visit although I</v>
      </c>
      <c r="P1328" s="3" t="str">
        <f>INDEX(Customers!B:B,MATCH(D1328,Customers!A:A,0))</f>
        <v>Sanchez-Jenkins</v>
      </c>
    </row>
    <row r="1329" spans="1:16">
      <c r="A1329" t="s">
        <v>1976</v>
      </c>
      <c r="B1329" s="5">
        <v>44975</v>
      </c>
      <c r="C1329" t="s">
        <v>4</v>
      </c>
      <c r="D1329" t="s">
        <v>466</v>
      </c>
      <c r="E1329">
        <v>6</v>
      </c>
      <c r="F1329" t="str">
        <f t="shared" si="80"/>
        <v>Bulk</v>
      </c>
      <c r="G1329" s="3">
        <v>418</v>
      </c>
      <c r="H1329">
        <v>5</v>
      </c>
      <c r="I1329" t="str">
        <f t="shared" si="81"/>
        <v>discounted</v>
      </c>
      <c r="J1329" s="3">
        <f>Table3[[#This Row],[Quantity_Sold]]*Table3[[#This Row],[Selling_Price]]</f>
        <v>2508</v>
      </c>
      <c r="K1329" s="3">
        <f t="shared" si="82"/>
        <v>20.9</v>
      </c>
      <c r="L1329" s="3">
        <f t="shared" si="83"/>
        <v>2487.1</v>
      </c>
      <c r="M1329" s="3" t="str">
        <f>TEXT(Table3[[#This Row],[Date]], "mmmm")</f>
        <v>February</v>
      </c>
      <c r="N1329" s="3" t="str">
        <f>_xlfn.XLOOKUP(D1329,Customers!A:A,Customers!B:B )</f>
        <v>Knight-Coleman</v>
      </c>
      <c r="O1329" s="3" t="str">
        <f>_xlfn.XLOOKUP(C1329,Books!A:A,Books!B:B)</f>
        <v>Arrive ok</v>
      </c>
      <c r="P1329" s="3" t="str">
        <f>INDEX(Customers!B:B,MATCH(D1329,Customers!A:A,0))</f>
        <v>Knight-Coleman</v>
      </c>
    </row>
    <row r="1330" spans="1:16">
      <c r="A1330" t="s">
        <v>1977</v>
      </c>
      <c r="B1330" s="5">
        <v>44960</v>
      </c>
      <c r="C1330" t="s">
        <v>68</v>
      </c>
      <c r="D1330" t="s">
        <v>622</v>
      </c>
      <c r="E1330">
        <v>10</v>
      </c>
      <c r="F1330" t="str">
        <f t="shared" si="80"/>
        <v>Bulk</v>
      </c>
      <c r="G1330" s="3">
        <v>410</v>
      </c>
      <c r="H1330">
        <v>10</v>
      </c>
      <c r="I1330" t="str">
        <f t="shared" si="81"/>
        <v>discounted</v>
      </c>
      <c r="J1330" s="3">
        <f>Table3[[#This Row],[Quantity_Sold]]*Table3[[#This Row],[Selling_Price]]</f>
        <v>4100</v>
      </c>
      <c r="K1330" s="3">
        <f t="shared" si="82"/>
        <v>41</v>
      </c>
      <c r="L1330" s="3">
        <f t="shared" si="83"/>
        <v>4059</v>
      </c>
      <c r="M1330" s="3" t="str">
        <f>TEXT(Table3[[#This Row],[Date]], "mmmm")</f>
        <v>February</v>
      </c>
      <c r="N1330" s="3" t="str">
        <f>_xlfn.XLOOKUP(D1330,Customers!A:A,Customers!B:B )</f>
        <v>Schmidt, Mccoy and Sanchez</v>
      </c>
      <c r="O1330" s="3" t="str">
        <f>_xlfn.XLOOKUP(C1330,Books!A:A,Books!B:B)</f>
        <v>Audience will series</v>
      </c>
      <c r="P1330" s="3" t="str">
        <f>INDEX(Customers!B:B,MATCH(D1330,Customers!A:A,0))</f>
        <v>Schmidt, Mccoy and Sanchez</v>
      </c>
    </row>
    <row r="1331" spans="1:16">
      <c r="A1331" t="s">
        <v>1978</v>
      </c>
      <c r="B1331" s="5">
        <v>44971</v>
      </c>
      <c r="C1331" t="s">
        <v>44</v>
      </c>
      <c r="D1331" t="s">
        <v>208</v>
      </c>
      <c r="E1331">
        <v>2</v>
      </c>
      <c r="F1331" t="str">
        <f t="shared" si="80"/>
        <v>normal</v>
      </c>
      <c r="G1331" s="3">
        <v>295</v>
      </c>
      <c r="H1331">
        <v>0</v>
      </c>
      <c r="I1331" t="str">
        <f t="shared" si="81"/>
        <v>full price</v>
      </c>
      <c r="J1331" s="3">
        <f>Table3[[#This Row],[Quantity_Sold]]*Table3[[#This Row],[Selling_Price]]</f>
        <v>590</v>
      </c>
      <c r="K1331" s="3">
        <f t="shared" si="82"/>
        <v>0</v>
      </c>
      <c r="L1331" s="3">
        <f t="shared" si="83"/>
        <v>590</v>
      </c>
      <c r="M1331" s="3" t="str">
        <f>TEXT(Table3[[#This Row],[Date]], "mmmm")</f>
        <v>February</v>
      </c>
      <c r="N1331" s="3" t="str">
        <f>_xlfn.XLOOKUP(D1331,Customers!A:A,Customers!B:B )</f>
        <v>Smith-Proctor</v>
      </c>
      <c r="O1331" s="3" t="str">
        <f>_xlfn.XLOOKUP(C1331,Books!A:A,Books!B:B)</f>
        <v>Once suddenly</v>
      </c>
      <c r="P1331" s="3" t="str">
        <f>INDEX(Customers!B:B,MATCH(D1331,Customers!A:A,0))</f>
        <v>Smith-Proctor</v>
      </c>
    </row>
    <row r="1332" spans="1:16">
      <c r="A1332" t="s">
        <v>1979</v>
      </c>
      <c r="B1332" s="5">
        <v>44962</v>
      </c>
      <c r="C1332" t="s">
        <v>94</v>
      </c>
      <c r="D1332" t="s">
        <v>252</v>
      </c>
      <c r="E1332">
        <v>8</v>
      </c>
      <c r="F1332" t="str">
        <f t="shared" si="80"/>
        <v>Bulk</v>
      </c>
      <c r="G1332" s="3">
        <v>262</v>
      </c>
      <c r="H1332">
        <v>10</v>
      </c>
      <c r="I1332" t="str">
        <f t="shared" si="81"/>
        <v>discounted</v>
      </c>
      <c r="J1332" s="3">
        <f>Table3[[#This Row],[Quantity_Sold]]*Table3[[#This Row],[Selling_Price]]</f>
        <v>2096</v>
      </c>
      <c r="K1332" s="3">
        <f t="shared" si="82"/>
        <v>26.2</v>
      </c>
      <c r="L1332" s="3">
        <f t="shared" si="83"/>
        <v>2069.8000000000002</v>
      </c>
      <c r="M1332" s="3" t="str">
        <f>TEXT(Table3[[#This Row],[Date]], "mmmm")</f>
        <v>February</v>
      </c>
      <c r="N1332" s="3" t="str">
        <f>_xlfn.XLOOKUP(D1332,Customers!A:A,Customers!B:B )</f>
        <v>Weber PLC</v>
      </c>
      <c r="O1332" s="3" t="str">
        <f>_xlfn.XLOOKUP(C1332,Books!A:A,Books!B:B)</f>
        <v>Number owner</v>
      </c>
      <c r="P1332" s="3" t="str">
        <f>INDEX(Customers!B:B,MATCH(D1332,Customers!A:A,0))</f>
        <v>Weber PLC</v>
      </c>
    </row>
    <row r="1333" spans="1:16">
      <c r="A1333" t="s">
        <v>1980</v>
      </c>
      <c r="B1333" s="5">
        <v>44983</v>
      </c>
      <c r="C1333" t="s">
        <v>50</v>
      </c>
      <c r="D1333" t="s">
        <v>582</v>
      </c>
      <c r="E1333">
        <v>10</v>
      </c>
      <c r="F1333" t="str">
        <f t="shared" si="80"/>
        <v>Bulk</v>
      </c>
      <c r="G1333" s="3">
        <v>269</v>
      </c>
      <c r="H1333">
        <v>15</v>
      </c>
      <c r="I1333" t="str">
        <f t="shared" si="81"/>
        <v>discounted</v>
      </c>
      <c r="J1333" s="3">
        <f>Table3[[#This Row],[Quantity_Sold]]*Table3[[#This Row],[Selling_Price]]</f>
        <v>2690</v>
      </c>
      <c r="K1333" s="3">
        <f t="shared" si="82"/>
        <v>40.35</v>
      </c>
      <c r="L1333" s="3">
        <f t="shared" si="83"/>
        <v>2649.65</v>
      </c>
      <c r="M1333" s="3" t="str">
        <f>TEXT(Table3[[#This Row],[Date]], "mmmm")</f>
        <v>February</v>
      </c>
      <c r="N1333" s="3" t="str">
        <f>_xlfn.XLOOKUP(D1333,Customers!A:A,Customers!B:B )</f>
        <v>Martin Inc</v>
      </c>
      <c r="O1333" s="3" t="str">
        <f>_xlfn.XLOOKUP(C1333,Books!A:A,Books!B:B)</f>
        <v>Course history</v>
      </c>
      <c r="P1333" s="3" t="str">
        <f>INDEX(Customers!B:B,MATCH(D1333,Customers!A:A,0))</f>
        <v>Martin Inc</v>
      </c>
    </row>
    <row r="1334" spans="1:16">
      <c r="A1334" t="s">
        <v>1981</v>
      </c>
      <c r="B1334" s="5">
        <v>44978</v>
      </c>
      <c r="C1334" t="s">
        <v>34</v>
      </c>
      <c r="D1334" t="s">
        <v>506</v>
      </c>
      <c r="E1334">
        <v>8</v>
      </c>
      <c r="F1334" t="str">
        <f t="shared" si="80"/>
        <v>Bulk</v>
      </c>
      <c r="G1334" s="3">
        <v>284</v>
      </c>
      <c r="H1334">
        <v>15</v>
      </c>
      <c r="I1334" t="str">
        <f t="shared" si="81"/>
        <v>discounted</v>
      </c>
      <c r="J1334" s="3">
        <f>Table3[[#This Row],[Quantity_Sold]]*Table3[[#This Row],[Selling_Price]]</f>
        <v>2272</v>
      </c>
      <c r="K1334" s="3">
        <f t="shared" si="82"/>
        <v>42.6</v>
      </c>
      <c r="L1334" s="3">
        <f t="shared" si="83"/>
        <v>2229.4</v>
      </c>
      <c r="M1334" s="3" t="str">
        <f>TEXT(Table3[[#This Row],[Date]], "mmmm")</f>
        <v>February</v>
      </c>
      <c r="N1334" s="3" t="str">
        <f>_xlfn.XLOOKUP(D1334,Customers!A:A,Customers!B:B )</f>
        <v>Torres Ltd</v>
      </c>
      <c r="O1334" s="3" t="str">
        <f>_xlfn.XLOOKUP(C1334,Books!A:A,Books!B:B)</f>
        <v>Against realize bill</v>
      </c>
      <c r="P1334" s="3" t="str">
        <f>INDEX(Customers!B:B,MATCH(D1334,Customers!A:A,0))</f>
        <v>Torres Ltd</v>
      </c>
    </row>
    <row r="1335" spans="1:16">
      <c r="A1335" t="s">
        <v>1982</v>
      </c>
      <c r="B1335" s="5">
        <v>44970</v>
      </c>
      <c r="C1335" t="s">
        <v>34</v>
      </c>
      <c r="D1335" t="s">
        <v>153</v>
      </c>
      <c r="E1335">
        <v>9</v>
      </c>
      <c r="F1335" t="str">
        <f t="shared" si="80"/>
        <v>Bulk</v>
      </c>
      <c r="G1335" s="3">
        <v>284</v>
      </c>
      <c r="H1335">
        <v>5</v>
      </c>
      <c r="I1335" t="str">
        <f t="shared" si="81"/>
        <v>discounted</v>
      </c>
      <c r="J1335" s="3">
        <f>Table3[[#This Row],[Quantity_Sold]]*Table3[[#This Row],[Selling_Price]]</f>
        <v>2556</v>
      </c>
      <c r="K1335" s="3">
        <f t="shared" si="82"/>
        <v>14.2</v>
      </c>
      <c r="L1335" s="3">
        <f t="shared" si="83"/>
        <v>2541.8000000000002</v>
      </c>
      <c r="M1335" s="3" t="str">
        <f>TEXT(Table3[[#This Row],[Date]], "mmmm")</f>
        <v>February</v>
      </c>
      <c r="N1335" s="3" t="str">
        <f>_xlfn.XLOOKUP(D1335,Customers!A:A,Customers!B:B )</f>
        <v>Brown and Sons</v>
      </c>
      <c r="O1335" s="3" t="str">
        <f>_xlfn.XLOOKUP(C1335,Books!A:A,Books!B:B)</f>
        <v>Against realize bill</v>
      </c>
      <c r="P1335" s="3" t="str">
        <f>INDEX(Customers!B:B,MATCH(D1335,Customers!A:A,0))</f>
        <v>Brown and Sons</v>
      </c>
    </row>
    <row r="1336" spans="1:16">
      <c r="A1336" t="s">
        <v>1983</v>
      </c>
      <c r="B1336" s="5">
        <v>44965</v>
      </c>
      <c r="C1336" t="s">
        <v>70</v>
      </c>
      <c r="D1336" t="s">
        <v>624</v>
      </c>
      <c r="E1336">
        <v>5</v>
      </c>
      <c r="F1336" t="str">
        <f t="shared" si="80"/>
        <v>normal</v>
      </c>
      <c r="G1336" s="3">
        <v>370</v>
      </c>
      <c r="H1336">
        <v>0</v>
      </c>
      <c r="I1336" t="str">
        <f t="shared" si="81"/>
        <v>full price</v>
      </c>
      <c r="J1336" s="3">
        <f>Table3[[#This Row],[Quantity_Sold]]*Table3[[#This Row],[Selling_Price]]</f>
        <v>1850</v>
      </c>
      <c r="K1336" s="3">
        <f t="shared" si="82"/>
        <v>0</v>
      </c>
      <c r="L1336" s="3">
        <f t="shared" si="83"/>
        <v>1850</v>
      </c>
      <c r="M1336" s="3" t="str">
        <f>TEXT(Table3[[#This Row],[Date]], "mmmm")</f>
        <v>February</v>
      </c>
      <c r="N1336" s="3" t="str">
        <f>_xlfn.XLOOKUP(D1336,Customers!A:A,Customers!B:B )</f>
        <v>Williams, Mills and Schwartz</v>
      </c>
      <c r="O1336" s="3" t="str">
        <f>_xlfn.XLOOKUP(C1336,Books!A:A,Books!B:B)</f>
        <v>Assume wrong</v>
      </c>
      <c r="P1336" s="3" t="str">
        <f>INDEX(Customers!B:B,MATCH(D1336,Customers!A:A,0))</f>
        <v>Williams, Mills and Schwartz</v>
      </c>
    </row>
    <row r="1337" spans="1:16">
      <c r="A1337" t="s">
        <v>1984</v>
      </c>
      <c r="B1337" s="5">
        <v>44984</v>
      </c>
      <c r="C1337" t="s">
        <v>66</v>
      </c>
      <c r="D1337" t="s">
        <v>192</v>
      </c>
      <c r="E1337">
        <v>8</v>
      </c>
      <c r="F1337" t="str">
        <f t="shared" si="80"/>
        <v>Bulk</v>
      </c>
      <c r="G1337" s="3">
        <v>271</v>
      </c>
      <c r="H1337">
        <v>10</v>
      </c>
      <c r="I1337" t="str">
        <f t="shared" si="81"/>
        <v>discounted</v>
      </c>
      <c r="J1337" s="3">
        <f>Table3[[#This Row],[Quantity_Sold]]*Table3[[#This Row],[Selling_Price]]</f>
        <v>2168</v>
      </c>
      <c r="K1337" s="3">
        <f t="shared" si="82"/>
        <v>27.1</v>
      </c>
      <c r="L1337" s="3">
        <f t="shared" si="83"/>
        <v>2140.9</v>
      </c>
      <c r="M1337" s="3" t="str">
        <f>TEXT(Table3[[#This Row],[Date]], "mmmm")</f>
        <v>February</v>
      </c>
      <c r="N1337" s="3" t="str">
        <f>_xlfn.XLOOKUP(D1337,Customers!A:A,Customers!B:B )</f>
        <v>Evans LLC</v>
      </c>
      <c r="O1337" s="3" t="str">
        <f>_xlfn.XLOOKUP(C1337,Books!A:A,Books!B:B)</f>
        <v>Easy citizen time</v>
      </c>
      <c r="P1337" s="3" t="str">
        <f>INDEX(Customers!B:B,MATCH(D1337,Customers!A:A,0))</f>
        <v>Evans LLC</v>
      </c>
    </row>
    <row r="1338" spans="1:16">
      <c r="A1338" t="s">
        <v>1985</v>
      </c>
      <c r="B1338" s="5">
        <v>44969</v>
      </c>
      <c r="C1338" t="s">
        <v>70</v>
      </c>
      <c r="D1338" t="s">
        <v>250</v>
      </c>
      <c r="E1338">
        <v>10</v>
      </c>
      <c r="F1338" t="str">
        <f t="shared" si="80"/>
        <v>Bulk</v>
      </c>
      <c r="G1338" s="3">
        <v>370</v>
      </c>
      <c r="H1338">
        <v>0</v>
      </c>
      <c r="I1338" t="str">
        <f t="shared" si="81"/>
        <v>full price</v>
      </c>
      <c r="J1338" s="3">
        <f>Table3[[#This Row],[Quantity_Sold]]*Table3[[#This Row],[Selling_Price]]</f>
        <v>3700</v>
      </c>
      <c r="K1338" s="3">
        <f t="shared" si="82"/>
        <v>0</v>
      </c>
      <c r="L1338" s="3">
        <f t="shared" si="83"/>
        <v>3700</v>
      </c>
      <c r="M1338" s="3" t="str">
        <f>TEXT(Table3[[#This Row],[Date]], "mmmm")</f>
        <v>February</v>
      </c>
      <c r="N1338" s="3" t="str">
        <f>_xlfn.XLOOKUP(D1338,Customers!A:A,Customers!B:B )</f>
        <v>Contreras, Suarez and Rocha</v>
      </c>
      <c r="O1338" s="3" t="str">
        <f>_xlfn.XLOOKUP(C1338,Books!A:A,Books!B:B)</f>
        <v>Assume wrong</v>
      </c>
      <c r="P1338" s="3" t="str">
        <f>INDEX(Customers!B:B,MATCH(D1338,Customers!A:A,0))</f>
        <v>Contreras, Suarez and Rocha</v>
      </c>
    </row>
    <row r="1339" spans="1:16">
      <c r="A1339" t="s">
        <v>1986</v>
      </c>
      <c r="B1339" s="5">
        <v>44963</v>
      </c>
      <c r="C1339" t="s">
        <v>106</v>
      </c>
      <c r="D1339" t="s">
        <v>188</v>
      </c>
      <c r="E1339">
        <v>3</v>
      </c>
      <c r="F1339" t="str">
        <f t="shared" si="80"/>
        <v>normal</v>
      </c>
      <c r="G1339" s="3">
        <v>219</v>
      </c>
      <c r="H1339">
        <v>15</v>
      </c>
      <c r="I1339" t="str">
        <f t="shared" si="81"/>
        <v>discounted</v>
      </c>
      <c r="J1339" s="3">
        <f>Table3[[#This Row],[Quantity_Sold]]*Table3[[#This Row],[Selling_Price]]</f>
        <v>657</v>
      </c>
      <c r="K1339" s="3">
        <f t="shared" si="82"/>
        <v>32.85</v>
      </c>
      <c r="L1339" s="3">
        <f t="shared" si="83"/>
        <v>624.15</v>
      </c>
      <c r="M1339" s="3" t="str">
        <f>TEXT(Table3[[#This Row],[Date]], "mmmm")</f>
        <v>February</v>
      </c>
      <c r="N1339" s="3" t="str">
        <f>_xlfn.XLOOKUP(D1339,Customers!A:A,Customers!B:B )</f>
        <v>Moran-Joyce</v>
      </c>
      <c r="O1339" s="3" t="str">
        <f>_xlfn.XLOOKUP(C1339,Books!A:A,Books!B:B)</f>
        <v>Some may</v>
      </c>
      <c r="P1339" s="3" t="str">
        <f>INDEX(Customers!B:B,MATCH(D1339,Customers!A:A,0))</f>
        <v>Moran-Joyce</v>
      </c>
    </row>
    <row r="1340" spans="1:16">
      <c r="A1340" t="s">
        <v>1987</v>
      </c>
      <c r="B1340" s="5">
        <v>44962</v>
      </c>
      <c r="C1340" t="s">
        <v>70</v>
      </c>
      <c r="D1340" t="s">
        <v>292</v>
      </c>
      <c r="E1340">
        <v>9</v>
      </c>
      <c r="F1340" t="str">
        <f t="shared" si="80"/>
        <v>Bulk</v>
      </c>
      <c r="G1340" s="3">
        <v>370</v>
      </c>
      <c r="H1340">
        <v>15</v>
      </c>
      <c r="I1340" t="str">
        <f t="shared" si="81"/>
        <v>discounted</v>
      </c>
      <c r="J1340" s="3">
        <f>Table3[[#This Row],[Quantity_Sold]]*Table3[[#This Row],[Selling_Price]]</f>
        <v>3330</v>
      </c>
      <c r="K1340" s="3">
        <f t="shared" si="82"/>
        <v>55.5</v>
      </c>
      <c r="L1340" s="3">
        <f t="shared" si="83"/>
        <v>3274.5</v>
      </c>
      <c r="M1340" s="3" t="str">
        <f>TEXT(Table3[[#This Row],[Date]], "mmmm")</f>
        <v>February</v>
      </c>
      <c r="N1340" s="3" t="str">
        <f>_xlfn.XLOOKUP(D1340,Customers!A:A,Customers!B:B )</f>
        <v>Murphy Group</v>
      </c>
      <c r="O1340" s="3" t="str">
        <f>_xlfn.XLOOKUP(C1340,Books!A:A,Books!B:B)</f>
        <v>Assume wrong</v>
      </c>
      <c r="P1340" s="3" t="str">
        <f>INDEX(Customers!B:B,MATCH(D1340,Customers!A:A,0))</f>
        <v>Murphy Group</v>
      </c>
    </row>
    <row r="1341" spans="1:16">
      <c r="A1341" t="s">
        <v>1988</v>
      </c>
      <c r="B1341" s="5">
        <v>44976</v>
      </c>
      <c r="C1341" t="s">
        <v>110</v>
      </c>
      <c r="D1341" t="s">
        <v>180</v>
      </c>
      <c r="E1341">
        <v>7</v>
      </c>
      <c r="F1341" t="str">
        <f t="shared" si="80"/>
        <v>Bulk</v>
      </c>
      <c r="G1341" s="3">
        <v>451</v>
      </c>
      <c r="H1341">
        <v>5</v>
      </c>
      <c r="I1341" t="str">
        <f t="shared" si="81"/>
        <v>discounted</v>
      </c>
      <c r="J1341" s="3">
        <f>Table3[[#This Row],[Quantity_Sold]]*Table3[[#This Row],[Selling_Price]]</f>
        <v>3157</v>
      </c>
      <c r="K1341" s="3">
        <f t="shared" si="82"/>
        <v>22.55</v>
      </c>
      <c r="L1341" s="3">
        <f t="shared" si="83"/>
        <v>3134.45</v>
      </c>
      <c r="M1341" s="3" t="str">
        <f>TEXT(Table3[[#This Row],[Date]], "mmmm")</f>
        <v>February</v>
      </c>
      <c r="N1341" s="3" t="str">
        <f>_xlfn.XLOOKUP(D1341,Customers!A:A,Customers!B:B )</f>
        <v>Harris-Chandler</v>
      </c>
      <c r="O1341" s="3" t="str">
        <f>_xlfn.XLOOKUP(C1341,Books!A:A,Books!B:B)</f>
        <v>Sense produce</v>
      </c>
      <c r="P1341" s="3" t="str">
        <f>INDEX(Customers!B:B,MATCH(D1341,Customers!A:A,0))</f>
        <v>Harris-Chandler</v>
      </c>
    </row>
    <row r="1342" spans="1:16">
      <c r="A1342" t="s">
        <v>1989</v>
      </c>
      <c r="B1342" s="5">
        <v>44975</v>
      </c>
      <c r="C1342" t="s">
        <v>118</v>
      </c>
      <c r="D1342" t="s">
        <v>398</v>
      </c>
      <c r="E1342">
        <v>5</v>
      </c>
      <c r="F1342" t="str">
        <f t="shared" si="80"/>
        <v>normal</v>
      </c>
      <c r="G1342" s="3">
        <v>192</v>
      </c>
      <c r="H1342">
        <v>10</v>
      </c>
      <c r="I1342" t="str">
        <f t="shared" si="81"/>
        <v>discounted</v>
      </c>
      <c r="J1342" s="3">
        <f>Table3[[#This Row],[Quantity_Sold]]*Table3[[#This Row],[Selling_Price]]</f>
        <v>960</v>
      </c>
      <c r="K1342" s="3">
        <f t="shared" si="82"/>
        <v>19.2</v>
      </c>
      <c r="L1342" s="3">
        <f t="shared" si="83"/>
        <v>940.8</v>
      </c>
      <c r="M1342" s="3" t="str">
        <f>TEXT(Table3[[#This Row],[Date]], "mmmm")</f>
        <v>February</v>
      </c>
      <c r="N1342" s="3" t="str">
        <f>_xlfn.XLOOKUP(D1342,Customers!A:A,Customers!B:B )</f>
        <v>Moreno, Jenkins and Perez</v>
      </c>
      <c r="O1342" s="3" t="str">
        <f>_xlfn.XLOOKUP(C1342,Books!A:A,Books!B:B)</f>
        <v>Attorney</v>
      </c>
      <c r="P1342" s="3" t="str">
        <f>INDEX(Customers!B:B,MATCH(D1342,Customers!A:A,0))</f>
        <v>Moreno, Jenkins and Perez</v>
      </c>
    </row>
    <row r="1343" spans="1:16">
      <c r="A1343" t="s">
        <v>1990</v>
      </c>
      <c r="B1343" s="5">
        <v>44966</v>
      </c>
      <c r="C1343" t="s">
        <v>68</v>
      </c>
      <c r="D1343" t="s">
        <v>256</v>
      </c>
      <c r="E1343">
        <v>10</v>
      </c>
      <c r="F1343" t="str">
        <f t="shared" si="80"/>
        <v>Bulk</v>
      </c>
      <c r="G1343" s="3">
        <v>410</v>
      </c>
      <c r="H1343">
        <v>5</v>
      </c>
      <c r="I1343" t="str">
        <f t="shared" si="81"/>
        <v>discounted</v>
      </c>
      <c r="J1343" s="3">
        <f>Table3[[#This Row],[Quantity_Sold]]*Table3[[#This Row],[Selling_Price]]</f>
        <v>4100</v>
      </c>
      <c r="K1343" s="3">
        <f t="shared" si="82"/>
        <v>20.5</v>
      </c>
      <c r="L1343" s="3">
        <f t="shared" si="83"/>
        <v>4079.5</v>
      </c>
      <c r="M1343" s="3" t="str">
        <f>TEXT(Table3[[#This Row],[Date]], "mmmm")</f>
        <v>February</v>
      </c>
      <c r="N1343" s="3" t="str">
        <f>_xlfn.XLOOKUP(D1343,Customers!A:A,Customers!B:B )</f>
        <v>Stevenson-Phillips</v>
      </c>
      <c r="O1343" s="3" t="str">
        <f>_xlfn.XLOOKUP(C1343,Books!A:A,Books!B:B)</f>
        <v>Audience will series</v>
      </c>
      <c r="P1343" s="3" t="str">
        <f>INDEX(Customers!B:B,MATCH(D1343,Customers!A:A,0))</f>
        <v>Stevenson-Phillips</v>
      </c>
    </row>
    <row r="1344" spans="1:16">
      <c r="A1344" t="s">
        <v>1991</v>
      </c>
      <c r="B1344" s="5">
        <v>44974</v>
      </c>
      <c r="C1344" t="s">
        <v>4</v>
      </c>
      <c r="D1344" t="s">
        <v>436</v>
      </c>
      <c r="E1344">
        <v>6</v>
      </c>
      <c r="F1344" t="str">
        <f t="shared" si="80"/>
        <v>Bulk</v>
      </c>
      <c r="G1344" s="3">
        <v>418</v>
      </c>
      <c r="H1344">
        <v>5</v>
      </c>
      <c r="I1344" t="str">
        <f t="shared" si="81"/>
        <v>discounted</v>
      </c>
      <c r="J1344" s="3">
        <f>Table3[[#This Row],[Quantity_Sold]]*Table3[[#This Row],[Selling_Price]]</f>
        <v>2508</v>
      </c>
      <c r="K1344" s="3">
        <f t="shared" si="82"/>
        <v>20.9</v>
      </c>
      <c r="L1344" s="3">
        <f t="shared" si="83"/>
        <v>2487.1</v>
      </c>
      <c r="M1344" s="3" t="str">
        <f>TEXT(Table3[[#This Row],[Date]], "mmmm")</f>
        <v>February</v>
      </c>
      <c r="N1344" s="3" t="str">
        <f>_xlfn.XLOOKUP(D1344,Customers!A:A,Customers!B:B )</f>
        <v>Brown-Rivers</v>
      </c>
      <c r="O1344" s="3" t="str">
        <f>_xlfn.XLOOKUP(C1344,Books!A:A,Books!B:B)</f>
        <v>Arrive ok</v>
      </c>
      <c r="P1344" s="3" t="str">
        <f>INDEX(Customers!B:B,MATCH(D1344,Customers!A:A,0))</f>
        <v>Brown-Rivers</v>
      </c>
    </row>
    <row r="1345" spans="1:16">
      <c r="A1345" t="s">
        <v>1992</v>
      </c>
      <c r="B1345" s="5">
        <v>44975</v>
      </c>
      <c r="C1345" t="s">
        <v>72</v>
      </c>
      <c r="D1345" t="s">
        <v>256</v>
      </c>
      <c r="E1345">
        <v>1</v>
      </c>
      <c r="F1345" t="str">
        <f t="shared" si="80"/>
        <v>normal</v>
      </c>
      <c r="G1345" s="3">
        <v>423</v>
      </c>
      <c r="H1345">
        <v>0</v>
      </c>
      <c r="I1345" t="str">
        <f t="shared" si="81"/>
        <v>full price</v>
      </c>
      <c r="J1345" s="3">
        <f>Table3[[#This Row],[Quantity_Sold]]*Table3[[#This Row],[Selling_Price]]</f>
        <v>423</v>
      </c>
      <c r="K1345" s="3">
        <f t="shared" si="82"/>
        <v>0</v>
      </c>
      <c r="L1345" s="3">
        <f t="shared" si="83"/>
        <v>423</v>
      </c>
      <c r="M1345" s="3" t="str">
        <f>TEXT(Table3[[#This Row],[Date]], "mmmm")</f>
        <v>February</v>
      </c>
      <c r="N1345" s="3" t="str">
        <f>_xlfn.XLOOKUP(D1345,Customers!A:A,Customers!B:B )</f>
        <v>Stevenson-Phillips</v>
      </c>
      <c r="O1345" s="3" t="str">
        <f>_xlfn.XLOOKUP(C1345,Books!A:A,Books!B:B)</f>
        <v>Remain hard</v>
      </c>
      <c r="P1345" s="3" t="str">
        <f>INDEX(Customers!B:B,MATCH(D1345,Customers!A:A,0))</f>
        <v>Stevenson-Phillips</v>
      </c>
    </row>
    <row r="1346" spans="1:16">
      <c r="A1346" t="s">
        <v>1993</v>
      </c>
      <c r="B1346" s="5">
        <v>44982</v>
      </c>
      <c r="C1346" t="s">
        <v>78</v>
      </c>
      <c r="D1346" t="s">
        <v>510</v>
      </c>
      <c r="E1346">
        <v>7</v>
      </c>
      <c r="F1346" t="str">
        <f t="shared" ref="F1346:F1409" si="84">IF(E1346&gt;5,"Bulk","normal")</f>
        <v>Bulk</v>
      </c>
      <c r="G1346" s="3">
        <v>288</v>
      </c>
      <c r="H1346">
        <v>0</v>
      </c>
      <c r="I1346" t="str">
        <f t="shared" ref="I1346:I1409" si="85">IF(H1346&gt;0,"discounted","full price")</f>
        <v>full price</v>
      </c>
      <c r="J1346" s="3">
        <f>Table3[[#This Row],[Quantity_Sold]]*Table3[[#This Row],[Selling_Price]]</f>
        <v>2016</v>
      </c>
      <c r="K1346" s="3">
        <f t="shared" ref="K1346:K1409" si="86">H1346*G1346/100</f>
        <v>0</v>
      </c>
      <c r="L1346" s="3">
        <f t="shared" ref="L1346:L1409" si="87">J1346-K1346</f>
        <v>2016</v>
      </c>
      <c r="M1346" s="3" t="str">
        <f>TEXT(Table3[[#This Row],[Date]], "mmmm")</f>
        <v>February</v>
      </c>
      <c r="N1346" s="3" t="str">
        <f>_xlfn.XLOOKUP(D1346,Customers!A:A,Customers!B:B )</f>
        <v>Matthews, Flores and Bradley</v>
      </c>
      <c r="O1346" s="3" t="str">
        <f>_xlfn.XLOOKUP(C1346,Books!A:A,Books!B:B)</f>
        <v>Visit although I</v>
      </c>
      <c r="P1346" s="3" t="str">
        <f>INDEX(Customers!B:B,MATCH(D1346,Customers!A:A,0))</f>
        <v>Matthews, Flores and Bradley</v>
      </c>
    </row>
    <row r="1347" spans="1:16">
      <c r="A1347" t="s">
        <v>1994</v>
      </c>
      <c r="B1347" s="5">
        <v>44980</v>
      </c>
      <c r="C1347" t="s">
        <v>28</v>
      </c>
      <c r="D1347" t="s">
        <v>420</v>
      </c>
      <c r="E1347">
        <v>3</v>
      </c>
      <c r="F1347" t="str">
        <f t="shared" si="84"/>
        <v>normal</v>
      </c>
      <c r="G1347" s="3">
        <v>342</v>
      </c>
      <c r="H1347">
        <v>0</v>
      </c>
      <c r="I1347" t="str">
        <f t="shared" si="85"/>
        <v>full price</v>
      </c>
      <c r="J1347" s="3">
        <f>Table3[[#This Row],[Quantity_Sold]]*Table3[[#This Row],[Selling_Price]]</f>
        <v>1026</v>
      </c>
      <c r="K1347" s="3">
        <f t="shared" si="86"/>
        <v>0</v>
      </c>
      <c r="L1347" s="3">
        <f t="shared" si="87"/>
        <v>1026</v>
      </c>
      <c r="M1347" s="3" t="str">
        <f>TEXT(Table3[[#This Row],[Date]], "mmmm")</f>
        <v>February</v>
      </c>
      <c r="N1347" s="3" t="str">
        <f>_xlfn.XLOOKUP(D1347,Customers!A:A,Customers!B:B )</f>
        <v>Malone-Riggs</v>
      </c>
      <c r="O1347" s="3" t="str">
        <f>_xlfn.XLOOKUP(C1347,Books!A:A,Books!B:B)</f>
        <v>Eat pattern view</v>
      </c>
      <c r="P1347" s="3" t="str">
        <f>INDEX(Customers!B:B,MATCH(D1347,Customers!A:A,0))</f>
        <v>Malone-Riggs</v>
      </c>
    </row>
    <row r="1348" spans="1:16">
      <c r="A1348" t="s">
        <v>1995</v>
      </c>
      <c r="B1348" s="5">
        <v>44973</v>
      </c>
      <c r="C1348" t="s">
        <v>100</v>
      </c>
      <c r="D1348" t="s">
        <v>155</v>
      </c>
      <c r="E1348">
        <v>3</v>
      </c>
      <c r="F1348" t="str">
        <f t="shared" si="84"/>
        <v>normal</v>
      </c>
      <c r="G1348" s="3">
        <v>334</v>
      </c>
      <c r="H1348">
        <v>5</v>
      </c>
      <c r="I1348" t="str">
        <f t="shared" si="85"/>
        <v>discounted</v>
      </c>
      <c r="J1348" s="3">
        <f>Table3[[#This Row],[Quantity_Sold]]*Table3[[#This Row],[Selling_Price]]</f>
        <v>1002</v>
      </c>
      <c r="K1348" s="3">
        <f t="shared" si="86"/>
        <v>16.7</v>
      </c>
      <c r="L1348" s="3">
        <f t="shared" si="87"/>
        <v>985.3</v>
      </c>
      <c r="M1348" s="3" t="str">
        <f>TEXT(Table3[[#This Row],[Date]], "mmmm")</f>
        <v>February</v>
      </c>
      <c r="N1348" s="3" t="str">
        <f>_xlfn.XLOOKUP(D1348,Customers!A:A,Customers!B:B )</f>
        <v>Gibson Ltd</v>
      </c>
      <c r="O1348" s="3" t="str">
        <f>_xlfn.XLOOKUP(C1348,Books!A:A,Books!B:B)</f>
        <v>Prevent particularly wrong</v>
      </c>
      <c r="P1348" s="3" t="str">
        <f>INDEX(Customers!B:B,MATCH(D1348,Customers!A:A,0))</f>
        <v>Gibson Ltd</v>
      </c>
    </row>
    <row r="1349" spans="1:16">
      <c r="A1349" t="s">
        <v>1996</v>
      </c>
      <c r="B1349" s="5">
        <v>44966</v>
      </c>
      <c r="C1349" t="s">
        <v>60</v>
      </c>
      <c r="D1349" t="s">
        <v>300</v>
      </c>
      <c r="E1349">
        <v>6</v>
      </c>
      <c r="F1349" t="str">
        <f t="shared" si="84"/>
        <v>Bulk</v>
      </c>
      <c r="G1349" s="3">
        <v>459</v>
      </c>
      <c r="H1349">
        <v>10</v>
      </c>
      <c r="I1349" t="str">
        <f t="shared" si="85"/>
        <v>discounted</v>
      </c>
      <c r="J1349" s="3">
        <f>Table3[[#This Row],[Quantity_Sold]]*Table3[[#This Row],[Selling_Price]]</f>
        <v>2754</v>
      </c>
      <c r="K1349" s="3">
        <f t="shared" si="86"/>
        <v>45.9</v>
      </c>
      <c r="L1349" s="3">
        <f t="shared" si="87"/>
        <v>2708.1</v>
      </c>
      <c r="M1349" s="3" t="str">
        <f>TEXT(Table3[[#This Row],[Date]], "mmmm")</f>
        <v>February</v>
      </c>
      <c r="N1349" s="3" t="str">
        <f>_xlfn.XLOOKUP(D1349,Customers!A:A,Customers!B:B )</f>
        <v>Smith-Ramsey</v>
      </c>
      <c r="O1349" s="3" t="str">
        <f>_xlfn.XLOOKUP(C1349,Books!A:A,Books!B:B)</f>
        <v>Whatever method</v>
      </c>
      <c r="P1349" s="3" t="str">
        <f>INDEX(Customers!B:B,MATCH(D1349,Customers!A:A,0))</f>
        <v>Smith-Ramsey</v>
      </c>
    </row>
    <row r="1350" spans="1:16">
      <c r="A1350" t="s">
        <v>1997</v>
      </c>
      <c r="B1350" s="5">
        <v>44966</v>
      </c>
      <c r="C1350" t="s">
        <v>15</v>
      </c>
      <c r="D1350" t="s">
        <v>594</v>
      </c>
      <c r="E1350">
        <v>9</v>
      </c>
      <c r="F1350" t="str">
        <f t="shared" si="84"/>
        <v>Bulk</v>
      </c>
      <c r="G1350" s="3">
        <v>248</v>
      </c>
      <c r="H1350">
        <v>5</v>
      </c>
      <c r="I1350" t="str">
        <f t="shared" si="85"/>
        <v>discounted</v>
      </c>
      <c r="J1350" s="3">
        <f>Table3[[#This Row],[Quantity_Sold]]*Table3[[#This Row],[Selling_Price]]</f>
        <v>2232</v>
      </c>
      <c r="K1350" s="3">
        <f t="shared" si="86"/>
        <v>12.4</v>
      </c>
      <c r="L1350" s="3">
        <f t="shared" si="87"/>
        <v>2219.6</v>
      </c>
      <c r="M1350" s="3" t="str">
        <f>TEXT(Table3[[#This Row],[Date]], "mmmm")</f>
        <v>February</v>
      </c>
      <c r="N1350" s="3" t="str">
        <f>_xlfn.XLOOKUP(D1350,Customers!A:A,Customers!B:B )</f>
        <v>Bauer, Page and Archer</v>
      </c>
      <c r="O1350" s="3" t="str">
        <f>_xlfn.XLOOKUP(C1350,Books!A:A,Books!B:B)</f>
        <v>Especially father down</v>
      </c>
      <c r="P1350" s="3" t="str">
        <f>INDEX(Customers!B:B,MATCH(D1350,Customers!A:A,0))</f>
        <v>Bauer, Page and Archer</v>
      </c>
    </row>
    <row r="1351" spans="1:16">
      <c r="A1351" t="s">
        <v>1998</v>
      </c>
      <c r="B1351" s="5">
        <v>44974</v>
      </c>
      <c r="C1351" t="s">
        <v>126</v>
      </c>
      <c r="D1351" t="s">
        <v>188</v>
      </c>
      <c r="E1351">
        <v>3</v>
      </c>
      <c r="F1351" t="str">
        <f t="shared" si="84"/>
        <v>normal</v>
      </c>
      <c r="G1351" s="3">
        <v>399</v>
      </c>
      <c r="H1351">
        <v>0</v>
      </c>
      <c r="I1351" t="str">
        <f t="shared" si="85"/>
        <v>full price</v>
      </c>
      <c r="J1351" s="3">
        <f>Table3[[#This Row],[Quantity_Sold]]*Table3[[#This Row],[Selling_Price]]</f>
        <v>1197</v>
      </c>
      <c r="K1351" s="3">
        <f t="shared" si="86"/>
        <v>0</v>
      </c>
      <c r="L1351" s="3">
        <f t="shared" si="87"/>
        <v>1197</v>
      </c>
      <c r="M1351" s="3" t="str">
        <f>TEXT(Table3[[#This Row],[Date]], "mmmm")</f>
        <v>February</v>
      </c>
      <c r="N1351" s="3" t="str">
        <f>_xlfn.XLOOKUP(D1351,Customers!A:A,Customers!B:B )</f>
        <v>Moran-Joyce</v>
      </c>
      <c r="O1351" s="3" t="str">
        <f>_xlfn.XLOOKUP(C1351,Books!A:A,Books!B:B)</f>
        <v>Ahead leg senior</v>
      </c>
      <c r="P1351" s="3" t="str">
        <f>INDEX(Customers!B:B,MATCH(D1351,Customers!A:A,0))</f>
        <v>Moran-Joyce</v>
      </c>
    </row>
    <row r="1352" spans="1:16">
      <c r="A1352" t="s">
        <v>1999</v>
      </c>
      <c r="B1352" s="5">
        <v>44973</v>
      </c>
      <c r="C1352" t="s">
        <v>106</v>
      </c>
      <c r="D1352" t="s">
        <v>454</v>
      </c>
      <c r="E1352">
        <v>5</v>
      </c>
      <c r="F1352" t="str">
        <f t="shared" si="84"/>
        <v>normal</v>
      </c>
      <c r="G1352" s="3">
        <v>219</v>
      </c>
      <c r="H1352">
        <v>5</v>
      </c>
      <c r="I1352" t="str">
        <f t="shared" si="85"/>
        <v>discounted</v>
      </c>
      <c r="J1352" s="3">
        <f>Table3[[#This Row],[Quantity_Sold]]*Table3[[#This Row],[Selling_Price]]</f>
        <v>1095</v>
      </c>
      <c r="K1352" s="3">
        <f t="shared" si="86"/>
        <v>10.95</v>
      </c>
      <c r="L1352" s="3">
        <f t="shared" si="87"/>
        <v>1084.05</v>
      </c>
      <c r="M1352" s="3" t="str">
        <f>TEXT(Table3[[#This Row],[Date]], "mmmm")</f>
        <v>February</v>
      </c>
      <c r="N1352" s="3" t="str">
        <f>_xlfn.XLOOKUP(D1352,Customers!A:A,Customers!B:B )</f>
        <v>Martin Ltd</v>
      </c>
      <c r="O1352" s="3" t="str">
        <f>_xlfn.XLOOKUP(C1352,Books!A:A,Books!B:B)</f>
        <v>Some may</v>
      </c>
      <c r="P1352" s="3" t="str">
        <f>INDEX(Customers!B:B,MATCH(D1352,Customers!A:A,0))</f>
        <v>Martin Ltd</v>
      </c>
    </row>
    <row r="1353" spans="1:16">
      <c r="A1353" t="s">
        <v>2000</v>
      </c>
      <c r="B1353" s="5">
        <v>44979</v>
      </c>
      <c r="C1353" t="s">
        <v>80</v>
      </c>
      <c r="D1353" t="s">
        <v>484</v>
      </c>
      <c r="E1353">
        <v>5</v>
      </c>
      <c r="F1353" t="str">
        <f t="shared" si="84"/>
        <v>normal</v>
      </c>
      <c r="G1353" s="3">
        <v>164</v>
      </c>
      <c r="H1353">
        <v>5</v>
      </c>
      <c r="I1353" t="str">
        <f t="shared" si="85"/>
        <v>discounted</v>
      </c>
      <c r="J1353" s="3">
        <f>Table3[[#This Row],[Quantity_Sold]]*Table3[[#This Row],[Selling_Price]]</f>
        <v>820</v>
      </c>
      <c r="K1353" s="3">
        <f t="shared" si="86"/>
        <v>8.1999999999999993</v>
      </c>
      <c r="L1353" s="3">
        <f t="shared" si="87"/>
        <v>811.8</v>
      </c>
      <c r="M1353" s="3" t="str">
        <f>TEXT(Table3[[#This Row],[Date]], "mmmm")</f>
        <v>February</v>
      </c>
      <c r="N1353" s="3" t="str">
        <f>_xlfn.XLOOKUP(D1353,Customers!A:A,Customers!B:B )</f>
        <v>Hall-Morgan</v>
      </c>
      <c r="O1353" s="3" t="str">
        <f>_xlfn.XLOOKUP(C1353,Books!A:A,Books!B:B)</f>
        <v>Can apply</v>
      </c>
      <c r="P1353" s="3" t="str">
        <f>INDEX(Customers!B:B,MATCH(D1353,Customers!A:A,0))</f>
        <v>Hall-Morgan</v>
      </c>
    </row>
    <row r="1354" spans="1:16">
      <c r="A1354" t="s">
        <v>2001</v>
      </c>
      <c r="B1354" s="5">
        <v>44958</v>
      </c>
      <c r="C1354" t="s">
        <v>84</v>
      </c>
      <c r="D1354" t="s">
        <v>384</v>
      </c>
      <c r="E1354">
        <v>8</v>
      </c>
      <c r="F1354" t="str">
        <f t="shared" si="84"/>
        <v>Bulk</v>
      </c>
      <c r="G1354" s="3">
        <v>481</v>
      </c>
      <c r="H1354">
        <v>10</v>
      </c>
      <c r="I1354" t="str">
        <f t="shared" si="85"/>
        <v>discounted</v>
      </c>
      <c r="J1354" s="3">
        <f>Table3[[#This Row],[Quantity_Sold]]*Table3[[#This Row],[Selling_Price]]</f>
        <v>3848</v>
      </c>
      <c r="K1354" s="3">
        <f t="shared" si="86"/>
        <v>48.1</v>
      </c>
      <c r="L1354" s="3">
        <f t="shared" si="87"/>
        <v>3799.9</v>
      </c>
      <c r="M1354" s="3" t="str">
        <f>TEXT(Table3[[#This Row],[Date]], "mmmm")</f>
        <v>February</v>
      </c>
      <c r="N1354" s="3" t="str">
        <f>_xlfn.XLOOKUP(D1354,Customers!A:A,Customers!B:B )</f>
        <v>Mendoza-Burke</v>
      </c>
      <c r="O1354" s="3" t="str">
        <f>_xlfn.XLOOKUP(C1354,Books!A:A,Books!B:B)</f>
        <v>Statement back brother</v>
      </c>
      <c r="P1354" s="3" t="str">
        <f>INDEX(Customers!B:B,MATCH(D1354,Customers!A:A,0))</f>
        <v>Mendoza-Burke</v>
      </c>
    </row>
    <row r="1355" spans="1:16">
      <c r="A1355" t="s">
        <v>2002</v>
      </c>
      <c r="B1355" s="5">
        <v>44958</v>
      </c>
      <c r="C1355" t="s">
        <v>84</v>
      </c>
      <c r="D1355" t="s">
        <v>622</v>
      </c>
      <c r="E1355">
        <v>5</v>
      </c>
      <c r="F1355" t="str">
        <f t="shared" si="84"/>
        <v>normal</v>
      </c>
      <c r="G1355" s="3">
        <v>481</v>
      </c>
      <c r="H1355">
        <v>5</v>
      </c>
      <c r="I1355" t="str">
        <f t="shared" si="85"/>
        <v>discounted</v>
      </c>
      <c r="J1355" s="3">
        <f>Table3[[#This Row],[Quantity_Sold]]*Table3[[#This Row],[Selling_Price]]</f>
        <v>2405</v>
      </c>
      <c r="K1355" s="3">
        <f t="shared" si="86"/>
        <v>24.05</v>
      </c>
      <c r="L1355" s="3">
        <f t="shared" si="87"/>
        <v>2380.9499999999998</v>
      </c>
      <c r="M1355" s="3" t="str">
        <f>TEXT(Table3[[#This Row],[Date]], "mmmm")</f>
        <v>February</v>
      </c>
      <c r="N1355" s="3" t="str">
        <f>_xlfn.XLOOKUP(D1355,Customers!A:A,Customers!B:B )</f>
        <v>Schmidt, Mccoy and Sanchez</v>
      </c>
      <c r="O1355" s="3" t="str">
        <f>_xlfn.XLOOKUP(C1355,Books!A:A,Books!B:B)</f>
        <v>Statement back brother</v>
      </c>
      <c r="P1355" s="3" t="str">
        <f>INDEX(Customers!B:B,MATCH(D1355,Customers!A:A,0))</f>
        <v>Schmidt, Mccoy and Sanchez</v>
      </c>
    </row>
    <row r="1356" spans="1:16">
      <c r="A1356" t="s">
        <v>2003</v>
      </c>
      <c r="B1356" s="5">
        <v>44973</v>
      </c>
      <c r="C1356" t="s">
        <v>10</v>
      </c>
      <c r="D1356" t="s">
        <v>290</v>
      </c>
      <c r="E1356">
        <v>9</v>
      </c>
      <c r="F1356" t="str">
        <f t="shared" si="84"/>
        <v>Bulk</v>
      </c>
      <c r="G1356" s="3">
        <v>167</v>
      </c>
      <c r="H1356">
        <v>0</v>
      </c>
      <c r="I1356" t="str">
        <f t="shared" si="85"/>
        <v>full price</v>
      </c>
      <c r="J1356" s="3">
        <f>Table3[[#This Row],[Quantity_Sold]]*Table3[[#This Row],[Selling_Price]]</f>
        <v>1503</v>
      </c>
      <c r="K1356" s="3">
        <f t="shared" si="86"/>
        <v>0</v>
      </c>
      <c r="L1356" s="3">
        <f t="shared" si="87"/>
        <v>1503</v>
      </c>
      <c r="M1356" s="3" t="str">
        <f>TEXT(Table3[[#This Row],[Date]], "mmmm")</f>
        <v>February</v>
      </c>
      <c r="N1356" s="3" t="str">
        <f>_xlfn.XLOOKUP(D1356,Customers!A:A,Customers!B:B )</f>
        <v>Kaiser Group</v>
      </c>
      <c r="O1356" s="3" t="str">
        <f>_xlfn.XLOOKUP(C1356,Books!A:A,Books!B:B)</f>
        <v>Late</v>
      </c>
      <c r="P1356" s="3" t="str">
        <f>INDEX(Customers!B:B,MATCH(D1356,Customers!A:A,0))</f>
        <v>Kaiser Group</v>
      </c>
    </row>
    <row r="1357" spans="1:16">
      <c r="A1357" t="s">
        <v>2004</v>
      </c>
      <c r="B1357" s="5">
        <v>44960</v>
      </c>
      <c r="C1357" t="s">
        <v>36</v>
      </c>
      <c r="D1357" t="s">
        <v>544</v>
      </c>
      <c r="E1357">
        <v>5</v>
      </c>
      <c r="F1357" t="str">
        <f t="shared" si="84"/>
        <v>normal</v>
      </c>
      <c r="G1357" s="3">
        <v>420</v>
      </c>
      <c r="H1357">
        <v>5</v>
      </c>
      <c r="I1357" t="str">
        <f t="shared" si="85"/>
        <v>discounted</v>
      </c>
      <c r="J1357" s="3">
        <f>Table3[[#This Row],[Quantity_Sold]]*Table3[[#This Row],[Selling_Price]]</f>
        <v>2100</v>
      </c>
      <c r="K1357" s="3">
        <f t="shared" si="86"/>
        <v>21</v>
      </c>
      <c r="L1357" s="3">
        <f t="shared" si="87"/>
        <v>2079</v>
      </c>
      <c r="M1357" s="3" t="str">
        <f>TEXT(Table3[[#This Row],[Date]], "mmmm")</f>
        <v>February</v>
      </c>
      <c r="N1357" s="3" t="str">
        <f>_xlfn.XLOOKUP(D1357,Customers!A:A,Customers!B:B )</f>
        <v>Lee Ltd</v>
      </c>
      <c r="O1357" s="3" t="str">
        <f>_xlfn.XLOOKUP(C1357,Books!A:A,Books!B:B)</f>
        <v>Try fast</v>
      </c>
      <c r="P1357" s="3" t="str">
        <f>INDEX(Customers!B:B,MATCH(D1357,Customers!A:A,0))</f>
        <v>Lee Ltd</v>
      </c>
    </row>
    <row r="1358" spans="1:16">
      <c r="A1358" t="s">
        <v>2005</v>
      </c>
      <c r="B1358" s="5">
        <v>44976</v>
      </c>
      <c r="C1358" t="s">
        <v>114</v>
      </c>
      <c r="D1358" t="s">
        <v>314</v>
      </c>
      <c r="E1358">
        <v>9</v>
      </c>
      <c r="F1358" t="str">
        <f t="shared" si="84"/>
        <v>Bulk</v>
      </c>
      <c r="G1358" s="3">
        <v>315</v>
      </c>
      <c r="H1358">
        <v>15</v>
      </c>
      <c r="I1358" t="str">
        <f t="shared" si="85"/>
        <v>discounted</v>
      </c>
      <c r="J1358" s="3">
        <f>Table3[[#This Row],[Quantity_Sold]]*Table3[[#This Row],[Selling_Price]]</f>
        <v>2835</v>
      </c>
      <c r="K1358" s="3">
        <f t="shared" si="86"/>
        <v>47.25</v>
      </c>
      <c r="L1358" s="3">
        <f t="shared" si="87"/>
        <v>2787.75</v>
      </c>
      <c r="M1358" s="3" t="str">
        <f>TEXT(Table3[[#This Row],[Date]], "mmmm")</f>
        <v>February</v>
      </c>
      <c r="N1358" s="3" t="str">
        <f>_xlfn.XLOOKUP(D1358,Customers!A:A,Customers!B:B )</f>
        <v>Anderson LLC</v>
      </c>
      <c r="O1358" s="3" t="str">
        <f>_xlfn.XLOOKUP(C1358,Books!A:A,Books!B:B)</f>
        <v>Detail difficult power</v>
      </c>
      <c r="P1358" s="3" t="str">
        <f>INDEX(Customers!B:B,MATCH(D1358,Customers!A:A,0))</f>
        <v>Anderson LLC</v>
      </c>
    </row>
    <row r="1359" spans="1:16">
      <c r="A1359" t="s">
        <v>2006</v>
      </c>
      <c r="B1359" s="5">
        <v>44978</v>
      </c>
      <c r="C1359" t="s">
        <v>74</v>
      </c>
      <c r="D1359" t="s">
        <v>159</v>
      </c>
      <c r="E1359">
        <v>10</v>
      </c>
      <c r="F1359" t="str">
        <f t="shared" si="84"/>
        <v>Bulk</v>
      </c>
      <c r="G1359" s="3">
        <v>347</v>
      </c>
      <c r="H1359">
        <v>15</v>
      </c>
      <c r="I1359" t="str">
        <f t="shared" si="85"/>
        <v>discounted</v>
      </c>
      <c r="J1359" s="3">
        <f>Table3[[#This Row],[Quantity_Sold]]*Table3[[#This Row],[Selling_Price]]</f>
        <v>3470</v>
      </c>
      <c r="K1359" s="3">
        <f t="shared" si="86"/>
        <v>52.05</v>
      </c>
      <c r="L1359" s="3">
        <f t="shared" si="87"/>
        <v>3417.95</v>
      </c>
      <c r="M1359" s="3" t="str">
        <f>TEXT(Table3[[#This Row],[Date]], "mmmm")</f>
        <v>February</v>
      </c>
      <c r="N1359" s="3" t="str">
        <f>_xlfn.XLOOKUP(D1359,Customers!A:A,Customers!B:B )</f>
        <v>Brown and Sons</v>
      </c>
      <c r="O1359" s="3" t="str">
        <f>_xlfn.XLOOKUP(C1359,Books!A:A,Books!B:B)</f>
        <v>Think either pressure</v>
      </c>
      <c r="P1359" s="3" t="str">
        <f>INDEX(Customers!B:B,MATCH(D1359,Customers!A:A,0))</f>
        <v>Brown and Sons</v>
      </c>
    </row>
    <row r="1360" spans="1:16">
      <c r="A1360" t="s">
        <v>2007</v>
      </c>
      <c r="B1360" s="5">
        <v>44966</v>
      </c>
      <c r="C1360" t="s">
        <v>24</v>
      </c>
      <c r="D1360" t="s">
        <v>155</v>
      </c>
      <c r="E1360">
        <v>4</v>
      </c>
      <c r="F1360" t="str">
        <f t="shared" si="84"/>
        <v>normal</v>
      </c>
      <c r="G1360" s="3">
        <v>492</v>
      </c>
      <c r="H1360">
        <v>15</v>
      </c>
      <c r="I1360" t="str">
        <f t="shared" si="85"/>
        <v>discounted</v>
      </c>
      <c r="J1360" s="3">
        <f>Table3[[#This Row],[Quantity_Sold]]*Table3[[#This Row],[Selling_Price]]</f>
        <v>1968</v>
      </c>
      <c r="K1360" s="3">
        <f t="shared" si="86"/>
        <v>73.8</v>
      </c>
      <c r="L1360" s="3">
        <f t="shared" si="87"/>
        <v>1894.2</v>
      </c>
      <c r="M1360" s="3" t="str">
        <f>TEXT(Table3[[#This Row],[Date]], "mmmm")</f>
        <v>February</v>
      </c>
      <c r="N1360" s="3" t="str">
        <f>_xlfn.XLOOKUP(D1360,Customers!A:A,Customers!B:B )</f>
        <v>Gibson Ltd</v>
      </c>
      <c r="O1360" s="3" t="str">
        <f>_xlfn.XLOOKUP(C1360,Books!A:A,Books!B:B)</f>
        <v>Audience stop sport</v>
      </c>
      <c r="P1360" s="3" t="str">
        <f>INDEX(Customers!B:B,MATCH(D1360,Customers!A:A,0))</f>
        <v>Gibson Ltd</v>
      </c>
    </row>
    <row r="1361" spans="1:16">
      <c r="A1361" t="s">
        <v>2008</v>
      </c>
      <c r="B1361" s="5">
        <v>44958</v>
      </c>
      <c r="C1361" t="s">
        <v>112</v>
      </c>
      <c r="D1361" t="s">
        <v>586</v>
      </c>
      <c r="E1361">
        <v>8</v>
      </c>
      <c r="F1361" t="str">
        <f t="shared" si="84"/>
        <v>Bulk</v>
      </c>
      <c r="G1361" s="3">
        <v>462</v>
      </c>
      <c r="H1361">
        <v>5</v>
      </c>
      <c r="I1361" t="str">
        <f t="shared" si="85"/>
        <v>discounted</v>
      </c>
      <c r="J1361" s="3">
        <f>Table3[[#This Row],[Quantity_Sold]]*Table3[[#This Row],[Selling_Price]]</f>
        <v>3696</v>
      </c>
      <c r="K1361" s="3">
        <f t="shared" si="86"/>
        <v>23.1</v>
      </c>
      <c r="L1361" s="3">
        <f t="shared" si="87"/>
        <v>3672.9</v>
      </c>
      <c r="M1361" s="3" t="str">
        <f>TEXT(Table3[[#This Row],[Date]], "mmmm")</f>
        <v>February</v>
      </c>
      <c r="N1361" s="3" t="str">
        <f>_xlfn.XLOOKUP(D1361,Customers!A:A,Customers!B:B )</f>
        <v>Collins-Wang</v>
      </c>
      <c r="O1361" s="3" t="str">
        <f>_xlfn.XLOOKUP(C1361,Books!A:A,Books!B:B)</f>
        <v>Now stage</v>
      </c>
      <c r="P1361" s="3" t="str">
        <f>INDEX(Customers!B:B,MATCH(D1361,Customers!A:A,0))</f>
        <v>Collins-Wang</v>
      </c>
    </row>
    <row r="1362" spans="1:16">
      <c r="A1362" t="s">
        <v>2009</v>
      </c>
      <c r="B1362" s="5">
        <v>44983</v>
      </c>
      <c r="C1362" t="s">
        <v>126</v>
      </c>
      <c r="D1362" t="s">
        <v>530</v>
      </c>
      <c r="E1362">
        <v>7</v>
      </c>
      <c r="F1362" t="str">
        <f t="shared" si="84"/>
        <v>Bulk</v>
      </c>
      <c r="G1362" s="3">
        <v>399</v>
      </c>
      <c r="H1362">
        <v>10</v>
      </c>
      <c r="I1362" t="str">
        <f t="shared" si="85"/>
        <v>discounted</v>
      </c>
      <c r="J1362" s="3">
        <f>Table3[[#This Row],[Quantity_Sold]]*Table3[[#This Row],[Selling_Price]]</f>
        <v>2793</v>
      </c>
      <c r="K1362" s="3">
        <f t="shared" si="86"/>
        <v>39.9</v>
      </c>
      <c r="L1362" s="3">
        <f t="shared" si="87"/>
        <v>2753.1</v>
      </c>
      <c r="M1362" s="3" t="str">
        <f>TEXT(Table3[[#This Row],[Date]], "mmmm")</f>
        <v>February</v>
      </c>
      <c r="N1362" s="3" t="str">
        <f>_xlfn.XLOOKUP(D1362,Customers!A:A,Customers!B:B )</f>
        <v>Prince Group</v>
      </c>
      <c r="O1362" s="3" t="str">
        <f>_xlfn.XLOOKUP(C1362,Books!A:A,Books!B:B)</f>
        <v>Ahead leg senior</v>
      </c>
      <c r="P1362" s="3" t="str">
        <f>INDEX(Customers!B:B,MATCH(D1362,Customers!A:A,0))</f>
        <v>Prince Group</v>
      </c>
    </row>
    <row r="1363" spans="1:16">
      <c r="A1363" t="s">
        <v>2010</v>
      </c>
      <c r="B1363" s="5">
        <v>44969</v>
      </c>
      <c r="C1363" t="s">
        <v>124</v>
      </c>
      <c r="D1363" t="s">
        <v>266</v>
      </c>
      <c r="E1363">
        <v>7</v>
      </c>
      <c r="F1363" t="str">
        <f t="shared" si="84"/>
        <v>Bulk</v>
      </c>
      <c r="G1363" s="3">
        <v>362</v>
      </c>
      <c r="H1363">
        <v>0</v>
      </c>
      <c r="I1363" t="str">
        <f t="shared" si="85"/>
        <v>full price</v>
      </c>
      <c r="J1363" s="3">
        <f>Table3[[#This Row],[Quantity_Sold]]*Table3[[#This Row],[Selling_Price]]</f>
        <v>2534</v>
      </c>
      <c r="K1363" s="3">
        <f t="shared" si="86"/>
        <v>0</v>
      </c>
      <c r="L1363" s="3">
        <f t="shared" si="87"/>
        <v>2534</v>
      </c>
      <c r="M1363" s="3" t="str">
        <f>TEXT(Table3[[#This Row],[Date]], "mmmm")</f>
        <v>February</v>
      </c>
      <c r="N1363" s="3" t="str">
        <f>_xlfn.XLOOKUP(D1363,Customers!A:A,Customers!B:B )</f>
        <v>Pennington-Knox</v>
      </c>
      <c r="O1363" s="3" t="str">
        <f>_xlfn.XLOOKUP(C1363,Books!A:A,Books!B:B)</f>
        <v>Financial</v>
      </c>
      <c r="P1363" s="3" t="str">
        <f>INDEX(Customers!B:B,MATCH(D1363,Customers!A:A,0))</f>
        <v>Pennington-Knox</v>
      </c>
    </row>
    <row r="1364" spans="1:16">
      <c r="A1364" t="s">
        <v>2011</v>
      </c>
      <c r="B1364" s="5">
        <v>44982</v>
      </c>
      <c r="C1364" t="s">
        <v>13</v>
      </c>
      <c r="D1364" t="s">
        <v>286</v>
      </c>
      <c r="E1364">
        <v>5</v>
      </c>
      <c r="F1364" t="str">
        <f t="shared" si="84"/>
        <v>normal</v>
      </c>
      <c r="G1364" s="3">
        <v>354</v>
      </c>
      <c r="H1364">
        <v>5</v>
      </c>
      <c r="I1364" t="str">
        <f t="shared" si="85"/>
        <v>discounted</v>
      </c>
      <c r="J1364" s="3">
        <f>Table3[[#This Row],[Quantity_Sold]]*Table3[[#This Row],[Selling_Price]]</f>
        <v>1770</v>
      </c>
      <c r="K1364" s="3">
        <f t="shared" si="86"/>
        <v>17.7</v>
      </c>
      <c r="L1364" s="3">
        <f t="shared" si="87"/>
        <v>1752.3</v>
      </c>
      <c r="M1364" s="3" t="str">
        <f>TEXT(Table3[[#This Row],[Date]], "mmmm")</f>
        <v>February</v>
      </c>
      <c r="N1364" s="3" t="str">
        <f>_xlfn.XLOOKUP(D1364,Customers!A:A,Customers!B:B )</f>
        <v>White-Cox</v>
      </c>
      <c r="O1364" s="3" t="str">
        <f>_xlfn.XLOOKUP(C1364,Books!A:A,Books!B:B)</f>
        <v>Food ability</v>
      </c>
      <c r="P1364" s="3" t="str">
        <f>INDEX(Customers!B:B,MATCH(D1364,Customers!A:A,0))</f>
        <v>White-Cox</v>
      </c>
    </row>
    <row r="1365" spans="1:16">
      <c r="A1365" t="s">
        <v>2012</v>
      </c>
      <c r="B1365" s="5">
        <v>44972</v>
      </c>
      <c r="C1365" t="s">
        <v>86</v>
      </c>
      <c r="D1365" t="s">
        <v>534</v>
      </c>
      <c r="E1365">
        <v>9</v>
      </c>
      <c r="F1365" t="str">
        <f t="shared" si="84"/>
        <v>Bulk</v>
      </c>
      <c r="G1365" s="3">
        <v>356</v>
      </c>
      <c r="H1365">
        <v>0</v>
      </c>
      <c r="I1365" t="str">
        <f t="shared" si="85"/>
        <v>full price</v>
      </c>
      <c r="J1365" s="3">
        <f>Table3[[#This Row],[Quantity_Sold]]*Table3[[#This Row],[Selling_Price]]</f>
        <v>3204</v>
      </c>
      <c r="K1365" s="3">
        <f t="shared" si="86"/>
        <v>0</v>
      </c>
      <c r="L1365" s="3">
        <f t="shared" si="87"/>
        <v>3204</v>
      </c>
      <c r="M1365" s="3" t="str">
        <f>TEXT(Table3[[#This Row],[Date]], "mmmm")</f>
        <v>February</v>
      </c>
      <c r="N1365" s="3" t="str">
        <f>_xlfn.XLOOKUP(D1365,Customers!A:A,Customers!B:B )</f>
        <v>Gonzalez Inc</v>
      </c>
      <c r="O1365" s="3" t="str">
        <f>_xlfn.XLOOKUP(C1365,Books!A:A,Books!B:B)</f>
        <v>While responsibility</v>
      </c>
      <c r="P1365" s="3" t="str">
        <f>INDEX(Customers!B:B,MATCH(D1365,Customers!A:A,0))</f>
        <v>Gonzalez Inc</v>
      </c>
    </row>
    <row r="1366" spans="1:16">
      <c r="A1366" t="s">
        <v>2013</v>
      </c>
      <c r="B1366" s="5">
        <v>44975</v>
      </c>
      <c r="C1366" t="s">
        <v>4</v>
      </c>
      <c r="D1366" t="s">
        <v>304</v>
      </c>
      <c r="E1366">
        <v>1</v>
      </c>
      <c r="F1366" t="str">
        <f t="shared" si="84"/>
        <v>normal</v>
      </c>
      <c r="G1366" s="3">
        <v>418</v>
      </c>
      <c r="H1366">
        <v>0</v>
      </c>
      <c r="I1366" t="str">
        <f t="shared" si="85"/>
        <v>full price</v>
      </c>
      <c r="J1366" s="3">
        <f>Table3[[#This Row],[Quantity_Sold]]*Table3[[#This Row],[Selling_Price]]</f>
        <v>418</v>
      </c>
      <c r="K1366" s="3">
        <f t="shared" si="86"/>
        <v>0</v>
      </c>
      <c r="L1366" s="3">
        <f t="shared" si="87"/>
        <v>418</v>
      </c>
      <c r="M1366" s="3" t="str">
        <f>TEXT(Table3[[#This Row],[Date]], "mmmm")</f>
        <v>February</v>
      </c>
      <c r="N1366" s="3" t="str">
        <f>_xlfn.XLOOKUP(D1366,Customers!A:A,Customers!B:B )</f>
        <v>Roberts, Silva and Gray</v>
      </c>
      <c r="O1366" s="3" t="str">
        <f>_xlfn.XLOOKUP(C1366,Books!A:A,Books!B:B)</f>
        <v>Arrive ok</v>
      </c>
      <c r="P1366" s="3" t="str">
        <f>INDEX(Customers!B:B,MATCH(D1366,Customers!A:A,0))</f>
        <v>Roberts, Silva and Gray</v>
      </c>
    </row>
    <row r="1367" spans="1:16">
      <c r="A1367" t="s">
        <v>2014</v>
      </c>
      <c r="B1367" s="5">
        <v>44983</v>
      </c>
      <c r="C1367" t="s">
        <v>70</v>
      </c>
      <c r="D1367" t="s">
        <v>298</v>
      </c>
      <c r="E1367">
        <v>5</v>
      </c>
      <c r="F1367" t="str">
        <f t="shared" si="84"/>
        <v>normal</v>
      </c>
      <c r="G1367" s="3">
        <v>370</v>
      </c>
      <c r="H1367">
        <v>0</v>
      </c>
      <c r="I1367" t="str">
        <f t="shared" si="85"/>
        <v>full price</v>
      </c>
      <c r="J1367" s="3">
        <f>Table3[[#This Row],[Quantity_Sold]]*Table3[[#This Row],[Selling_Price]]</f>
        <v>1850</v>
      </c>
      <c r="K1367" s="3">
        <f t="shared" si="86"/>
        <v>0</v>
      </c>
      <c r="L1367" s="3">
        <f t="shared" si="87"/>
        <v>1850</v>
      </c>
      <c r="M1367" s="3" t="str">
        <f>TEXT(Table3[[#This Row],[Date]], "mmmm")</f>
        <v>February</v>
      </c>
      <c r="N1367" s="3" t="str">
        <f>_xlfn.XLOOKUP(D1367,Customers!A:A,Customers!B:B )</f>
        <v>Hayes, Hampton and Palmer</v>
      </c>
      <c r="O1367" s="3" t="str">
        <f>_xlfn.XLOOKUP(C1367,Books!A:A,Books!B:B)</f>
        <v>Assume wrong</v>
      </c>
      <c r="P1367" s="3" t="str">
        <f>INDEX(Customers!B:B,MATCH(D1367,Customers!A:A,0))</f>
        <v>Hayes, Hampton and Palmer</v>
      </c>
    </row>
    <row r="1368" spans="1:16">
      <c r="A1368" t="s">
        <v>2015</v>
      </c>
      <c r="B1368" s="5">
        <v>44975</v>
      </c>
      <c r="C1368" t="s">
        <v>120</v>
      </c>
      <c r="D1368" t="s">
        <v>556</v>
      </c>
      <c r="E1368">
        <v>1</v>
      </c>
      <c r="F1368" t="str">
        <f t="shared" si="84"/>
        <v>normal</v>
      </c>
      <c r="G1368" s="3">
        <v>204</v>
      </c>
      <c r="H1368">
        <v>5</v>
      </c>
      <c r="I1368" t="str">
        <f t="shared" si="85"/>
        <v>discounted</v>
      </c>
      <c r="J1368" s="3">
        <f>Table3[[#This Row],[Quantity_Sold]]*Table3[[#This Row],[Selling_Price]]</f>
        <v>204</v>
      </c>
      <c r="K1368" s="3">
        <f t="shared" si="86"/>
        <v>10.199999999999999</v>
      </c>
      <c r="L1368" s="3">
        <f t="shared" si="87"/>
        <v>193.8</v>
      </c>
      <c r="M1368" s="3" t="str">
        <f>TEXT(Table3[[#This Row],[Date]], "mmmm")</f>
        <v>February</v>
      </c>
      <c r="N1368" s="3" t="str">
        <f>_xlfn.XLOOKUP(D1368,Customers!A:A,Customers!B:B )</f>
        <v>Richards Ltd</v>
      </c>
      <c r="O1368" s="3" t="str">
        <f>_xlfn.XLOOKUP(C1368,Books!A:A,Books!B:B)</f>
        <v>Expect turn</v>
      </c>
      <c r="P1368" s="3" t="str">
        <f>INDEX(Customers!B:B,MATCH(D1368,Customers!A:A,0))</f>
        <v>Richards Ltd</v>
      </c>
    </row>
    <row r="1369" spans="1:16">
      <c r="A1369" t="s">
        <v>2016</v>
      </c>
      <c r="B1369" s="5">
        <v>44969</v>
      </c>
      <c r="C1369" t="s">
        <v>32</v>
      </c>
      <c r="D1369" t="s">
        <v>258</v>
      </c>
      <c r="E1369">
        <v>3</v>
      </c>
      <c r="F1369" t="str">
        <f t="shared" si="84"/>
        <v>normal</v>
      </c>
      <c r="G1369" s="3">
        <v>186</v>
      </c>
      <c r="H1369">
        <v>0</v>
      </c>
      <c r="I1369" t="str">
        <f t="shared" si="85"/>
        <v>full price</v>
      </c>
      <c r="J1369" s="3">
        <f>Table3[[#This Row],[Quantity_Sold]]*Table3[[#This Row],[Selling_Price]]</f>
        <v>558</v>
      </c>
      <c r="K1369" s="3">
        <f t="shared" si="86"/>
        <v>0</v>
      </c>
      <c r="L1369" s="3">
        <f t="shared" si="87"/>
        <v>558</v>
      </c>
      <c r="M1369" s="3" t="str">
        <f>TEXT(Table3[[#This Row],[Date]], "mmmm")</f>
        <v>February</v>
      </c>
      <c r="N1369" s="3" t="str">
        <f>_xlfn.XLOOKUP(D1369,Customers!A:A,Customers!B:B )</f>
        <v>Williams LLC</v>
      </c>
      <c r="O1369" s="3" t="str">
        <f>_xlfn.XLOOKUP(C1369,Books!A:A,Books!B:B)</f>
        <v>Charge along</v>
      </c>
      <c r="P1369" s="3" t="str">
        <f>INDEX(Customers!B:B,MATCH(D1369,Customers!A:A,0))</f>
        <v>Williams LLC</v>
      </c>
    </row>
    <row r="1370" spans="1:16">
      <c r="A1370" t="s">
        <v>2017</v>
      </c>
      <c r="B1370" s="5">
        <v>44980</v>
      </c>
      <c r="C1370" t="s">
        <v>118</v>
      </c>
      <c r="D1370" t="s">
        <v>550</v>
      </c>
      <c r="E1370">
        <v>8</v>
      </c>
      <c r="F1370" t="str">
        <f t="shared" si="84"/>
        <v>Bulk</v>
      </c>
      <c r="G1370" s="3">
        <v>192</v>
      </c>
      <c r="H1370">
        <v>15</v>
      </c>
      <c r="I1370" t="str">
        <f t="shared" si="85"/>
        <v>discounted</v>
      </c>
      <c r="J1370" s="3">
        <f>Table3[[#This Row],[Quantity_Sold]]*Table3[[#This Row],[Selling_Price]]</f>
        <v>1536</v>
      </c>
      <c r="K1370" s="3">
        <f t="shared" si="86"/>
        <v>28.8</v>
      </c>
      <c r="L1370" s="3">
        <f t="shared" si="87"/>
        <v>1507.2</v>
      </c>
      <c r="M1370" s="3" t="str">
        <f>TEXT(Table3[[#This Row],[Date]], "mmmm")</f>
        <v>February</v>
      </c>
      <c r="N1370" s="3" t="str">
        <f>_xlfn.XLOOKUP(D1370,Customers!A:A,Customers!B:B )</f>
        <v>Hunter PLC</v>
      </c>
      <c r="O1370" s="3" t="str">
        <f>_xlfn.XLOOKUP(C1370,Books!A:A,Books!B:B)</f>
        <v>Attorney</v>
      </c>
      <c r="P1370" s="3" t="str">
        <f>INDEX(Customers!B:B,MATCH(D1370,Customers!A:A,0))</f>
        <v>Hunter PLC</v>
      </c>
    </row>
    <row r="1371" spans="1:16">
      <c r="A1371" t="s">
        <v>2018</v>
      </c>
      <c r="B1371" s="5">
        <v>44966</v>
      </c>
      <c r="C1371" t="s">
        <v>44</v>
      </c>
      <c r="D1371" t="s">
        <v>306</v>
      </c>
      <c r="E1371">
        <v>8</v>
      </c>
      <c r="F1371" t="str">
        <f t="shared" si="84"/>
        <v>Bulk</v>
      </c>
      <c r="G1371" s="3">
        <v>295</v>
      </c>
      <c r="H1371">
        <v>5</v>
      </c>
      <c r="I1371" t="str">
        <f t="shared" si="85"/>
        <v>discounted</v>
      </c>
      <c r="J1371" s="3">
        <f>Table3[[#This Row],[Quantity_Sold]]*Table3[[#This Row],[Selling_Price]]</f>
        <v>2360</v>
      </c>
      <c r="K1371" s="3">
        <f t="shared" si="86"/>
        <v>14.75</v>
      </c>
      <c r="L1371" s="3">
        <f t="shared" si="87"/>
        <v>2345.25</v>
      </c>
      <c r="M1371" s="3" t="str">
        <f>TEXT(Table3[[#This Row],[Date]], "mmmm")</f>
        <v>February</v>
      </c>
      <c r="N1371" s="3" t="str">
        <f>_xlfn.XLOOKUP(D1371,Customers!A:A,Customers!B:B )</f>
        <v>Brown-Smith</v>
      </c>
      <c r="O1371" s="3" t="str">
        <f>_xlfn.XLOOKUP(C1371,Books!A:A,Books!B:B)</f>
        <v>Once suddenly</v>
      </c>
      <c r="P1371" s="3" t="str">
        <f>INDEX(Customers!B:B,MATCH(D1371,Customers!A:A,0))</f>
        <v>Brown-Smith</v>
      </c>
    </row>
    <row r="1372" spans="1:16">
      <c r="A1372" t="s">
        <v>2019</v>
      </c>
      <c r="B1372" s="5">
        <v>44968</v>
      </c>
      <c r="C1372" t="s">
        <v>7</v>
      </c>
      <c r="D1372" t="s">
        <v>632</v>
      </c>
      <c r="E1372">
        <v>5</v>
      </c>
      <c r="F1372" t="str">
        <f t="shared" si="84"/>
        <v>normal</v>
      </c>
      <c r="G1372" s="3">
        <v>341</v>
      </c>
      <c r="H1372">
        <v>0</v>
      </c>
      <c r="I1372" t="str">
        <f t="shared" si="85"/>
        <v>full price</v>
      </c>
      <c r="J1372" s="3">
        <f>Table3[[#This Row],[Quantity_Sold]]*Table3[[#This Row],[Selling_Price]]</f>
        <v>1705</v>
      </c>
      <c r="K1372" s="3">
        <f t="shared" si="86"/>
        <v>0</v>
      </c>
      <c r="L1372" s="3">
        <f t="shared" si="87"/>
        <v>1705</v>
      </c>
      <c r="M1372" s="3" t="str">
        <f>TEXT(Table3[[#This Row],[Date]], "mmmm")</f>
        <v>February</v>
      </c>
      <c r="N1372" s="3" t="str">
        <f>_xlfn.XLOOKUP(D1372,Customers!A:A,Customers!B:B )</f>
        <v>Jones-Hunter</v>
      </c>
      <c r="O1372" s="3" t="str">
        <f>_xlfn.XLOOKUP(C1372,Books!A:A,Books!B:B)</f>
        <v>Key protect simple fall</v>
      </c>
      <c r="P1372" s="3" t="str">
        <f>INDEX(Customers!B:B,MATCH(D1372,Customers!A:A,0))</f>
        <v>Jones-Hunter</v>
      </c>
    </row>
    <row r="1373" spans="1:16">
      <c r="A1373" t="s">
        <v>2020</v>
      </c>
      <c r="B1373" s="5">
        <v>44962</v>
      </c>
      <c r="C1373" t="s">
        <v>110</v>
      </c>
      <c r="D1373" t="s">
        <v>554</v>
      </c>
      <c r="E1373">
        <v>10</v>
      </c>
      <c r="F1373" t="str">
        <f t="shared" si="84"/>
        <v>Bulk</v>
      </c>
      <c r="G1373" s="3">
        <v>451</v>
      </c>
      <c r="H1373">
        <v>0</v>
      </c>
      <c r="I1373" t="str">
        <f t="shared" si="85"/>
        <v>full price</v>
      </c>
      <c r="J1373" s="3">
        <f>Table3[[#This Row],[Quantity_Sold]]*Table3[[#This Row],[Selling_Price]]</f>
        <v>4510</v>
      </c>
      <c r="K1373" s="3">
        <f t="shared" si="86"/>
        <v>0</v>
      </c>
      <c r="L1373" s="3">
        <f t="shared" si="87"/>
        <v>4510</v>
      </c>
      <c r="M1373" s="3" t="str">
        <f>TEXT(Table3[[#This Row],[Date]], "mmmm")</f>
        <v>February</v>
      </c>
      <c r="N1373" s="3" t="str">
        <f>_xlfn.XLOOKUP(D1373,Customers!A:A,Customers!B:B )</f>
        <v>Casey-Orozco</v>
      </c>
      <c r="O1373" s="3" t="str">
        <f>_xlfn.XLOOKUP(C1373,Books!A:A,Books!B:B)</f>
        <v>Sense produce</v>
      </c>
      <c r="P1373" s="3" t="str">
        <f>INDEX(Customers!B:B,MATCH(D1373,Customers!A:A,0))</f>
        <v>Casey-Orozco</v>
      </c>
    </row>
    <row r="1374" spans="1:16">
      <c r="A1374" t="s">
        <v>2021</v>
      </c>
      <c r="B1374" s="5">
        <v>44968</v>
      </c>
      <c r="C1374" t="s">
        <v>4</v>
      </c>
      <c r="D1374" t="s">
        <v>570</v>
      </c>
      <c r="E1374">
        <v>9</v>
      </c>
      <c r="F1374" t="str">
        <f t="shared" si="84"/>
        <v>Bulk</v>
      </c>
      <c r="G1374" s="3">
        <v>418</v>
      </c>
      <c r="H1374">
        <v>0</v>
      </c>
      <c r="I1374" t="str">
        <f t="shared" si="85"/>
        <v>full price</v>
      </c>
      <c r="J1374" s="3">
        <f>Table3[[#This Row],[Quantity_Sold]]*Table3[[#This Row],[Selling_Price]]</f>
        <v>3762</v>
      </c>
      <c r="K1374" s="3">
        <f t="shared" si="86"/>
        <v>0</v>
      </c>
      <c r="L1374" s="3">
        <f t="shared" si="87"/>
        <v>3762</v>
      </c>
      <c r="M1374" s="3" t="str">
        <f>TEXT(Table3[[#This Row],[Date]], "mmmm")</f>
        <v>February</v>
      </c>
      <c r="N1374" s="3" t="str">
        <f>_xlfn.XLOOKUP(D1374,Customers!A:A,Customers!B:B )</f>
        <v>Potter Group</v>
      </c>
      <c r="O1374" s="3" t="str">
        <f>_xlfn.XLOOKUP(C1374,Books!A:A,Books!B:B)</f>
        <v>Arrive ok</v>
      </c>
      <c r="P1374" s="3" t="str">
        <f>INDEX(Customers!B:B,MATCH(D1374,Customers!A:A,0))</f>
        <v>Potter Group</v>
      </c>
    </row>
    <row r="1375" spans="1:16">
      <c r="A1375" t="s">
        <v>2022</v>
      </c>
      <c r="B1375" s="5">
        <v>44977</v>
      </c>
      <c r="C1375" t="s">
        <v>76</v>
      </c>
      <c r="D1375" t="s">
        <v>492</v>
      </c>
      <c r="E1375">
        <v>9</v>
      </c>
      <c r="F1375" t="str">
        <f t="shared" si="84"/>
        <v>Bulk</v>
      </c>
      <c r="G1375" s="3">
        <v>305</v>
      </c>
      <c r="H1375">
        <v>15</v>
      </c>
      <c r="I1375" t="str">
        <f t="shared" si="85"/>
        <v>discounted</v>
      </c>
      <c r="J1375" s="3">
        <f>Table3[[#This Row],[Quantity_Sold]]*Table3[[#This Row],[Selling_Price]]</f>
        <v>2745</v>
      </c>
      <c r="K1375" s="3">
        <f t="shared" si="86"/>
        <v>45.75</v>
      </c>
      <c r="L1375" s="3">
        <f t="shared" si="87"/>
        <v>2699.25</v>
      </c>
      <c r="M1375" s="3" t="str">
        <f>TEXT(Table3[[#This Row],[Date]], "mmmm")</f>
        <v>February</v>
      </c>
      <c r="N1375" s="3" t="str">
        <f>_xlfn.XLOOKUP(D1375,Customers!A:A,Customers!B:B )</f>
        <v>Murray, Mason and Taylor</v>
      </c>
      <c r="O1375" s="3" t="str">
        <f>_xlfn.XLOOKUP(C1375,Books!A:A,Books!B:B)</f>
        <v>Above treatment</v>
      </c>
      <c r="P1375" s="3" t="str">
        <f>INDEX(Customers!B:B,MATCH(D1375,Customers!A:A,0))</f>
        <v>Murray, Mason and Taylor</v>
      </c>
    </row>
    <row r="1376" spans="1:16">
      <c r="A1376" t="s">
        <v>2023</v>
      </c>
      <c r="B1376" s="5">
        <v>44980</v>
      </c>
      <c r="C1376" t="s">
        <v>13</v>
      </c>
      <c r="D1376" t="s">
        <v>416</v>
      </c>
      <c r="E1376">
        <v>9</v>
      </c>
      <c r="F1376" t="str">
        <f t="shared" si="84"/>
        <v>Bulk</v>
      </c>
      <c r="G1376" s="3">
        <v>354</v>
      </c>
      <c r="H1376">
        <v>5</v>
      </c>
      <c r="I1376" t="str">
        <f t="shared" si="85"/>
        <v>discounted</v>
      </c>
      <c r="J1376" s="3">
        <f>Table3[[#This Row],[Quantity_Sold]]*Table3[[#This Row],[Selling_Price]]</f>
        <v>3186</v>
      </c>
      <c r="K1376" s="3">
        <f t="shared" si="86"/>
        <v>17.7</v>
      </c>
      <c r="L1376" s="3">
        <f t="shared" si="87"/>
        <v>3168.3</v>
      </c>
      <c r="M1376" s="3" t="str">
        <f>TEXT(Table3[[#This Row],[Date]], "mmmm")</f>
        <v>February</v>
      </c>
      <c r="N1376" s="3" t="str">
        <f>_xlfn.XLOOKUP(D1376,Customers!A:A,Customers!B:B )</f>
        <v>Ashley, Delgado and Hernandez</v>
      </c>
      <c r="O1376" s="3" t="str">
        <f>_xlfn.XLOOKUP(C1376,Books!A:A,Books!B:B)</f>
        <v>Food ability</v>
      </c>
      <c r="P1376" s="3" t="str">
        <f>INDEX(Customers!B:B,MATCH(D1376,Customers!A:A,0))</f>
        <v>Ashley, Delgado and Hernandez</v>
      </c>
    </row>
    <row r="1377" spans="1:16">
      <c r="A1377" t="s">
        <v>2024</v>
      </c>
      <c r="B1377" s="5">
        <v>44972</v>
      </c>
      <c r="C1377" t="s">
        <v>26</v>
      </c>
      <c r="D1377" t="s">
        <v>288</v>
      </c>
      <c r="E1377">
        <v>1</v>
      </c>
      <c r="F1377" t="str">
        <f t="shared" si="84"/>
        <v>normal</v>
      </c>
      <c r="G1377" s="3">
        <v>210</v>
      </c>
      <c r="H1377">
        <v>5</v>
      </c>
      <c r="I1377" t="str">
        <f t="shared" si="85"/>
        <v>discounted</v>
      </c>
      <c r="J1377" s="3">
        <f>Table3[[#This Row],[Quantity_Sold]]*Table3[[#This Row],[Selling_Price]]</f>
        <v>210</v>
      </c>
      <c r="K1377" s="3">
        <f t="shared" si="86"/>
        <v>10.5</v>
      </c>
      <c r="L1377" s="3">
        <f t="shared" si="87"/>
        <v>199.5</v>
      </c>
      <c r="M1377" s="3" t="str">
        <f>TEXT(Table3[[#This Row],[Date]], "mmmm")</f>
        <v>February</v>
      </c>
      <c r="N1377" s="3" t="str">
        <f>_xlfn.XLOOKUP(D1377,Customers!A:A,Customers!B:B )</f>
        <v>Martinez, Bruce and Brady</v>
      </c>
      <c r="O1377" s="3" t="str">
        <f>_xlfn.XLOOKUP(C1377,Books!A:A,Books!B:B)</f>
        <v>Nearly material</v>
      </c>
      <c r="P1377" s="3" t="str">
        <f>INDEX(Customers!B:B,MATCH(D1377,Customers!A:A,0))</f>
        <v>Martinez, Bruce and Brady</v>
      </c>
    </row>
    <row r="1378" spans="1:16">
      <c r="A1378" t="s">
        <v>2025</v>
      </c>
      <c r="B1378" s="5">
        <v>44984</v>
      </c>
      <c r="C1378" t="s">
        <v>86</v>
      </c>
      <c r="D1378" t="s">
        <v>404</v>
      </c>
      <c r="E1378">
        <v>9</v>
      </c>
      <c r="F1378" t="str">
        <f t="shared" si="84"/>
        <v>Bulk</v>
      </c>
      <c r="G1378" s="3">
        <v>356</v>
      </c>
      <c r="H1378">
        <v>15</v>
      </c>
      <c r="I1378" t="str">
        <f t="shared" si="85"/>
        <v>discounted</v>
      </c>
      <c r="J1378" s="3">
        <f>Table3[[#This Row],[Quantity_Sold]]*Table3[[#This Row],[Selling_Price]]</f>
        <v>3204</v>
      </c>
      <c r="K1378" s="3">
        <f t="shared" si="86"/>
        <v>53.4</v>
      </c>
      <c r="L1378" s="3">
        <f t="shared" si="87"/>
        <v>3150.6</v>
      </c>
      <c r="M1378" s="3" t="str">
        <f>TEXT(Table3[[#This Row],[Date]], "mmmm")</f>
        <v>February</v>
      </c>
      <c r="N1378" s="3" t="str">
        <f>_xlfn.XLOOKUP(D1378,Customers!A:A,Customers!B:B )</f>
        <v>Morales-Morris</v>
      </c>
      <c r="O1378" s="3" t="str">
        <f>_xlfn.XLOOKUP(C1378,Books!A:A,Books!B:B)</f>
        <v>While responsibility</v>
      </c>
      <c r="P1378" s="3" t="str">
        <f>INDEX(Customers!B:B,MATCH(D1378,Customers!A:A,0))</f>
        <v>Morales-Morris</v>
      </c>
    </row>
    <row r="1379" spans="1:16">
      <c r="A1379" t="s">
        <v>2026</v>
      </c>
      <c r="B1379" s="5">
        <v>44985</v>
      </c>
      <c r="C1379" t="s">
        <v>42</v>
      </c>
      <c r="D1379" t="s">
        <v>318</v>
      </c>
      <c r="E1379">
        <v>8</v>
      </c>
      <c r="F1379" t="str">
        <f t="shared" si="84"/>
        <v>Bulk</v>
      </c>
      <c r="G1379" s="3">
        <v>303</v>
      </c>
      <c r="H1379">
        <v>5</v>
      </c>
      <c r="I1379" t="str">
        <f t="shared" si="85"/>
        <v>discounted</v>
      </c>
      <c r="J1379" s="3">
        <f>Table3[[#This Row],[Quantity_Sold]]*Table3[[#This Row],[Selling_Price]]</f>
        <v>2424</v>
      </c>
      <c r="K1379" s="3">
        <f t="shared" si="86"/>
        <v>15.15</v>
      </c>
      <c r="L1379" s="3">
        <f t="shared" si="87"/>
        <v>2408.85</v>
      </c>
      <c r="M1379" s="3" t="str">
        <f>TEXT(Table3[[#This Row],[Date]], "mmmm")</f>
        <v>February</v>
      </c>
      <c r="N1379" s="3" t="str">
        <f>_xlfn.XLOOKUP(D1379,Customers!A:A,Customers!B:B )</f>
        <v>Davis, Shepard and Clay</v>
      </c>
      <c r="O1379" s="3" t="str">
        <f>_xlfn.XLOOKUP(C1379,Books!A:A,Books!B:B)</f>
        <v>Industry sport interesting</v>
      </c>
      <c r="P1379" s="3" t="str">
        <f>INDEX(Customers!B:B,MATCH(D1379,Customers!A:A,0))</f>
        <v>Davis, Shepard and Clay</v>
      </c>
    </row>
    <row r="1380" spans="1:16">
      <c r="A1380" t="s">
        <v>2027</v>
      </c>
      <c r="B1380" s="5">
        <v>44980</v>
      </c>
      <c r="C1380" t="s">
        <v>26</v>
      </c>
      <c r="D1380" t="s">
        <v>324</v>
      </c>
      <c r="E1380">
        <v>4</v>
      </c>
      <c r="F1380" t="str">
        <f t="shared" si="84"/>
        <v>normal</v>
      </c>
      <c r="G1380" s="3">
        <v>210</v>
      </c>
      <c r="H1380">
        <v>0</v>
      </c>
      <c r="I1380" t="str">
        <f t="shared" si="85"/>
        <v>full price</v>
      </c>
      <c r="J1380" s="3">
        <f>Table3[[#This Row],[Quantity_Sold]]*Table3[[#This Row],[Selling_Price]]</f>
        <v>840</v>
      </c>
      <c r="K1380" s="3">
        <f t="shared" si="86"/>
        <v>0</v>
      </c>
      <c r="L1380" s="3">
        <f t="shared" si="87"/>
        <v>840</v>
      </c>
      <c r="M1380" s="3" t="str">
        <f>TEXT(Table3[[#This Row],[Date]], "mmmm")</f>
        <v>February</v>
      </c>
      <c r="N1380" s="3" t="str">
        <f>_xlfn.XLOOKUP(D1380,Customers!A:A,Customers!B:B )</f>
        <v>Solomon-Smith</v>
      </c>
      <c r="O1380" s="3" t="str">
        <f>_xlfn.XLOOKUP(C1380,Books!A:A,Books!B:B)</f>
        <v>Nearly material</v>
      </c>
      <c r="P1380" s="3" t="str">
        <f>INDEX(Customers!B:B,MATCH(D1380,Customers!A:A,0))</f>
        <v>Solomon-Smith</v>
      </c>
    </row>
    <row r="1381" spans="1:16">
      <c r="A1381" t="s">
        <v>2028</v>
      </c>
      <c r="B1381" s="5">
        <v>44962</v>
      </c>
      <c r="C1381" t="s">
        <v>90</v>
      </c>
      <c r="D1381" t="s">
        <v>398</v>
      </c>
      <c r="E1381">
        <v>8</v>
      </c>
      <c r="F1381" t="str">
        <f t="shared" si="84"/>
        <v>Bulk</v>
      </c>
      <c r="G1381" s="3">
        <v>222</v>
      </c>
      <c r="H1381">
        <v>0</v>
      </c>
      <c r="I1381" t="str">
        <f t="shared" si="85"/>
        <v>full price</v>
      </c>
      <c r="J1381" s="3">
        <f>Table3[[#This Row],[Quantity_Sold]]*Table3[[#This Row],[Selling_Price]]</f>
        <v>1776</v>
      </c>
      <c r="K1381" s="3">
        <f t="shared" si="86"/>
        <v>0</v>
      </c>
      <c r="L1381" s="3">
        <f t="shared" si="87"/>
        <v>1776</v>
      </c>
      <c r="M1381" s="3" t="str">
        <f>TEXT(Table3[[#This Row],[Date]], "mmmm")</f>
        <v>February</v>
      </c>
      <c r="N1381" s="3" t="str">
        <f>_xlfn.XLOOKUP(D1381,Customers!A:A,Customers!B:B )</f>
        <v>Moreno, Jenkins and Perez</v>
      </c>
      <c r="O1381" s="3" t="str">
        <f>_xlfn.XLOOKUP(C1381,Books!A:A,Books!B:B)</f>
        <v>Remember approach buy</v>
      </c>
      <c r="P1381" s="3" t="str">
        <f>INDEX(Customers!B:B,MATCH(D1381,Customers!A:A,0))</f>
        <v>Moreno, Jenkins and Perez</v>
      </c>
    </row>
    <row r="1382" spans="1:16">
      <c r="A1382" t="s">
        <v>2029</v>
      </c>
      <c r="B1382" s="5">
        <v>44979</v>
      </c>
      <c r="C1382" t="s">
        <v>52</v>
      </c>
      <c r="D1382" t="s">
        <v>270</v>
      </c>
      <c r="E1382">
        <v>6</v>
      </c>
      <c r="F1382" t="str">
        <f t="shared" si="84"/>
        <v>Bulk</v>
      </c>
      <c r="G1382" s="3">
        <v>441</v>
      </c>
      <c r="H1382">
        <v>10</v>
      </c>
      <c r="I1382" t="str">
        <f t="shared" si="85"/>
        <v>discounted</v>
      </c>
      <c r="J1382" s="3">
        <f>Table3[[#This Row],[Quantity_Sold]]*Table3[[#This Row],[Selling_Price]]</f>
        <v>2646</v>
      </c>
      <c r="K1382" s="3">
        <f t="shared" si="86"/>
        <v>44.1</v>
      </c>
      <c r="L1382" s="3">
        <f t="shared" si="87"/>
        <v>2601.9</v>
      </c>
      <c r="M1382" s="3" t="str">
        <f>TEXT(Table3[[#This Row],[Date]], "mmmm")</f>
        <v>February</v>
      </c>
      <c r="N1382" s="3" t="str">
        <f>_xlfn.XLOOKUP(D1382,Customers!A:A,Customers!B:B )</f>
        <v>Martin Group</v>
      </c>
      <c r="O1382" s="3" t="str">
        <f>_xlfn.XLOOKUP(C1382,Books!A:A,Books!B:B)</f>
        <v>Hope meet thing</v>
      </c>
      <c r="P1382" s="3" t="str">
        <f>INDEX(Customers!B:B,MATCH(D1382,Customers!A:A,0))</f>
        <v>Martin Group</v>
      </c>
    </row>
    <row r="1383" spans="1:16">
      <c r="A1383" t="s">
        <v>2030</v>
      </c>
      <c r="B1383" s="5">
        <v>44970</v>
      </c>
      <c r="C1383" t="s">
        <v>32</v>
      </c>
      <c r="D1383" t="s">
        <v>608</v>
      </c>
      <c r="E1383">
        <v>5</v>
      </c>
      <c r="F1383" t="str">
        <f t="shared" si="84"/>
        <v>normal</v>
      </c>
      <c r="G1383" s="3">
        <v>186</v>
      </c>
      <c r="H1383">
        <v>0</v>
      </c>
      <c r="I1383" t="str">
        <f t="shared" si="85"/>
        <v>full price</v>
      </c>
      <c r="J1383" s="3">
        <f>Table3[[#This Row],[Quantity_Sold]]*Table3[[#This Row],[Selling_Price]]</f>
        <v>930</v>
      </c>
      <c r="K1383" s="3">
        <f t="shared" si="86"/>
        <v>0</v>
      </c>
      <c r="L1383" s="3">
        <f t="shared" si="87"/>
        <v>930</v>
      </c>
      <c r="M1383" s="3" t="str">
        <f>TEXT(Table3[[#This Row],[Date]], "mmmm")</f>
        <v>February</v>
      </c>
      <c r="N1383" s="3" t="str">
        <f>_xlfn.XLOOKUP(D1383,Customers!A:A,Customers!B:B )</f>
        <v>Taylor Group</v>
      </c>
      <c r="O1383" s="3" t="str">
        <f>_xlfn.XLOOKUP(C1383,Books!A:A,Books!B:B)</f>
        <v>Charge along</v>
      </c>
      <c r="P1383" s="3" t="str">
        <f>INDEX(Customers!B:B,MATCH(D1383,Customers!A:A,0))</f>
        <v>Taylor Group</v>
      </c>
    </row>
    <row r="1384" spans="1:16">
      <c r="A1384" t="s">
        <v>2031</v>
      </c>
      <c r="B1384" s="5">
        <v>44961</v>
      </c>
      <c r="C1384" t="s">
        <v>118</v>
      </c>
      <c r="D1384" t="s">
        <v>516</v>
      </c>
      <c r="E1384">
        <v>6</v>
      </c>
      <c r="F1384" t="str">
        <f t="shared" si="84"/>
        <v>Bulk</v>
      </c>
      <c r="G1384" s="3">
        <v>192</v>
      </c>
      <c r="H1384">
        <v>0</v>
      </c>
      <c r="I1384" t="str">
        <f t="shared" si="85"/>
        <v>full price</v>
      </c>
      <c r="J1384" s="3">
        <f>Table3[[#This Row],[Quantity_Sold]]*Table3[[#This Row],[Selling_Price]]</f>
        <v>1152</v>
      </c>
      <c r="K1384" s="3">
        <f t="shared" si="86"/>
        <v>0</v>
      </c>
      <c r="L1384" s="3">
        <f t="shared" si="87"/>
        <v>1152</v>
      </c>
      <c r="M1384" s="3" t="str">
        <f>TEXT(Table3[[#This Row],[Date]], "mmmm")</f>
        <v>February</v>
      </c>
      <c r="N1384" s="3" t="str">
        <f>_xlfn.XLOOKUP(D1384,Customers!A:A,Customers!B:B )</f>
        <v>Chen Inc</v>
      </c>
      <c r="O1384" s="3" t="str">
        <f>_xlfn.XLOOKUP(C1384,Books!A:A,Books!B:B)</f>
        <v>Attorney</v>
      </c>
      <c r="P1384" s="3" t="str">
        <f>INDEX(Customers!B:B,MATCH(D1384,Customers!A:A,0))</f>
        <v>Chen Inc</v>
      </c>
    </row>
    <row r="1385" spans="1:16">
      <c r="A1385" t="s">
        <v>2032</v>
      </c>
      <c r="B1385" s="5">
        <v>44969</v>
      </c>
      <c r="C1385" t="s">
        <v>42</v>
      </c>
      <c r="D1385" t="s">
        <v>308</v>
      </c>
      <c r="E1385">
        <v>3</v>
      </c>
      <c r="F1385" t="str">
        <f t="shared" si="84"/>
        <v>normal</v>
      </c>
      <c r="G1385" s="3">
        <v>303</v>
      </c>
      <c r="H1385">
        <v>15</v>
      </c>
      <c r="I1385" t="str">
        <f t="shared" si="85"/>
        <v>discounted</v>
      </c>
      <c r="J1385" s="3">
        <f>Table3[[#This Row],[Quantity_Sold]]*Table3[[#This Row],[Selling_Price]]</f>
        <v>909</v>
      </c>
      <c r="K1385" s="3">
        <f t="shared" si="86"/>
        <v>45.45</v>
      </c>
      <c r="L1385" s="3">
        <f t="shared" si="87"/>
        <v>863.55</v>
      </c>
      <c r="M1385" s="3" t="str">
        <f>TEXT(Table3[[#This Row],[Date]], "mmmm")</f>
        <v>February</v>
      </c>
      <c r="N1385" s="3" t="str">
        <f>_xlfn.XLOOKUP(D1385,Customers!A:A,Customers!B:B )</f>
        <v>Sanford-Bullock</v>
      </c>
      <c r="O1385" s="3" t="str">
        <f>_xlfn.XLOOKUP(C1385,Books!A:A,Books!B:B)</f>
        <v>Industry sport interesting</v>
      </c>
      <c r="P1385" s="3" t="str">
        <f>INDEX(Customers!B:B,MATCH(D1385,Customers!A:A,0))</f>
        <v>Sanford-Bullock</v>
      </c>
    </row>
    <row r="1386" spans="1:16">
      <c r="A1386" t="s">
        <v>2033</v>
      </c>
      <c r="B1386" s="5">
        <v>44983</v>
      </c>
      <c r="C1386" t="s">
        <v>52</v>
      </c>
      <c r="D1386" t="s">
        <v>446</v>
      </c>
      <c r="E1386">
        <v>8</v>
      </c>
      <c r="F1386" t="str">
        <f t="shared" si="84"/>
        <v>Bulk</v>
      </c>
      <c r="G1386" s="3">
        <v>441</v>
      </c>
      <c r="H1386">
        <v>15</v>
      </c>
      <c r="I1386" t="str">
        <f t="shared" si="85"/>
        <v>discounted</v>
      </c>
      <c r="J1386" s="3">
        <f>Table3[[#This Row],[Quantity_Sold]]*Table3[[#This Row],[Selling_Price]]</f>
        <v>3528</v>
      </c>
      <c r="K1386" s="3">
        <f t="shared" si="86"/>
        <v>66.150000000000006</v>
      </c>
      <c r="L1386" s="3">
        <f t="shared" si="87"/>
        <v>3461.85</v>
      </c>
      <c r="M1386" s="3" t="str">
        <f>TEXT(Table3[[#This Row],[Date]], "mmmm")</f>
        <v>February</v>
      </c>
      <c r="N1386" s="3" t="str">
        <f>_xlfn.XLOOKUP(D1386,Customers!A:A,Customers!B:B )</f>
        <v>Trevino LLC</v>
      </c>
      <c r="O1386" s="3" t="str">
        <f>_xlfn.XLOOKUP(C1386,Books!A:A,Books!B:B)</f>
        <v>Hope meet thing</v>
      </c>
      <c r="P1386" s="3" t="str">
        <f>INDEX(Customers!B:B,MATCH(D1386,Customers!A:A,0))</f>
        <v>Trevino LLC</v>
      </c>
    </row>
    <row r="1387" spans="1:16">
      <c r="A1387" t="s">
        <v>2034</v>
      </c>
      <c r="B1387" s="5">
        <v>44961</v>
      </c>
      <c r="C1387" t="s">
        <v>112</v>
      </c>
      <c r="D1387" t="s">
        <v>196</v>
      </c>
      <c r="E1387">
        <v>4</v>
      </c>
      <c r="F1387" t="str">
        <f t="shared" si="84"/>
        <v>normal</v>
      </c>
      <c r="G1387" s="3">
        <v>462</v>
      </c>
      <c r="H1387">
        <v>5</v>
      </c>
      <c r="I1387" t="str">
        <f t="shared" si="85"/>
        <v>discounted</v>
      </c>
      <c r="J1387" s="3">
        <f>Table3[[#This Row],[Quantity_Sold]]*Table3[[#This Row],[Selling_Price]]</f>
        <v>1848</v>
      </c>
      <c r="K1387" s="3">
        <f t="shared" si="86"/>
        <v>23.1</v>
      </c>
      <c r="L1387" s="3">
        <f t="shared" si="87"/>
        <v>1824.9</v>
      </c>
      <c r="M1387" s="3" t="str">
        <f>TEXT(Table3[[#This Row],[Date]], "mmmm")</f>
        <v>February</v>
      </c>
      <c r="N1387" s="3" t="str">
        <f>_xlfn.XLOOKUP(D1387,Customers!A:A,Customers!B:B )</f>
        <v>Martinez-Monroe</v>
      </c>
      <c r="O1387" s="3" t="str">
        <f>_xlfn.XLOOKUP(C1387,Books!A:A,Books!B:B)</f>
        <v>Now stage</v>
      </c>
      <c r="P1387" s="3" t="str">
        <f>INDEX(Customers!B:B,MATCH(D1387,Customers!A:A,0))</f>
        <v>Martinez-Monroe</v>
      </c>
    </row>
    <row r="1388" spans="1:16">
      <c r="A1388" t="s">
        <v>2035</v>
      </c>
      <c r="B1388" s="5">
        <v>44978</v>
      </c>
      <c r="C1388" t="s">
        <v>62</v>
      </c>
      <c r="D1388" t="s">
        <v>218</v>
      </c>
      <c r="E1388">
        <v>10</v>
      </c>
      <c r="F1388" t="str">
        <f t="shared" si="84"/>
        <v>Bulk</v>
      </c>
      <c r="G1388" s="3">
        <v>336</v>
      </c>
      <c r="H1388">
        <v>15</v>
      </c>
      <c r="I1388" t="str">
        <f t="shared" si="85"/>
        <v>discounted</v>
      </c>
      <c r="J1388" s="3">
        <f>Table3[[#This Row],[Quantity_Sold]]*Table3[[#This Row],[Selling_Price]]</f>
        <v>3360</v>
      </c>
      <c r="K1388" s="3">
        <f t="shared" si="86"/>
        <v>50.4</v>
      </c>
      <c r="L1388" s="3">
        <f t="shared" si="87"/>
        <v>3309.6</v>
      </c>
      <c r="M1388" s="3" t="str">
        <f>TEXT(Table3[[#This Row],[Date]], "mmmm")</f>
        <v>February</v>
      </c>
      <c r="N1388" s="3" t="str">
        <f>_xlfn.XLOOKUP(D1388,Customers!A:A,Customers!B:B )</f>
        <v>Fox-Williams</v>
      </c>
      <c r="O1388" s="3" t="str">
        <f>_xlfn.XLOOKUP(C1388,Books!A:A,Books!B:B)</f>
        <v>Wife get age</v>
      </c>
      <c r="P1388" s="3" t="str">
        <f>INDEX(Customers!B:B,MATCH(D1388,Customers!A:A,0))</f>
        <v>Fox-Williams</v>
      </c>
    </row>
    <row r="1389" spans="1:16">
      <c r="A1389" t="s">
        <v>2036</v>
      </c>
      <c r="B1389" s="5">
        <v>44970</v>
      </c>
      <c r="C1389" t="s">
        <v>106</v>
      </c>
      <c r="D1389" t="s">
        <v>418</v>
      </c>
      <c r="E1389">
        <v>4</v>
      </c>
      <c r="F1389" t="str">
        <f t="shared" si="84"/>
        <v>normal</v>
      </c>
      <c r="G1389" s="3">
        <v>219</v>
      </c>
      <c r="H1389">
        <v>10</v>
      </c>
      <c r="I1389" t="str">
        <f t="shared" si="85"/>
        <v>discounted</v>
      </c>
      <c r="J1389" s="3">
        <f>Table3[[#This Row],[Quantity_Sold]]*Table3[[#This Row],[Selling_Price]]</f>
        <v>876</v>
      </c>
      <c r="K1389" s="3">
        <f t="shared" si="86"/>
        <v>21.9</v>
      </c>
      <c r="L1389" s="3">
        <f t="shared" si="87"/>
        <v>854.1</v>
      </c>
      <c r="M1389" s="3" t="str">
        <f>TEXT(Table3[[#This Row],[Date]], "mmmm")</f>
        <v>February</v>
      </c>
      <c r="N1389" s="3" t="str">
        <f>_xlfn.XLOOKUP(D1389,Customers!A:A,Customers!B:B )</f>
        <v>Holloway, Lewis and Bryan</v>
      </c>
      <c r="O1389" s="3" t="str">
        <f>_xlfn.XLOOKUP(C1389,Books!A:A,Books!B:B)</f>
        <v>Some may</v>
      </c>
      <c r="P1389" s="3" t="str">
        <f>INDEX(Customers!B:B,MATCH(D1389,Customers!A:A,0))</f>
        <v>Holloway, Lewis and Bryan</v>
      </c>
    </row>
    <row r="1390" spans="1:16">
      <c r="A1390" t="s">
        <v>2037</v>
      </c>
      <c r="B1390" s="5">
        <v>44965</v>
      </c>
      <c r="C1390" t="s">
        <v>108</v>
      </c>
      <c r="D1390" t="s">
        <v>618</v>
      </c>
      <c r="E1390">
        <v>7</v>
      </c>
      <c r="F1390" t="str">
        <f t="shared" si="84"/>
        <v>Bulk</v>
      </c>
      <c r="G1390" s="3">
        <v>287</v>
      </c>
      <c r="H1390">
        <v>5</v>
      </c>
      <c r="I1390" t="str">
        <f t="shared" si="85"/>
        <v>discounted</v>
      </c>
      <c r="J1390" s="3">
        <f>Table3[[#This Row],[Quantity_Sold]]*Table3[[#This Row],[Selling_Price]]</f>
        <v>2009</v>
      </c>
      <c r="K1390" s="3">
        <f t="shared" si="86"/>
        <v>14.35</v>
      </c>
      <c r="L1390" s="3">
        <f t="shared" si="87"/>
        <v>1994.65</v>
      </c>
      <c r="M1390" s="3" t="str">
        <f>TEXT(Table3[[#This Row],[Date]], "mmmm")</f>
        <v>February</v>
      </c>
      <c r="N1390" s="3" t="str">
        <f>_xlfn.XLOOKUP(D1390,Customers!A:A,Customers!B:B )</f>
        <v>Sampson-Porter</v>
      </c>
      <c r="O1390" s="3" t="str">
        <f>_xlfn.XLOOKUP(C1390,Books!A:A,Books!B:B)</f>
        <v>Front</v>
      </c>
      <c r="P1390" s="3" t="str">
        <f>INDEX(Customers!B:B,MATCH(D1390,Customers!A:A,0))</f>
        <v>Sampson-Porter</v>
      </c>
    </row>
    <row r="1391" spans="1:16">
      <c r="A1391" t="s">
        <v>2038</v>
      </c>
      <c r="B1391" s="5">
        <v>44967</v>
      </c>
      <c r="C1391" t="s">
        <v>106</v>
      </c>
      <c r="D1391" t="s">
        <v>256</v>
      </c>
      <c r="E1391">
        <v>9</v>
      </c>
      <c r="F1391" t="str">
        <f t="shared" si="84"/>
        <v>Bulk</v>
      </c>
      <c r="G1391" s="3">
        <v>219</v>
      </c>
      <c r="H1391">
        <v>15</v>
      </c>
      <c r="I1391" t="str">
        <f t="shared" si="85"/>
        <v>discounted</v>
      </c>
      <c r="J1391" s="3">
        <f>Table3[[#This Row],[Quantity_Sold]]*Table3[[#This Row],[Selling_Price]]</f>
        <v>1971</v>
      </c>
      <c r="K1391" s="3">
        <f t="shared" si="86"/>
        <v>32.85</v>
      </c>
      <c r="L1391" s="3">
        <f t="shared" si="87"/>
        <v>1938.15</v>
      </c>
      <c r="M1391" s="3" t="str">
        <f>TEXT(Table3[[#This Row],[Date]], "mmmm")</f>
        <v>February</v>
      </c>
      <c r="N1391" s="3" t="str">
        <f>_xlfn.XLOOKUP(D1391,Customers!A:A,Customers!B:B )</f>
        <v>Stevenson-Phillips</v>
      </c>
      <c r="O1391" s="3" t="str">
        <f>_xlfn.XLOOKUP(C1391,Books!A:A,Books!B:B)</f>
        <v>Some may</v>
      </c>
      <c r="P1391" s="3" t="str">
        <f>INDEX(Customers!B:B,MATCH(D1391,Customers!A:A,0))</f>
        <v>Stevenson-Phillips</v>
      </c>
    </row>
    <row r="1392" spans="1:16">
      <c r="A1392" t="s">
        <v>2039</v>
      </c>
      <c r="B1392" s="5">
        <v>44984</v>
      </c>
      <c r="C1392" t="s">
        <v>28</v>
      </c>
      <c r="D1392" t="s">
        <v>200</v>
      </c>
      <c r="E1392">
        <v>2</v>
      </c>
      <c r="F1392" t="str">
        <f t="shared" si="84"/>
        <v>normal</v>
      </c>
      <c r="G1392" s="3">
        <v>342</v>
      </c>
      <c r="H1392">
        <v>0</v>
      </c>
      <c r="I1392" t="str">
        <f t="shared" si="85"/>
        <v>full price</v>
      </c>
      <c r="J1392" s="3">
        <f>Table3[[#This Row],[Quantity_Sold]]*Table3[[#This Row],[Selling_Price]]</f>
        <v>684</v>
      </c>
      <c r="K1392" s="3">
        <f t="shared" si="86"/>
        <v>0</v>
      </c>
      <c r="L1392" s="3">
        <f t="shared" si="87"/>
        <v>684</v>
      </c>
      <c r="M1392" s="3" t="str">
        <f>TEXT(Table3[[#This Row],[Date]], "mmmm")</f>
        <v>February</v>
      </c>
      <c r="N1392" s="3" t="str">
        <f>_xlfn.XLOOKUP(D1392,Customers!A:A,Customers!B:B )</f>
        <v>Baird, Johnson and Ellison</v>
      </c>
      <c r="O1392" s="3" t="str">
        <f>_xlfn.XLOOKUP(C1392,Books!A:A,Books!B:B)</f>
        <v>Eat pattern view</v>
      </c>
      <c r="P1392" s="3" t="str">
        <f>INDEX(Customers!B:B,MATCH(D1392,Customers!A:A,0))</f>
        <v>Baird, Johnson and Ellison</v>
      </c>
    </row>
    <row r="1393" spans="1:16">
      <c r="A1393" t="s">
        <v>2040</v>
      </c>
      <c r="B1393" s="5">
        <v>44960</v>
      </c>
      <c r="C1393" t="s">
        <v>40</v>
      </c>
      <c r="D1393" t="s">
        <v>228</v>
      </c>
      <c r="E1393">
        <v>10</v>
      </c>
      <c r="F1393" t="str">
        <f t="shared" si="84"/>
        <v>Bulk</v>
      </c>
      <c r="G1393" s="3">
        <v>427</v>
      </c>
      <c r="H1393">
        <v>0</v>
      </c>
      <c r="I1393" t="str">
        <f t="shared" si="85"/>
        <v>full price</v>
      </c>
      <c r="J1393" s="3">
        <f>Table3[[#This Row],[Quantity_Sold]]*Table3[[#This Row],[Selling_Price]]</f>
        <v>4270</v>
      </c>
      <c r="K1393" s="3">
        <f t="shared" si="86"/>
        <v>0</v>
      </c>
      <c r="L1393" s="3">
        <f t="shared" si="87"/>
        <v>4270</v>
      </c>
      <c r="M1393" s="3" t="str">
        <f>TEXT(Table3[[#This Row],[Date]], "mmmm")</f>
        <v>February</v>
      </c>
      <c r="N1393" s="3" t="str">
        <f>_xlfn.XLOOKUP(D1393,Customers!A:A,Customers!B:B )</f>
        <v>Gonzalez, Perry and Gonzalez</v>
      </c>
      <c r="O1393" s="3" t="str">
        <f>_xlfn.XLOOKUP(C1393,Books!A:A,Books!B:B)</f>
        <v>Big thought where</v>
      </c>
      <c r="P1393" s="3" t="str">
        <f>INDEX(Customers!B:B,MATCH(D1393,Customers!A:A,0))</f>
        <v>Gonzalez, Perry and Gonzalez</v>
      </c>
    </row>
    <row r="1394" spans="1:16">
      <c r="A1394" t="s">
        <v>2041</v>
      </c>
      <c r="B1394" s="5">
        <v>44975</v>
      </c>
      <c r="C1394" t="s">
        <v>88</v>
      </c>
      <c r="D1394" t="s">
        <v>222</v>
      </c>
      <c r="E1394">
        <v>3</v>
      </c>
      <c r="F1394" t="str">
        <f t="shared" si="84"/>
        <v>normal</v>
      </c>
      <c r="G1394" s="3">
        <v>456</v>
      </c>
      <c r="H1394">
        <v>10</v>
      </c>
      <c r="I1394" t="str">
        <f t="shared" si="85"/>
        <v>discounted</v>
      </c>
      <c r="J1394" s="3">
        <f>Table3[[#This Row],[Quantity_Sold]]*Table3[[#This Row],[Selling_Price]]</f>
        <v>1368</v>
      </c>
      <c r="K1394" s="3">
        <f t="shared" si="86"/>
        <v>45.6</v>
      </c>
      <c r="L1394" s="3">
        <f t="shared" si="87"/>
        <v>1322.4</v>
      </c>
      <c r="M1394" s="3" t="str">
        <f>TEXT(Table3[[#This Row],[Date]], "mmmm")</f>
        <v>February</v>
      </c>
      <c r="N1394" s="3" t="str">
        <f>_xlfn.XLOOKUP(D1394,Customers!A:A,Customers!B:B )</f>
        <v>Lewis-Hunter</v>
      </c>
      <c r="O1394" s="3" t="str">
        <f>_xlfn.XLOOKUP(C1394,Books!A:A,Books!B:B)</f>
        <v>Lay chance</v>
      </c>
      <c r="P1394" s="3" t="str">
        <f>INDEX(Customers!B:B,MATCH(D1394,Customers!A:A,0))</f>
        <v>Lewis-Hunter</v>
      </c>
    </row>
    <row r="1395" spans="1:16">
      <c r="A1395" t="s">
        <v>2042</v>
      </c>
      <c r="B1395" s="5">
        <v>44961</v>
      </c>
      <c r="C1395" t="s">
        <v>46</v>
      </c>
      <c r="D1395" t="s">
        <v>280</v>
      </c>
      <c r="E1395">
        <v>8</v>
      </c>
      <c r="F1395" t="str">
        <f t="shared" si="84"/>
        <v>Bulk</v>
      </c>
      <c r="G1395" s="3">
        <v>167</v>
      </c>
      <c r="H1395">
        <v>5</v>
      </c>
      <c r="I1395" t="str">
        <f t="shared" si="85"/>
        <v>discounted</v>
      </c>
      <c r="J1395" s="3">
        <f>Table3[[#This Row],[Quantity_Sold]]*Table3[[#This Row],[Selling_Price]]</f>
        <v>1336</v>
      </c>
      <c r="K1395" s="3">
        <f t="shared" si="86"/>
        <v>8.35</v>
      </c>
      <c r="L1395" s="3">
        <f t="shared" si="87"/>
        <v>1327.65</v>
      </c>
      <c r="M1395" s="3" t="str">
        <f>TEXT(Table3[[#This Row],[Date]], "mmmm")</f>
        <v>February</v>
      </c>
      <c r="N1395" s="3" t="str">
        <f>_xlfn.XLOOKUP(D1395,Customers!A:A,Customers!B:B )</f>
        <v>Bautista-Wright</v>
      </c>
      <c r="O1395" s="3" t="str">
        <f>_xlfn.XLOOKUP(C1395,Books!A:A,Books!B:B)</f>
        <v>Result population age</v>
      </c>
      <c r="P1395" s="3" t="str">
        <f>INDEX(Customers!B:B,MATCH(D1395,Customers!A:A,0))</f>
        <v>Bautista-Wright</v>
      </c>
    </row>
    <row r="1396" spans="1:16">
      <c r="A1396" t="s">
        <v>2043</v>
      </c>
      <c r="B1396" s="5">
        <v>44971</v>
      </c>
      <c r="C1396" t="s">
        <v>54</v>
      </c>
      <c r="D1396" t="s">
        <v>490</v>
      </c>
      <c r="E1396">
        <v>7</v>
      </c>
      <c r="F1396" t="str">
        <f t="shared" si="84"/>
        <v>Bulk</v>
      </c>
      <c r="G1396" s="3">
        <v>421</v>
      </c>
      <c r="H1396">
        <v>0</v>
      </c>
      <c r="I1396" t="str">
        <f t="shared" si="85"/>
        <v>full price</v>
      </c>
      <c r="J1396" s="3">
        <f>Table3[[#This Row],[Quantity_Sold]]*Table3[[#This Row],[Selling_Price]]</f>
        <v>2947</v>
      </c>
      <c r="K1396" s="3">
        <f t="shared" si="86"/>
        <v>0</v>
      </c>
      <c r="L1396" s="3">
        <f t="shared" si="87"/>
        <v>2947</v>
      </c>
      <c r="M1396" s="3" t="str">
        <f>TEXT(Table3[[#This Row],[Date]], "mmmm")</f>
        <v>February</v>
      </c>
      <c r="N1396" s="3" t="str">
        <f>_xlfn.XLOOKUP(D1396,Customers!A:A,Customers!B:B )</f>
        <v>Edwards, Ayers and Lowe</v>
      </c>
      <c r="O1396" s="3" t="str">
        <f>_xlfn.XLOOKUP(C1396,Books!A:A,Books!B:B)</f>
        <v>Author director</v>
      </c>
      <c r="P1396" s="3" t="str">
        <f>INDEX(Customers!B:B,MATCH(D1396,Customers!A:A,0))</f>
        <v>Edwards, Ayers and Lowe</v>
      </c>
    </row>
    <row r="1397" spans="1:16">
      <c r="A1397" t="s">
        <v>2044</v>
      </c>
      <c r="B1397" s="5">
        <v>44979</v>
      </c>
      <c r="C1397" t="s">
        <v>88</v>
      </c>
      <c r="D1397" t="s">
        <v>282</v>
      </c>
      <c r="E1397">
        <v>8</v>
      </c>
      <c r="F1397" t="str">
        <f t="shared" si="84"/>
        <v>Bulk</v>
      </c>
      <c r="G1397" s="3">
        <v>456</v>
      </c>
      <c r="H1397">
        <v>15</v>
      </c>
      <c r="I1397" t="str">
        <f t="shared" si="85"/>
        <v>discounted</v>
      </c>
      <c r="J1397" s="3">
        <f>Table3[[#This Row],[Quantity_Sold]]*Table3[[#This Row],[Selling_Price]]</f>
        <v>3648</v>
      </c>
      <c r="K1397" s="3">
        <f t="shared" si="86"/>
        <v>68.400000000000006</v>
      </c>
      <c r="L1397" s="3">
        <f t="shared" si="87"/>
        <v>3579.6</v>
      </c>
      <c r="M1397" s="3" t="str">
        <f>TEXT(Table3[[#This Row],[Date]], "mmmm")</f>
        <v>February</v>
      </c>
      <c r="N1397" s="3" t="str">
        <f>_xlfn.XLOOKUP(D1397,Customers!A:A,Customers!B:B )</f>
        <v>Mckenzie-Russell</v>
      </c>
      <c r="O1397" s="3" t="str">
        <f>_xlfn.XLOOKUP(C1397,Books!A:A,Books!B:B)</f>
        <v>Lay chance</v>
      </c>
      <c r="P1397" s="3" t="str">
        <f>INDEX(Customers!B:B,MATCH(D1397,Customers!A:A,0))</f>
        <v>Mckenzie-Russell</v>
      </c>
    </row>
    <row r="1398" spans="1:16">
      <c r="A1398" t="s">
        <v>2045</v>
      </c>
      <c r="B1398" s="5">
        <v>44965</v>
      </c>
      <c r="C1398" t="s">
        <v>82</v>
      </c>
      <c r="D1398" t="s">
        <v>338</v>
      </c>
      <c r="E1398">
        <v>8</v>
      </c>
      <c r="F1398" t="str">
        <f t="shared" si="84"/>
        <v>Bulk</v>
      </c>
      <c r="G1398" s="3">
        <v>373</v>
      </c>
      <c r="H1398">
        <v>15</v>
      </c>
      <c r="I1398" t="str">
        <f t="shared" si="85"/>
        <v>discounted</v>
      </c>
      <c r="J1398" s="3">
        <f>Table3[[#This Row],[Quantity_Sold]]*Table3[[#This Row],[Selling_Price]]</f>
        <v>2984</v>
      </c>
      <c r="K1398" s="3">
        <f t="shared" si="86"/>
        <v>55.95</v>
      </c>
      <c r="L1398" s="3">
        <f t="shared" si="87"/>
        <v>2928.05</v>
      </c>
      <c r="M1398" s="3" t="str">
        <f>TEXT(Table3[[#This Row],[Date]], "mmmm")</f>
        <v>February</v>
      </c>
      <c r="N1398" s="3" t="str">
        <f>_xlfn.XLOOKUP(D1398,Customers!A:A,Customers!B:B )</f>
        <v>Mahoney-Long</v>
      </c>
      <c r="O1398" s="3" t="str">
        <f>_xlfn.XLOOKUP(C1398,Books!A:A,Books!B:B)</f>
        <v>Light leader expect</v>
      </c>
      <c r="P1398" s="3" t="str">
        <f>INDEX(Customers!B:B,MATCH(D1398,Customers!A:A,0))</f>
        <v>Mahoney-Long</v>
      </c>
    </row>
    <row r="1399" spans="1:16">
      <c r="A1399" t="s">
        <v>2046</v>
      </c>
      <c r="B1399" s="5">
        <v>44969</v>
      </c>
      <c r="C1399" t="s">
        <v>70</v>
      </c>
      <c r="D1399" t="s">
        <v>460</v>
      </c>
      <c r="E1399">
        <v>7</v>
      </c>
      <c r="F1399" t="str">
        <f t="shared" si="84"/>
        <v>Bulk</v>
      </c>
      <c r="G1399" s="3">
        <v>370</v>
      </c>
      <c r="H1399">
        <v>5</v>
      </c>
      <c r="I1399" t="str">
        <f t="shared" si="85"/>
        <v>discounted</v>
      </c>
      <c r="J1399" s="3">
        <f>Table3[[#This Row],[Quantity_Sold]]*Table3[[#This Row],[Selling_Price]]</f>
        <v>2590</v>
      </c>
      <c r="K1399" s="3">
        <f t="shared" si="86"/>
        <v>18.5</v>
      </c>
      <c r="L1399" s="3">
        <f t="shared" si="87"/>
        <v>2571.5</v>
      </c>
      <c r="M1399" s="3" t="str">
        <f>TEXT(Table3[[#This Row],[Date]], "mmmm")</f>
        <v>February</v>
      </c>
      <c r="N1399" s="3" t="str">
        <f>_xlfn.XLOOKUP(D1399,Customers!A:A,Customers!B:B )</f>
        <v>Alvarez, Knight and Lopez</v>
      </c>
      <c r="O1399" s="3" t="str">
        <f>_xlfn.XLOOKUP(C1399,Books!A:A,Books!B:B)</f>
        <v>Assume wrong</v>
      </c>
      <c r="P1399" s="3" t="str">
        <f>INDEX(Customers!B:B,MATCH(D1399,Customers!A:A,0))</f>
        <v>Alvarez, Knight and Lopez</v>
      </c>
    </row>
    <row r="1400" spans="1:16">
      <c r="A1400" t="s">
        <v>2047</v>
      </c>
      <c r="B1400" s="5">
        <v>44976</v>
      </c>
      <c r="C1400" t="s">
        <v>58</v>
      </c>
      <c r="D1400" t="s">
        <v>212</v>
      </c>
      <c r="E1400">
        <v>2</v>
      </c>
      <c r="F1400" t="str">
        <f t="shared" si="84"/>
        <v>normal</v>
      </c>
      <c r="G1400" s="3">
        <v>467</v>
      </c>
      <c r="H1400">
        <v>10</v>
      </c>
      <c r="I1400" t="str">
        <f t="shared" si="85"/>
        <v>discounted</v>
      </c>
      <c r="J1400" s="3">
        <f>Table3[[#This Row],[Quantity_Sold]]*Table3[[#This Row],[Selling_Price]]</f>
        <v>934</v>
      </c>
      <c r="K1400" s="3">
        <f t="shared" si="86"/>
        <v>46.7</v>
      </c>
      <c r="L1400" s="3">
        <f t="shared" si="87"/>
        <v>887.3</v>
      </c>
      <c r="M1400" s="3" t="str">
        <f>TEXT(Table3[[#This Row],[Date]], "mmmm")</f>
        <v>February</v>
      </c>
      <c r="N1400" s="3" t="str">
        <f>_xlfn.XLOOKUP(D1400,Customers!A:A,Customers!B:B )</f>
        <v>Barrett-Bryant</v>
      </c>
      <c r="O1400" s="3" t="str">
        <f>_xlfn.XLOOKUP(C1400,Books!A:A,Books!B:B)</f>
        <v>World threat</v>
      </c>
      <c r="P1400" s="3" t="str">
        <f>INDEX(Customers!B:B,MATCH(D1400,Customers!A:A,0))</f>
        <v>Barrett-Bryant</v>
      </c>
    </row>
    <row r="1401" spans="1:16">
      <c r="A1401" t="s">
        <v>2048</v>
      </c>
      <c r="B1401" s="5">
        <v>44958</v>
      </c>
      <c r="C1401" t="s">
        <v>66</v>
      </c>
      <c r="D1401" t="s">
        <v>568</v>
      </c>
      <c r="E1401">
        <v>1</v>
      </c>
      <c r="F1401" t="str">
        <f t="shared" si="84"/>
        <v>normal</v>
      </c>
      <c r="G1401" s="3">
        <v>271</v>
      </c>
      <c r="H1401">
        <v>5</v>
      </c>
      <c r="I1401" t="str">
        <f t="shared" si="85"/>
        <v>discounted</v>
      </c>
      <c r="J1401" s="3">
        <f>Table3[[#This Row],[Quantity_Sold]]*Table3[[#This Row],[Selling_Price]]</f>
        <v>271</v>
      </c>
      <c r="K1401" s="3">
        <f t="shared" si="86"/>
        <v>13.55</v>
      </c>
      <c r="L1401" s="3">
        <f t="shared" si="87"/>
        <v>257.45</v>
      </c>
      <c r="M1401" s="3" t="str">
        <f>TEXT(Table3[[#This Row],[Date]], "mmmm")</f>
        <v>February</v>
      </c>
      <c r="N1401" s="3" t="str">
        <f>_xlfn.XLOOKUP(D1401,Customers!A:A,Customers!B:B )</f>
        <v>Smith PLC</v>
      </c>
      <c r="O1401" s="3" t="str">
        <f>_xlfn.XLOOKUP(C1401,Books!A:A,Books!B:B)</f>
        <v>Easy citizen time</v>
      </c>
      <c r="P1401" s="3" t="str">
        <f>INDEX(Customers!B:B,MATCH(D1401,Customers!A:A,0))</f>
        <v>Smith PLC</v>
      </c>
    </row>
    <row r="1402" spans="1:16">
      <c r="A1402" t="s">
        <v>2049</v>
      </c>
      <c r="B1402" s="5">
        <v>44975</v>
      </c>
      <c r="C1402" t="s">
        <v>36</v>
      </c>
      <c r="D1402" t="s">
        <v>252</v>
      </c>
      <c r="E1402">
        <v>10</v>
      </c>
      <c r="F1402" t="str">
        <f t="shared" si="84"/>
        <v>Bulk</v>
      </c>
      <c r="G1402" s="3">
        <v>420</v>
      </c>
      <c r="H1402">
        <v>10</v>
      </c>
      <c r="I1402" t="str">
        <f t="shared" si="85"/>
        <v>discounted</v>
      </c>
      <c r="J1402" s="3">
        <f>Table3[[#This Row],[Quantity_Sold]]*Table3[[#This Row],[Selling_Price]]</f>
        <v>4200</v>
      </c>
      <c r="K1402" s="3">
        <f t="shared" si="86"/>
        <v>42</v>
      </c>
      <c r="L1402" s="3">
        <f t="shared" si="87"/>
        <v>4158</v>
      </c>
      <c r="M1402" s="3" t="str">
        <f>TEXT(Table3[[#This Row],[Date]], "mmmm")</f>
        <v>February</v>
      </c>
      <c r="N1402" s="3" t="str">
        <f>_xlfn.XLOOKUP(D1402,Customers!A:A,Customers!B:B )</f>
        <v>Weber PLC</v>
      </c>
      <c r="O1402" s="3" t="str">
        <f>_xlfn.XLOOKUP(C1402,Books!A:A,Books!B:B)</f>
        <v>Try fast</v>
      </c>
      <c r="P1402" s="3" t="str">
        <f>INDEX(Customers!B:B,MATCH(D1402,Customers!A:A,0))</f>
        <v>Weber PLC</v>
      </c>
    </row>
    <row r="1403" spans="1:16">
      <c r="A1403" t="s">
        <v>2050</v>
      </c>
      <c r="B1403" s="5">
        <v>44964</v>
      </c>
      <c r="C1403" t="s">
        <v>118</v>
      </c>
      <c r="D1403" t="s">
        <v>318</v>
      </c>
      <c r="E1403">
        <v>8</v>
      </c>
      <c r="F1403" t="str">
        <f t="shared" si="84"/>
        <v>Bulk</v>
      </c>
      <c r="G1403" s="3">
        <v>192</v>
      </c>
      <c r="H1403">
        <v>5</v>
      </c>
      <c r="I1403" t="str">
        <f t="shared" si="85"/>
        <v>discounted</v>
      </c>
      <c r="J1403" s="3">
        <f>Table3[[#This Row],[Quantity_Sold]]*Table3[[#This Row],[Selling_Price]]</f>
        <v>1536</v>
      </c>
      <c r="K1403" s="3">
        <f t="shared" si="86"/>
        <v>9.6</v>
      </c>
      <c r="L1403" s="3">
        <f t="shared" si="87"/>
        <v>1526.4</v>
      </c>
      <c r="M1403" s="3" t="str">
        <f>TEXT(Table3[[#This Row],[Date]], "mmmm")</f>
        <v>February</v>
      </c>
      <c r="N1403" s="3" t="str">
        <f>_xlfn.XLOOKUP(D1403,Customers!A:A,Customers!B:B )</f>
        <v>Davis, Shepard and Clay</v>
      </c>
      <c r="O1403" s="3" t="str">
        <f>_xlfn.XLOOKUP(C1403,Books!A:A,Books!B:B)</f>
        <v>Attorney</v>
      </c>
      <c r="P1403" s="3" t="str">
        <f>INDEX(Customers!B:B,MATCH(D1403,Customers!A:A,0))</f>
        <v>Davis, Shepard and Clay</v>
      </c>
    </row>
    <row r="1404" spans="1:16">
      <c r="A1404" t="s">
        <v>2051</v>
      </c>
      <c r="B1404" s="5">
        <v>44958</v>
      </c>
      <c r="C1404" t="s">
        <v>110</v>
      </c>
      <c r="D1404" t="s">
        <v>622</v>
      </c>
      <c r="E1404">
        <v>9</v>
      </c>
      <c r="F1404" t="str">
        <f t="shared" si="84"/>
        <v>Bulk</v>
      </c>
      <c r="G1404" s="3">
        <v>451</v>
      </c>
      <c r="H1404">
        <v>0</v>
      </c>
      <c r="I1404" t="str">
        <f t="shared" si="85"/>
        <v>full price</v>
      </c>
      <c r="J1404" s="3">
        <f>Table3[[#This Row],[Quantity_Sold]]*Table3[[#This Row],[Selling_Price]]</f>
        <v>4059</v>
      </c>
      <c r="K1404" s="3">
        <f t="shared" si="86"/>
        <v>0</v>
      </c>
      <c r="L1404" s="3">
        <f t="shared" si="87"/>
        <v>4059</v>
      </c>
      <c r="M1404" s="3" t="str">
        <f>TEXT(Table3[[#This Row],[Date]], "mmmm")</f>
        <v>February</v>
      </c>
      <c r="N1404" s="3" t="str">
        <f>_xlfn.XLOOKUP(D1404,Customers!A:A,Customers!B:B )</f>
        <v>Schmidt, Mccoy and Sanchez</v>
      </c>
      <c r="O1404" s="3" t="str">
        <f>_xlfn.XLOOKUP(C1404,Books!A:A,Books!B:B)</f>
        <v>Sense produce</v>
      </c>
      <c r="P1404" s="3" t="str">
        <f>INDEX(Customers!B:B,MATCH(D1404,Customers!A:A,0))</f>
        <v>Schmidt, Mccoy and Sanchez</v>
      </c>
    </row>
    <row r="1405" spans="1:16">
      <c r="A1405" t="s">
        <v>2052</v>
      </c>
      <c r="B1405" s="5">
        <v>44978</v>
      </c>
      <c r="C1405" t="s">
        <v>124</v>
      </c>
      <c r="D1405" t="s">
        <v>630</v>
      </c>
      <c r="E1405">
        <v>2</v>
      </c>
      <c r="F1405" t="str">
        <f t="shared" si="84"/>
        <v>normal</v>
      </c>
      <c r="G1405" s="3">
        <v>362</v>
      </c>
      <c r="H1405">
        <v>0</v>
      </c>
      <c r="I1405" t="str">
        <f t="shared" si="85"/>
        <v>full price</v>
      </c>
      <c r="J1405" s="3">
        <f>Table3[[#This Row],[Quantity_Sold]]*Table3[[#This Row],[Selling_Price]]</f>
        <v>724</v>
      </c>
      <c r="K1405" s="3">
        <f t="shared" si="86"/>
        <v>0</v>
      </c>
      <c r="L1405" s="3">
        <f t="shared" si="87"/>
        <v>724</v>
      </c>
      <c r="M1405" s="3" t="str">
        <f>TEXT(Table3[[#This Row],[Date]], "mmmm")</f>
        <v>February</v>
      </c>
      <c r="N1405" s="3" t="str">
        <f>_xlfn.XLOOKUP(D1405,Customers!A:A,Customers!B:B )</f>
        <v>Harding-Johns</v>
      </c>
      <c r="O1405" s="3" t="str">
        <f>_xlfn.XLOOKUP(C1405,Books!A:A,Books!B:B)</f>
        <v>Financial</v>
      </c>
      <c r="P1405" s="3" t="str">
        <f>INDEX(Customers!B:B,MATCH(D1405,Customers!A:A,0))</f>
        <v>Harding-Johns</v>
      </c>
    </row>
    <row r="1406" spans="1:16">
      <c r="A1406" t="s">
        <v>2053</v>
      </c>
      <c r="B1406" s="5">
        <v>44963</v>
      </c>
      <c r="C1406" t="s">
        <v>52</v>
      </c>
      <c r="D1406" t="s">
        <v>620</v>
      </c>
      <c r="E1406">
        <v>2</v>
      </c>
      <c r="F1406" t="str">
        <f t="shared" si="84"/>
        <v>normal</v>
      </c>
      <c r="G1406" s="3">
        <v>441</v>
      </c>
      <c r="H1406">
        <v>10</v>
      </c>
      <c r="I1406" t="str">
        <f t="shared" si="85"/>
        <v>discounted</v>
      </c>
      <c r="J1406" s="3">
        <f>Table3[[#This Row],[Quantity_Sold]]*Table3[[#This Row],[Selling_Price]]</f>
        <v>882</v>
      </c>
      <c r="K1406" s="3">
        <f t="shared" si="86"/>
        <v>44.1</v>
      </c>
      <c r="L1406" s="3">
        <f t="shared" si="87"/>
        <v>837.9</v>
      </c>
      <c r="M1406" s="3" t="str">
        <f>TEXT(Table3[[#This Row],[Date]], "mmmm")</f>
        <v>February</v>
      </c>
      <c r="N1406" s="3" t="str">
        <f>_xlfn.XLOOKUP(D1406,Customers!A:A,Customers!B:B )</f>
        <v>Crane LLC</v>
      </c>
      <c r="O1406" s="3" t="str">
        <f>_xlfn.XLOOKUP(C1406,Books!A:A,Books!B:B)</f>
        <v>Hope meet thing</v>
      </c>
      <c r="P1406" s="3" t="str">
        <f>INDEX(Customers!B:B,MATCH(D1406,Customers!A:A,0))</f>
        <v>Crane LLC</v>
      </c>
    </row>
    <row r="1407" spans="1:16">
      <c r="A1407" t="s">
        <v>2054</v>
      </c>
      <c r="B1407" s="5">
        <v>44962</v>
      </c>
      <c r="C1407" t="s">
        <v>80</v>
      </c>
      <c r="D1407" t="s">
        <v>292</v>
      </c>
      <c r="E1407">
        <v>3</v>
      </c>
      <c r="F1407" t="str">
        <f t="shared" si="84"/>
        <v>normal</v>
      </c>
      <c r="G1407" s="3">
        <v>164</v>
      </c>
      <c r="H1407">
        <v>10</v>
      </c>
      <c r="I1407" t="str">
        <f t="shared" si="85"/>
        <v>discounted</v>
      </c>
      <c r="J1407" s="3">
        <f>Table3[[#This Row],[Quantity_Sold]]*Table3[[#This Row],[Selling_Price]]</f>
        <v>492</v>
      </c>
      <c r="K1407" s="3">
        <f t="shared" si="86"/>
        <v>16.399999999999999</v>
      </c>
      <c r="L1407" s="3">
        <f t="shared" si="87"/>
        <v>475.6</v>
      </c>
      <c r="M1407" s="3" t="str">
        <f>TEXT(Table3[[#This Row],[Date]], "mmmm")</f>
        <v>February</v>
      </c>
      <c r="N1407" s="3" t="str">
        <f>_xlfn.XLOOKUP(D1407,Customers!A:A,Customers!B:B )</f>
        <v>Murphy Group</v>
      </c>
      <c r="O1407" s="3" t="str">
        <f>_xlfn.XLOOKUP(C1407,Books!A:A,Books!B:B)</f>
        <v>Can apply</v>
      </c>
      <c r="P1407" s="3" t="str">
        <f>INDEX(Customers!B:B,MATCH(D1407,Customers!A:A,0))</f>
        <v>Murphy Group</v>
      </c>
    </row>
    <row r="1408" spans="1:16">
      <c r="A1408" t="s">
        <v>2055</v>
      </c>
      <c r="B1408" s="5">
        <v>44973</v>
      </c>
      <c r="C1408" t="s">
        <v>104</v>
      </c>
      <c r="D1408" t="s">
        <v>318</v>
      </c>
      <c r="E1408">
        <v>1</v>
      </c>
      <c r="F1408" t="str">
        <f t="shared" si="84"/>
        <v>normal</v>
      </c>
      <c r="G1408" s="3">
        <v>465</v>
      </c>
      <c r="H1408">
        <v>15</v>
      </c>
      <c r="I1408" t="str">
        <f t="shared" si="85"/>
        <v>discounted</v>
      </c>
      <c r="J1408" s="3">
        <f>Table3[[#This Row],[Quantity_Sold]]*Table3[[#This Row],[Selling_Price]]</f>
        <v>465</v>
      </c>
      <c r="K1408" s="3">
        <f t="shared" si="86"/>
        <v>69.75</v>
      </c>
      <c r="L1408" s="3">
        <f t="shared" si="87"/>
        <v>395.25</v>
      </c>
      <c r="M1408" s="3" t="str">
        <f>TEXT(Table3[[#This Row],[Date]], "mmmm")</f>
        <v>February</v>
      </c>
      <c r="N1408" s="3" t="str">
        <f>_xlfn.XLOOKUP(D1408,Customers!A:A,Customers!B:B )</f>
        <v>Davis, Shepard and Clay</v>
      </c>
      <c r="O1408" s="3" t="str">
        <f>_xlfn.XLOOKUP(C1408,Books!A:A,Books!B:B)</f>
        <v>Process find daughter</v>
      </c>
      <c r="P1408" s="3" t="str">
        <f>INDEX(Customers!B:B,MATCH(D1408,Customers!A:A,0))</f>
        <v>Davis, Shepard and Clay</v>
      </c>
    </row>
    <row r="1409" spans="1:16">
      <c r="A1409" t="s">
        <v>2056</v>
      </c>
      <c r="B1409" s="5">
        <v>44971</v>
      </c>
      <c r="C1409" t="s">
        <v>68</v>
      </c>
      <c r="D1409" t="s">
        <v>546</v>
      </c>
      <c r="E1409">
        <v>2</v>
      </c>
      <c r="F1409" t="str">
        <f t="shared" si="84"/>
        <v>normal</v>
      </c>
      <c r="G1409" s="3">
        <v>410</v>
      </c>
      <c r="H1409">
        <v>15</v>
      </c>
      <c r="I1409" t="str">
        <f t="shared" si="85"/>
        <v>discounted</v>
      </c>
      <c r="J1409" s="3">
        <f>Table3[[#This Row],[Quantity_Sold]]*Table3[[#This Row],[Selling_Price]]</f>
        <v>820</v>
      </c>
      <c r="K1409" s="3">
        <f t="shared" si="86"/>
        <v>61.5</v>
      </c>
      <c r="L1409" s="3">
        <f t="shared" si="87"/>
        <v>758.5</v>
      </c>
      <c r="M1409" s="3" t="str">
        <f>TEXT(Table3[[#This Row],[Date]], "mmmm")</f>
        <v>February</v>
      </c>
      <c r="N1409" s="3" t="str">
        <f>_xlfn.XLOOKUP(D1409,Customers!A:A,Customers!B:B )</f>
        <v>Sanford Group</v>
      </c>
      <c r="O1409" s="3" t="str">
        <f>_xlfn.XLOOKUP(C1409,Books!A:A,Books!B:B)</f>
        <v>Audience will series</v>
      </c>
      <c r="P1409" s="3" t="str">
        <f>INDEX(Customers!B:B,MATCH(D1409,Customers!A:A,0))</f>
        <v>Sanford Group</v>
      </c>
    </row>
    <row r="1410" spans="1:16">
      <c r="A1410" t="s">
        <v>2057</v>
      </c>
      <c r="B1410" s="5">
        <v>44978</v>
      </c>
      <c r="C1410" t="s">
        <v>44</v>
      </c>
      <c r="D1410" t="s">
        <v>514</v>
      </c>
      <c r="E1410">
        <v>2</v>
      </c>
      <c r="F1410" t="str">
        <f t="shared" ref="F1410:F1473" si="88">IF(E1410&gt;5,"Bulk","normal")</f>
        <v>normal</v>
      </c>
      <c r="G1410" s="3">
        <v>295</v>
      </c>
      <c r="H1410">
        <v>0</v>
      </c>
      <c r="I1410" t="str">
        <f t="shared" ref="I1410:I1473" si="89">IF(H1410&gt;0,"discounted","full price")</f>
        <v>full price</v>
      </c>
      <c r="J1410" s="3">
        <f>Table3[[#This Row],[Quantity_Sold]]*Table3[[#This Row],[Selling_Price]]</f>
        <v>590</v>
      </c>
      <c r="K1410" s="3">
        <f t="shared" ref="K1410:K1473" si="90">H1410*G1410/100</f>
        <v>0</v>
      </c>
      <c r="L1410" s="3">
        <f t="shared" ref="L1410:L1473" si="91">J1410-K1410</f>
        <v>590</v>
      </c>
      <c r="M1410" s="3" t="str">
        <f>TEXT(Table3[[#This Row],[Date]], "mmmm")</f>
        <v>February</v>
      </c>
      <c r="N1410" s="3" t="str">
        <f>_xlfn.XLOOKUP(D1410,Customers!A:A,Customers!B:B )</f>
        <v>Contreras Inc</v>
      </c>
      <c r="O1410" s="3" t="str">
        <f>_xlfn.XLOOKUP(C1410,Books!A:A,Books!B:B)</f>
        <v>Once suddenly</v>
      </c>
      <c r="P1410" s="3" t="str">
        <f>INDEX(Customers!B:B,MATCH(D1410,Customers!A:A,0))</f>
        <v>Contreras Inc</v>
      </c>
    </row>
    <row r="1411" spans="1:16">
      <c r="A1411" t="s">
        <v>2058</v>
      </c>
      <c r="B1411" s="5">
        <v>44959</v>
      </c>
      <c r="C1411" t="s">
        <v>56</v>
      </c>
      <c r="D1411" t="s">
        <v>450</v>
      </c>
      <c r="E1411">
        <v>10</v>
      </c>
      <c r="F1411" t="str">
        <f t="shared" si="88"/>
        <v>Bulk</v>
      </c>
      <c r="G1411" s="3">
        <v>222</v>
      </c>
      <c r="H1411">
        <v>5</v>
      </c>
      <c r="I1411" t="str">
        <f t="shared" si="89"/>
        <v>discounted</v>
      </c>
      <c r="J1411" s="3">
        <f>Table3[[#This Row],[Quantity_Sold]]*Table3[[#This Row],[Selling_Price]]</f>
        <v>2220</v>
      </c>
      <c r="K1411" s="3">
        <f t="shared" si="90"/>
        <v>11.1</v>
      </c>
      <c r="L1411" s="3">
        <f t="shared" si="91"/>
        <v>2208.9</v>
      </c>
      <c r="M1411" s="3" t="str">
        <f>TEXT(Table3[[#This Row],[Date]], "mmmm")</f>
        <v>February</v>
      </c>
      <c r="N1411" s="3" t="str">
        <f>_xlfn.XLOOKUP(D1411,Customers!A:A,Customers!B:B )</f>
        <v>Garcia, Garcia and Rose</v>
      </c>
      <c r="O1411" s="3" t="str">
        <f>_xlfn.XLOOKUP(C1411,Books!A:A,Books!B:B)</f>
        <v>Unit coach</v>
      </c>
      <c r="P1411" s="3" t="str">
        <f>INDEX(Customers!B:B,MATCH(D1411,Customers!A:A,0))</f>
        <v>Garcia, Garcia and Rose</v>
      </c>
    </row>
    <row r="1412" spans="1:16">
      <c r="A1412" t="s">
        <v>2059</v>
      </c>
      <c r="B1412" s="5">
        <v>44962</v>
      </c>
      <c r="C1412" t="s">
        <v>114</v>
      </c>
      <c r="D1412" t="s">
        <v>602</v>
      </c>
      <c r="E1412">
        <v>2</v>
      </c>
      <c r="F1412" t="str">
        <f t="shared" si="88"/>
        <v>normal</v>
      </c>
      <c r="G1412" s="3">
        <v>315</v>
      </c>
      <c r="H1412">
        <v>0</v>
      </c>
      <c r="I1412" t="str">
        <f t="shared" si="89"/>
        <v>full price</v>
      </c>
      <c r="J1412" s="3">
        <f>Table3[[#This Row],[Quantity_Sold]]*Table3[[#This Row],[Selling_Price]]</f>
        <v>630</v>
      </c>
      <c r="K1412" s="3">
        <f t="shared" si="90"/>
        <v>0</v>
      </c>
      <c r="L1412" s="3">
        <f t="shared" si="91"/>
        <v>630</v>
      </c>
      <c r="M1412" s="3" t="str">
        <f>TEXT(Table3[[#This Row],[Date]], "mmmm")</f>
        <v>February</v>
      </c>
      <c r="N1412" s="3" t="str">
        <f>_xlfn.XLOOKUP(D1412,Customers!A:A,Customers!B:B )</f>
        <v>Spears, Matthews and Ellis</v>
      </c>
      <c r="O1412" s="3" t="str">
        <f>_xlfn.XLOOKUP(C1412,Books!A:A,Books!B:B)</f>
        <v>Detail difficult power</v>
      </c>
      <c r="P1412" s="3" t="str">
        <f>INDEX(Customers!B:B,MATCH(D1412,Customers!A:A,0))</f>
        <v>Spears, Matthews and Ellis</v>
      </c>
    </row>
    <row r="1413" spans="1:16">
      <c r="A1413" t="s">
        <v>2060</v>
      </c>
      <c r="B1413" s="5">
        <v>44976</v>
      </c>
      <c r="C1413" t="s">
        <v>124</v>
      </c>
      <c r="D1413" t="s">
        <v>522</v>
      </c>
      <c r="E1413">
        <v>2</v>
      </c>
      <c r="F1413" t="str">
        <f t="shared" si="88"/>
        <v>normal</v>
      </c>
      <c r="G1413" s="3">
        <v>362</v>
      </c>
      <c r="H1413">
        <v>5</v>
      </c>
      <c r="I1413" t="str">
        <f t="shared" si="89"/>
        <v>discounted</v>
      </c>
      <c r="J1413" s="3">
        <f>Table3[[#This Row],[Quantity_Sold]]*Table3[[#This Row],[Selling_Price]]</f>
        <v>724</v>
      </c>
      <c r="K1413" s="3">
        <f t="shared" si="90"/>
        <v>18.100000000000001</v>
      </c>
      <c r="L1413" s="3">
        <f t="shared" si="91"/>
        <v>705.9</v>
      </c>
      <c r="M1413" s="3" t="str">
        <f>TEXT(Table3[[#This Row],[Date]], "mmmm")</f>
        <v>February</v>
      </c>
      <c r="N1413" s="3" t="str">
        <f>_xlfn.XLOOKUP(D1413,Customers!A:A,Customers!B:B )</f>
        <v>Williams-Ross</v>
      </c>
      <c r="O1413" s="3" t="str">
        <f>_xlfn.XLOOKUP(C1413,Books!A:A,Books!B:B)</f>
        <v>Financial</v>
      </c>
      <c r="P1413" s="3" t="str">
        <f>INDEX(Customers!B:B,MATCH(D1413,Customers!A:A,0))</f>
        <v>Williams-Ross</v>
      </c>
    </row>
    <row r="1414" spans="1:16">
      <c r="A1414" t="s">
        <v>2061</v>
      </c>
      <c r="B1414" s="5">
        <v>44959</v>
      </c>
      <c r="C1414" t="s">
        <v>112</v>
      </c>
      <c r="D1414" t="s">
        <v>278</v>
      </c>
      <c r="E1414">
        <v>10</v>
      </c>
      <c r="F1414" t="str">
        <f t="shared" si="88"/>
        <v>Bulk</v>
      </c>
      <c r="G1414" s="3">
        <v>462</v>
      </c>
      <c r="H1414">
        <v>15</v>
      </c>
      <c r="I1414" t="str">
        <f t="shared" si="89"/>
        <v>discounted</v>
      </c>
      <c r="J1414" s="3">
        <f>Table3[[#This Row],[Quantity_Sold]]*Table3[[#This Row],[Selling_Price]]</f>
        <v>4620</v>
      </c>
      <c r="K1414" s="3">
        <f t="shared" si="90"/>
        <v>69.3</v>
      </c>
      <c r="L1414" s="3">
        <f t="shared" si="91"/>
        <v>4550.7</v>
      </c>
      <c r="M1414" s="3" t="str">
        <f>TEXT(Table3[[#This Row],[Date]], "mmmm")</f>
        <v>February</v>
      </c>
      <c r="N1414" s="3" t="str">
        <f>_xlfn.XLOOKUP(D1414,Customers!A:A,Customers!B:B )</f>
        <v>Reid, Chavez and Flowers</v>
      </c>
      <c r="O1414" s="3" t="str">
        <f>_xlfn.XLOOKUP(C1414,Books!A:A,Books!B:B)</f>
        <v>Now stage</v>
      </c>
      <c r="P1414" s="3" t="str">
        <f>INDEX(Customers!B:B,MATCH(D1414,Customers!A:A,0))</f>
        <v>Reid, Chavez and Flowers</v>
      </c>
    </row>
    <row r="1415" spans="1:16">
      <c r="A1415" t="s">
        <v>2062</v>
      </c>
      <c r="B1415" s="5">
        <v>44958</v>
      </c>
      <c r="C1415" t="s">
        <v>98</v>
      </c>
      <c r="D1415" t="s">
        <v>238</v>
      </c>
      <c r="E1415">
        <v>6</v>
      </c>
      <c r="F1415" t="str">
        <f t="shared" si="88"/>
        <v>Bulk</v>
      </c>
      <c r="G1415" s="3">
        <v>206</v>
      </c>
      <c r="H1415">
        <v>0</v>
      </c>
      <c r="I1415" t="str">
        <f t="shared" si="89"/>
        <v>full price</v>
      </c>
      <c r="J1415" s="3">
        <f>Table3[[#This Row],[Quantity_Sold]]*Table3[[#This Row],[Selling_Price]]</f>
        <v>1236</v>
      </c>
      <c r="K1415" s="3">
        <f t="shared" si="90"/>
        <v>0</v>
      </c>
      <c r="L1415" s="3">
        <f t="shared" si="91"/>
        <v>1236</v>
      </c>
      <c r="M1415" s="3" t="str">
        <f>TEXT(Table3[[#This Row],[Date]], "mmmm")</f>
        <v>February</v>
      </c>
      <c r="N1415" s="3" t="str">
        <f>_xlfn.XLOOKUP(D1415,Customers!A:A,Customers!B:B )</f>
        <v>Roach-Gonzalez</v>
      </c>
      <c r="O1415" s="3" t="str">
        <f>_xlfn.XLOOKUP(C1415,Books!A:A,Books!B:B)</f>
        <v>Inside lot never discover</v>
      </c>
      <c r="P1415" s="3" t="str">
        <f>INDEX(Customers!B:B,MATCH(D1415,Customers!A:A,0))</f>
        <v>Roach-Gonzalez</v>
      </c>
    </row>
    <row r="1416" spans="1:16">
      <c r="A1416" t="s">
        <v>2063</v>
      </c>
      <c r="B1416" s="5">
        <v>44958</v>
      </c>
      <c r="C1416" t="s">
        <v>122</v>
      </c>
      <c r="D1416" t="s">
        <v>486</v>
      </c>
      <c r="E1416">
        <v>5</v>
      </c>
      <c r="F1416" t="str">
        <f t="shared" si="88"/>
        <v>normal</v>
      </c>
      <c r="G1416" s="3">
        <v>326</v>
      </c>
      <c r="H1416">
        <v>15</v>
      </c>
      <c r="I1416" t="str">
        <f t="shared" si="89"/>
        <v>discounted</v>
      </c>
      <c r="J1416" s="3">
        <f>Table3[[#This Row],[Quantity_Sold]]*Table3[[#This Row],[Selling_Price]]</f>
        <v>1630</v>
      </c>
      <c r="K1416" s="3">
        <f t="shared" si="90"/>
        <v>48.9</v>
      </c>
      <c r="L1416" s="3">
        <f t="shared" si="91"/>
        <v>1581.1</v>
      </c>
      <c r="M1416" s="3" t="str">
        <f>TEXT(Table3[[#This Row],[Date]], "mmmm")</f>
        <v>February</v>
      </c>
      <c r="N1416" s="3" t="str">
        <f>_xlfn.XLOOKUP(D1416,Customers!A:A,Customers!B:B )</f>
        <v>Liu Group</v>
      </c>
      <c r="O1416" s="3" t="str">
        <f>_xlfn.XLOOKUP(C1416,Books!A:A,Books!B:B)</f>
        <v>Than every</v>
      </c>
      <c r="P1416" s="3" t="str">
        <f>INDEX(Customers!B:B,MATCH(D1416,Customers!A:A,0))</f>
        <v>Liu Group</v>
      </c>
    </row>
    <row r="1417" spans="1:16">
      <c r="A1417" t="s">
        <v>2064</v>
      </c>
      <c r="B1417" s="5">
        <v>44961</v>
      </c>
      <c r="C1417" t="s">
        <v>124</v>
      </c>
      <c r="D1417" t="s">
        <v>434</v>
      </c>
      <c r="E1417">
        <v>5</v>
      </c>
      <c r="F1417" t="str">
        <f t="shared" si="88"/>
        <v>normal</v>
      </c>
      <c r="G1417" s="3">
        <v>362</v>
      </c>
      <c r="H1417">
        <v>10</v>
      </c>
      <c r="I1417" t="str">
        <f t="shared" si="89"/>
        <v>discounted</v>
      </c>
      <c r="J1417" s="3">
        <f>Table3[[#This Row],[Quantity_Sold]]*Table3[[#This Row],[Selling_Price]]</f>
        <v>1810</v>
      </c>
      <c r="K1417" s="3">
        <f t="shared" si="90"/>
        <v>36.200000000000003</v>
      </c>
      <c r="L1417" s="3">
        <f t="shared" si="91"/>
        <v>1773.8</v>
      </c>
      <c r="M1417" s="3" t="str">
        <f>TEXT(Table3[[#This Row],[Date]], "mmmm")</f>
        <v>February</v>
      </c>
      <c r="N1417" s="3" t="str">
        <f>_xlfn.XLOOKUP(D1417,Customers!A:A,Customers!B:B )</f>
        <v>Gonzalez-Tran</v>
      </c>
      <c r="O1417" s="3" t="str">
        <f>_xlfn.XLOOKUP(C1417,Books!A:A,Books!B:B)</f>
        <v>Financial</v>
      </c>
      <c r="P1417" s="3" t="str">
        <f>INDEX(Customers!B:B,MATCH(D1417,Customers!A:A,0))</f>
        <v>Gonzalez-Tran</v>
      </c>
    </row>
    <row r="1418" spans="1:16">
      <c r="A1418" t="s">
        <v>2065</v>
      </c>
      <c r="B1418" s="5">
        <v>44968</v>
      </c>
      <c r="C1418" t="s">
        <v>94</v>
      </c>
      <c r="D1418" t="s">
        <v>462</v>
      </c>
      <c r="E1418">
        <v>9</v>
      </c>
      <c r="F1418" t="str">
        <f t="shared" si="88"/>
        <v>Bulk</v>
      </c>
      <c r="G1418" s="3">
        <v>262</v>
      </c>
      <c r="H1418">
        <v>0</v>
      </c>
      <c r="I1418" t="str">
        <f t="shared" si="89"/>
        <v>full price</v>
      </c>
      <c r="J1418" s="3">
        <f>Table3[[#This Row],[Quantity_Sold]]*Table3[[#This Row],[Selling_Price]]</f>
        <v>2358</v>
      </c>
      <c r="K1418" s="3">
        <f t="shared" si="90"/>
        <v>0</v>
      </c>
      <c r="L1418" s="3">
        <f t="shared" si="91"/>
        <v>2358</v>
      </c>
      <c r="M1418" s="3" t="str">
        <f>TEXT(Table3[[#This Row],[Date]], "mmmm")</f>
        <v>February</v>
      </c>
      <c r="N1418" s="3" t="str">
        <f>_xlfn.XLOOKUP(D1418,Customers!A:A,Customers!B:B )</f>
        <v>Harris Ltd</v>
      </c>
      <c r="O1418" s="3" t="str">
        <f>_xlfn.XLOOKUP(C1418,Books!A:A,Books!B:B)</f>
        <v>Number owner</v>
      </c>
      <c r="P1418" s="3" t="str">
        <f>INDEX(Customers!B:B,MATCH(D1418,Customers!A:A,0))</f>
        <v>Harris Ltd</v>
      </c>
    </row>
    <row r="1419" spans="1:16">
      <c r="A1419" t="s">
        <v>2066</v>
      </c>
      <c r="B1419" s="5">
        <v>44962</v>
      </c>
      <c r="C1419" t="s">
        <v>38</v>
      </c>
      <c r="D1419" t="s">
        <v>398</v>
      </c>
      <c r="E1419">
        <v>6</v>
      </c>
      <c r="F1419" t="str">
        <f t="shared" si="88"/>
        <v>Bulk</v>
      </c>
      <c r="G1419" s="3">
        <v>417</v>
      </c>
      <c r="H1419">
        <v>15</v>
      </c>
      <c r="I1419" t="str">
        <f t="shared" si="89"/>
        <v>discounted</v>
      </c>
      <c r="J1419" s="3">
        <f>Table3[[#This Row],[Quantity_Sold]]*Table3[[#This Row],[Selling_Price]]</f>
        <v>2502</v>
      </c>
      <c r="K1419" s="3">
        <f t="shared" si="90"/>
        <v>62.55</v>
      </c>
      <c r="L1419" s="3">
        <f t="shared" si="91"/>
        <v>2439.4499999999998</v>
      </c>
      <c r="M1419" s="3" t="str">
        <f>TEXT(Table3[[#This Row],[Date]], "mmmm")</f>
        <v>February</v>
      </c>
      <c r="N1419" s="3" t="str">
        <f>_xlfn.XLOOKUP(D1419,Customers!A:A,Customers!B:B )</f>
        <v>Moreno, Jenkins and Perez</v>
      </c>
      <c r="O1419" s="3" t="str">
        <f>_xlfn.XLOOKUP(C1419,Books!A:A,Books!B:B)</f>
        <v>Impact believe worker look</v>
      </c>
      <c r="P1419" s="3" t="str">
        <f>INDEX(Customers!B:B,MATCH(D1419,Customers!A:A,0))</f>
        <v>Moreno, Jenkins and Perez</v>
      </c>
    </row>
    <row r="1420" spans="1:16">
      <c r="A1420" t="s">
        <v>2067</v>
      </c>
      <c r="B1420" s="5">
        <v>44969</v>
      </c>
      <c r="C1420" t="s">
        <v>52</v>
      </c>
      <c r="D1420" t="s">
        <v>394</v>
      </c>
      <c r="E1420">
        <v>1</v>
      </c>
      <c r="F1420" t="str">
        <f t="shared" si="88"/>
        <v>normal</v>
      </c>
      <c r="G1420" s="3">
        <v>441</v>
      </c>
      <c r="H1420">
        <v>10</v>
      </c>
      <c r="I1420" t="str">
        <f t="shared" si="89"/>
        <v>discounted</v>
      </c>
      <c r="J1420" s="3">
        <f>Table3[[#This Row],[Quantity_Sold]]*Table3[[#This Row],[Selling_Price]]</f>
        <v>441</v>
      </c>
      <c r="K1420" s="3">
        <f t="shared" si="90"/>
        <v>44.1</v>
      </c>
      <c r="L1420" s="3">
        <f t="shared" si="91"/>
        <v>396.9</v>
      </c>
      <c r="M1420" s="3" t="str">
        <f>TEXT(Table3[[#This Row],[Date]], "mmmm")</f>
        <v>February</v>
      </c>
      <c r="N1420" s="3" t="str">
        <f>_xlfn.XLOOKUP(D1420,Customers!A:A,Customers!B:B )</f>
        <v>Johnson, Gordon and Fuentes</v>
      </c>
      <c r="O1420" s="3" t="str">
        <f>_xlfn.XLOOKUP(C1420,Books!A:A,Books!B:B)</f>
        <v>Hope meet thing</v>
      </c>
      <c r="P1420" s="3" t="str">
        <f>INDEX(Customers!B:B,MATCH(D1420,Customers!A:A,0))</f>
        <v>Johnson, Gordon and Fuentes</v>
      </c>
    </row>
    <row r="1421" spans="1:16">
      <c r="A1421" t="s">
        <v>2068</v>
      </c>
      <c r="B1421" s="5">
        <v>44967</v>
      </c>
      <c r="C1421" t="s">
        <v>84</v>
      </c>
      <c r="D1421" t="s">
        <v>178</v>
      </c>
      <c r="E1421">
        <v>10</v>
      </c>
      <c r="F1421" t="str">
        <f t="shared" si="88"/>
        <v>Bulk</v>
      </c>
      <c r="G1421" s="3">
        <v>481</v>
      </c>
      <c r="H1421">
        <v>0</v>
      </c>
      <c r="I1421" t="str">
        <f t="shared" si="89"/>
        <v>full price</v>
      </c>
      <c r="J1421" s="3">
        <f>Table3[[#This Row],[Quantity_Sold]]*Table3[[#This Row],[Selling_Price]]</f>
        <v>4810</v>
      </c>
      <c r="K1421" s="3">
        <f t="shared" si="90"/>
        <v>0</v>
      </c>
      <c r="L1421" s="3">
        <f t="shared" si="91"/>
        <v>4810</v>
      </c>
      <c r="M1421" s="3" t="str">
        <f>TEXT(Table3[[#This Row],[Date]], "mmmm")</f>
        <v>February</v>
      </c>
      <c r="N1421" s="3" t="str">
        <f>_xlfn.XLOOKUP(D1421,Customers!A:A,Customers!B:B )</f>
        <v>Ross, Ballard and Clark</v>
      </c>
      <c r="O1421" s="3" t="str">
        <f>_xlfn.XLOOKUP(C1421,Books!A:A,Books!B:B)</f>
        <v>Statement back brother</v>
      </c>
      <c r="P1421" s="3" t="str">
        <f>INDEX(Customers!B:B,MATCH(D1421,Customers!A:A,0))</f>
        <v>Ross, Ballard and Clark</v>
      </c>
    </row>
    <row r="1422" spans="1:16">
      <c r="A1422" t="s">
        <v>2069</v>
      </c>
      <c r="B1422" s="5">
        <v>44980</v>
      </c>
      <c r="C1422" t="s">
        <v>34</v>
      </c>
      <c r="D1422" t="s">
        <v>534</v>
      </c>
      <c r="E1422">
        <v>1</v>
      </c>
      <c r="F1422" t="str">
        <f t="shared" si="88"/>
        <v>normal</v>
      </c>
      <c r="G1422" s="3">
        <v>284</v>
      </c>
      <c r="H1422">
        <v>5</v>
      </c>
      <c r="I1422" t="str">
        <f t="shared" si="89"/>
        <v>discounted</v>
      </c>
      <c r="J1422" s="3">
        <f>Table3[[#This Row],[Quantity_Sold]]*Table3[[#This Row],[Selling_Price]]</f>
        <v>284</v>
      </c>
      <c r="K1422" s="3">
        <f t="shared" si="90"/>
        <v>14.2</v>
      </c>
      <c r="L1422" s="3">
        <f t="shared" si="91"/>
        <v>269.8</v>
      </c>
      <c r="M1422" s="3" t="str">
        <f>TEXT(Table3[[#This Row],[Date]], "mmmm")</f>
        <v>February</v>
      </c>
      <c r="N1422" s="3" t="str">
        <f>_xlfn.XLOOKUP(D1422,Customers!A:A,Customers!B:B )</f>
        <v>Gonzalez Inc</v>
      </c>
      <c r="O1422" s="3" t="str">
        <f>_xlfn.XLOOKUP(C1422,Books!A:A,Books!B:B)</f>
        <v>Against realize bill</v>
      </c>
      <c r="P1422" s="3" t="str">
        <f>INDEX(Customers!B:B,MATCH(D1422,Customers!A:A,0))</f>
        <v>Gonzalez Inc</v>
      </c>
    </row>
    <row r="1423" spans="1:16">
      <c r="A1423" t="s">
        <v>2070</v>
      </c>
      <c r="B1423" s="5">
        <v>44980</v>
      </c>
      <c r="C1423" t="s">
        <v>50</v>
      </c>
      <c r="D1423" t="s">
        <v>390</v>
      </c>
      <c r="E1423">
        <v>5</v>
      </c>
      <c r="F1423" t="str">
        <f t="shared" si="88"/>
        <v>normal</v>
      </c>
      <c r="G1423" s="3">
        <v>269</v>
      </c>
      <c r="H1423">
        <v>0</v>
      </c>
      <c r="I1423" t="str">
        <f t="shared" si="89"/>
        <v>full price</v>
      </c>
      <c r="J1423" s="3">
        <f>Table3[[#This Row],[Quantity_Sold]]*Table3[[#This Row],[Selling_Price]]</f>
        <v>1345</v>
      </c>
      <c r="K1423" s="3">
        <f t="shared" si="90"/>
        <v>0</v>
      </c>
      <c r="L1423" s="3">
        <f t="shared" si="91"/>
        <v>1345</v>
      </c>
      <c r="M1423" s="3" t="str">
        <f>TEXT(Table3[[#This Row],[Date]], "mmmm")</f>
        <v>February</v>
      </c>
      <c r="N1423" s="3" t="str">
        <f>_xlfn.XLOOKUP(D1423,Customers!A:A,Customers!B:B )</f>
        <v>Rodriguez, Brown and Daniels</v>
      </c>
      <c r="O1423" s="3" t="str">
        <f>_xlfn.XLOOKUP(C1423,Books!A:A,Books!B:B)</f>
        <v>Course history</v>
      </c>
      <c r="P1423" s="3" t="str">
        <f>INDEX(Customers!B:B,MATCH(D1423,Customers!A:A,0))</f>
        <v>Rodriguez, Brown and Daniels</v>
      </c>
    </row>
    <row r="1424" spans="1:16">
      <c r="A1424" t="s">
        <v>2071</v>
      </c>
      <c r="B1424" s="5">
        <v>44984</v>
      </c>
      <c r="C1424" t="s">
        <v>24</v>
      </c>
      <c r="D1424" t="s">
        <v>352</v>
      </c>
      <c r="E1424">
        <v>5</v>
      </c>
      <c r="F1424" t="str">
        <f t="shared" si="88"/>
        <v>normal</v>
      </c>
      <c r="G1424" s="3">
        <v>492</v>
      </c>
      <c r="H1424">
        <v>15</v>
      </c>
      <c r="I1424" t="str">
        <f t="shared" si="89"/>
        <v>discounted</v>
      </c>
      <c r="J1424" s="3">
        <f>Table3[[#This Row],[Quantity_Sold]]*Table3[[#This Row],[Selling_Price]]</f>
        <v>2460</v>
      </c>
      <c r="K1424" s="3">
        <f t="shared" si="90"/>
        <v>73.8</v>
      </c>
      <c r="L1424" s="3">
        <f t="shared" si="91"/>
        <v>2386.1999999999998</v>
      </c>
      <c r="M1424" s="3" t="str">
        <f>TEXT(Table3[[#This Row],[Date]], "mmmm")</f>
        <v>February</v>
      </c>
      <c r="N1424" s="3" t="str">
        <f>_xlfn.XLOOKUP(D1424,Customers!A:A,Customers!B:B )</f>
        <v>Gardner PLC</v>
      </c>
      <c r="O1424" s="3" t="str">
        <f>_xlfn.XLOOKUP(C1424,Books!A:A,Books!B:B)</f>
        <v>Audience stop sport</v>
      </c>
      <c r="P1424" s="3" t="str">
        <f>INDEX(Customers!B:B,MATCH(D1424,Customers!A:A,0))</f>
        <v>Gardner PLC</v>
      </c>
    </row>
    <row r="1425" spans="1:16">
      <c r="A1425" t="s">
        <v>2072</v>
      </c>
      <c r="B1425" s="5">
        <v>44972</v>
      </c>
      <c r="C1425" t="s">
        <v>60</v>
      </c>
      <c r="D1425" t="s">
        <v>432</v>
      </c>
      <c r="E1425">
        <v>6</v>
      </c>
      <c r="F1425" t="str">
        <f t="shared" si="88"/>
        <v>Bulk</v>
      </c>
      <c r="G1425" s="3">
        <v>459</v>
      </c>
      <c r="H1425">
        <v>5</v>
      </c>
      <c r="I1425" t="str">
        <f t="shared" si="89"/>
        <v>discounted</v>
      </c>
      <c r="J1425" s="3">
        <f>Table3[[#This Row],[Quantity_Sold]]*Table3[[#This Row],[Selling_Price]]</f>
        <v>2754</v>
      </c>
      <c r="K1425" s="3">
        <f t="shared" si="90"/>
        <v>22.95</v>
      </c>
      <c r="L1425" s="3">
        <f t="shared" si="91"/>
        <v>2731.05</v>
      </c>
      <c r="M1425" s="3" t="str">
        <f>TEXT(Table3[[#This Row],[Date]], "mmmm")</f>
        <v>February</v>
      </c>
      <c r="N1425" s="3" t="str">
        <f>_xlfn.XLOOKUP(D1425,Customers!A:A,Customers!B:B )</f>
        <v>Rodgers and Sons</v>
      </c>
      <c r="O1425" s="3" t="str">
        <f>_xlfn.XLOOKUP(C1425,Books!A:A,Books!B:B)</f>
        <v>Whatever method</v>
      </c>
      <c r="P1425" s="3" t="str">
        <f>INDEX(Customers!B:B,MATCH(D1425,Customers!A:A,0))</f>
        <v>Rodgers and Sons</v>
      </c>
    </row>
    <row r="1426" spans="1:16">
      <c r="A1426" t="s">
        <v>2073</v>
      </c>
      <c r="B1426" s="5">
        <v>44977</v>
      </c>
      <c r="C1426" t="s">
        <v>56</v>
      </c>
      <c r="D1426" t="s">
        <v>392</v>
      </c>
      <c r="E1426">
        <v>7</v>
      </c>
      <c r="F1426" t="str">
        <f t="shared" si="88"/>
        <v>Bulk</v>
      </c>
      <c r="G1426" s="3">
        <v>222</v>
      </c>
      <c r="H1426">
        <v>5</v>
      </c>
      <c r="I1426" t="str">
        <f t="shared" si="89"/>
        <v>discounted</v>
      </c>
      <c r="J1426" s="3">
        <f>Table3[[#This Row],[Quantity_Sold]]*Table3[[#This Row],[Selling_Price]]</f>
        <v>1554</v>
      </c>
      <c r="K1426" s="3">
        <f t="shared" si="90"/>
        <v>11.1</v>
      </c>
      <c r="L1426" s="3">
        <f t="shared" si="91"/>
        <v>1542.9</v>
      </c>
      <c r="M1426" s="3" t="str">
        <f>TEXT(Table3[[#This Row],[Date]], "mmmm")</f>
        <v>February</v>
      </c>
      <c r="N1426" s="3" t="str">
        <f>_xlfn.XLOOKUP(D1426,Customers!A:A,Customers!B:B )</f>
        <v>Bruce-Jacobs</v>
      </c>
      <c r="O1426" s="3" t="str">
        <f>_xlfn.XLOOKUP(C1426,Books!A:A,Books!B:B)</f>
        <v>Unit coach</v>
      </c>
      <c r="P1426" s="3" t="str">
        <f>INDEX(Customers!B:B,MATCH(D1426,Customers!A:A,0))</f>
        <v>Bruce-Jacobs</v>
      </c>
    </row>
    <row r="1427" spans="1:16">
      <c r="A1427" t="s">
        <v>2074</v>
      </c>
      <c r="B1427" s="5">
        <v>44961</v>
      </c>
      <c r="C1427" t="s">
        <v>96</v>
      </c>
      <c r="D1427" t="s">
        <v>416</v>
      </c>
      <c r="E1427">
        <v>2</v>
      </c>
      <c r="F1427" t="str">
        <f t="shared" si="88"/>
        <v>normal</v>
      </c>
      <c r="G1427" s="3">
        <v>396</v>
      </c>
      <c r="H1427">
        <v>0</v>
      </c>
      <c r="I1427" t="str">
        <f t="shared" si="89"/>
        <v>full price</v>
      </c>
      <c r="J1427" s="3">
        <f>Table3[[#This Row],[Quantity_Sold]]*Table3[[#This Row],[Selling_Price]]</f>
        <v>792</v>
      </c>
      <c r="K1427" s="3">
        <f t="shared" si="90"/>
        <v>0</v>
      </c>
      <c r="L1427" s="3">
        <f t="shared" si="91"/>
        <v>792</v>
      </c>
      <c r="M1427" s="3" t="str">
        <f>TEXT(Table3[[#This Row],[Date]], "mmmm")</f>
        <v>February</v>
      </c>
      <c r="N1427" s="3" t="str">
        <f>_xlfn.XLOOKUP(D1427,Customers!A:A,Customers!B:B )</f>
        <v>Ashley, Delgado and Hernandez</v>
      </c>
      <c r="O1427" s="3" t="str">
        <f>_xlfn.XLOOKUP(C1427,Books!A:A,Books!B:B)</f>
        <v>Green city audience</v>
      </c>
      <c r="P1427" s="3" t="str">
        <f>INDEX(Customers!B:B,MATCH(D1427,Customers!A:A,0))</f>
        <v>Ashley, Delgado and Hernandez</v>
      </c>
    </row>
    <row r="1428" spans="1:16">
      <c r="A1428" t="s">
        <v>2075</v>
      </c>
      <c r="B1428" s="5">
        <v>44977</v>
      </c>
      <c r="C1428" t="s">
        <v>76</v>
      </c>
      <c r="D1428" t="s">
        <v>590</v>
      </c>
      <c r="E1428">
        <v>8</v>
      </c>
      <c r="F1428" t="str">
        <f t="shared" si="88"/>
        <v>Bulk</v>
      </c>
      <c r="G1428" s="3">
        <v>305</v>
      </c>
      <c r="H1428">
        <v>5</v>
      </c>
      <c r="I1428" t="str">
        <f t="shared" si="89"/>
        <v>discounted</v>
      </c>
      <c r="J1428" s="3">
        <f>Table3[[#This Row],[Quantity_Sold]]*Table3[[#This Row],[Selling_Price]]</f>
        <v>2440</v>
      </c>
      <c r="K1428" s="3">
        <f t="shared" si="90"/>
        <v>15.25</v>
      </c>
      <c r="L1428" s="3">
        <f t="shared" si="91"/>
        <v>2424.75</v>
      </c>
      <c r="M1428" s="3" t="str">
        <f>TEXT(Table3[[#This Row],[Date]], "mmmm")</f>
        <v>February</v>
      </c>
      <c r="N1428" s="3" t="str">
        <f>_xlfn.XLOOKUP(D1428,Customers!A:A,Customers!B:B )</f>
        <v>Mills, Robles and Smith</v>
      </c>
      <c r="O1428" s="3" t="str">
        <f>_xlfn.XLOOKUP(C1428,Books!A:A,Books!B:B)</f>
        <v>Above treatment</v>
      </c>
      <c r="P1428" s="3" t="str">
        <f>INDEX(Customers!B:B,MATCH(D1428,Customers!A:A,0))</f>
        <v>Mills, Robles and Smith</v>
      </c>
    </row>
    <row r="1429" spans="1:16">
      <c r="A1429" t="s">
        <v>2076</v>
      </c>
      <c r="B1429" s="5">
        <v>44974</v>
      </c>
      <c r="C1429" t="s">
        <v>34</v>
      </c>
      <c r="D1429" t="s">
        <v>330</v>
      </c>
      <c r="E1429">
        <v>10</v>
      </c>
      <c r="F1429" t="str">
        <f t="shared" si="88"/>
        <v>Bulk</v>
      </c>
      <c r="G1429" s="3">
        <v>284</v>
      </c>
      <c r="H1429">
        <v>0</v>
      </c>
      <c r="I1429" t="str">
        <f t="shared" si="89"/>
        <v>full price</v>
      </c>
      <c r="J1429" s="3">
        <f>Table3[[#This Row],[Quantity_Sold]]*Table3[[#This Row],[Selling_Price]]</f>
        <v>2840</v>
      </c>
      <c r="K1429" s="3">
        <f t="shared" si="90"/>
        <v>0</v>
      </c>
      <c r="L1429" s="3">
        <f t="shared" si="91"/>
        <v>2840</v>
      </c>
      <c r="M1429" s="3" t="str">
        <f>TEXT(Table3[[#This Row],[Date]], "mmmm")</f>
        <v>February</v>
      </c>
      <c r="N1429" s="3" t="str">
        <f>_xlfn.XLOOKUP(D1429,Customers!A:A,Customers!B:B )</f>
        <v>Tate-Massey</v>
      </c>
      <c r="O1429" s="3" t="str">
        <f>_xlfn.XLOOKUP(C1429,Books!A:A,Books!B:B)</f>
        <v>Against realize bill</v>
      </c>
      <c r="P1429" s="3" t="str">
        <f>INDEX(Customers!B:B,MATCH(D1429,Customers!A:A,0))</f>
        <v>Tate-Massey</v>
      </c>
    </row>
    <row r="1430" spans="1:16">
      <c r="A1430" t="s">
        <v>2077</v>
      </c>
      <c r="B1430" s="5">
        <v>44969</v>
      </c>
      <c r="C1430" t="s">
        <v>112</v>
      </c>
      <c r="D1430" t="s">
        <v>282</v>
      </c>
      <c r="E1430">
        <v>10</v>
      </c>
      <c r="F1430" t="str">
        <f t="shared" si="88"/>
        <v>Bulk</v>
      </c>
      <c r="G1430" s="3">
        <v>462</v>
      </c>
      <c r="H1430">
        <v>10</v>
      </c>
      <c r="I1430" t="str">
        <f t="shared" si="89"/>
        <v>discounted</v>
      </c>
      <c r="J1430" s="3">
        <f>Table3[[#This Row],[Quantity_Sold]]*Table3[[#This Row],[Selling_Price]]</f>
        <v>4620</v>
      </c>
      <c r="K1430" s="3">
        <f t="shared" si="90"/>
        <v>46.2</v>
      </c>
      <c r="L1430" s="3">
        <f t="shared" si="91"/>
        <v>4573.8</v>
      </c>
      <c r="M1430" s="3" t="str">
        <f>TEXT(Table3[[#This Row],[Date]], "mmmm")</f>
        <v>February</v>
      </c>
      <c r="N1430" s="3" t="str">
        <f>_xlfn.XLOOKUP(D1430,Customers!A:A,Customers!B:B )</f>
        <v>Mckenzie-Russell</v>
      </c>
      <c r="O1430" s="3" t="str">
        <f>_xlfn.XLOOKUP(C1430,Books!A:A,Books!B:B)</f>
        <v>Now stage</v>
      </c>
      <c r="P1430" s="3" t="str">
        <f>INDEX(Customers!B:B,MATCH(D1430,Customers!A:A,0))</f>
        <v>Mckenzie-Russell</v>
      </c>
    </row>
    <row r="1431" spans="1:16">
      <c r="A1431" t="s">
        <v>2078</v>
      </c>
      <c r="B1431" s="5">
        <v>44970</v>
      </c>
      <c r="C1431" t="s">
        <v>10</v>
      </c>
      <c r="D1431" t="s">
        <v>548</v>
      </c>
      <c r="E1431">
        <v>5</v>
      </c>
      <c r="F1431" t="str">
        <f t="shared" si="88"/>
        <v>normal</v>
      </c>
      <c r="G1431" s="3">
        <v>167</v>
      </c>
      <c r="H1431">
        <v>0</v>
      </c>
      <c r="I1431" t="str">
        <f t="shared" si="89"/>
        <v>full price</v>
      </c>
      <c r="J1431" s="3">
        <f>Table3[[#This Row],[Quantity_Sold]]*Table3[[#This Row],[Selling_Price]]</f>
        <v>835</v>
      </c>
      <c r="K1431" s="3">
        <f t="shared" si="90"/>
        <v>0</v>
      </c>
      <c r="L1431" s="3">
        <f t="shared" si="91"/>
        <v>835</v>
      </c>
      <c r="M1431" s="3" t="str">
        <f>TEXT(Table3[[#This Row],[Date]], "mmmm")</f>
        <v>February</v>
      </c>
      <c r="N1431" s="3" t="str">
        <f>_xlfn.XLOOKUP(D1431,Customers!A:A,Customers!B:B )</f>
        <v>Mendoza LLC</v>
      </c>
      <c r="O1431" s="3" t="str">
        <f>_xlfn.XLOOKUP(C1431,Books!A:A,Books!B:B)</f>
        <v>Late</v>
      </c>
      <c r="P1431" s="3" t="str">
        <f>INDEX(Customers!B:B,MATCH(D1431,Customers!A:A,0))</f>
        <v>Mendoza LLC</v>
      </c>
    </row>
    <row r="1432" spans="1:16">
      <c r="A1432" t="s">
        <v>2079</v>
      </c>
      <c r="B1432" s="5">
        <v>44972</v>
      </c>
      <c r="C1432" t="s">
        <v>68</v>
      </c>
      <c r="D1432" t="s">
        <v>334</v>
      </c>
      <c r="E1432">
        <v>10</v>
      </c>
      <c r="F1432" t="str">
        <f t="shared" si="88"/>
        <v>Bulk</v>
      </c>
      <c r="G1432" s="3">
        <v>410</v>
      </c>
      <c r="H1432">
        <v>10</v>
      </c>
      <c r="I1432" t="str">
        <f t="shared" si="89"/>
        <v>discounted</v>
      </c>
      <c r="J1432" s="3">
        <f>Table3[[#This Row],[Quantity_Sold]]*Table3[[#This Row],[Selling_Price]]</f>
        <v>4100</v>
      </c>
      <c r="K1432" s="3">
        <f t="shared" si="90"/>
        <v>41</v>
      </c>
      <c r="L1432" s="3">
        <f t="shared" si="91"/>
        <v>4059</v>
      </c>
      <c r="M1432" s="3" t="str">
        <f>TEXT(Table3[[#This Row],[Date]], "mmmm")</f>
        <v>February</v>
      </c>
      <c r="N1432" s="3" t="str">
        <f>_xlfn.XLOOKUP(D1432,Customers!A:A,Customers!B:B )</f>
        <v>Torres, Rodriguez and Edwards</v>
      </c>
      <c r="O1432" s="3" t="str">
        <f>_xlfn.XLOOKUP(C1432,Books!A:A,Books!B:B)</f>
        <v>Audience will series</v>
      </c>
      <c r="P1432" s="3" t="str">
        <f>INDEX(Customers!B:B,MATCH(D1432,Customers!A:A,0))</f>
        <v>Torres, Rodriguez and Edwards</v>
      </c>
    </row>
    <row r="1433" spans="1:16">
      <c r="A1433" t="s">
        <v>2080</v>
      </c>
      <c r="B1433" s="5">
        <v>44961</v>
      </c>
      <c r="C1433" t="s">
        <v>30</v>
      </c>
      <c r="D1433" t="s">
        <v>454</v>
      </c>
      <c r="E1433">
        <v>3</v>
      </c>
      <c r="F1433" t="str">
        <f t="shared" si="88"/>
        <v>normal</v>
      </c>
      <c r="G1433" s="3">
        <v>281</v>
      </c>
      <c r="H1433">
        <v>5</v>
      </c>
      <c r="I1433" t="str">
        <f t="shared" si="89"/>
        <v>discounted</v>
      </c>
      <c r="J1433" s="3">
        <f>Table3[[#This Row],[Quantity_Sold]]*Table3[[#This Row],[Selling_Price]]</f>
        <v>843</v>
      </c>
      <c r="K1433" s="3">
        <f t="shared" si="90"/>
        <v>14.05</v>
      </c>
      <c r="L1433" s="3">
        <f t="shared" si="91"/>
        <v>828.95</v>
      </c>
      <c r="M1433" s="3" t="str">
        <f>TEXT(Table3[[#This Row],[Date]], "mmmm")</f>
        <v>February</v>
      </c>
      <c r="N1433" s="3" t="str">
        <f>_xlfn.XLOOKUP(D1433,Customers!A:A,Customers!B:B )</f>
        <v>Martin Ltd</v>
      </c>
      <c r="O1433" s="3" t="str">
        <f>_xlfn.XLOOKUP(C1433,Books!A:A,Books!B:B)</f>
        <v>Remember serve</v>
      </c>
      <c r="P1433" s="3" t="str">
        <f>INDEX(Customers!B:B,MATCH(D1433,Customers!A:A,0))</f>
        <v>Martin Ltd</v>
      </c>
    </row>
    <row r="1434" spans="1:16">
      <c r="A1434" t="s">
        <v>2081</v>
      </c>
      <c r="B1434" s="5">
        <v>44965</v>
      </c>
      <c r="C1434" t="s">
        <v>84</v>
      </c>
      <c r="D1434" t="s">
        <v>608</v>
      </c>
      <c r="E1434">
        <v>2</v>
      </c>
      <c r="F1434" t="str">
        <f t="shared" si="88"/>
        <v>normal</v>
      </c>
      <c r="G1434" s="3">
        <v>481</v>
      </c>
      <c r="H1434">
        <v>15</v>
      </c>
      <c r="I1434" t="str">
        <f t="shared" si="89"/>
        <v>discounted</v>
      </c>
      <c r="J1434" s="3">
        <f>Table3[[#This Row],[Quantity_Sold]]*Table3[[#This Row],[Selling_Price]]</f>
        <v>962</v>
      </c>
      <c r="K1434" s="3">
        <f t="shared" si="90"/>
        <v>72.150000000000006</v>
      </c>
      <c r="L1434" s="3">
        <f t="shared" si="91"/>
        <v>889.85</v>
      </c>
      <c r="M1434" s="3" t="str">
        <f>TEXT(Table3[[#This Row],[Date]], "mmmm")</f>
        <v>February</v>
      </c>
      <c r="N1434" s="3" t="str">
        <f>_xlfn.XLOOKUP(D1434,Customers!A:A,Customers!B:B )</f>
        <v>Taylor Group</v>
      </c>
      <c r="O1434" s="3" t="str">
        <f>_xlfn.XLOOKUP(C1434,Books!A:A,Books!B:B)</f>
        <v>Statement back brother</v>
      </c>
      <c r="P1434" s="3" t="str">
        <f>INDEX(Customers!B:B,MATCH(D1434,Customers!A:A,0))</f>
        <v>Taylor Group</v>
      </c>
    </row>
    <row r="1435" spans="1:16">
      <c r="A1435" t="s">
        <v>2082</v>
      </c>
      <c r="B1435" s="5">
        <v>44961</v>
      </c>
      <c r="C1435" t="s">
        <v>108</v>
      </c>
      <c r="D1435" t="s">
        <v>468</v>
      </c>
      <c r="E1435">
        <v>1</v>
      </c>
      <c r="F1435" t="str">
        <f t="shared" si="88"/>
        <v>normal</v>
      </c>
      <c r="G1435" s="3">
        <v>287</v>
      </c>
      <c r="H1435">
        <v>10</v>
      </c>
      <c r="I1435" t="str">
        <f t="shared" si="89"/>
        <v>discounted</v>
      </c>
      <c r="J1435" s="3">
        <f>Table3[[#This Row],[Quantity_Sold]]*Table3[[#This Row],[Selling_Price]]</f>
        <v>287</v>
      </c>
      <c r="K1435" s="3">
        <f t="shared" si="90"/>
        <v>28.7</v>
      </c>
      <c r="L1435" s="3">
        <f t="shared" si="91"/>
        <v>258.3</v>
      </c>
      <c r="M1435" s="3" t="str">
        <f>TEXT(Table3[[#This Row],[Date]], "mmmm")</f>
        <v>February</v>
      </c>
      <c r="N1435" s="3" t="str">
        <f>_xlfn.XLOOKUP(D1435,Customers!A:A,Customers!B:B )</f>
        <v>Barnes PLC</v>
      </c>
      <c r="O1435" s="3" t="str">
        <f>_xlfn.XLOOKUP(C1435,Books!A:A,Books!B:B)</f>
        <v>Front</v>
      </c>
      <c r="P1435" s="3" t="str">
        <f>INDEX(Customers!B:B,MATCH(D1435,Customers!A:A,0))</f>
        <v>Barnes PLC</v>
      </c>
    </row>
    <row r="1436" spans="1:16">
      <c r="A1436" t="s">
        <v>2083</v>
      </c>
      <c r="B1436" s="5">
        <v>44974</v>
      </c>
      <c r="C1436" t="s">
        <v>30</v>
      </c>
      <c r="D1436" t="s">
        <v>378</v>
      </c>
      <c r="E1436">
        <v>7</v>
      </c>
      <c r="F1436" t="str">
        <f t="shared" si="88"/>
        <v>Bulk</v>
      </c>
      <c r="G1436" s="3">
        <v>281</v>
      </c>
      <c r="H1436">
        <v>0</v>
      </c>
      <c r="I1436" t="str">
        <f t="shared" si="89"/>
        <v>full price</v>
      </c>
      <c r="J1436" s="3">
        <f>Table3[[#This Row],[Quantity_Sold]]*Table3[[#This Row],[Selling_Price]]</f>
        <v>1967</v>
      </c>
      <c r="K1436" s="3">
        <f t="shared" si="90"/>
        <v>0</v>
      </c>
      <c r="L1436" s="3">
        <f t="shared" si="91"/>
        <v>1967</v>
      </c>
      <c r="M1436" s="3" t="str">
        <f>TEXT(Table3[[#This Row],[Date]], "mmmm")</f>
        <v>February</v>
      </c>
      <c r="N1436" s="3" t="str">
        <f>_xlfn.XLOOKUP(D1436,Customers!A:A,Customers!B:B )</f>
        <v>Aguirre Group</v>
      </c>
      <c r="O1436" s="3" t="str">
        <f>_xlfn.XLOOKUP(C1436,Books!A:A,Books!B:B)</f>
        <v>Remember serve</v>
      </c>
      <c r="P1436" s="3" t="str">
        <f>INDEX(Customers!B:B,MATCH(D1436,Customers!A:A,0))</f>
        <v>Aguirre Group</v>
      </c>
    </row>
    <row r="1437" spans="1:16">
      <c r="A1437" t="s">
        <v>2084</v>
      </c>
      <c r="B1437" s="5">
        <v>44973</v>
      </c>
      <c r="C1437" t="s">
        <v>46</v>
      </c>
      <c r="D1437" t="s">
        <v>298</v>
      </c>
      <c r="E1437">
        <v>6</v>
      </c>
      <c r="F1437" t="str">
        <f t="shared" si="88"/>
        <v>Bulk</v>
      </c>
      <c r="G1437" s="3">
        <v>167</v>
      </c>
      <c r="H1437">
        <v>5</v>
      </c>
      <c r="I1437" t="str">
        <f t="shared" si="89"/>
        <v>discounted</v>
      </c>
      <c r="J1437" s="3">
        <f>Table3[[#This Row],[Quantity_Sold]]*Table3[[#This Row],[Selling_Price]]</f>
        <v>1002</v>
      </c>
      <c r="K1437" s="3">
        <f t="shared" si="90"/>
        <v>8.35</v>
      </c>
      <c r="L1437" s="3">
        <f t="shared" si="91"/>
        <v>993.65</v>
      </c>
      <c r="M1437" s="3" t="str">
        <f>TEXT(Table3[[#This Row],[Date]], "mmmm")</f>
        <v>February</v>
      </c>
      <c r="N1437" s="3" t="str">
        <f>_xlfn.XLOOKUP(D1437,Customers!A:A,Customers!B:B )</f>
        <v>Hayes, Hampton and Palmer</v>
      </c>
      <c r="O1437" s="3" t="str">
        <f>_xlfn.XLOOKUP(C1437,Books!A:A,Books!B:B)</f>
        <v>Result population age</v>
      </c>
      <c r="P1437" s="3" t="str">
        <f>INDEX(Customers!B:B,MATCH(D1437,Customers!A:A,0))</f>
        <v>Hayes, Hampton and Palmer</v>
      </c>
    </row>
    <row r="1438" spans="1:16">
      <c r="A1438" t="s">
        <v>2085</v>
      </c>
      <c r="B1438" s="5">
        <v>44977</v>
      </c>
      <c r="C1438" t="s">
        <v>90</v>
      </c>
      <c r="D1438" t="s">
        <v>404</v>
      </c>
      <c r="E1438">
        <v>7</v>
      </c>
      <c r="F1438" t="str">
        <f t="shared" si="88"/>
        <v>Bulk</v>
      </c>
      <c r="G1438" s="3">
        <v>222</v>
      </c>
      <c r="H1438">
        <v>15</v>
      </c>
      <c r="I1438" t="str">
        <f t="shared" si="89"/>
        <v>discounted</v>
      </c>
      <c r="J1438" s="3">
        <f>Table3[[#This Row],[Quantity_Sold]]*Table3[[#This Row],[Selling_Price]]</f>
        <v>1554</v>
      </c>
      <c r="K1438" s="3">
        <f t="shared" si="90"/>
        <v>33.299999999999997</v>
      </c>
      <c r="L1438" s="3">
        <f t="shared" si="91"/>
        <v>1520.7</v>
      </c>
      <c r="M1438" s="3" t="str">
        <f>TEXT(Table3[[#This Row],[Date]], "mmmm")</f>
        <v>February</v>
      </c>
      <c r="N1438" s="3" t="str">
        <f>_xlfn.XLOOKUP(D1438,Customers!A:A,Customers!B:B )</f>
        <v>Morales-Morris</v>
      </c>
      <c r="O1438" s="3" t="str">
        <f>_xlfn.XLOOKUP(C1438,Books!A:A,Books!B:B)</f>
        <v>Remember approach buy</v>
      </c>
      <c r="P1438" s="3" t="str">
        <f>INDEX(Customers!B:B,MATCH(D1438,Customers!A:A,0))</f>
        <v>Morales-Morris</v>
      </c>
    </row>
    <row r="1439" spans="1:16">
      <c r="A1439" t="s">
        <v>2086</v>
      </c>
      <c r="B1439" s="5">
        <v>44976</v>
      </c>
      <c r="C1439" t="s">
        <v>58</v>
      </c>
      <c r="D1439" t="s">
        <v>584</v>
      </c>
      <c r="E1439">
        <v>8</v>
      </c>
      <c r="F1439" t="str">
        <f t="shared" si="88"/>
        <v>Bulk</v>
      </c>
      <c r="G1439" s="3">
        <v>467</v>
      </c>
      <c r="H1439">
        <v>5</v>
      </c>
      <c r="I1439" t="str">
        <f t="shared" si="89"/>
        <v>discounted</v>
      </c>
      <c r="J1439" s="3">
        <f>Table3[[#This Row],[Quantity_Sold]]*Table3[[#This Row],[Selling_Price]]</f>
        <v>3736</v>
      </c>
      <c r="K1439" s="3">
        <f t="shared" si="90"/>
        <v>23.35</v>
      </c>
      <c r="L1439" s="3">
        <f t="shared" si="91"/>
        <v>3712.65</v>
      </c>
      <c r="M1439" s="3" t="str">
        <f>TEXT(Table3[[#This Row],[Date]], "mmmm")</f>
        <v>February</v>
      </c>
      <c r="N1439" s="3" t="str">
        <f>_xlfn.XLOOKUP(D1439,Customers!A:A,Customers!B:B )</f>
        <v>Bailey Inc</v>
      </c>
      <c r="O1439" s="3" t="str">
        <f>_xlfn.XLOOKUP(C1439,Books!A:A,Books!B:B)</f>
        <v>World threat</v>
      </c>
      <c r="P1439" s="3" t="str">
        <f>INDEX(Customers!B:B,MATCH(D1439,Customers!A:A,0))</f>
        <v>Bailey Inc</v>
      </c>
    </row>
    <row r="1440" spans="1:16">
      <c r="A1440" t="s">
        <v>2087</v>
      </c>
      <c r="B1440" s="5">
        <v>44964</v>
      </c>
      <c r="C1440" t="s">
        <v>70</v>
      </c>
      <c r="D1440" t="s">
        <v>472</v>
      </c>
      <c r="E1440">
        <v>10</v>
      </c>
      <c r="F1440" t="str">
        <f t="shared" si="88"/>
        <v>Bulk</v>
      </c>
      <c r="G1440" s="3">
        <v>370</v>
      </c>
      <c r="H1440">
        <v>5</v>
      </c>
      <c r="I1440" t="str">
        <f t="shared" si="89"/>
        <v>discounted</v>
      </c>
      <c r="J1440" s="3">
        <f>Table3[[#This Row],[Quantity_Sold]]*Table3[[#This Row],[Selling_Price]]</f>
        <v>3700</v>
      </c>
      <c r="K1440" s="3">
        <f t="shared" si="90"/>
        <v>18.5</v>
      </c>
      <c r="L1440" s="3">
        <f t="shared" si="91"/>
        <v>3681.5</v>
      </c>
      <c r="M1440" s="3" t="str">
        <f>TEXT(Table3[[#This Row],[Date]], "mmmm")</f>
        <v>February</v>
      </c>
      <c r="N1440" s="3" t="str">
        <f>_xlfn.XLOOKUP(D1440,Customers!A:A,Customers!B:B )</f>
        <v>Smith-Lester</v>
      </c>
      <c r="O1440" s="3" t="str">
        <f>_xlfn.XLOOKUP(C1440,Books!A:A,Books!B:B)</f>
        <v>Assume wrong</v>
      </c>
      <c r="P1440" s="3" t="str">
        <f>INDEX(Customers!B:B,MATCH(D1440,Customers!A:A,0))</f>
        <v>Smith-Lester</v>
      </c>
    </row>
    <row r="1441" spans="1:16">
      <c r="A1441" t="s">
        <v>2088</v>
      </c>
      <c r="B1441" s="5">
        <v>44970</v>
      </c>
      <c r="C1441" t="s">
        <v>42</v>
      </c>
      <c r="D1441" t="s">
        <v>250</v>
      </c>
      <c r="E1441">
        <v>1</v>
      </c>
      <c r="F1441" t="str">
        <f t="shared" si="88"/>
        <v>normal</v>
      </c>
      <c r="G1441" s="3">
        <v>303</v>
      </c>
      <c r="H1441">
        <v>15</v>
      </c>
      <c r="I1441" t="str">
        <f t="shared" si="89"/>
        <v>discounted</v>
      </c>
      <c r="J1441" s="3">
        <f>Table3[[#This Row],[Quantity_Sold]]*Table3[[#This Row],[Selling_Price]]</f>
        <v>303</v>
      </c>
      <c r="K1441" s="3">
        <f t="shared" si="90"/>
        <v>45.45</v>
      </c>
      <c r="L1441" s="3">
        <f t="shared" si="91"/>
        <v>257.55</v>
      </c>
      <c r="M1441" s="3" t="str">
        <f>TEXT(Table3[[#This Row],[Date]], "mmmm")</f>
        <v>February</v>
      </c>
      <c r="N1441" s="3" t="str">
        <f>_xlfn.XLOOKUP(D1441,Customers!A:A,Customers!B:B )</f>
        <v>Contreras, Suarez and Rocha</v>
      </c>
      <c r="O1441" s="3" t="str">
        <f>_xlfn.XLOOKUP(C1441,Books!A:A,Books!B:B)</f>
        <v>Industry sport interesting</v>
      </c>
      <c r="P1441" s="3" t="str">
        <f>INDEX(Customers!B:B,MATCH(D1441,Customers!A:A,0))</f>
        <v>Contreras, Suarez and Rocha</v>
      </c>
    </row>
    <row r="1442" spans="1:16">
      <c r="A1442" t="s">
        <v>2089</v>
      </c>
      <c r="B1442" s="5">
        <v>44975</v>
      </c>
      <c r="C1442" t="s">
        <v>66</v>
      </c>
      <c r="D1442" t="s">
        <v>244</v>
      </c>
      <c r="E1442">
        <v>6</v>
      </c>
      <c r="F1442" t="str">
        <f t="shared" si="88"/>
        <v>Bulk</v>
      </c>
      <c r="G1442" s="3">
        <v>271</v>
      </c>
      <c r="H1442">
        <v>5</v>
      </c>
      <c r="I1442" t="str">
        <f t="shared" si="89"/>
        <v>discounted</v>
      </c>
      <c r="J1442" s="3">
        <f>Table3[[#This Row],[Quantity_Sold]]*Table3[[#This Row],[Selling_Price]]</f>
        <v>1626</v>
      </c>
      <c r="K1442" s="3">
        <f t="shared" si="90"/>
        <v>13.55</v>
      </c>
      <c r="L1442" s="3">
        <f t="shared" si="91"/>
        <v>1612.45</v>
      </c>
      <c r="M1442" s="3" t="str">
        <f>TEXT(Table3[[#This Row],[Date]], "mmmm")</f>
        <v>February</v>
      </c>
      <c r="N1442" s="3" t="str">
        <f>_xlfn.XLOOKUP(D1442,Customers!A:A,Customers!B:B )</f>
        <v>Byrd, Dixon and Kennedy</v>
      </c>
      <c r="O1442" s="3" t="str">
        <f>_xlfn.XLOOKUP(C1442,Books!A:A,Books!B:B)</f>
        <v>Easy citizen time</v>
      </c>
      <c r="P1442" s="3" t="str">
        <f>INDEX(Customers!B:B,MATCH(D1442,Customers!A:A,0))</f>
        <v>Byrd, Dixon and Kennedy</v>
      </c>
    </row>
    <row r="1443" spans="1:16">
      <c r="A1443" t="s">
        <v>2090</v>
      </c>
      <c r="B1443" s="5">
        <v>44960</v>
      </c>
      <c r="C1443" t="s">
        <v>48</v>
      </c>
      <c r="D1443" t="s">
        <v>552</v>
      </c>
      <c r="E1443">
        <v>5</v>
      </c>
      <c r="F1443" t="str">
        <f t="shared" si="88"/>
        <v>normal</v>
      </c>
      <c r="G1443" s="3">
        <v>386</v>
      </c>
      <c r="H1443">
        <v>0</v>
      </c>
      <c r="I1443" t="str">
        <f t="shared" si="89"/>
        <v>full price</v>
      </c>
      <c r="J1443" s="3">
        <f>Table3[[#This Row],[Quantity_Sold]]*Table3[[#This Row],[Selling_Price]]</f>
        <v>1930</v>
      </c>
      <c r="K1443" s="3">
        <f t="shared" si="90"/>
        <v>0</v>
      </c>
      <c r="L1443" s="3">
        <f t="shared" si="91"/>
        <v>1930</v>
      </c>
      <c r="M1443" s="3" t="str">
        <f>TEXT(Table3[[#This Row],[Date]], "mmmm")</f>
        <v>February</v>
      </c>
      <c r="N1443" s="3" t="str">
        <f>_xlfn.XLOOKUP(D1443,Customers!A:A,Customers!B:B )</f>
        <v>Lamb LLC</v>
      </c>
      <c r="O1443" s="3" t="str">
        <f>_xlfn.XLOOKUP(C1443,Books!A:A,Books!B:B)</f>
        <v>Choose level</v>
      </c>
      <c r="P1443" s="3" t="str">
        <f>INDEX(Customers!B:B,MATCH(D1443,Customers!A:A,0))</f>
        <v>Lamb LLC</v>
      </c>
    </row>
    <row r="1444" spans="1:16">
      <c r="A1444" t="s">
        <v>2091</v>
      </c>
      <c r="B1444" s="5">
        <v>44976</v>
      </c>
      <c r="C1444" t="s">
        <v>92</v>
      </c>
      <c r="D1444" t="s">
        <v>526</v>
      </c>
      <c r="E1444">
        <v>3</v>
      </c>
      <c r="F1444" t="str">
        <f t="shared" si="88"/>
        <v>normal</v>
      </c>
      <c r="G1444" s="3">
        <v>381</v>
      </c>
      <c r="H1444">
        <v>15</v>
      </c>
      <c r="I1444" t="str">
        <f t="shared" si="89"/>
        <v>discounted</v>
      </c>
      <c r="J1444" s="3">
        <f>Table3[[#This Row],[Quantity_Sold]]*Table3[[#This Row],[Selling_Price]]</f>
        <v>1143</v>
      </c>
      <c r="K1444" s="3">
        <f t="shared" si="90"/>
        <v>57.15</v>
      </c>
      <c r="L1444" s="3">
        <f t="shared" si="91"/>
        <v>1085.8499999999999</v>
      </c>
      <c r="M1444" s="3" t="str">
        <f>TEXT(Table3[[#This Row],[Date]], "mmmm")</f>
        <v>February</v>
      </c>
      <c r="N1444" s="3" t="str">
        <f>_xlfn.XLOOKUP(D1444,Customers!A:A,Customers!B:B )</f>
        <v>Holden, Austin and Robinson</v>
      </c>
      <c r="O1444" s="3" t="str">
        <f>_xlfn.XLOOKUP(C1444,Books!A:A,Books!B:B)</f>
        <v>Also general growth local</v>
      </c>
      <c r="P1444" s="3" t="str">
        <f>INDEX(Customers!B:B,MATCH(D1444,Customers!A:A,0))</f>
        <v>Holden, Austin and Robinson</v>
      </c>
    </row>
    <row r="1445" spans="1:16">
      <c r="A1445" t="s">
        <v>2092</v>
      </c>
      <c r="B1445" s="5">
        <v>44975</v>
      </c>
      <c r="C1445" t="s">
        <v>40</v>
      </c>
      <c r="D1445" t="s">
        <v>534</v>
      </c>
      <c r="E1445">
        <v>7</v>
      </c>
      <c r="F1445" t="str">
        <f t="shared" si="88"/>
        <v>Bulk</v>
      </c>
      <c r="G1445" s="3">
        <v>427</v>
      </c>
      <c r="H1445">
        <v>10</v>
      </c>
      <c r="I1445" t="str">
        <f t="shared" si="89"/>
        <v>discounted</v>
      </c>
      <c r="J1445" s="3">
        <f>Table3[[#This Row],[Quantity_Sold]]*Table3[[#This Row],[Selling_Price]]</f>
        <v>2989</v>
      </c>
      <c r="K1445" s="3">
        <f t="shared" si="90"/>
        <v>42.7</v>
      </c>
      <c r="L1445" s="3">
        <f t="shared" si="91"/>
        <v>2946.3</v>
      </c>
      <c r="M1445" s="3" t="str">
        <f>TEXT(Table3[[#This Row],[Date]], "mmmm")</f>
        <v>February</v>
      </c>
      <c r="N1445" s="3" t="str">
        <f>_xlfn.XLOOKUP(D1445,Customers!A:A,Customers!B:B )</f>
        <v>Gonzalez Inc</v>
      </c>
      <c r="O1445" s="3" t="str">
        <f>_xlfn.XLOOKUP(C1445,Books!A:A,Books!B:B)</f>
        <v>Big thought where</v>
      </c>
      <c r="P1445" s="3" t="str">
        <f>INDEX(Customers!B:B,MATCH(D1445,Customers!A:A,0))</f>
        <v>Gonzalez Inc</v>
      </c>
    </row>
    <row r="1446" spans="1:16">
      <c r="A1446" t="s">
        <v>2093</v>
      </c>
      <c r="B1446" s="5">
        <v>44967</v>
      </c>
      <c r="C1446" t="s">
        <v>7</v>
      </c>
      <c r="D1446" t="s">
        <v>550</v>
      </c>
      <c r="E1446">
        <v>6</v>
      </c>
      <c r="F1446" t="str">
        <f t="shared" si="88"/>
        <v>Bulk</v>
      </c>
      <c r="G1446" s="3">
        <v>341</v>
      </c>
      <c r="H1446">
        <v>15</v>
      </c>
      <c r="I1446" t="str">
        <f t="shared" si="89"/>
        <v>discounted</v>
      </c>
      <c r="J1446" s="3">
        <f>Table3[[#This Row],[Quantity_Sold]]*Table3[[#This Row],[Selling_Price]]</f>
        <v>2046</v>
      </c>
      <c r="K1446" s="3">
        <f t="shared" si="90"/>
        <v>51.15</v>
      </c>
      <c r="L1446" s="3">
        <f t="shared" si="91"/>
        <v>1994.85</v>
      </c>
      <c r="M1446" s="3" t="str">
        <f>TEXT(Table3[[#This Row],[Date]], "mmmm")</f>
        <v>February</v>
      </c>
      <c r="N1446" s="3" t="str">
        <f>_xlfn.XLOOKUP(D1446,Customers!A:A,Customers!B:B )</f>
        <v>Hunter PLC</v>
      </c>
      <c r="O1446" s="3" t="str">
        <f>_xlfn.XLOOKUP(C1446,Books!A:A,Books!B:B)</f>
        <v>Key protect simple fall</v>
      </c>
      <c r="P1446" s="3" t="str">
        <f>INDEX(Customers!B:B,MATCH(D1446,Customers!A:A,0))</f>
        <v>Hunter PLC</v>
      </c>
    </row>
    <row r="1447" spans="1:16">
      <c r="A1447" t="s">
        <v>2094</v>
      </c>
      <c r="B1447" s="5">
        <v>44963</v>
      </c>
      <c r="C1447" t="s">
        <v>46</v>
      </c>
      <c r="D1447" t="s">
        <v>592</v>
      </c>
      <c r="E1447">
        <v>6</v>
      </c>
      <c r="F1447" t="str">
        <f t="shared" si="88"/>
        <v>Bulk</v>
      </c>
      <c r="G1447" s="3">
        <v>167</v>
      </c>
      <c r="H1447">
        <v>10</v>
      </c>
      <c r="I1447" t="str">
        <f t="shared" si="89"/>
        <v>discounted</v>
      </c>
      <c r="J1447" s="3">
        <f>Table3[[#This Row],[Quantity_Sold]]*Table3[[#This Row],[Selling_Price]]</f>
        <v>1002</v>
      </c>
      <c r="K1447" s="3">
        <f t="shared" si="90"/>
        <v>16.7</v>
      </c>
      <c r="L1447" s="3">
        <f t="shared" si="91"/>
        <v>985.3</v>
      </c>
      <c r="M1447" s="3" t="str">
        <f>TEXT(Table3[[#This Row],[Date]], "mmmm")</f>
        <v>February</v>
      </c>
      <c r="N1447" s="3" t="str">
        <f>_xlfn.XLOOKUP(D1447,Customers!A:A,Customers!B:B )</f>
        <v>Martin, Davis and Arias</v>
      </c>
      <c r="O1447" s="3" t="str">
        <f>_xlfn.XLOOKUP(C1447,Books!A:A,Books!B:B)</f>
        <v>Result population age</v>
      </c>
      <c r="P1447" s="3" t="str">
        <f>INDEX(Customers!B:B,MATCH(D1447,Customers!A:A,0))</f>
        <v>Martin, Davis and Arias</v>
      </c>
    </row>
    <row r="1448" spans="1:16">
      <c r="A1448" t="s">
        <v>2095</v>
      </c>
      <c r="B1448" s="5">
        <v>44959</v>
      </c>
      <c r="C1448" t="s">
        <v>15</v>
      </c>
      <c r="D1448" t="s">
        <v>224</v>
      </c>
      <c r="E1448">
        <v>10</v>
      </c>
      <c r="F1448" t="str">
        <f t="shared" si="88"/>
        <v>Bulk</v>
      </c>
      <c r="G1448" s="3">
        <v>248</v>
      </c>
      <c r="H1448">
        <v>10</v>
      </c>
      <c r="I1448" t="str">
        <f t="shared" si="89"/>
        <v>discounted</v>
      </c>
      <c r="J1448" s="3">
        <f>Table3[[#This Row],[Quantity_Sold]]*Table3[[#This Row],[Selling_Price]]</f>
        <v>2480</v>
      </c>
      <c r="K1448" s="3">
        <f t="shared" si="90"/>
        <v>24.8</v>
      </c>
      <c r="L1448" s="3">
        <f t="shared" si="91"/>
        <v>2455.1999999999998</v>
      </c>
      <c r="M1448" s="3" t="str">
        <f>TEXT(Table3[[#This Row],[Date]], "mmmm")</f>
        <v>February</v>
      </c>
      <c r="N1448" s="3" t="str">
        <f>_xlfn.XLOOKUP(D1448,Customers!A:A,Customers!B:B )</f>
        <v>Williams Ltd</v>
      </c>
      <c r="O1448" s="3" t="str">
        <f>_xlfn.XLOOKUP(C1448,Books!A:A,Books!B:B)</f>
        <v>Especially father down</v>
      </c>
      <c r="P1448" s="3" t="str">
        <f>INDEX(Customers!B:B,MATCH(D1448,Customers!A:A,0))</f>
        <v>Williams Ltd</v>
      </c>
    </row>
    <row r="1449" spans="1:16">
      <c r="A1449" t="s">
        <v>2096</v>
      </c>
      <c r="B1449" s="5">
        <v>44966</v>
      </c>
      <c r="C1449" t="s">
        <v>48</v>
      </c>
      <c r="D1449" t="s">
        <v>438</v>
      </c>
      <c r="E1449">
        <v>2</v>
      </c>
      <c r="F1449" t="str">
        <f t="shared" si="88"/>
        <v>normal</v>
      </c>
      <c r="G1449" s="3">
        <v>386</v>
      </c>
      <c r="H1449">
        <v>10</v>
      </c>
      <c r="I1449" t="str">
        <f t="shared" si="89"/>
        <v>discounted</v>
      </c>
      <c r="J1449" s="3">
        <f>Table3[[#This Row],[Quantity_Sold]]*Table3[[#This Row],[Selling_Price]]</f>
        <v>772</v>
      </c>
      <c r="K1449" s="3">
        <f t="shared" si="90"/>
        <v>38.6</v>
      </c>
      <c r="L1449" s="3">
        <f t="shared" si="91"/>
        <v>733.4</v>
      </c>
      <c r="M1449" s="3" t="str">
        <f>TEXT(Table3[[#This Row],[Date]], "mmmm")</f>
        <v>February</v>
      </c>
      <c r="N1449" s="3" t="str">
        <f>_xlfn.XLOOKUP(D1449,Customers!A:A,Customers!B:B )</f>
        <v>Wolfe-Spencer</v>
      </c>
      <c r="O1449" s="3" t="str">
        <f>_xlfn.XLOOKUP(C1449,Books!A:A,Books!B:B)</f>
        <v>Choose level</v>
      </c>
      <c r="P1449" s="3" t="str">
        <f>INDEX(Customers!B:B,MATCH(D1449,Customers!A:A,0))</f>
        <v>Wolfe-Spencer</v>
      </c>
    </row>
    <row r="1450" spans="1:16">
      <c r="A1450" t="s">
        <v>2097</v>
      </c>
      <c r="B1450" s="5">
        <v>44985</v>
      </c>
      <c r="C1450" t="s">
        <v>54</v>
      </c>
      <c r="D1450" t="s">
        <v>149</v>
      </c>
      <c r="E1450">
        <v>10</v>
      </c>
      <c r="F1450" t="str">
        <f t="shared" si="88"/>
        <v>Bulk</v>
      </c>
      <c r="G1450" s="3">
        <v>421</v>
      </c>
      <c r="H1450">
        <v>5</v>
      </c>
      <c r="I1450" t="str">
        <f t="shared" si="89"/>
        <v>discounted</v>
      </c>
      <c r="J1450" s="3">
        <f>Table3[[#This Row],[Quantity_Sold]]*Table3[[#This Row],[Selling_Price]]</f>
        <v>4210</v>
      </c>
      <c r="K1450" s="3">
        <f t="shared" si="90"/>
        <v>21.05</v>
      </c>
      <c r="L1450" s="3">
        <f t="shared" si="91"/>
        <v>4188.95</v>
      </c>
      <c r="M1450" s="3" t="str">
        <f>TEXT(Table3[[#This Row],[Date]], "mmmm")</f>
        <v>February</v>
      </c>
      <c r="N1450" s="3" t="str">
        <f>_xlfn.XLOOKUP(D1450,Customers!A:A,Customers!B:B )</f>
        <v>Webster LLC</v>
      </c>
      <c r="O1450" s="3" t="str">
        <f>_xlfn.XLOOKUP(C1450,Books!A:A,Books!B:B)</f>
        <v>Author director</v>
      </c>
      <c r="P1450" s="3" t="str">
        <f>INDEX(Customers!B:B,MATCH(D1450,Customers!A:A,0))</f>
        <v>Webster LLC</v>
      </c>
    </row>
    <row r="1451" spans="1:16">
      <c r="A1451" t="s">
        <v>2098</v>
      </c>
      <c r="B1451" s="5">
        <v>44971</v>
      </c>
      <c r="C1451" t="s">
        <v>62</v>
      </c>
      <c r="D1451" t="s">
        <v>424</v>
      </c>
      <c r="E1451">
        <v>7</v>
      </c>
      <c r="F1451" t="str">
        <f t="shared" si="88"/>
        <v>Bulk</v>
      </c>
      <c r="G1451" s="3">
        <v>336</v>
      </c>
      <c r="H1451">
        <v>5</v>
      </c>
      <c r="I1451" t="str">
        <f t="shared" si="89"/>
        <v>discounted</v>
      </c>
      <c r="J1451" s="3">
        <f>Table3[[#This Row],[Quantity_Sold]]*Table3[[#This Row],[Selling_Price]]</f>
        <v>2352</v>
      </c>
      <c r="K1451" s="3">
        <f t="shared" si="90"/>
        <v>16.8</v>
      </c>
      <c r="L1451" s="3">
        <f t="shared" si="91"/>
        <v>2335.1999999999998</v>
      </c>
      <c r="M1451" s="3" t="str">
        <f>TEXT(Table3[[#This Row],[Date]], "mmmm")</f>
        <v>February</v>
      </c>
      <c r="N1451" s="3" t="str">
        <f>_xlfn.XLOOKUP(D1451,Customers!A:A,Customers!B:B )</f>
        <v>Dillon-Galloway</v>
      </c>
      <c r="O1451" s="3" t="str">
        <f>_xlfn.XLOOKUP(C1451,Books!A:A,Books!B:B)</f>
        <v>Wife get age</v>
      </c>
      <c r="P1451" s="3" t="str">
        <f>INDEX(Customers!B:B,MATCH(D1451,Customers!A:A,0))</f>
        <v>Dillon-Galloway</v>
      </c>
    </row>
    <row r="1452" spans="1:16">
      <c r="A1452" t="s">
        <v>2099</v>
      </c>
      <c r="B1452" s="5">
        <v>44970</v>
      </c>
      <c r="C1452" t="s">
        <v>114</v>
      </c>
      <c r="D1452" t="s">
        <v>276</v>
      </c>
      <c r="E1452">
        <v>9</v>
      </c>
      <c r="F1452" t="str">
        <f t="shared" si="88"/>
        <v>Bulk</v>
      </c>
      <c r="G1452" s="3">
        <v>315</v>
      </c>
      <c r="H1452">
        <v>10</v>
      </c>
      <c r="I1452" t="str">
        <f t="shared" si="89"/>
        <v>discounted</v>
      </c>
      <c r="J1452" s="3">
        <f>Table3[[#This Row],[Quantity_Sold]]*Table3[[#This Row],[Selling_Price]]</f>
        <v>2835</v>
      </c>
      <c r="K1452" s="3">
        <f t="shared" si="90"/>
        <v>31.5</v>
      </c>
      <c r="L1452" s="3">
        <f t="shared" si="91"/>
        <v>2803.5</v>
      </c>
      <c r="M1452" s="3" t="str">
        <f>TEXT(Table3[[#This Row],[Date]], "mmmm")</f>
        <v>February</v>
      </c>
      <c r="N1452" s="3" t="str">
        <f>_xlfn.XLOOKUP(D1452,Customers!A:A,Customers!B:B )</f>
        <v>Johnston and Sons</v>
      </c>
      <c r="O1452" s="3" t="str">
        <f>_xlfn.XLOOKUP(C1452,Books!A:A,Books!B:B)</f>
        <v>Detail difficult power</v>
      </c>
      <c r="P1452" s="3" t="str">
        <f>INDEX(Customers!B:B,MATCH(D1452,Customers!A:A,0))</f>
        <v>Johnston and Sons</v>
      </c>
    </row>
    <row r="1453" spans="1:16">
      <c r="A1453" t="s">
        <v>2100</v>
      </c>
      <c r="B1453" s="5">
        <v>44981</v>
      </c>
      <c r="C1453" t="s">
        <v>58</v>
      </c>
      <c r="D1453" t="s">
        <v>170</v>
      </c>
      <c r="E1453">
        <v>4</v>
      </c>
      <c r="F1453" t="str">
        <f t="shared" si="88"/>
        <v>normal</v>
      </c>
      <c r="G1453" s="3">
        <v>467</v>
      </c>
      <c r="H1453">
        <v>5</v>
      </c>
      <c r="I1453" t="str">
        <f t="shared" si="89"/>
        <v>discounted</v>
      </c>
      <c r="J1453" s="3">
        <f>Table3[[#This Row],[Quantity_Sold]]*Table3[[#This Row],[Selling_Price]]</f>
        <v>1868</v>
      </c>
      <c r="K1453" s="3">
        <f t="shared" si="90"/>
        <v>23.35</v>
      </c>
      <c r="L1453" s="3">
        <f t="shared" si="91"/>
        <v>1844.65</v>
      </c>
      <c r="M1453" s="3" t="str">
        <f>TEXT(Table3[[#This Row],[Date]], "mmmm")</f>
        <v>February</v>
      </c>
      <c r="N1453" s="3" t="str">
        <f>_xlfn.XLOOKUP(D1453,Customers!A:A,Customers!B:B )</f>
        <v>Taylor-Kane</v>
      </c>
      <c r="O1453" s="3" t="str">
        <f>_xlfn.XLOOKUP(C1453,Books!A:A,Books!B:B)</f>
        <v>World threat</v>
      </c>
      <c r="P1453" s="3" t="str">
        <f>INDEX(Customers!B:B,MATCH(D1453,Customers!A:A,0))</f>
        <v>Taylor-Kane</v>
      </c>
    </row>
    <row r="1454" spans="1:16">
      <c r="A1454" t="s">
        <v>2101</v>
      </c>
      <c r="B1454" s="5">
        <v>44978</v>
      </c>
      <c r="C1454" t="s">
        <v>86</v>
      </c>
      <c r="D1454" t="s">
        <v>524</v>
      </c>
      <c r="E1454">
        <v>5</v>
      </c>
      <c r="F1454" t="str">
        <f t="shared" si="88"/>
        <v>normal</v>
      </c>
      <c r="G1454" s="3">
        <v>356</v>
      </c>
      <c r="H1454">
        <v>0</v>
      </c>
      <c r="I1454" t="str">
        <f t="shared" si="89"/>
        <v>full price</v>
      </c>
      <c r="J1454" s="3">
        <f>Table3[[#This Row],[Quantity_Sold]]*Table3[[#This Row],[Selling_Price]]</f>
        <v>1780</v>
      </c>
      <c r="K1454" s="3">
        <f t="shared" si="90"/>
        <v>0</v>
      </c>
      <c r="L1454" s="3">
        <f t="shared" si="91"/>
        <v>1780</v>
      </c>
      <c r="M1454" s="3" t="str">
        <f>TEXT(Table3[[#This Row],[Date]], "mmmm")</f>
        <v>February</v>
      </c>
      <c r="N1454" s="3" t="str">
        <f>_xlfn.XLOOKUP(D1454,Customers!A:A,Customers!B:B )</f>
        <v>Golden Inc</v>
      </c>
      <c r="O1454" s="3" t="str">
        <f>_xlfn.XLOOKUP(C1454,Books!A:A,Books!B:B)</f>
        <v>While responsibility</v>
      </c>
      <c r="P1454" s="3" t="str">
        <f>INDEX(Customers!B:B,MATCH(D1454,Customers!A:A,0))</f>
        <v>Golden Inc</v>
      </c>
    </row>
    <row r="1455" spans="1:16">
      <c r="A1455" t="s">
        <v>2102</v>
      </c>
      <c r="B1455" s="5">
        <v>44983</v>
      </c>
      <c r="C1455" t="s">
        <v>96</v>
      </c>
      <c r="D1455" t="s">
        <v>294</v>
      </c>
      <c r="E1455">
        <v>2</v>
      </c>
      <c r="F1455" t="str">
        <f t="shared" si="88"/>
        <v>normal</v>
      </c>
      <c r="G1455" s="3">
        <v>396</v>
      </c>
      <c r="H1455">
        <v>0</v>
      </c>
      <c r="I1455" t="str">
        <f t="shared" si="89"/>
        <v>full price</v>
      </c>
      <c r="J1455" s="3">
        <f>Table3[[#This Row],[Quantity_Sold]]*Table3[[#This Row],[Selling_Price]]</f>
        <v>792</v>
      </c>
      <c r="K1455" s="3">
        <f t="shared" si="90"/>
        <v>0</v>
      </c>
      <c r="L1455" s="3">
        <f t="shared" si="91"/>
        <v>792</v>
      </c>
      <c r="M1455" s="3" t="str">
        <f>TEXT(Table3[[#This Row],[Date]], "mmmm")</f>
        <v>February</v>
      </c>
      <c r="N1455" s="3" t="str">
        <f>_xlfn.XLOOKUP(D1455,Customers!A:A,Customers!B:B )</f>
        <v>Davis-Buckley</v>
      </c>
      <c r="O1455" s="3" t="str">
        <f>_xlfn.XLOOKUP(C1455,Books!A:A,Books!B:B)</f>
        <v>Green city audience</v>
      </c>
      <c r="P1455" s="3" t="str">
        <f>INDEX(Customers!B:B,MATCH(D1455,Customers!A:A,0))</f>
        <v>Davis-Buckley</v>
      </c>
    </row>
    <row r="1456" spans="1:16">
      <c r="A1456" t="s">
        <v>2103</v>
      </c>
      <c r="B1456" s="5">
        <v>44966</v>
      </c>
      <c r="C1456" t="s">
        <v>15</v>
      </c>
      <c r="D1456" t="s">
        <v>470</v>
      </c>
      <c r="E1456">
        <v>3</v>
      </c>
      <c r="F1456" t="str">
        <f t="shared" si="88"/>
        <v>normal</v>
      </c>
      <c r="G1456" s="3">
        <v>248</v>
      </c>
      <c r="H1456">
        <v>0</v>
      </c>
      <c r="I1456" t="str">
        <f t="shared" si="89"/>
        <v>full price</v>
      </c>
      <c r="J1456" s="3">
        <f>Table3[[#This Row],[Quantity_Sold]]*Table3[[#This Row],[Selling_Price]]</f>
        <v>744</v>
      </c>
      <c r="K1456" s="3">
        <f t="shared" si="90"/>
        <v>0</v>
      </c>
      <c r="L1456" s="3">
        <f t="shared" si="91"/>
        <v>744</v>
      </c>
      <c r="M1456" s="3" t="str">
        <f>TEXT(Table3[[#This Row],[Date]], "mmmm")</f>
        <v>February</v>
      </c>
      <c r="N1456" s="3" t="str">
        <f>_xlfn.XLOOKUP(D1456,Customers!A:A,Customers!B:B )</f>
        <v>Hill-Rojas</v>
      </c>
      <c r="O1456" s="3" t="str">
        <f>_xlfn.XLOOKUP(C1456,Books!A:A,Books!B:B)</f>
        <v>Especially father down</v>
      </c>
      <c r="P1456" s="3" t="str">
        <f>INDEX(Customers!B:B,MATCH(D1456,Customers!A:A,0))</f>
        <v>Hill-Rojas</v>
      </c>
    </row>
    <row r="1457" spans="1:16">
      <c r="A1457" t="s">
        <v>2104</v>
      </c>
      <c r="B1457" s="5">
        <v>44964</v>
      </c>
      <c r="C1457" t="s">
        <v>72</v>
      </c>
      <c r="D1457" t="s">
        <v>508</v>
      </c>
      <c r="E1457">
        <v>8</v>
      </c>
      <c r="F1457" t="str">
        <f t="shared" si="88"/>
        <v>Bulk</v>
      </c>
      <c r="G1457" s="3">
        <v>423</v>
      </c>
      <c r="H1457">
        <v>15</v>
      </c>
      <c r="I1457" t="str">
        <f t="shared" si="89"/>
        <v>discounted</v>
      </c>
      <c r="J1457" s="3">
        <f>Table3[[#This Row],[Quantity_Sold]]*Table3[[#This Row],[Selling_Price]]</f>
        <v>3384</v>
      </c>
      <c r="K1457" s="3">
        <f t="shared" si="90"/>
        <v>63.45</v>
      </c>
      <c r="L1457" s="3">
        <f t="shared" si="91"/>
        <v>3320.55</v>
      </c>
      <c r="M1457" s="3" t="str">
        <f>TEXT(Table3[[#This Row],[Date]], "mmmm")</f>
        <v>February</v>
      </c>
      <c r="N1457" s="3" t="str">
        <f>_xlfn.XLOOKUP(D1457,Customers!A:A,Customers!B:B )</f>
        <v>George, Howard and Mcdaniel</v>
      </c>
      <c r="O1457" s="3" t="str">
        <f>_xlfn.XLOOKUP(C1457,Books!A:A,Books!B:B)</f>
        <v>Remain hard</v>
      </c>
      <c r="P1457" s="3" t="str">
        <f>INDEX(Customers!B:B,MATCH(D1457,Customers!A:A,0))</f>
        <v>George, Howard and Mcdaniel</v>
      </c>
    </row>
    <row r="1458" spans="1:16">
      <c r="A1458" t="s">
        <v>2105</v>
      </c>
      <c r="B1458" s="5">
        <v>44980</v>
      </c>
      <c r="C1458" t="s">
        <v>26</v>
      </c>
      <c r="D1458" t="s">
        <v>404</v>
      </c>
      <c r="E1458">
        <v>9</v>
      </c>
      <c r="F1458" t="str">
        <f t="shared" si="88"/>
        <v>Bulk</v>
      </c>
      <c r="G1458" s="3">
        <v>210</v>
      </c>
      <c r="H1458">
        <v>5</v>
      </c>
      <c r="I1458" t="str">
        <f t="shared" si="89"/>
        <v>discounted</v>
      </c>
      <c r="J1458" s="3">
        <f>Table3[[#This Row],[Quantity_Sold]]*Table3[[#This Row],[Selling_Price]]</f>
        <v>1890</v>
      </c>
      <c r="K1458" s="3">
        <f t="shared" si="90"/>
        <v>10.5</v>
      </c>
      <c r="L1458" s="3">
        <f t="shared" si="91"/>
        <v>1879.5</v>
      </c>
      <c r="M1458" s="3" t="str">
        <f>TEXT(Table3[[#This Row],[Date]], "mmmm")</f>
        <v>February</v>
      </c>
      <c r="N1458" s="3" t="str">
        <f>_xlfn.XLOOKUP(D1458,Customers!A:A,Customers!B:B )</f>
        <v>Morales-Morris</v>
      </c>
      <c r="O1458" s="3" t="str">
        <f>_xlfn.XLOOKUP(C1458,Books!A:A,Books!B:B)</f>
        <v>Nearly material</v>
      </c>
      <c r="P1458" s="3" t="str">
        <f>INDEX(Customers!B:B,MATCH(D1458,Customers!A:A,0))</f>
        <v>Morales-Morris</v>
      </c>
    </row>
    <row r="1459" spans="1:16">
      <c r="A1459" t="s">
        <v>2106</v>
      </c>
      <c r="B1459" s="5">
        <v>44969</v>
      </c>
      <c r="C1459" t="s">
        <v>126</v>
      </c>
      <c r="D1459" t="s">
        <v>298</v>
      </c>
      <c r="E1459">
        <v>6</v>
      </c>
      <c r="F1459" t="str">
        <f t="shared" si="88"/>
        <v>Bulk</v>
      </c>
      <c r="G1459" s="3">
        <v>399</v>
      </c>
      <c r="H1459">
        <v>10</v>
      </c>
      <c r="I1459" t="str">
        <f t="shared" si="89"/>
        <v>discounted</v>
      </c>
      <c r="J1459" s="3">
        <f>Table3[[#This Row],[Quantity_Sold]]*Table3[[#This Row],[Selling_Price]]</f>
        <v>2394</v>
      </c>
      <c r="K1459" s="3">
        <f t="shared" si="90"/>
        <v>39.9</v>
      </c>
      <c r="L1459" s="3">
        <f t="shared" si="91"/>
        <v>2354.1</v>
      </c>
      <c r="M1459" s="3" t="str">
        <f>TEXT(Table3[[#This Row],[Date]], "mmmm")</f>
        <v>February</v>
      </c>
      <c r="N1459" s="3" t="str">
        <f>_xlfn.XLOOKUP(D1459,Customers!A:A,Customers!B:B )</f>
        <v>Hayes, Hampton and Palmer</v>
      </c>
      <c r="O1459" s="3" t="str">
        <f>_xlfn.XLOOKUP(C1459,Books!A:A,Books!B:B)</f>
        <v>Ahead leg senior</v>
      </c>
      <c r="P1459" s="3" t="str">
        <f>INDEX(Customers!B:B,MATCH(D1459,Customers!A:A,0))</f>
        <v>Hayes, Hampton and Palmer</v>
      </c>
    </row>
    <row r="1460" spans="1:16">
      <c r="A1460" t="s">
        <v>2107</v>
      </c>
      <c r="B1460" s="5">
        <v>44959</v>
      </c>
      <c r="C1460" t="s">
        <v>30</v>
      </c>
      <c r="D1460" t="s">
        <v>190</v>
      </c>
      <c r="E1460">
        <v>5</v>
      </c>
      <c r="F1460" t="str">
        <f t="shared" si="88"/>
        <v>normal</v>
      </c>
      <c r="G1460" s="3">
        <v>281</v>
      </c>
      <c r="H1460">
        <v>10</v>
      </c>
      <c r="I1460" t="str">
        <f t="shared" si="89"/>
        <v>discounted</v>
      </c>
      <c r="J1460" s="3">
        <f>Table3[[#This Row],[Quantity_Sold]]*Table3[[#This Row],[Selling_Price]]</f>
        <v>1405</v>
      </c>
      <c r="K1460" s="3">
        <f t="shared" si="90"/>
        <v>28.1</v>
      </c>
      <c r="L1460" s="3">
        <f t="shared" si="91"/>
        <v>1376.9</v>
      </c>
      <c r="M1460" s="3" t="str">
        <f>TEXT(Table3[[#This Row],[Date]], "mmmm")</f>
        <v>February</v>
      </c>
      <c r="N1460" s="3" t="str">
        <f>_xlfn.XLOOKUP(D1460,Customers!A:A,Customers!B:B )</f>
        <v>Rowland-Morgan</v>
      </c>
      <c r="O1460" s="3" t="str">
        <f>_xlfn.XLOOKUP(C1460,Books!A:A,Books!B:B)</f>
        <v>Remember serve</v>
      </c>
      <c r="P1460" s="3" t="str">
        <f>INDEX(Customers!B:B,MATCH(D1460,Customers!A:A,0))</f>
        <v>Rowland-Morgan</v>
      </c>
    </row>
    <row r="1461" spans="1:16">
      <c r="A1461" t="s">
        <v>2108</v>
      </c>
      <c r="B1461" s="5">
        <v>44969</v>
      </c>
      <c r="C1461" t="s">
        <v>126</v>
      </c>
      <c r="D1461" t="s">
        <v>244</v>
      </c>
      <c r="E1461">
        <v>3</v>
      </c>
      <c r="F1461" t="str">
        <f t="shared" si="88"/>
        <v>normal</v>
      </c>
      <c r="G1461" s="3">
        <v>399</v>
      </c>
      <c r="H1461">
        <v>15</v>
      </c>
      <c r="I1461" t="str">
        <f t="shared" si="89"/>
        <v>discounted</v>
      </c>
      <c r="J1461" s="3">
        <f>Table3[[#This Row],[Quantity_Sold]]*Table3[[#This Row],[Selling_Price]]</f>
        <v>1197</v>
      </c>
      <c r="K1461" s="3">
        <f t="shared" si="90"/>
        <v>59.85</v>
      </c>
      <c r="L1461" s="3">
        <f t="shared" si="91"/>
        <v>1137.1500000000001</v>
      </c>
      <c r="M1461" s="3" t="str">
        <f>TEXT(Table3[[#This Row],[Date]], "mmmm")</f>
        <v>February</v>
      </c>
      <c r="N1461" s="3" t="str">
        <f>_xlfn.XLOOKUP(D1461,Customers!A:A,Customers!B:B )</f>
        <v>Byrd, Dixon and Kennedy</v>
      </c>
      <c r="O1461" s="3" t="str">
        <f>_xlfn.XLOOKUP(C1461,Books!A:A,Books!B:B)</f>
        <v>Ahead leg senior</v>
      </c>
      <c r="P1461" s="3" t="str">
        <f>INDEX(Customers!B:B,MATCH(D1461,Customers!A:A,0))</f>
        <v>Byrd, Dixon and Kennedy</v>
      </c>
    </row>
    <row r="1462" spans="1:16">
      <c r="A1462" t="s">
        <v>2109</v>
      </c>
      <c r="B1462" s="5">
        <v>44966</v>
      </c>
      <c r="C1462" t="s">
        <v>122</v>
      </c>
      <c r="D1462" t="s">
        <v>354</v>
      </c>
      <c r="E1462">
        <v>1</v>
      </c>
      <c r="F1462" t="str">
        <f t="shared" si="88"/>
        <v>normal</v>
      </c>
      <c r="G1462" s="3">
        <v>326</v>
      </c>
      <c r="H1462">
        <v>0</v>
      </c>
      <c r="I1462" t="str">
        <f t="shared" si="89"/>
        <v>full price</v>
      </c>
      <c r="J1462" s="3">
        <f>Table3[[#This Row],[Quantity_Sold]]*Table3[[#This Row],[Selling_Price]]</f>
        <v>326</v>
      </c>
      <c r="K1462" s="3">
        <f t="shared" si="90"/>
        <v>0</v>
      </c>
      <c r="L1462" s="3">
        <f t="shared" si="91"/>
        <v>326</v>
      </c>
      <c r="M1462" s="3" t="str">
        <f>TEXT(Table3[[#This Row],[Date]], "mmmm")</f>
        <v>February</v>
      </c>
      <c r="N1462" s="3" t="str">
        <f>_xlfn.XLOOKUP(D1462,Customers!A:A,Customers!B:B )</f>
        <v>Davis, Harmon and Morgan</v>
      </c>
      <c r="O1462" s="3" t="str">
        <f>_xlfn.XLOOKUP(C1462,Books!A:A,Books!B:B)</f>
        <v>Than every</v>
      </c>
      <c r="P1462" s="3" t="str">
        <f>INDEX(Customers!B:B,MATCH(D1462,Customers!A:A,0))</f>
        <v>Davis, Harmon and Morgan</v>
      </c>
    </row>
    <row r="1463" spans="1:16">
      <c r="A1463" t="s">
        <v>2110</v>
      </c>
      <c r="B1463" s="5">
        <v>44985</v>
      </c>
      <c r="C1463" t="s">
        <v>60</v>
      </c>
      <c r="D1463" t="s">
        <v>398</v>
      </c>
      <c r="E1463">
        <v>2</v>
      </c>
      <c r="F1463" t="str">
        <f t="shared" si="88"/>
        <v>normal</v>
      </c>
      <c r="G1463" s="3">
        <v>459</v>
      </c>
      <c r="H1463">
        <v>5</v>
      </c>
      <c r="I1463" t="str">
        <f t="shared" si="89"/>
        <v>discounted</v>
      </c>
      <c r="J1463" s="3">
        <f>Table3[[#This Row],[Quantity_Sold]]*Table3[[#This Row],[Selling_Price]]</f>
        <v>918</v>
      </c>
      <c r="K1463" s="3">
        <f t="shared" si="90"/>
        <v>22.95</v>
      </c>
      <c r="L1463" s="3">
        <f t="shared" si="91"/>
        <v>895.05</v>
      </c>
      <c r="M1463" s="3" t="str">
        <f>TEXT(Table3[[#This Row],[Date]], "mmmm")</f>
        <v>February</v>
      </c>
      <c r="N1463" s="3" t="str">
        <f>_xlfn.XLOOKUP(D1463,Customers!A:A,Customers!B:B )</f>
        <v>Moreno, Jenkins and Perez</v>
      </c>
      <c r="O1463" s="3" t="str">
        <f>_xlfn.XLOOKUP(C1463,Books!A:A,Books!B:B)</f>
        <v>Whatever method</v>
      </c>
      <c r="P1463" s="3" t="str">
        <f>INDEX(Customers!B:B,MATCH(D1463,Customers!A:A,0))</f>
        <v>Moreno, Jenkins and Perez</v>
      </c>
    </row>
    <row r="1464" spans="1:16">
      <c r="A1464" t="s">
        <v>2111</v>
      </c>
      <c r="B1464" s="5">
        <v>44981</v>
      </c>
      <c r="C1464" t="s">
        <v>120</v>
      </c>
      <c r="D1464" t="s">
        <v>366</v>
      </c>
      <c r="E1464">
        <v>4</v>
      </c>
      <c r="F1464" t="str">
        <f t="shared" si="88"/>
        <v>normal</v>
      </c>
      <c r="G1464" s="3">
        <v>204</v>
      </c>
      <c r="H1464">
        <v>15</v>
      </c>
      <c r="I1464" t="str">
        <f t="shared" si="89"/>
        <v>discounted</v>
      </c>
      <c r="J1464" s="3">
        <f>Table3[[#This Row],[Quantity_Sold]]*Table3[[#This Row],[Selling_Price]]</f>
        <v>816</v>
      </c>
      <c r="K1464" s="3">
        <f t="shared" si="90"/>
        <v>30.6</v>
      </c>
      <c r="L1464" s="3">
        <f t="shared" si="91"/>
        <v>785.4</v>
      </c>
      <c r="M1464" s="3" t="str">
        <f>TEXT(Table3[[#This Row],[Date]], "mmmm")</f>
        <v>February</v>
      </c>
      <c r="N1464" s="3" t="str">
        <f>_xlfn.XLOOKUP(D1464,Customers!A:A,Customers!B:B )</f>
        <v>Carr Ltd</v>
      </c>
      <c r="O1464" s="3" t="str">
        <f>_xlfn.XLOOKUP(C1464,Books!A:A,Books!B:B)</f>
        <v>Expect turn</v>
      </c>
      <c r="P1464" s="3" t="str">
        <f>INDEX(Customers!B:B,MATCH(D1464,Customers!A:A,0))</f>
        <v>Carr Ltd</v>
      </c>
    </row>
    <row r="1465" spans="1:16">
      <c r="A1465" t="s">
        <v>2112</v>
      </c>
      <c r="B1465" s="5">
        <v>44975</v>
      </c>
      <c r="C1465" t="s">
        <v>66</v>
      </c>
      <c r="D1465" t="s">
        <v>141</v>
      </c>
      <c r="E1465">
        <v>4</v>
      </c>
      <c r="F1465" t="str">
        <f t="shared" si="88"/>
        <v>normal</v>
      </c>
      <c r="G1465" s="3">
        <v>271</v>
      </c>
      <c r="H1465">
        <v>10</v>
      </c>
      <c r="I1465" t="str">
        <f t="shared" si="89"/>
        <v>discounted</v>
      </c>
      <c r="J1465" s="3">
        <f>Table3[[#This Row],[Quantity_Sold]]*Table3[[#This Row],[Selling_Price]]</f>
        <v>1084</v>
      </c>
      <c r="K1465" s="3">
        <f t="shared" si="90"/>
        <v>27.1</v>
      </c>
      <c r="L1465" s="3">
        <f t="shared" si="91"/>
        <v>1056.9000000000001</v>
      </c>
      <c r="M1465" s="3" t="str">
        <f>TEXT(Table3[[#This Row],[Date]], "mmmm")</f>
        <v>February</v>
      </c>
      <c r="N1465" s="3" t="str">
        <f>_xlfn.XLOOKUP(D1465,Customers!A:A,Customers!B:B )</f>
        <v>Clark and Sons</v>
      </c>
      <c r="O1465" s="3" t="str">
        <f>_xlfn.XLOOKUP(C1465,Books!A:A,Books!B:B)</f>
        <v>Easy citizen time</v>
      </c>
      <c r="P1465" s="3" t="str">
        <f>INDEX(Customers!B:B,MATCH(D1465,Customers!A:A,0))</f>
        <v>Clark and Sons</v>
      </c>
    </row>
    <row r="1466" spans="1:16">
      <c r="A1466" t="s">
        <v>2113</v>
      </c>
      <c r="B1466" s="5">
        <v>44972</v>
      </c>
      <c r="C1466" t="s">
        <v>24</v>
      </c>
      <c r="D1466" t="s">
        <v>394</v>
      </c>
      <c r="E1466">
        <v>4</v>
      </c>
      <c r="F1466" t="str">
        <f t="shared" si="88"/>
        <v>normal</v>
      </c>
      <c r="G1466" s="3">
        <v>492</v>
      </c>
      <c r="H1466">
        <v>0</v>
      </c>
      <c r="I1466" t="str">
        <f t="shared" si="89"/>
        <v>full price</v>
      </c>
      <c r="J1466" s="3">
        <f>Table3[[#This Row],[Quantity_Sold]]*Table3[[#This Row],[Selling_Price]]</f>
        <v>1968</v>
      </c>
      <c r="K1466" s="3">
        <f t="shared" si="90"/>
        <v>0</v>
      </c>
      <c r="L1466" s="3">
        <f t="shared" si="91"/>
        <v>1968</v>
      </c>
      <c r="M1466" s="3" t="str">
        <f>TEXT(Table3[[#This Row],[Date]], "mmmm")</f>
        <v>February</v>
      </c>
      <c r="N1466" s="3" t="str">
        <f>_xlfn.XLOOKUP(D1466,Customers!A:A,Customers!B:B )</f>
        <v>Johnson, Gordon and Fuentes</v>
      </c>
      <c r="O1466" s="3" t="str">
        <f>_xlfn.XLOOKUP(C1466,Books!A:A,Books!B:B)</f>
        <v>Audience stop sport</v>
      </c>
      <c r="P1466" s="3" t="str">
        <f>INDEX(Customers!B:B,MATCH(D1466,Customers!A:A,0))</f>
        <v>Johnson, Gordon and Fuentes</v>
      </c>
    </row>
    <row r="1467" spans="1:16">
      <c r="A1467" t="s">
        <v>2114</v>
      </c>
      <c r="B1467" s="5">
        <v>44975</v>
      </c>
      <c r="C1467" t="s">
        <v>28</v>
      </c>
      <c r="D1467" t="s">
        <v>544</v>
      </c>
      <c r="E1467">
        <v>7</v>
      </c>
      <c r="F1467" t="str">
        <f t="shared" si="88"/>
        <v>Bulk</v>
      </c>
      <c r="G1467" s="3">
        <v>342</v>
      </c>
      <c r="H1467">
        <v>0</v>
      </c>
      <c r="I1467" t="str">
        <f t="shared" si="89"/>
        <v>full price</v>
      </c>
      <c r="J1467" s="3">
        <f>Table3[[#This Row],[Quantity_Sold]]*Table3[[#This Row],[Selling_Price]]</f>
        <v>2394</v>
      </c>
      <c r="K1467" s="3">
        <f t="shared" si="90"/>
        <v>0</v>
      </c>
      <c r="L1467" s="3">
        <f t="shared" si="91"/>
        <v>2394</v>
      </c>
      <c r="M1467" s="3" t="str">
        <f>TEXT(Table3[[#This Row],[Date]], "mmmm")</f>
        <v>February</v>
      </c>
      <c r="N1467" s="3" t="str">
        <f>_xlfn.XLOOKUP(D1467,Customers!A:A,Customers!B:B )</f>
        <v>Lee Ltd</v>
      </c>
      <c r="O1467" s="3" t="str">
        <f>_xlfn.XLOOKUP(C1467,Books!A:A,Books!B:B)</f>
        <v>Eat pattern view</v>
      </c>
      <c r="P1467" s="3" t="str">
        <f>INDEX(Customers!B:B,MATCH(D1467,Customers!A:A,0))</f>
        <v>Lee Ltd</v>
      </c>
    </row>
    <row r="1468" spans="1:16">
      <c r="A1468" t="s">
        <v>2115</v>
      </c>
      <c r="B1468" s="5">
        <v>44963</v>
      </c>
      <c r="C1468" t="s">
        <v>92</v>
      </c>
      <c r="D1468" t="s">
        <v>324</v>
      </c>
      <c r="E1468">
        <v>3</v>
      </c>
      <c r="F1468" t="str">
        <f t="shared" si="88"/>
        <v>normal</v>
      </c>
      <c r="G1468" s="3">
        <v>381</v>
      </c>
      <c r="H1468">
        <v>5</v>
      </c>
      <c r="I1468" t="str">
        <f t="shared" si="89"/>
        <v>discounted</v>
      </c>
      <c r="J1468" s="3">
        <f>Table3[[#This Row],[Quantity_Sold]]*Table3[[#This Row],[Selling_Price]]</f>
        <v>1143</v>
      </c>
      <c r="K1468" s="3">
        <f t="shared" si="90"/>
        <v>19.05</v>
      </c>
      <c r="L1468" s="3">
        <f t="shared" si="91"/>
        <v>1123.95</v>
      </c>
      <c r="M1468" s="3" t="str">
        <f>TEXT(Table3[[#This Row],[Date]], "mmmm")</f>
        <v>February</v>
      </c>
      <c r="N1468" s="3" t="str">
        <f>_xlfn.XLOOKUP(D1468,Customers!A:A,Customers!B:B )</f>
        <v>Solomon-Smith</v>
      </c>
      <c r="O1468" s="3" t="str">
        <f>_xlfn.XLOOKUP(C1468,Books!A:A,Books!B:B)</f>
        <v>Also general growth local</v>
      </c>
      <c r="P1468" s="3" t="str">
        <f>INDEX(Customers!B:B,MATCH(D1468,Customers!A:A,0))</f>
        <v>Solomon-Smith</v>
      </c>
    </row>
    <row r="1469" spans="1:16">
      <c r="A1469" t="s">
        <v>2116</v>
      </c>
      <c r="B1469" s="5">
        <v>44960</v>
      </c>
      <c r="C1469" t="s">
        <v>28</v>
      </c>
      <c r="D1469" t="s">
        <v>598</v>
      </c>
      <c r="E1469">
        <v>9</v>
      </c>
      <c r="F1469" t="str">
        <f t="shared" si="88"/>
        <v>Bulk</v>
      </c>
      <c r="G1469" s="3">
        <v>342</v>
      </c>
      <c r="H1469">
        <v>5</v>
      </c>
      <c r="I1469" t="str">
        <f t="shared" si="89"/>
        <v>discounted</v>
      </c>
      <c r="J1469" s="3">
        <f>Table3[[#This Row],[Quantity_Sold]]*Table3[[#This Row],[Selling_Price]]</f>
        <v>3078</v>
      </c>
      <c r="K1469" s="3">
        <f t="shared" si="90"/>
        <v>17.100000000000001</v>
      </c>
      <c r="L1469" s="3">
        <f t="shared" si="91"/>
        <v>3060.9</v>
      </c>
      <c r="M1469" s="3" t="str">
        <f>TEXT(Table3[[#This Row],[Date]], "mmmm")</f>
        <v>February</v>
      </c>
      <c r="N1469" s="3" t="str">
        <f>_xlfn.XLOOKUP(D1469,Customers!A:A,Customers!B:B )</f>
        <v>Clark LLC</v>
      </c>
      <c r="O1469" s="3" t="str">
        <f>_xlfn.XLOOKUP(C1469,Books!A:A,Books!B:B)</f>
        <v>Eat pattern view</v>
      </c>
      <c r="P1469" s="3" t="str">
        <f>INDEX(Customers!B:B,MATCH(D1469,Customers!A:A,0))</f>
        <v>Clark LLC</v>
      </c>
    </row>
    <row r="1470" spans="1:16">
      <c r="A1470" t="s">
        <v>2117</v>
      </c>
      <c r="B1470" s="5">
        <v>44979</v>
      </c>
      <c r="C1470" t="s">
        <v>68</v>
      </c>
      <c r="D1470" t="s">
        <v>562</v>
      </c>
      <c r="E1470">
        <v>7</v>
      </c>
      <c r="F1470" t="str">
        <f t="shared" si="88"/>
        <v>Bulk</v>
      </c>
      <c r="G1470" s="3">
        <v>410</v>
      </c>
      <c r="H1470">
        <v>5</v>
      </c>
      <c r="I1470" t="str">
        <f t="shared" si="89"/>
        <v>discounted</v>
      </c>
      <c r="J1470" s="3">
        <f>Table3[[#This Row],[Quantity_Sold]]*Table3[[#This Row],[Selling_Price]]</f>
        <v>2870</v>
      </c>
      <c r="K1470" s="3">
        <f t="shared" si="90"/>
        <v>20.5</v>
      </c>
      <c r="L1470" s="3">
        <f t="shared" si="91"/>
        <v>2849.5</v>
      </c>
      <c r="M1470" s="3" t="str">
        <f>TEXT(Table3[[#This Row],[Date]], "mmmm")</f>
        <v>February</v>
      </c>
      <c r="N1470" s="3" t="str">
        <f>_xlfn.XLOOKUP(D1470,Customers!A:A,Customers!B:B )</f>
        <v>Nelson, Martinez and Malone</v>
      </c>
      <c r="O1470" s="3" t="str">
        <f>_xlfn.XLOOKUP(C1470,Books!A:A,Books!B:B)</f>
        <v>Audience will series</v>
      </c>
      <c r="P1470" s="3" t="str">
        <f>INDEX(Customers!B:B,MATCH(D1470,Customers!A:A,0))</f>
        <v>Nelson, Martinez and Malone</v>
      </c>
    </row>
    <row r="1471" spans="1:16">
      <c r="A1471" t="s">
        <v>2118</v>
      </c>
      <c r="B1471" s="5">
        <v>44965</v>
      </c>
      <c r="C1471" t="s">
        <v>30</v>
      </c>
      <c r="D1471" t="s">
        <v>392</v>
      </c>
      <c r="E1471">
        <v>10</v>
      </c>
      <c r="F1471" t="str">
        <f t="shared" si="88"/>
        <v>Bulk</v>
      </c>
      <c r="G1471" s="3">
        <v>281</v>
      </c>
      <c r="H1471">
        <v>0</v>
      </c>
      <c r="I1471" t="str">
        <f t="shared" si="89"/>
        <v>full price</v>
      </c>
      <c r="J1471" s="3">
        <f>Table3[[#This Row],[Quantity_Sold]]*Table3[[#This Row],[Selling_Price]]</f>
        <v>2810</v>
      </c>
      <c r="K1471" s="3">
        <f t="shared" si="90"/>
        <v>0</v>
      </c>
      <c r="L1471" s="3">
        <f t="shared" si="91"/>
        <v>2810</v>
      </c>
      <c r="M1471" s="3" t="str">
        <f>TEXT(Table3[[#This Row],[Date]], "mmmm")</f>
        <v>February</v>
      </c>
      <c r="N1471" s="3" t="str">
        <f>_xlfn.XLOOKUP(D1471,Customers!A:A,Customers!B:B )</f>
        <v>Bruce-Jacobs</v>
      </c>
      <c r="O1471" s="3" t="str">
        <f>_xlfn.XLOOKUP(C1471,Books!A:A,Books!B:B)</f>
        <v>Remember serve</v>
      </c>
      <c r="P1471" s="3" t="str">
        <f>INDEX(Customers!B:B,MATCH(D1471,Customers!A:A,0))</f>
        <v>Bruce-Jacobs</v>
      </c>
    </row>
    <row r="1472" spans="1:16">
      <c r="A1472" t="s">
        <v>2119</v>
      </c>
      <c r="B1472" s="5">
        <v>44959</v>
      </c>
      <c r="C1472" t="s">
        <v>64</v>
      </c>
      <c r="D1472" t="s">
        <v>352</v>
      </c>
      <c r="E1472">
        <v>7</v>
      </c>
      <c r="F1472" t="str">
        <f t="shared" si="88"/>
        <v>Bulk</v>
      </c>
      <c r="G1472" s="3">
        <v>487</v>
      </c>
      <c r="H1472">
        <v>0</v>
      </c>
      <c r="I1472" t="str">
        <f t="shared" si="89"/>
        <v>full price</v>
      </c>
      <c r="J1472" s="3">
        <f>Table3[[#This Row],[Quantity_Sold]]*Table3[[#This Row],[Selling_Price]]</f>
        <v>3409</v>
      </c>
      <c r="K1472" s="3">
        <f t="shared" si="90"/>
        <v>0</v>
      </c>
      <c r="L1472" s="3">
        <f t="shared" si="91"/>
        <v>3409</v>
      </c>
      <c r="M1472" s="3" t="str">
        <f>TEXT(Table3[[#This Row],[Date]], "mmmm")</f>
        <v>February</v>
      </c>
      <c r="N1472" s="3" t="str">
        <f>_xlfn.XLOOKUP(D1472,Customers!A:A,Customers!B:B )</f>
        <v>Gardner PLC</v>
      </c>
      <c r="O1472" s="3" t="str">
        <f>_xlfn.XLOOKUP(C1472,Books!A:A,Books!B:B)</f>
        <v>Health beyond back</v>
      </c>
      <c r="P1472" s="3" t="str">
        <f>INDEX(Customers!B:B,MATCH(D1472,Customers!A:A,0))</f>
        <v>Gardner PLC</v>
      </c>
    </row>
    <row r="1473" spans="1:16">
      <c r="A1473" t="s">
        <v>2120</v>
      </c>
      <c r="B1473" s="5">
        <v>44964</v>
      </c>
      <c r="C1473" t="s">
        <v>42</v>
      </c>
      <c r="D1473" t="s">
        <v>282</v>
      </c>
      <c r="E1473">
        <v>6</v>
      </c>
      <c r="F1473" t="str">
        <f t="shared" si="88"/>
        <v>Bulk</v>
      </c>
      <c r="G1473" s="3">
        <v>303</v>
      </c>
      <c r="H1473">
        <v>0</v>
      </c>
      <c r="I1473" t="str">
        <f t="shared" si="89"/>
        <v>full price</v>
      </c>
      <c r="J1473" s="3">
        <f>Table3[[#This Row],[Quantity_Sold]]*Table3[[#This Row],[Selling_Price]]</f>
        <v>1818</v>
      </c>
      <c r="K1473" s="3">
        <f t="shared" si="90"/>
        <v>0</v>
      </c>
      <c r="L1473" s="3">
        <f t="shared" si="91"/>
        <v>1818</v>
      </c>
      <c r="M1473" s="3" t="str">
        <f>TEXT(Table3[[#This Row],[Date]], "mmmm")</f>
        <v>February</v>
      </c>
      <c r="N1473" s="3" t="str">
        <f>_xlfn.XLOOKUP(D1473,Customers!A:A,Customers!B:B )</f>
        <v>Mckenzie-Russell</v>
      </c>
      <c r="O1473" s="3" t="str">
        <f>_xlfn.XLOOKUP(C1473,Books!A:A,Books!B:B)</f>
        <v>Industry sport interesting</v>
      </c>
      <c r="P1473" s="3" t="str">
        <f>INDEX(Customers!B:B,MATCH(D1473,Customers!A:A,0))</f>
        <v>Mckenzie-Russell</v>
      </c>
    </row>
    <row r="1474" spans="1:16">
      <c r="A1474" t="s">
        <v>2121</v>
      </c>
      <c r="B1474" s="5">
        <v>44984</v>
      </c>
      <c r="C1474" t="s">
        <v>84</v>
      </c>
      <c r="D1474" t="s">
        <v>308</v>
      </c>
      <c r="E1474">
        <v>9</v>
      </c>
      <c r="F1474" t="str">
        <f t="shared" ref="F1474:F1537" si="92">IF(E1474&gt;5,"Bulk","normal")</f>
        <v>Bulk</v>
      </c>
      <c r="G1474" s="3">
        <v>481</v>
      </c>
      <c r="H1474">
        <v>15</v>
      </c>
      <c r="I1474" t="str">
        <f t="shared" ref="I1474:I1537" si="93">IF(H1474&gt;0,"discounted","full price")</f>
        <v>discounted</v>
      </c>
      <c r="J1474" s="3">
        <f>Table3[[#This Row],[Quantity_Sold]]*Table3[[#This Row],[Selling_Price]]</f>
        <v>4329</v>
      </c>
      <c r="K1474" s="3">
        <f t="shared" ref="K1474:K1537" si="94">H1474*G1474/100</f>
        <v>72.150000000000006</v>
      </c>
      <c r="L1474" s="3">
        <f t="shared" ref="L1474:L1537" si="95">J1474-K1474</f>
        <v>4256.8500000000004</v>
      </c>
      <c r="M1474" s="3" t="str">
        <f>TEXT(Table3[[#This Row],[Date]], "mmmm")</f>
        <v>February</v>
      </c>
      <c r="N1474" s="3" t="str">
        <f>_xlfn.XLOOKUP(D1474,Customers!A:A,Customers!B:B )</f>
        <v>Sanford-Bullock</v>
      </c>
      <c r="O1474" s="3" t="str">
        <f>_xlfn.XLOOKUP(C1474,Books!A:A,Books!B:B)</f>
        <v>Statement back brother</v>
      </c>
      <c r="P1474" s="3" t="str">
        <f>INDEX(Customers!B:B,MATCH(D1474,Customers!A:A,0))</f>
        <v>Sanford-Bullock</v>
      </c>
    </row>
    <row r="1475" spans="1:16">
      <c r="A1475" t="s">
        <v>2122</v>
      </c>
      <c r="B1475" s="5">
        <v>44963</v>
      </c>
      <c r="C1475" t="s">
        <v>118</v>
      </c>
      <c r="D1475" t="s">
        <v>460</v>
      </c>
      <c r="E1475">
        <v>5</v>
      </c>
      <c r="F1475" t="str">
        <f t="shared" si="92"/>
        <v>normal</v>
      </c>
      <c r="G1475" s="3">
        <v>192</v>
      </c>
      <c r="H1475">
        <v>0</v>
      </c>
      <c r="I1475" t="str">
        <f t="shared" si="93"/>
        <v>full price</v>
      </c>
      <c r="J1475" s="3">
        <f>Table3[[#This Row],[Quantity_Sold]]*Table3[[#This Row],[Selling_Price]]</f>
        <v>960</v>
      </c>
      <c r="K1475" s="3">
        <f t="shared" si="94"/>
        <v>0</v>
      </c>
      <c r="L1475" s="3">
        <f t="shared" si="95"/>
        <v>960</v>
      </c>
      <c r="M1475" s="3" t="str">
        <f>TEXT(Table3[[#This Row],[Date]], "mmmm")</f>
        <v>February</v>
      </c>
      <c r="N1475" s="3" t="str">
        <f>_xlfn.XLOOKUP(D1475,Customers!A:A,Customers!B:B )</f>
        <v>Alvarez, Knight and Lopez</v>
      </c>
      <c r="O1475" s="3" t="str">
        <f>_xlfn.XLOOKUP(C1475,Books!A:A,Books!B:B)</f>
        <v>Attorney</v>
      </c>
      <c r="P1475" s="3" t="str">
        <f>INDEX(Customers!B:B,MATCH(D1475,Customers!A:A,0))</f>
        <v>Alvarez, Knight and Lopez</v>
      </c>
    </row>
    <row r="1476" spans="1:16">
      <c r="A1476" t="s">
        <v>2123</v>
      </c>
      <c r="B1476" s="5">
        <v>44975</v>
      </c>
      <c r="C1476" t="s">
        <v>112</v>
      </c>
      <c r="D1476" t="s">
        <v>564</v>
      </c>
      <c r="E1476">
        <v>8</v>
      </c>
      <c r="F1476" t="str">
        <f t="shared" si="92"/>
        <v>Bulk</v>
      </c>
      <c r="G1476" s="3">
        <v>462</v>
      </c>
      <c r="H1476">
        <v>15</v>
      </c>
      <c r="I1476" t="str">
        <f t="shared" si="93"/>
        <v>discounted</v>
      </c>
      <c r="J1476" s="3">
        <f>Table3[[#This Row],[Quantity_Sold]]*Table3[[#This Row],[Selling_Price]]</f>
        <v>3696</v>
      </c>
      <c r="K1476" s="3">
        <f t="shared" si="94"/>
        <v>69.3</v>
      </c>
      <c r="L1476" s="3">
        <f t="shared" si="95"/>
        <v>3626.7</v>
      </c>
      <c r="M1476" s="3" t="str">
        <f>TEXT(Table3[[#This Row],[Date]], "mmmm")</f>
        <v>February</v>
      </c>
      <c r="N1476" s="3" t="str">
        <f>_xlfn.XLOOKUP(D1476,Customers!A:A,Customers!B:B )</f>
        <v>Hernandez, Castaneda and Khan</v>
      </c>
      <c r="O1476" s="3" t="str">
        <f>_xlfn.XLOOKUP(C1476,Books!A:A,Books!B:B)</f>
        <v>Now stage</v>
      </c>
      <c r="P1476" s="3" t="str">
        <f>INDEX(Customers!B:B,MATCH(D1476,Customers!A:A,0))</f>
        <v>Hernandez, Castaneda and Khan</v>
      </c>
    </row>
    <row r="1477" spans="1:16">
      <c r="A1477" t="s">
        <v>2124</v>
      </c>
      <c r="B1477" s="5">
        <v>44959</v>
      </c>
      <c r="C1477" t="s">
        <v>4</v>
      </c>
      <c r="D1477" t="s">
        <v>160</v>
      </c>
      <c r="E1477">
        <v>5</v>
      </c>
      <c r="F1477" t="str">
        <f t="shared" si="92"/>
        <v>normal</v>
      </c>
      <c r="G1477" s="3">
        <v>418</v>
      </c>
      <c r="H1477">
        <v>0</v>
      </c>
      <c r="I1477" t="str">
        <f t="shared" si="93"/>
        <v>full price</v>
      </c>
      <c r="J1477" s="3">
        <f>Table3[[#This Row],[Quantity_Sold]]*Table3[[#This Row],[Selling_Price]]</f>
        <v>2090</v>
      </c>
      <c r="K1477" s="3">
        <f t="shared" si="94"/>
        <v>0</v>
      </c>
      <c r="L1477" s="3">
        <f t="shared" si="95"/>
        <v>2090</v>
      </c>
      <c r="M1477" s="3" t="str">
        <f>TEXT(Table3[[#This Row],[Date]], "mmmm")</f>
        <v>February</v>
      </c>
      <c r="N1477" s="3" t="str">
        <f>_xlfn.XLOOKUP(D1477,Customers!A:A,Customers!B:B )</f>
        <v>Wu Group</v>
      </c>
      <c r="O1477" s="3" t="str">
        <f>_xlfn.XLOOKUP(C1477,Books!A:A,Books!B:B)</f>
        <v>Arrive ok</v>
      </c>
      <c r="P1477" s="3" t="str">
        <f>INDEX(Customers!B:B,MATCH(D1477,Customers!A:A,0))</f>
        <v>Wu Group</v>
      </c>
    </row>
    <row r="1478" spans="1:16">
      <c r="A1478" t="s">
        <v>2125</v>
      </c>
      <c r="B1478" s="5">
        <v>44961</v>
      </c>
      <c r="C1478" t="s">
        <v>76</v>
      </c>
      <c r="D1478" t="s">
        <v>172</v>
      </c>
      <c r="E1478">
        <v>4</v>
      </c>
      <c r="F1478" t="str">
        <f t="shared" si="92"/>
        <v>normal</v>
      </c>
      <c r="G1478" s="3">
        <v>305</v>
      </c>
      <c r="H1478">
        <v>10</v>
      </c>
      <c r="I1478" t="str">
        <f t="shared" si="93"/>
        <v>discounted</v>
      </c>
      <c r="J1478" s="3">
        <f>Table3[[#This Row],[Quantity_Sold]]*Table3[[#This Row],[Selling_Price]]</f>
        <v>1220</v>
      </c>
      <c r="K1478" s="3">
        <f t="shared" si="94"/>
        <v>30.5</v>
      </c>
      <c r="L1478" s="3">
        <f t="shared" si="95"/>
        <v>1189.5</v>
      </c>
      <c r="M1478" s="3" t="str">
        <f>TEXT(Table3[[#This Row],[Date]], "mmmm")</f>
        <v>February</v>
      </c>
      <c r="N1478" s="3" t="str">
        <f>_xlfn.XLOOKUP(D1478,Customers!A:A,Customers!B:B )</f>
        <v>Bolton, Jones and Rich</v>
      </c>
      <c r="O1478" s="3" t="str">
        <f>_xlfn.XLOOKUP(C1478,Books!A:A,Books!B:B)</f>
        <v>Above treatment</v>
      </c>
      <c r="P1478" s="3" t="str">
        <f>INDEX(Customers!B:B,MATCH(D1478,Customers!A:A,0))</f>
        <v>Bolton, Jones and Rich</v>
      </c>
    </row>
    <row r="1479" spans="1:16">
      <c r="A1479" t="s">
        <v>2126</v>
      </c>
      <c r="B1479" s="5">
        <v>44967</v>
      </c>
      <c r="C1479" t="s">
        <v>40</v>
      </c>
      <c r="D1479" t="s">
        <v>330</v>
      </c>
      <c r="E1479">
        <v>4</v>
      </c>
      <c r="F1479" t="str">
        <f t="shared" si="92"/>
        <v>normal</v>
      </c>
      <c r="G1479" s="3">
        <v>427</v>
      </c>
      <c r="H1479">
        <v>0</v>
      </c>
      <c r="I1479" t="str">
        <f t="shared" si="93"/>
        <v>full price</v>
      </c>
      <c r="J1479" s="3">
        <f>Table3[[#This Row],[Quantity_Sold]]*Table3[[#This Row],[Selling_Price]]</f>
        <v>1708</v>
      </c>
      <c r="K1479" s="3">
        <f t="shared" si="94"/>
        <v>0</v>
      </c>
      <c r="L1479" s="3">
        <f t="shared" si="95"/>
        <v>1708</v>
      </c>
      <c r="M1479" s="3" t="str">
        <f>TEXT(Table3[[#This Row],[Date]], "mmmm")</f>
        <v>February</v>
      </c>
      <c r="N1479" s="3" t="str">
        <f>_xlfn.XLOOKUP(D1479,Customers!A:A,Customers!B:B )</f>
        <v>Tate-Massey</v>
      </c>
      <c r="O1479" s="3" t="str">
        <f>_xlfn.XLOOKUP(C1479,Books!A:A,Books!B:B)</f>
        <v>Big thought where</v>
      </c>
      <c r="P1479" s="3" t="str">
        <f>INDEX(Customers!B:B,MATCH(D1479,Customers!A:A,0))</f>
        <v>Tate-Massey</v>
      </c>
    </row>
    <row r="1480" spans="1:16">
      <c r="A1480" t="s">
        <v>2127</v>
      </c>
      <c r="B1480" s="5">
        <v>44985</v>
      </c>
      <c r="C1480" t="s">
        <v>62</v>
      </c>
      <c r="D1480" t="s">
        <v>206</v>
      </c>
      <c r="E1480">
        <v>2</v>
      </c>
      <c r="F1480" t="str">
        <f t="shared" si="92"/>
        <v>normal</v>
      </c>
      <c r="G1480" s="3">
        <v>336</v>
      </c>
      <c r="H1480">
        <v>15</v>
      </c>
      <c r="I1480" t="str">
        <f t="shared" si="93"/>
        <v>discounted</v>
      </c>
      <c r="J1480" s="3">
        <f>Table3[[#This Row],[Quantity_Sold]]*Table3[[#This Row],[Selling_Price]]</f>
        <v>672</v>
      </c>
      <c r="K1480" s="3">
        <f t="shared" si="94"/>
        <v>50.4</v>
      </c>
      <c r="L1480" s="3">
        <f t="shared" si="95"/>
        <v>621.6</v>
      </c>
      <c r="M1480" s="3" t="str">
        <f>TEXT(Table3[[#This Row],[Date]], "mmmm")</f>
        <v>February</v>
      </c>
      <c r="N1480" s="3" t="str">
        <f>_xlfn.XLOOKUP(D1480,Customers!A:A,Customers!B:B )</f>
        <v>Sanchez-Jenkins</v>
      </c>
      <c r="O1480" s="3" t="str">
        <f>_xlfn.XLOOKUP(C1480,Books!A:A,Books!B:B)</f>
        <v>Wife get age</v>
      </c>
      <c r="P1480" s="3" t="str">
        <f>INDEX(Customers!B:B,MATCH(D1480,Customers!A:A,0))</f>
        <v>Sanchez-Jenkins</v>
      </c>
    </row>
    <row r="1481" spans="1:16">
      <c r="A1481" t="s">
        <v>2128</v>
      </c>
      <c r="B1481" s="5">
        <v>44973</v>
      </c>
      <c r="C1481" t="s">
        <v>10</v>
      </c>
      <c r="D1481" t="s">
        <v>600</v>
      </c>
      <c r="E1481">
        <v>5</v>
      </c>
      <c r="F1481" t="str">
        <f t="shared" si="92"/>
        <v>normal</v>
      </c>
      <c r="G1481" s="3">
        <v>167</v>
      </c>
      <c r="H1481">
        <v>15</v>
      </c>
      <c r="I1481" t="str">
        <f t="shared" si="93"/>
        <v>discounted</v>
      </c>
      <c r="J1481" s="3">
        <f>Table3[[#This Row],[Quantity_Sold]]*Table3[[#This Row],[Selling_Price]]</f>
        <v>835</v>
      </c>
      <c r="K1481" s="3">
        <f t="shared" si="94"/>
        <v>25.05</v>
      </c>
      <c r="L1481" s="3">
        <f t="shared" si="95"/>
        <v>809.95</v>
      </c>
      <c r="M1481" s="3" t="str">
        <f>TEXT(Table3[[#This Row],[Date]], "mmmm")</f>
        <v>February</v>
      </c>
      <c r="N1481" s="3" t="str">
        <f>_xlfn.XLOOKUP(D1481,Customers!A:A,Customers!B:B )</f>
        <v>Lester and Sons</v>
      </c>
      <c r="O1481" s="3" t="str">
        <f>_xlfn.XLOOKUP(C1481,Books!A:A,Books!B:B)</f>
        <v>Late</v>
      </c>
      <c r="P1481" s="3" t="str">
        <f>INDEX(Customers!B:B,MATCH(D1481,Customers!A:A,0))</f>
        <v>Lester and Sons</v>
      </c>
    </row>
    <row r="1482" spans="1:16">
      <c r="A1482" t="s">
        <v>2129</v>
      </c>
      <c r="B1482" s="5">
        <v>44958</v>
      </c>
      <c r="C1482" t="s">
        <v>120</v>
      </c>
      <c r="D1482" t="s">
        <v>368</v>
      </c>
      <c r="E1482">
        <v>6</v>
      </c>
      <c r="F1482" t="str">
        <f t="shared" si="92"/>
        <v>Bulk</v>
      </c>
      <c r="G1482" s="3">
        <v>204</v>
      </c>
      <c r="H1482">
        <v>5</v>
      </c>
      <c r="I1482" t="str">
        <f t="shared" si="93"/>
        <v>discounted</v>
      </c>
      <c r="J1482" s="3">
        <f>Table3[[#This Row],[Quantity_Sold]]*Table3[[#This Row],[Selling_Price]]</f>
        <v>1224</v>
      </c>
      <c r="K1482" s="3">
        <f t="shared" si="94"/>
        <v>10.199999999999999</v>
      </c>
      <c r="L1482" s="3">
        <f t="shared" si="95"/>
        <v>1213.8</v>
      </c>
      <c r="M1482" s="3" t="str">
        <f>TEXT(Table3[[#This Row],[Date]], "mmmm")</f>
        <v>February</v>
      </c>
      <c r="N1482" s="3" t="str">
        <f>_xlfn.XLOOKUP(D1482,Customers!A:A,Customers!B:B )</f>
        <v>Anderson-Martinez</v>
      </c>
      <c r="O1482" s="3" t="str">
        <f>_xlfn.XLOOKUP(C1482,Books!A:A,Books!B:B)</f>
        <v>Expect turn</v>
      </c>
      <c r="P1482" s="3" t="str">
        <f>INDEX(Customers!B:B,MATCH(D1482,Customers!A:A,0))</f>
        <v>Anderson-Martinez</v>
      </c>
    </row>
    <row r="1483" spans="1:16">
      <c r="A1483" t="s">
        <v>2130</v>
      </c>
      <c r="B1483" s="5">
        <v>44965</v>
      </c>
      <c r="C1483" t="s">
        <v>18</v>
      </c>
      <c r="D1483" t="s">
        <v>574</v>
      </c>
      <c r="E1483">
        <v>2</v>
      </c>
      <c r="F1483" t="str">
        <f t="shared" si="92"/>
        <v>normal</v>
      </c>
      <c r="G1483" s="3">
        <v>500</v>
      </c>
      <c r="H1483">
        <v>10</v>
      </c>
      <c r="I1483" t="str">
        <f t="shared" si="93"/>
        <v>discounted</v>
      </c>
      <c r="J1483" s="3">
        <f>Table3[[#This Row],[Quantity_Sold]]*Table3[[#This Row],[Selling_Price]]</f>
        <v>1000</v>
      </c>
      <c r="K1483" s="3">
        <f t="shared" si="94"/>
        <v>50</v>
      </c>
      <c r="L1483" s="3">
        <f t="shared" si="95"/>
        <v>950</v>
      </c>
      <c r="M1483" s="3" t="str">
        <f>TEXT(Table3[[#This Row],[Date]], "mmmm")</f>
        <v>February</v>
      </c>
      <c r="N1483" s="3" t="str">
        <f>_xlfn.XLOOKUP(D1483,Customers!A:A,Customers!B:B )</f>
        <v>Williams Group</v>
      </c>
      <c r="O1483" s="3" t="str">
        <f>_xlfn.XLOOKUP(C1483,Books!A:A,Books!B:B)</f>
        <v>Cell become</v>
      </c>
      <c r="P1483" s="3" t="str">
        <f>INDEX(Customers!B:B,MATCH(D1483,Customers!A:A,0))</f>
        <v>Williams Group</v>
      </c>
    </row>
    <row r="1484" spans="1:16">
      <c r="A1484" t="s">
        <v>2131</v>
      </c>
      <c r="B1484" s="5">
        <v>44959</v>
      </c>
      <c r="C1484" t="s">
        <v>7</v>
      </c>
      <c r="D1484" t="s">
        <v>574</v>
      </c>
      <c r="E1484">
        <v>10</v>
      </c>
      <c r="F1484" t="str">
        <f t="shared" si="92"/>
        <v>Bulk</v>
      </c>
      <c r="G1484" s="3">
        <v>341</v>
      </c>
      <c r="H1484">
        <v>10</v>
      </c>
      <c r="I1484" t="str">
        <f t="shared" si="93"/>
        <v>discounted</v>
      </c>
      <c r="J1484" s="3">
        <f>Table3[[#This Row],[Quantity_Sold]]*Table3[[#This Row],[Selling_Price]]</f>
        <v>3410</v>
      </c>
      <c r="K1484" s="3">
        <f t="shared" si="94"/>
        <v>34.1</v>
      </c>
      <c r="L1484" s="3">
        <f t="shared" si="95"/>
        <v>3375.9</v>
      </c>
      <c r="M1484" s="3" t="str">
        <f>TEXT(Table3[[#This Row],[Date]], "mmmm")</f>
        <v>February</v>
      </c>
      <c r="N1484" s="3" t="str">
        <f>_xlfn.XLOOKUP(D1484,Customers!A:A,Customers!B:B )</f>
        <v>Williams Group</v>
      </c>
      <c r="O1484" s="3" t="str">
        <f>_xlfn.XLOOKUP(C1484,Books!A:A,Books!B:B)</f>
        <v>Key protect simple fall</v>
      </c>
      <c r="P1484" s="3" t="str">
        <f>INDEX(Customers!B:B,MATCH(D1484,Customers!A:A,0))</f>
        <v>Williams Group</v>
      </c>
    </row>
    <row r="1485" spans="1:16">
      <c r="A1485" t="s">
        <v>2132</v>
      </c>
      <c r="B1485" s="5">
        <v>44963</v>
      </c>
      <c r="C1485" t="s">
        <v>100</v>
      </c>
      <c r="D1485" t="s">
        <v>202</v>
      </c>
      <c r="E1485">
        <v>2</v>
      </c>
      <c r="F1485" t="str">
        <f t="shared" si="92"/>
        <v>normal</v>
      </c>
      <c r="G1485" s="3">
        <v>334</v>
      </c>
      <c r="H1485">
        <v>0</v>
      </c>
      <c r="I1485" t="str">
        <f t="shared" si="93"/>
        <v>full price</v>
      </c>
      <c r="J1485" s="3">
        <f>Table3[[#This Row],[Quantity_Sold]]*Table3[[#This Row],[Selling_Price]]</f>
        <v>668</v>
      </c>
      <c r="K1485" s="3">
        <f t="shared" si="94"/>
        <v>0</v>
      </c>
      <c r="L1485" s="3">
        <f t="shared" si="95"/>
        <v>668</v>
      </c>
      <c r="M1485" s="3" t="str">
        <f>TEXT(Table3[[#This Row],[Date]], "mmmm")</f>
        <v>February</v>
      </c>
      <c r="N1485" s="3" t="str">
        <f>_xlfn.XLOOKUP(D1485,Customers!A:A,Customers!B:B )</f>
        <v>Finley and Sons</v>
      </c>
      <c r="O1485" s="3" t="str">
        <f>_xlfn.XLOOKUP(C1485,Books!A:A,Books!B:B)</f>
        <v>Prevent particularly wrong</v>
      </c>
      <c r="P1485" s="3" t="str">
        <f>INDEX(Customers!B:B,MATCH(D1485,Customers!A:A,0))</f>
        <v>Finley and Sons</v>
      </c>
    </row>
    <row r="1486" spans="1:16">
      <c r="A1486" t="s">
        <v>2133</v>
      </c>
      <c r="B1486" s="5">
        <v>44976</v>
      </c>
      <c r="C1486" t="s">
        <v>82</v>
      </c>
      <c r="D1486" t="s">
        <v>318</v>
      </c>
      <c r="E1486">
        <v>3</v>
      </c>
      <c r="F1486" t="str">
        <f t="shared" si="92"/>
        <v>normal</v>
      </c>
      <c r="G1486" s="3">
        <v>373</v>
      </c>
      <c r="H1486">
        <v>0</v>
      </c>
      <c r="I1486" t="str">
        <f t="shared" si="93"/>
        <v>full price</v>
      </c>
      <c r="J1486" s="3">
        <f>Table3[[#This Row],[Quantity_Sold]]*Table3[[#This Row],[Selling_Price]]</f>
        <v>1119</v>
      </c>
      <c r="K1486" s="3">
        <f t="shared" si="94"/>
        <v>0</v>
      </c>
      <c r="L1486" s="3">
        <f t="shared" si="95"/>
        <v>1119</v>
      </c>
      <c r="M1486" s="3" t="str">
        <f>TEXT(Table3[[#This Row],[Date]], "mmmm")</f>
        <v>February</v>
      </c>
      <c r="N1486" s="3" t="str">
        <f>_xlfn.XLOOKUP(D1486,Customers!A:A,Customers!B:B )</f>
        <v>Davis, Shepard and Clay</v>
      </c>
      <c r="O1486" s="3" t="str">
        <f>_xlfn.XLOOKUP(C1486,Books!A:A,Books!B:B)</f>
        <v>Light leader expect</v>
      </c>
      <c r="P1486" s="3" t="str">
        <f>INDEX(Customers!B:B,MATCH(D1486,Customers!A:A,0))</f>
        <v>Davis, Shepard and Clay</v>
      </c>
    </row>
    <row r="1487" spans="1:16">
      <c r="A1487" t="s">
        <v>2134</v>
      </c>
      <c r="B1487" s="5">
        <v>44979</v>
      </c>
      <c r="C1487" t="s">
        <v>122</v>
      </c>
      <c r="D1487" t="s">
        <v>552</v>
      </c>
      <c r="E1487">
        <v>1</v>
      </c>
      <c r="F1487" t="str">
        <f t="shared" si="92"/>
        <v>normal</v>
      </c>
      <c r="G1487" s="3">
        <v>326</v>
      </c>
      <c r="H1487">
        <v>0</v>
      </c>
      <c r="I1487" t="str">
        <f t="shared" si="93"/>
        <v>full price</v>
      </c>
      <c r="J1487" s="3">
        <f>Table3[[#This Row],[Quantity_Sold]]*Table3[[#This Row],[Selling_Price]]</f>
        <v>326</v>
      </c>
      <c r="K1487" s="3">
        <f t="shared" si="94"/>
        <v>0</v>
      </c>
      <c r="L1487" s="3">
        <f t="shared" si="95"/>
        <v>326</v>
      </c>
      <c r="M1487" s="3" t="str">
        <f>TEXT(Table3[[#This Row],[Date]], "mmmm")</f>
        <v>February</v>
      </c>
      <c r="N1487" s="3" t="str">
        <f>_xlfn.XLOOKUP(D1487,Customers!A:A,Customers!B:B )</f>
        <v>Lamb LLC</v>
      </c>
      <c r="O1487" s="3" t="str">
        <f>_xlfn.XLOOKUP(C1487,Books!A:A,Books!B:B)</f>
        <v>Than every</v>
      </c>
      <c r="P1487" s="3" t="str">
        <f>INDEX(Customers!B:B,MATCH(D1487,Customers!A:A,0))</f>
        <v>Lamb LLC</v>
      </c>
    </row>
    <row r="1488" spans="1:16">
      <c r="A1488" t="s">
        <v>2135</v>
      </c>
      <c r="B1488" s="5">
        <v>44962</v>
      </c>
      <c r="C1488" t="s">
        <v>48</v>
      </c>
      <c r="D1488" t="s">
        <v>386</v>
      </c>
      <c r="E1488">
        <v>5</v>
      </c>
      <c r="F1488" t="str">
        <f t="shared" si="92"/>
        <v>normal</v>
      </c>
      <c r="G1488" s="3">
        <v>386</v>
      </c>
      <c r="H1488">
        <v>5</v>
      </c>
      <c r="I1488" t="str">
        <f t="shared" si="93"/>
        <v>discounted</v>
      </c>
      <c r="J1488" s="3">
        <f>Table3[[#This Row],[Quantity_Sold]]*Table3[[#This Row],[Selling_Price]]</f>
        <v>1930</v>
      </c>
      <c r="K1488" s="3">
        <f t="shared" si="94"/>
        <v>19.3</v>
      </c>
      <c r="L1488" s="3">
        <f t="shared" si="95"/>
        <v>1910.7</v>
      </c>
      <c r="M1488" s="3" t="str">
        <f>TEXT(Table3[[#This Row],[Date]], "mmmm")</f>
        <v>February</v>
      </c>
      <c r="N1488" s="3" t="str">
        <f>_xlfn.XLOOKUP(D1488,Customers!A:A,Customers!B:B )</f>
        <v>Sullivan-Patterson</v>
      </c>
      <c r="O1488" s="3" t="str">
        <f>_xlfn.XLOOKUP(C1488,Books!A:A,Books!B:B)</f>
        <v>Choose level</v>
      </c>
      <c r="P1488" s="3" t="str">
        <f>INDEX(Customers!B:B,MATCH(D1488,Customers!A:A,0))</f>
        <v>Sullivan-Patterson</v>
      </c>
    </row>
    <row r="1489" spans="1:16">
      <c r="A1489" t="s">
        <v>2136</v>
      </c>
      <c r="B1489" s="5">
        <v>44975</v>
      </c>
      <c r="C1489" t="s">
        <v>84</v>
      </c>
      <c r="D1489" t="s">
        <v>400</v>
      </c>
      <c r="E1489">
        <v>3</v>
      </c>
      <c r="F1489" t="str">
        <f t="shared" si="92"/>
        <v>normal</v>
      </c>
      <c r="G1489" s="3">
        <v>481</v>
      </c>
      <c r="H1489">
        <v>5</v>
      </c>
      <c r="I1489" t="str">
        <f t="shared" si="93"/>
        <v>discounted</v>
      </c>
      <c r="J1489" s="3">
        <f>Table3[[#This Row],[Quantity_Sold]]*Table3[[#This Row],[Selling_Price]]</f>
        <v>1443</v>
      </c>
      <c r="K1489" s="3">
        <f t="shared" si="94"/>
        <v>24.05</v>
      </c>
      <c r="L1489" s="3">
        <f t="shared" si="95"/>
        <v>1418.95</v>
      </c>
      <c r="M1489" s="3" t="str">
        <f>TEXT(Table3[[#This Row],[Date]], "mmmm")</f>
        <v>February</v>
      </c>
      <c r="N1489" s="3" t="str">
        <f>_xlfn.XLOOKUP(D1489,Customers!A:A,Customers!B:B )</f>
        <v>Clarke Group</v>
      </c>
      <c r="O1489" s="3" t="str">
        <f>_xlfn.XLOOKUP(C1489,Books!A:A,Books!B:B)</f>
        <v>Statement back brother</v>
      </c>
      <c r="P1489" s="3" t="str">
        <f>INDEX(Customers!B:B,MATCH(D1489,Customers!A:A,0))</f>
        <v>Clarke Group</v>
      </c>
    </row>
    <row r="1490" spans="1:16">
      <c r="A1490" t="s">
        <v>2137</v>
      </c>
      <c r="B1490" s="5">
        <v>44983</v>
      </c>
      <c r="C1490" t="s">
        <v>96</v>
      </c>
      <c r="D1490" t="s">
        <v>276</v>
      </c>
      <c r="E1490">
        <v>1</v>
      </c>
      <c r="F1490" t="str">
        <f t="shared" si="92"/>
        <v>normal</v>
      </c>
      <c r="G1490" s="3">
        <v>396</v>
      </c>
      <c r="H1490">
        <v>0</v>
      </c>
      <c r="I1490" t="str">
        <f t="shared" si="93"/>
        <v>full price</v>
      </c>
      <c r="J1490" s="3">
        <f>Table3[[#This Row],[Quantity_Sold]]*Table3[[#This Row],[Selling_Price]]</f>
        <v>396</v>
      </c>
      <c r="K1490" s="3">
        <f t="shared" si="94"/>
        <v>0</v>
      </c>
      <c r="L1490" s="3">
        <f t="shared" si="95"/>
        <v>396</v>
      </c>
      <c r="M1490" s="3" t="str">
        <f>TEXT(Table3[[#This Row],[Date]], "mmmm")</f>
        <v>February</v>
      </c>
      <c r="N1490" s="3" t="str">
        <f>_xlfn.XLOOKUP(D1490,Customers!A:A,Customers!B:B )</f>
        <v>Johnston and Sons</v>
      </c>
      <c r="O1490" s="3" t="str">
        <f>_xlfn.XLOOKUP(C1490,Books!A:A,Books!B:B)</f>
        <v>Green city audience</v>
      </c>
      <c r="P1490" s="3" t="str">
        <f>INDEX(Customers!B:B,MATCH(D1490,Customers!A:A,0))</f>
        <v>Johnston and Sons</v>
      </c>
    </row>
    <row r="1491" spans="1:16">
      <c r="A1491" t="s">
        <v>2138</v>
      </c>
      <c r="B1491" s="5">
        <v>44969</v>
      </c>
      <c r="C1491" t="s">
        <v>56</v>
      </c>
      <c r="D1491" t="s">
        <v>182</v>
      </c>
      <c r="E1491">
        <v>2</v>
      </c>
      <c r="F1491" t="str">
        <f t="shared" si="92"/>
        <v>normal</v>
      </c>
      <c r="G1491" s="3">
        <v>222</v>
      </c>
      <c r="H1491">
        <v>15</v>
      </c>
      <c r="I1491" t="str">
        <f t="shared" si="93"/>
        <v>discounted</v>
      </c>
      <c r="J1491" s="3">
        <f>Table3[[#This Row],[Quantity_Sold]]*Table3[[#This Row],[Selling_Price]]</f>
        <v>444</v>
      </c>
      <c r="K1491" s="3">
        <f t="shared" si="94"/>
        <v>33.299999999999997</v>
      </c>
      <c r="L1491" s="3">
        <f t="shared" si="95"/>
        <v>410.7</v>
      </c>
      <c r="M1491" s="3" t="str">
        <f>TEXT(Table3[[#This Row],[Date]], "mmmm")</f>
        <v>February</v>
      </c>
      <c r="N1491" s="3" t="str">
        <f>_xlfn.XLOOKUP(D1491,Customers!A:A,Customers!B:B )</f>
        <v>Hernandez LLC</v>
      </c>
      <c r="O1491" s="3" t="str">
        <f>_xlfn.XLOOKUP(C1491,Books!A:A,Books!B:B)</f>
        <v>Unit coach</v>
      </c>
      <c r="P1491" s="3" t="str">
        <f>INDEX(Customers!B:B,MATCH(D1491,Customers!A:A,0))</f>
        <v>Hernandez LLC</v>
      </c>
    </row>
    <row r="1492" spans="1:16">
      <c r="A1492" t="s">
        <v>2139</v>
      </c>
      <c r="B1492" s="5">
        <v>44967</v>
      </c>
      <c r="C1492" t="s">
        <v>78</v>
      </c>
      <c r="D1492" t="s">
        <v>492</v>
      </c>
      <c r="E1492">
        <v>6</v>
      </c>
      <c r="F1492" t="str">
        <f t="shared" si="92"/>
        <v>Bulk</v>
      </c>
      <c r="G1492" s="3">
        <v>288</v>
      </c>
      <c r="H1492">
        <v>10</v>
      </c>
      <c r="I1492" t="str">
        <f t="shared" si="93"/>
        <v>discounted</v>
      </c>
      <c r="J1492" s="3">
        <f>Table3[[#This Row],[Quantity_Sold]]*Table3[[#This Row],[Selling_Price]]</f>
        <v>1728</v>
      </c>
      <c r="K1492" s="3">
        <f t="shared" si="94"/>
        <v>28.8</v>
      </c>
      <c r="L1492" s="3">
        <f t="shared" si="95"/>
        <v>1699.2</v>
      </c>
      <c r="M1492" s="3" t="str">
        <f>TEXT(Table3[[#This Row],[Date]], "mmmm")</f>
        <v>February</v>
      </c>
      <c r="N1492" s="3" t="str">
        <f>_xlfn.XLOOKUP(D1492,Customers!A:A,Customers!B:B )</f>
        <v>Murray, Mason and Taylor</v>
      </c>
      <c r="O1492" s="3" t="str">
        <f>_xlfn.XLOOKUP(C1492,Books!A:A,Books!B:B)</f>
        <v>Visit although I</v>
      </c>
      <c r="P1492" s="3" t="str">
        <f>INDEX(Customers!B:B,MATCH(D1492,Customers!A:A,0))</f>
        <v>Murray, Mason and Taylor</v>
      </c>
    </row>
    <row r="1493" spans="1:16">
      <c r="A1493" t="s">
        <v>2140</v>
      </c>
      <c r="B1493" s="5">
        <v>44965</v>
      </c>
      <c r="C1493" t="s">
        <v>122</v>
      </c>
      <c r="D1493" t="s">
        <v>564</v>
      </c>
      <c r="E1493">
        <v>1</v>
      </c>
      <c r="F1493" t="str">
        <f t="shared" si="92"/>
        <v>normal</v>
      </c>
      <c r="G1493" s="3">
        <v>326</v>
      </c>
      <c r="H1493">
        <v>15</v>
      </c>
      <c r="I1493" t="str">
        <f t="shared" si="93"/>
        <v>discounted</v>
      </c>
      <c r="J1493" s="3">
        <f>Table3[[#This Row],[Quantity_Sold]]*Table3[[#This Row],[Selling_Price]]</f>
        <v>326</v>
      </c>
      <c r="K1493" s="3">
        <f t="shared" si="94"/>
        <v>48.9</v>
      </c>
      <c r="L1493" s="3">
        <f t="shared" si="95"/>
        <v>277.10000000000002</v>
      </c>
      <c r="M1493" s="3" t="str">
        <f>TEXT(Table3[[#This Row],[Date]], "mmmm")</f>
        <v>February</v>
      </c>
      <c r="N1493" s="3" t="str">
        <f>_xlfn.XLOOKUP(D1493,Customers!A:A,Customers!B:B )</f>
        <v>Hernandez, Castaneda and Khan</v>
      </c>
      <c r="O1493" s="3" t="str">
        <f>_xlfn.XLOOKUP(C1493,Books!A:A,Books!B:B)</f>
        <v>Than every</v>
      </c>
      <c r="P1493" s="3" t="str">
        <f>INDEX(Customers!B:B,MATCH(D1493,Customers!A:A,0))</f>
        <v>Hernandez, Castaneda and Khan</v>
      </c>
    </row>
    <row r="1494" spans="1:16">
      <c r="A1494" t="s">
        <v>2141</v>
      </c>
      <c r="B1494" s="5">
        <v>44980</v>
      </c>
      <c r="C1494" t="s">
        <v>78</v>
      </c>
      <c r="D1494" t="s">
        <v>488</v>
      </c>
      <c r="E1494">
        <v>2</v>
      </c>
      <c r="F1494" t="str">
        <f t="shared" si="92"/>
        <v>normal</v>
      </c>
      <c r="G1494" s="3">
        <v>288</v>
      </c>
      <c r="H1494">
        <v>15</v>
      </c>
      <c r="I1494" t="str">
        <f t="shared" si="93"/>
        <v>discounted</v>
      </c>
      <c r="J1494" s="3">
        <f>Table3[[#This Row],[Quantity_Sold]]*Table3[[#This Row],[Selling_Price]]</f>
        <v>576</v>
      </c>
      <c r="K1494" s="3">
        <f t="shared" si="94"/>
        <v>43.2</v>
      </c>
      <c r="L1494" s="3">
        <f t="shared" si="95"/>
        <v>532.79999999999995</v>
      </c>
      <c r="M1494" s="3" t="str">
        <f>TEXT(Table3[[#This Row],[Date]], "mmmm")</f>
        <v>February</v>
      </c>
      <c r="N1494" s="3" t="str">
        <f>_xlfn.XLOOKUP(D1494,Customers!A:A,Customers!B:B )</f>
        <v>Young, Reed and Goodwin</v>
      </c>
      <c r="O1494" s="3" t="str">
        <f>_xlfn.XLOOKUP(C1494,Books!A:A,Books!B:B)</f>
        <v>Visit although I</v>
      </c>
      <c r="P1494" s="3" t="str">
        <f>INDEX(Customers!B:B,MATCH(D1494,Customers!A:A,0))</f>
        <v>Young, Reed and Goodwin</v>
      </c>
    </row>
    <row r="1495" spans="1:16">
      <c r="A1495" t="s">
        <v>2142</v>
      </c>
      <c r="B1495" s="5">
        <v>44960</v>
      </c>
      <c r="C1495" t="s">
        <v>82</v>
      </c>
      <c r="D1495" t="s">
        <v>604</v>
      </c>
      <c r="E1495">
        <v>8</v>
      </c>
      <c r="F1495" t="str">
        <f t="shared" si="92"/>
        <v>Bulk</v>
      </c>
      <c r="G1495" s="3">
        <v>373</v>
      </c>
      <c r="H1495">
        <v>10</v>
      </c>
      <c r="I1495" t="str">
        <f t="shared" si="93"/>
        <v>discounted</v>
      </c>
      <c r="J1495" s="3">
        <f>Table3[[#This Row],[Quantity_Sold]]*Table3[[#This Row],[Selling_Price]]</f>
        <v>2984</v>
      </c>
      <c r="K1495" s="3">
        <f t="shared" si="94"/>
        <v>37.299999999999997</v>
      </c>
      <c r="L1495" s="3">
        <f t="shared" si="95"/>
        <v>2946.7</v>
      </c>
      <c r="M1495" s="3" t="str">
        <f>TEXT(Table3[[#This Row],[Date]], "mmmm")</f>
        <v>February</v>
      </c>
      <c r="N1495" s="3" t="str">
        <f>_xlfn.XLOOKUP(D1495,Customers!A:A,Customers!B:B )</f>
        <v>Mclaughlin-Ballard</v>
      </c>
      <c r="O1495" s="3" t="str">
        <f>_xlfn.XLOOKUP(C1495,Books!A:A,Books!B:B)</f>
        <v>Light leader expect</v>
      </c>
      <c r="P1495" s="3" t="str">
        <f>INDEX(Customers!B:B,MATCH(D1495,Customers!A:A,0))</f>
        <v>Mclaughlin-Ballard</v>
      </c>
    </row>
    <row r="1496" spans="1:16">
      <c r="A1496" t="s">
        <v>2143</v>
      </c>
      <c r="B1496" s="5">
        <v>44982</v>
      </c>
      <c r="C1496" t="s">
        <v>10</v>
      </c>
      <c r="D1496" t="s">
        <v>234</v>
      </c>
      <c r="E1496">
        <v>5</v>
      </c>
      <c r="F1496" t="str">
        <f t="shared" si="92"/>
        <v>normal</v>
      </c>
      <c r="G1496" s="3">
        <v>167</v>
      </c>
      <c r="H1496">
        <v>5</v>
      </c>
      <c r="I1496" t="str">
        <f t="shared" si="93"/>
        <v>discounted</v>
      </c>
      <c r="J1496" s="3">
        <f>Table3[[#This Row],[Quantity_Sold]]*Table3[[#This Row],[Selling_Price]]</f>
        <v>835</v>
      </c>
      <c r="K1496" s="3">
        <f t="shared" si="94"/>
        <v>8.35</v>
      </c>
      <c r="L1496" s="3">
        <f t="shared" si="95"/>
        <v>826.65</v>
      </c>
      <c r="M1496" s="3" t="str">
        <f>TEXT(Table3[[#This Row],[Date]], "mmmm")</f>
        <v>February</v>
      </c>
      <c r="N1496" s="3" t="str">
        <f>_xlfn.XLOOKUP(D1496,Customers!A:A,Customers!B:B )</f>
        <v>Alvarez, Le and Wilson</v>
      </c>
      <c r="O1496" s="3" t="str">
        <f>_xlfn.XLOOKUP(C1496,Books!A:A,Books!B:B)</f>
        <v>Late</v>
      </c>
      <c r="P1496" s="3" t="str">
        <f>INDEX(Customers!B:B,MATCH(D1496,Customers!A:A,0))</f>
        <v>Alvarez, Le and Wilson</v>
      </c>
    </row>
    <row r="1497" spans="1:16">
      <c r="A1497" t="s">
        <v>2144</v>
      </c>
      <c r="B1497" s="5">
        <v>44962</v>
      </c>
      <c r="C1497" t="s">
        <v>106</v>
      </c>
      <c r="D1497" t="s">
        <v>522</v>
      </c>
      <c r="E1497">
        <v>6</v>
      </c>
      <c r="F1497" t="str">
        <f t="shared" si="92"/>
        <v>Bulk</v>
      </c>
      <c r="G1497" s="3">
        <v>219</v>
      </c>
      <c r="H1497">
        <v>10</v>
      </c>
      <c r="I1497" t="str">
        <f t="shared" si="93"/>
        <v>discounted</v>
      </c>
      <c r="J1497" s="3">
        <f>Table3[[#This Row],[Quantity_Sold]]*Table3[[#This Row],[Selling_Price]]</f>
        <v>1314</v>
      </c>
      <c r="K1497" s="3">
        <f t="shared" si="94"/>
        <v>21.9</v>
      </c>
      <c r="L1497" s="3">
        <f t="shared" si="95"/>
        <v>1292.0999999999999</v>
      </c>
      <c r="M1497" s="3" t="str">
        <f>TEXT(Table3[[#This Row],[Date]], "mmmm")</f>
        <v>February</v>
      </c>
      <c r="N1497" s="3" t="str">
        <f>_xlfn.XLOOKUP(D1497,Customers!A:A,Customers!B:B )</f>
        <v>Williams-Ross</v>
      </c>
      <c r="O1497" s="3" t="str">
        <f>_xlfn.XLOOKUP(C1497,Books!A:A,Books!B:B)</f>
        <v>Some may</v>
      </c>
      <c r="P1497" s="3" t="str">
        <f>INDEX(Customers!B:B,MATCH(D1497,Customers!A:A,0))</f>
        <v>Williams-Ross</v>
      </c>
    </row>
    <row r="1498" spans="1:16">
      <c r="A1498" t="s">
        <v>2145</v>
      </c>
      <c r="B1498" s="5">
        <v>44958</v>
      </c>
      <c r="C1498" t="s">
        <v>102</v>
      </c>
      <c r="D1498" t="s">
        <v>348</v>
      </c>
      <c r="E1498">
        <v>8</v>
      </c>
      <c r="F1498" t="str">
        <f t="shared" si="92"/>
        <v>Bulk</v>
      </c>
      <c r="G1498" s="3">
        <v>162</v>
      </c>
      <c r="H1498">
        <v>10</v>
      </c>
      <c r="I1498" t="str">
        <f t="shared" si="93"/>
        <v>discounted</v>
      </c>
      <c r="J1498" s="3">
        <f>Table3[[#This Row],[Quantity_Sold]]*Table3[[#This Row],[Selling_Price]]</f>
        <v>1296</v>
      </c>
      <c r="K1498" s="3">
        <f t="shared" si="94"/>
        <v>16.2</v>
      </c>
      <c r="L1498" s="3">
        <f t="shared" si="95"/>
        <v>1279.8</v>
      </c>
      <c r="M1498" s="3" t="str">
        <f>TEXT(Table3[[#This Row],[Date]], "mmmm")</f>
        <v>February</v>
      </c>
      <c r="N1498" s="3" t="str">
        <f>_xlfn.XLOOKUP(D1498,Customers!A:A,Customers!B:B )</f>
        <v>Wade Group</v>
      </c>
      <c r="O1498" s="3" t="str">
        <f>_xlfn.XLOOKUP(C1498,Books!A:A,Books!B:B)</f>
        <v>Effort same</v>
      </c>
      <c r="P1498" s="3" t="str">
        <f>INDEX(Customers!B:B,MATCH(D1498,Customers!A:A,0))</f>
        <v>Wade Group</v>
      </c>
    </row>
    <row r="1499" spans="1:16">
      <c r="A1499" t="s">
        <v>2146</v>
      </c>
      <c r="B1499" s="5">
        <v>44981</v>
      </c>
      <c r="C1499" t="s">
        <v>114</v>
      </c>
      <c r="D1499" t="s">
        <v>310</v>
      </c>
      <c r="E1499">
        <v>1</v>
      </c>
      <c r="F1499" t="str">
        <f t="shared" si="92"/>
        <v>normal</v>
      </c>
      <c r="G1499" s="3">
        <v>315</v>
      </c>
      <c r="H1499">
        <v>10</v>
      </c>
      <c r="I1499" t="str">
        <f t="shared" si="93"/>
        <v>discounted</v>
      </c>
      <c r="J1499" s="3">
        <f>Table3[[#This Row],[Quantity_Sold]]*Table3[[#This Row],[Selling_Price]]</f>
        <v>315</v>
      </c>
      <c r="K1499" s="3">
        <f t="shared" si="94"/>
        <v>31.5</v>
      </c>
      <c r="L1499" s="3">
        <f t="shared" si="95"/>
        <v>283.5</v>
      </c>
      <c r="M1499" s="3" t="str">
        <f>TEXT(Table3[[#This Row],[Date]], "mmmm")</f>
        <v>February</v>
      </c>
      <c r="N1499" s="3" t="str">
        <f>_xlfn.XLOOKUP(D1499,Customers!A:A,Customers!B:B )</f>
        <v>Jackson-Hays</v>
      </c>
      <c r="O1499" s="3" t="str">
        <f>_xlfn.XLOOKUP(C1499,Books!A:A,Books!B:B)</f>
        <v>Detail difficult power</v>
      </c>
      <c r="P1499" s="3" t="str">
        <f>INDEX(Customers!B:B,MATCH(D1499,Customers!A:A,0))</f>
        <v>Jackson-Hays</v>
      </c>
    </row>
    <row r="1500" spans="1:16">
      <c r="A1500" t="s">
        <v>2147</v>
      </c>
      <c r="B1500" s="5">
        <v>44965</v>
      </c>
      <c r="C1500" t="s">
        <v>40</v>
      </c>
      <c r="D1500" t="s">
        <v>464</v>
      </c>
      <c r="E1500">
        <v>3</v>
      </c>
      <c r="F1500" t="str">
        <f t="shared" si="92"/>
        <v>normal</v>
      </c>
      <c r="G1500" s="3">
        <v>427</v>
      </c>
      <c r="H1500">
        <v>10</v>
      </c>
      <c r="I1500" t="str">
        <f t="shared" si="93"/>
        <v>discounted</v>
      </c>
      <c r="J1500" s="3">
        <f>Table3[[#This Row],[Quantity_Sold]]*Table3[[#This Row],[Selling_Price]]</f>
        <v>1281</v>
      </c>
      <c r="K1500" s="3">
        <f t="shared" si="94"/>
        <v>42.7</v>
      </c>
      <c r="L1500" s="3">
        <f t="shared" si="95"/>
        <v>1238.3</v>
      </c>
      <c r="M1500" s="3" t="str">
        <f>TEXT(Table3[[#This Row],[Date]], "mmmm")</f>
        <v>February</v>
      </c>
      <c r="N1500" s="3" t="str">
        <f>_xlfn.XLOOKUP(D1500,Customers!A:A,Customers!B:B )</f>
        <v>Vargas, Ali and Vasquez</v>
      </c>
      <c r="O1500" s="3" t="str">
        <f>_xlfn.XLOOKUP(C1500,Books!A:A,Books!B:B)</f>
        <v>Big thought where</v>
      </c>
      <c r="P1500" s="3" t="str">
        <f>INDEX(Customers!B:B,MATCH(D1500,Customers!A:A,0))</f>
        <v>Vargas, Ali and Vasquez</v>
      </c>
    </row>
    <row r="1501" spans="1:16">
      <c r="A1501" t="s">
        <v>2148</v>
      </c>
      <c r="B1501" s="5">
        <v>44976</v>
      </c>
      <c r="C1501" t="s">
        <v>102</v>
      </c>
      <c r="D1501" t="s">
        <v>330</v>
      </c>
      <c r="E1501">
        <v>8</v>
      </c>
      <c r="F1501" t="str">
        <f t="shared" si="92"/>
        <v>Bulk</v>
      </c>
      <c r="G1501" s="3">
        <v>162</v>
      </c>
      <c r="H1501">
        <v>10</v>
      </c>
      <c r="I1501" t="str">
        <f t="shared" si="93"/>
        <v>discounted</v>
      </c>
      <c r="J1501" s="3">
        <f>Table3[[#This Row],[Quantity_Sold]]*Table3[[#This Row],[Selling_Price]]</f>
        <v>1296</v>
      </c>
      <c r="K1501" s="3">
        <f t="shared" si="94"/>
        <v>16.2</v>
      </c>
      <c r="L1501" s="3">
        <f t="shared" si="95"/>
        <v>1279.8</v>
      </c>
      <c r="M1501" s="3" t="str">
        <f>TEXT(Table3[[#This Row],[Date]], "mmmm")</f>
        <v>February</v>
      </c>
      <c r="N1501" s="3" t="str">
        <f>_xlfn.XLOOKUP(D1501,Customers!A:A,Customers!B:B )</f>
        <v>Tate-Massey</v>
      </c>
      <c r="O1501" s="3" t="str">
        <f>_xlfn.XLOOKUP(C1501,Books!A:A,Books!B:B)</f>
        <v>Effort same</v>
      </c>
      <c r="P1501" s="3" t="str">
        <f>INDEX(Customers!B:B,MATCH(D1501,Customers!A:A,0))</f>
        <v>Tate-Massey</v>
      </c>
    </row>
    <row r="1502" spans="1:16">
      <c r="A1502" t="s">
        <v>2149</v>
      </c>
      <c r="B1502" s="5">
        <v>44968</v>
      </c>
      <c r="C1502" t="s">
        <v>4</v>
      </c>
      <c r="D1502" t="s">
        <v>488</v>
      </c>
      <c r="E1502">
        <v>1</v>
      </c>
      <c r="F1502" t="str">
        <f t="shared" si="92"/>
        <v>normal</v>
      </c>
      <c r="G1502" s="3">
        <v>418</v>
      </c>
      <c r="H1502">
        <v>5</v>
      </c>
      <c r="I1502" t="str">
        <f t="shared" si="93"/>
        <v>discounted</v>
      </c>
      <c r="J1502" s="3">
        <f>Table3[[#This Row],[Quantity_Sold]]*Table3[[#This Row],[Selling_Price]]</f>
        <v>418</v>
      </c>
      <c r="K1502" s="3">
        <f t="shared" si="94"/>
        <v>20.9</v>
      </c>
      <c r="L1502" s="3">
        <f t="shared" si="95"/>
        <v>397.1</v>
      </c>
      <c r="M1502" s="3" t="str">
        <f>TEXT(Table3[[#This Row],[Date]], "mmmm")</f>
        <v>February</v>
      </c>
      <c r="N1502" s="3" t="str">
        <f>_xlfn.XLOOKUP(D1502,Customers!A:A,Customers!B:B )</f>
        <v>Young, Reed and Goodwin</v>
      </c>
      <c r="O1502" s="3" t="str">
        <f>_xlfn.XLOOKUP(C1502,Books!A:A,Books!B:B)</f>
        <v>Arrive ok</v>
      </c>
      <c r="P1502" s="3" t="str">
        <f>INDEX(Customers!B:B,MATCH(D1502,Customers!A:A,0))</f>
        <v>Young, Reed and Goodwin</v>
      </c>
    </row>
    <row r="1503" spans="1:16">
      <c r="A1503" t="s">
        <v>2150</v>
      </c>
      <c r="B1503" s="5">
        <v>44984</v>
      </c>
      <c r="C1503" t="s">
        <v>10</v>
      </c>
      <c r="D1503" t="s">
        <v>460</v>
      </c>
      <c r="E1503">
        <v>6</v>
      </c>
      <c r="F1503" t="str">
        <f t="shared" si="92"/>
        <v>Bulk</v>
      </c>
      <c r="G1503" s="3">
        <v>167</v>
      </c>
      <c r="H1503">
        <v>5</v>
      </c>
      <c r="I1503" t="str">
        <f t="shared" si="93"/>
        <v>discounted</v>
      </c>
      <c r="J1503" s="3">
        <f>Table3[[#This Row],[Quantity_Sold]]*Table3[[#This Row],[Selling_Price]]</f>
        <v>1002</v>
      </c>
      <c r="K1503" s="3">
        <f t="shared" si="94"/>
        <v>8.35</v>
      </c>
      <c r="L1503" s="3">
        <f t="shared" si="95"/>
        <v>993.65</v>
      </c>
      <c r="M1503" s="3" t="str">
        <f>TEXT(Table3[[#This Row],[Date]], "mmmm")</f>
        <v>February</v>
      </c>
      <c r="N1503" s="3" t="str">
        <f>_xlfn.XLOOKUP(D1503,Customers!A:A,Customers!B:B )</f>
        <v>Alvarez, Knight and Lopez</v>
      </c>
      <c r="O1503" s="3" t="str">
        <f>_xlfn.XLOOKUP(C1503,Books!A:A,Books!B:B)</f>
        <v>Late</v>
      </c>
      <c r="P1503" s="3" t="str">
        <f>INDEX(Customers!B:B,MATCH(D1503,Customers!A:A,0))</f>
        <v>Alvarez, Knight and Lopez</v>
      </c>
    </row>
    <row r="1504" spans="1:16">
      <c r="A1504" t="s">
        <v>2151</v>
      </c>
      <c r="B1504" s="5">
        <v>44961</v>
      </c>
      <c r="C1504" t="s">
        <v>98</v>
      </c>
      <c r="D1504" t="s">
        <v>408</v>
      </c>
      <c r="E1504">
        <v>9</v>
      </c>
      <c r="F1504" t="str">
        <f t="shared" si="92"/>
        <v>Bulk</v>
      </c>
      <c r="G1504" s="3">
        <v>206</v>
      </c>
      <c r="H1504">
        <v>15</v>
      </c>
      <c r="I1504" t="str">
        <f t="shared" si="93"/>
        <v>discounted</v>
      </c>
      <c r="J1504" s="3">
        <f>Table3[[#This Row],[Quantity_Sold]]*Table3[[#This Row],[Selling_Price]]</f>
        <v>1854</v>
      </c>
      <c r="K1504" s="3">
        <f t="shared" si="94"/>
        <v>30.9</v>
      </c>
      <c r="L1504" s="3">
        <f t="shared" si="95"/>
        <v>1823.1</v>
      </c>
      <c r="M1504" s="3" t="str">
        <f>TEXT(Table3[[#This Row],[Date]], "mmmm")</f>
        <v>February</v>
      </c>
      <c r="N1504" s="3" t="str">
        <f>_xlfn.XLOOKUP(D1504,Customers!A:A,Customers!B:B )</f>
        <v>Miranda-Jimenez</v>
      </c>
      <c r="O1504" s="3" t="str">
        <f>_xlfn.XLOOKUP(C1504,Books!A:A,Books!B:B)</f>
        <v>Inside lot never discover</v>
      </c>
      <c r="P1504" s="3" t="str">
        <f>INDEX(Customers!B:B,MATCH(D1504,Customers!A:A,0))</f>
        <v>Miranda-Jimenez</v>
      </c>
    </row>
    <row r="1505" spans="1:16">
      <c r="A1505" t="s">
        <v>2152</v>
      </c>
      <c r="B1505" s="5">
        <v>44971</v>
      </c>
      <c r="C1505" t="s">
        <v>86</v>
      </c>
      <c r="D1505" t="s">
        <v>162</v>
      </c>
      <c r="E1505">
        <v>2</v>
      </c>
      <c r="F1505" t="str">
        <f t="shared" si="92"/>
        <v>normal</v>
      </c>
      <c r="G1505" s="3">
        <v>356</v>
      </c>
      <c r="H1505">
        <v>5</v>
      </c>
      <c r="I1505" t="str">
        <f t="shared" si="93"/>
        <v>discounted</v>
      </c>
      <c r="J1505" s="3">
        <f>Table3[[#This Row],[Quantity_Sold]]*Table3[[#This Row],[Selling_Price]]</f>
        <v>712</v>
      </c>
      <c r="K1505" s="3">
        <f t="shared" si="94"/>
        <v>17.8</v>
      </c>
      <c r="L1505" s="3">
        <f t="shared" si="95"/>
        <v>694.2</v>
      </c>
      <c r="M1505" s="3" t="str">
        <f>TEXT(Table3[[#This Row],[Date]], "mmmm")</f>
        <v>February</v>
      </c>
      <c r="N1505" s="3" t="str">
        <f>_xlfn.XLOOKUP(D1505,Customers!A:A,Customers!B:B )</f>
        <v>Trevino PLC</v>
      </c>
      <c r="O1505" s="3" t="str">
        <f>_xlfn.XLOOKUP(C1505,Books!A:A,Books!B:B)</f>
        <v>While responsibility</v>
      </c>
      <c r="P1505" s="3" t="str">
        <f>INDEX(Customers!B:B,MATCH(D1505,Customers!A:A,0))</f>
        <v>Trevino PLC</v>
      </c>
    </row>
    <row r="1506" spans="1:16">
      <c r="A1506" t="s">
        <v>2153</v>
      </c>
      <c r="B1506" s="5">
        <v>44974</v>
      </c>
      <c r="C1506" t="s">
        <v>98</v>
      </c>
      <c r="D1506" t="s">
        <v>298</v>
      </c>
      <c r="E1506">
        <v>6</v>
      </c>
      <c r="F1506" t="str">
        <f t="shared" si="92"/>
        <v>Bulk</v>
      </c>
      <c r="G1506" s="3">
        <v>206</v>
      </c>
      <c r="H1506">
        <v>5</v>
      </c>
      <c r="I1506" t="str">
        <f t="shared" si="93"/>
        <v>discounted</v>
      </c>
      <c r="J1506" s="3">
        <f>Table3[[#This Row],[Quantity_Sold]]*Table3[[#This Row],[Selling_Price]]</f>
        <v>1236</v>
      </c>
      <c r="K1506" s="3">
        <f t="shared" si="94"/>
        <v>10.3</v>
      </c>
      <c r="L1506" s="3">
        <f t="shared" si="95"/>
        <v>1225.7</v>
      </c>
      <c r="M1506" s="3" t="str">
        <f>TEXT(Table3[[#This Row],[Date]], "mmmm")</f>
        <v>February</v>
      </c>
      <c r="N1506" s="3" t="str">
        <f>_xlfn.XLOOKUP(D1506,Customers!A:A,Customers!B:B )</f>
        <v>Hayes, Hampton and Palmer</v>
      </c>
      <c r="O1506" s="3" t="str">
        <f>_xlfn.XLOOKUP(C1506,Books!A:A,Books!B:B)</f>
        <v>Inside lot never discover</v>
      </c>
      <c r="P1506" s="3" t="str">
        <f>INDEX(Customers!B:B,MATCH(D1506,Customers!A:A,0))</f>
        <v>Hayes, Hampton and Palmer</v>
      </c>
    </row>
    <row r="1507" spans="1:16">
      <c r="A1507" t="s">
        <v>2154</v>
      </c>
      <c r="B1507" s="5">
        <v>44960</v>
      </c>
      <c r="C1507" t="s">
        <v>40</v>
      </c>
      <c r="D1507" t="s">
        <v>538</v>
      </c>
      <c r="E1507">
        <v>9</v>
      </c>
      <c r="F1507" t="str">
        <f t="shared" si="92"/>
        <v>Bulk</v>
      </c>
      <c r="G1507" s="3">
        <v>427</v>
      </c>
      <c r="H1507">
        <v>15</v>
      </c>
      <c r="I1507" t="str">
        <f t="shared" si="93"/>
        <v>discounted</v>
      </c>
      <c r="J1507" s="3">
        <f>Table3[[#This Row],[Quantity_Sold]]*Table3[[#This Row],[Selling_Price]]</f>
        <v>3843</v>
      </c>
      <c r="K1507" s="3">
        <f t="shared" si="94"/>
        <v>64.05</v>
      </c>
      <c r="L1507" s="3">
        <f t="shared" si="95"/>
        <v>3778.95</v>
      </c>
      <c r="M1507" s="3" t="str">
        <f>TEXT(Table3[[#This Row],[Date]], "mmmm")</f>
        <v>February</v>
      </c>
      <c r="N1507" s="3" t="str">
        <f>_xlfn.XLOOKUP(D1507,Customers!A:A,Customers!B:B )</f>
        <v>Savage, Boyle and Kennedy</v>
      </c>
      <c r="O1507" s="3" t="str">
        <f>_xlfn.XLOOKUP(C1507,Books!A:A,Books!B:B)</f>
        <v>Big thought where</v>
      </c>
      <c r="P1507" s="3" t="str">
        <f>INDEX(Customers!B:B,MATCH(D1507,Customers!A:A,0))</f>
        <v>Savage, Boyle and Kennedy</v>
      </c>
    </row>
    <row r="1508" spans="1:16">
      <c r="A1508" t="s">
        <v>2155</v>
      </c>
      <c r="B1508" s="5">
        <v>44959</v>
      </c>
      <c r="C1508" t="s">
        <v>42</v>
      </c>
      <c r="D1508" t="s">
        <v>410</v>
      </c>
      <c r="E1508">
        <v>4</v>
      </c>
      <c r="F1508" t="str">
        <f t="shared" si="92"/>
        <v>normal</v>
      </c>
      <c r="G1508" s="3">
        <v>303</v>
      </c>
      <c r="H1508">
        <v>5</v>
      </c>
      <c r="I1508" t="str">
        <f t="shared" si="93"/>
        <v>discounted</v>
      </c>
      <c r="J1508" s="3">
        <f>Table3[[#This Row],[Quantity_Sold]]*Table3[[#This Row],[Selling_Price]]</f>
        <v>1212</v>
      </c>
      <c r="K1508" s="3">
        <f t="shared" si="94"/>
        <v>15.15</v>
      </c>
      <c r="L1508" s="3">
        <f t="shared" si="95"/>
        <v>1196.8499999999999</v>
      </c>
      <c r="M1508" s="3" t="str">
        <f>TEXT(Table3[[#This Row],[Date]], "mmmm")</f>
        <v>February</v>
      </c>
      <c r="N1508" s="3" t="str">
        <f>_xlfn.XLOOKUP(D1508,Customers!A:A,Customers!B:B )</f>
        <v>Norris Group</v>
      </c>
      <c r="O1508" s="3" t="str">
        <f>_xlfn.XLOOKUP(C1508,Books!A:A,Books!B:B)</f>
        <v>Industry sport interesting</v>
      </c>
      <c r="P1508" s="3" t="str">
        <f>INDEX(Customers!B:B,MATCH(D1508,Customers!A:A,0))</f>
        <v>Norris Group</v>
      </c>
    </row>
    <row r="1509" spans="1:16">
      <c r="A1509" t="s">
        <v>2156</v>
      </c>
      <c r="B1509" s="5">
        <v>44980</v>
      </c>
      <c r="C1509" t="s">
        <v>50</v>
      </c>
      <c r="D1509" t="s">
        <v>272</v>
      </c>
      <c r="E1509">
        <v>8</v>
      </c>
      <c r="F1509" t="str">
        <f t="shared" si="92"/>
        <v>Bulk</v>
      </c>
      <c r="G1509" s="3">
        <v>269</v>
      </c>
      <c r="H1509">
        <v>0</v>
      </c>
      <c r="I1509" t="str">
        <f t="shared" si="93"/>
        <v>full price</v>
      </c>
      <c r="J1509" s="3">
        <f>Table3[[#This Row],[Quantity_Sold]]*Table3[[#This Row],[Selling_Price]]</f>
        <v>2152</v>
      </c>
      <c r="K1509" s="3">
        <f t="shared" si="94"/>
        <v>0</v>
      </c>
      <c r="L1509" s="3">
        <f t="shared" si="95"/>
        <v>2152</v>
      </c>
      <c r="M1509" s="3" t="str">
        <f>TEXT(Table3[[#This Row],[Date]], "mmmm")</f>
        <v>February</v>
      </c>
      <c r="N1509" s="3" t="str">
        <f>_xlfn.XLOOKUP(D1509,Customers!A:A,Customers!B:B )</f>
        <v>Garcia, Scott and Beltran</v>
      </c>
      <c r="O1509" s="3" t="str">
        <f>_xlfn.XLOOKUP(C1509,Books!A:A,Books!B:B)</f>
        <v>Course history</v>
      </c>
      <c r="P1509" s="3" t="str">
        <f>INDEX(Customers!B:B,MATCH(D1509,Customers!A:A,0))</f>
        <v>Garcia, Scott and Beltran</v>
      </c>
    </row>
    <row r="1510" spans="1:16">
      <c r="A1510" t="s">
        <v>2157</v>
      </c>
      <c r="B1510" s="5">
        <v>44958</v>
      </c>
      <c r="C1510" t="s">
        <v>20</v>
      </c>
      <c r="D1510" t="s">
        <v>578</v>
      </c>
      <c r="E1510">
        <v>2</v>
      </c>
      <c r="F1510" t="str">
        <f t="shared" si="92"/>
        <v>normal</v>
      </c>
      <c r="G1510" s="3">
        <v>213</v>
      </c>
      <c r="H1510">
        <v>0</v>
      </c>
      <c r="I1510" t="str">
        <f t="shared" si="93"/>
        <v>full price</v>
      </c>
      <c r="J1510" s="3">
        <f>Table3[[#This Row],[Quantity_Sold]]*Table3[[#This Row],[Selling_Price]]</f>
        <v>426</v>
      </c>
      <c r="K1510" s="3">
        <f t="shared" si="94"/>
        <v>0</v>
      </c>
      <c r="L1510" s="3">
        <f t="shared" si="95"/>
        <v>426</v>
      </c>
      <c r="M1510" s="3" t="str">
        <f>TEXT(Table3[[#This Row],[Date]], "mmmm")</f>
        <v>February</v>
      </c>
      <c r="N1510" s="3" t="str">
        <f>_xlfn.XLOOKUP(D1510,Customers!A:A,Customers!B:B )</f>
        <v>Moody-Dunn</v>
      </c>
      <c r="O1510" s="3" t="str">
        <f>_xlfn.XLOOKUP(C1510,Books!A:A,Books!B:B)</f>
        <v>System they</v>
      </c>
      <c r="P1510" s="3" t="str">
        <f>INDEX(Customers!B:B,MATCH(D1510,Customers!A:A,0))</f>
        <v>Moody-Dunn</v>
      </c>
    </row>
    <row r="1511" spans="1:16">
      <c r="A1511" t="s">
        <v>2158</v>
      </c>
      <c r="B1511" s="5">
        <v>44962</v>
      </c>
      <c r="C1511" t="s">
        <v>104</v>
      </c>
      <c r="D1511" t="s">
        <v>256</v>
      </c>
      <c r="E1511">
        <v>8</v>
      </c>
      <c r="F1511" t="str">
        <f t="shared" si="92"/>
        <v>Bulk</v>
      </c>
      <c r="G1511" s="3">
        <v>465</v>
      </c>
      <c r="H1511">
        <v>10</v>
      </c>
      <c r="I1511" t="str">
        <f t="shared" si="93"/>
        <v>discounted</v>
      </c>
      <c r="J1511" s="3">
        <f>Table3[[#This Row],[Quantity_Sold]]*Table3[[#This Row],[Selling_Price]]</f>
        <v>3720</v>
      </c>
      <c r="K1511" s="3">
        <f t="shared" si="94"/>
        <v>46.5</v>
      </c>
      <c r="L1511" s="3">
        <f t="shared" si="95"/>
        <v>3673.5</v>
      </c>
      <c r="M1511" s="3" t="str">
        <f>TEXT(Table3[[#This Row],[Date]], "mmmm")</f>
        <v>February</v>
      </c>
      <c r="N1511" s="3" t="str">
        <f>_xlfn.XLOOKUP(D1511,Customers!A:A,Customers!B:B )</f>
        <v>Stevenson-Phillips</v>
      </c>
      <c r="O1511" s="3" t="str">
        <f>_xlfn.XLOOKUP(C1511,Books!A:A,Books!B:B)</f>
        <v>Process find daughter</v>
      </c>
      <c r="P1511" s="3" t="str">
        <f>INDEX(Customers!B:B,MATCH(D1511,Customers!A:A,0))</f>
        <v>Stevenson-Phillips</v>
      </c>
    </row>
    <row r="1512" spans="1:16">
      <c r="A1512" t="s">
        <v>2159</v>
      </c>
      <c r="B1512" s="5">
        <v>44973</v>
      </c>
      <c r="C1512" t="s">
        <v>78</v>
      </c>
      <c r="D1512" t="s">
        <v>212</v>
      </c>
      <c r="E1512">
        <v>7</v>
      </c>
      <c r="F1512" t="str">
        <f t="shared" si="92"/>
        <v>Bulk</v>
      </c>
      <c r="G1512" s="3">
        <v>288</v>
      </c>
      <c r="H1512">
        <v>5</v>
      </c>
      <c r="I1512" t="str">
        <f t="shared" si="93"/>
        <v>discounted</v>
      </c>
      <c r="J1512" s="3">
        <f>Table3[[#This Row],[Quantity_Sold]]*Table3[[#This Row],[Selling_Price]]</f>
        <v>2016</v>
      </c>
      <c r="K1512" s="3">
        <f t="shared" si="94"/>
        <v>14.4</v>
      </c>
      <c r="L1512" s="3">
        <f t="shared" si="95"/>
        <v>2001.6</v>
      </c>
      <c r="M1512" s="3" t="str">
        <f>TEXT(Table3[[#This Row],[Date]], "mmmm")</f>
        <v>February</v>
      </c>
      <c r="N1512" s="3" t="str">
        <f>_xlfn.XLOOKUP(D1512,Customers!A:A,Customers!B:B )</f>
        <v>Barrett-Bryant</v>
      </c>
      <c r="O1512" s="3" t="str">
        <f>_xlfn.XLOOKUP(C1512,Books!A:A,Books!B:B)</f>
        <v>Visit although I</v>
      </c>
      <c r="P1512" s="3" t="str">
        <f>INDEX(Customers!B:B,MATCH(D1512,Customers!A:A,0))</f>
        <v>Barrett-Bryant</v>
      </c>
    </row>
    <row r="1513" spans="1:16">
      <c r="A1513" t="s">
        <v>2160</v>
      </c>
      <c r="B1513" s="5">
        <v>44976</v>
      </c>
      <c r="C1513" t="s">
        <v>106</v>
      </c>
      <c r="D1513" t="s">
        <v>386</v>
      </c>
      <c r="E1513">
        <v>9</v>
      </c>
      <c r="F1513" t="str">
        <f t="shared" si="92"/>
        <v>Bulk</v>
      </c>
      <c r="G1513" s="3">
        <v>219</v>
      </c>
      <c r="H1513">
        <v>5</v>
      </c>
      <c r="I1513" t="str">
        <f t="shared" si="93"/>
        <v>discounted</v>
      </c>
      <c r="J1513" s="3">
        <f>Table3[[#This Row],[Quantity_Sold]]*Table3[[#This Row],[Selling_Price]]</f>
        <v>1971</v>
      </c>
      <c r="K1513" s="3">
        <f t="shared" si="94"/>
        <v>10.95</v>
      </c>
      <c r="L1513" s="3">
        <f t="shared" si="95"/>
        <v>1960.05</v>
      </c>
      <c r="M1513" s="3" t="str">
        <f>TEXT(Table3[[#This Row],[Date]], "mmmm")</f>
        <v>February</v>
      </c>
      <c r="N1513" s="3" t="str">
        <f>_xlfn.XLOOKUP(D1513,Customers!A:A,Customers!B:B )</f>
        <v>Sullivan-Patterson</v>
      </c>
      <c r="O1513" s="3" t="str">
        <f>_xlfn.XLOOKUP(C1513,Books!A:A,Books!B:B)</f>
        <v>Some may</v>
      </c>
      <c r="P1513" s="3" t="str">
        <f>INDEX(Customers!B:B,MATCH(D1513,Customers!A:A,0))</f>
        <v>Sullivan-Patterson</v>
      </c>
    </row>
    <row r="1514" spans="1:16">
      <c r="A1514" t="s">
        <v>2161</v>
      </c>
      <c r="B1514" s="5">
        <v>44963</v>
      </c>
      <c r="C1514" t="s">
        <v>76</v>
      </c>
      <c r="D1514" t="s">
        <v>356</v>
      </c>
      <c r="E1514">
        <v>9</v>
      </c>
      <c r="F1514" t="str">
        <f t="shared" si="92"/>
        <v>Bulk</v>
      </c>
      <c r="G1514" s="3">
        <v>305</v>
      </c>
      <c r="H1514">
        <v>5</v>
      </c>
      <c r="I1514" t="str">
        <f t="shared" si="93"/>
        <v>discounted</v>
      </c>
      <c r="J1514" s="3">
        <f>Table3[[#This Row],[Quantity_Sold]]*Table3[[#This Row],[Selling_Price]]</f>
        <v>2745</v>
      </c>
      <c r="K1514" s="3">
        <f t="shared" si="94"/>
        <v>15.25</v>
      </c>
      <c r="L1514" s="3">
        <f t="shared" si="95"/>
        <v>2729.75</v>
      </c>
      <c r="M1514" s="3" t="str">
        <f>TEXT(Table3[[#This Row],[Date]], "mmmm")</f>
        <v>February</v>
      </c>
      <c r="N1514" s="3" t="str">
        <f>_xlfn.XLOOKUP(D1514,Customers!A:A,Customers!B:B )</f>
        <v>Nash, Rich and Hill</v>
      </c>
      <c r="O1514" s="3" t="str">
        <f>_xlfn.XLOOKUP(C1514,Books!A:A,Books!B:B)</f>
        <v>Above treatment</v>
      </c>
      <c r="P1514" s="3" t="str">
        <f>INDEX(Customers!B:B,MATCH(D1514,Customers!A:A,0))</f>
        <v>Nash, Rich and Hill</v>
      </c>
    </row>
    <row r="1515" spans="1:16">
      <c r="A1515" t="s">
        <v>2162</v>
      </c>
      <c r="B1515" s="5">
        <v>44979</v>
      </c>
      <c r="C1515" t="s">
        <v>22</v>
      </c>
      <c r="D1515" t="s">
        <v>202</v>
      </c>
      <c r="E1515">
        <v>8</v>
      </c>
      <c r="F1515" t="str">
        <f t="shared" si="92"/>
        <v>Bulk</v>
      </c>
      <c r="G1515" s="3">
        <v>332</v>
      </c>
      <c r="H1515">
        <v>0</v>
      </c>
      <c r="I1515" t="str">
        <f t="shared" si="93"/>
        <v>full price</v>
      </c>
      <c r="J1515" s="3">
        <f>Table3[[#This Row],[Quantity_Sold]]*Table3[[#This Row],[Selling_Price]]</f>
        <v>2656</v>
      </c>
      <c r="K1515" s="3">
        <f t="shared" si="94"/>
        <v>0</v>
      </c>
      <c r="L1515" s="3">
        <f t="shared" si="95"/>
        <v>2656</v>
      </c>
      <c r="M1515" s="3" t="str">
        <f>TEXT(Table3[[#This Row],[Date]], "mmmm")</f>
        <v>February</v>
      </c>
      <c r="N1515" s="3" t="str">
        <f>_xlfn.XLOOKUP(D1515,Customers!A:A,Customers!B:B )</f>
        <v>Finley and Sons</v>
      </c>
      <c r="O1515" s="3" t="str">
        <f>_xlfn.XLOOKUP(C1515,Books!A:A,Books!B:B)</f>
        <v>Loss peace on</v>
      </c>
      <c r="P1515" s="3" t="str">
        <f>INDEX(Customers!B:B,MATCH(D1515,Customers!A:A,0))</f>
        <v>Finley and Sons</v>
      </c>
    </row>
    <row r="1516" spans="1:16">
      <c r="A1516" t="s">
        <v>2163</v>
      </c>
      <c r="B1516" s="5">
        <v>44966</v>
      </c>
      <c r="C1516" t="s">
        <v>10</v>
      </c>
      <c r="D1516" t="s">
        <v>396</v>
      </c>
      <c r="E1516">
        <v>6</v>
      </c>
      <c r="F1516" t="str">
        <f t="shared" si="92"/>
        <v>Bulk</v>
      </c>
      <c r="G1516" s="3">
        <v>167</v>
      </c>
      <c r="H1516">
        <v>15</v>
      </c>
      <c r="I1516" t="str">
        <f t="shared" si="93"/>
        <v>discounted</v>
      </c>
      <c r="J1516" s="3">
        <f>Table3[[#This Row],[Quantity_Sold]]*Table3[[#This Row],[Selling_Price]]</f>
        <v>1002</v>
      </c>
      <c r="K1516" s="3">
        <f t="shared" si="94"/>
        <v>25.05</v>
      </c>
      <c r="L1516" s="3">
        <f t="shared" si="95"/>
        <v>976.95</v>
      </c>
      <c r="M1516" s="3" t="str">
        <f>TEXT(Table3[[#This Row],[Date]], "mmmm")</f>
        <v>February</v>
      </c>
      <c r="N1516" s="3" t="str">
        <f>_xlfn.XLOOKUP(D1516,Customers!A:A,Customers!B:B )</f>
        <v>Holt-Brown</v>
      </c>
      <c r="O1516" s="3" t="str">
        <f>_xlfn.XLOOKUP(C1516,Books!A:A,Books!B:B)</f>
        <v>Late</v>
      </c>
      <c r="P1516" s="3" t="str">
        <f>INDEX(Customers!B:B,MATCH(D1516,Customers!A:A,0))</f>
        <v>Holt-Brown</v>
      </c>
    </row>
    <row r="1517" spans="1:16">
      <c r="A1517" t="s">
        <v>2164</v>
      </c>
      <c r="B1517" s="5">
        <v>44981</v>
      </c>
      <c r="C1517" t="s">
        <v>32</v>
      </c>
      <c r="D1517" t="s">
        <v>534</v>
      </c>
      <c r="E1517">
        <v>2</v>
      </c>
      <c r="F1517" t="str">
        <f t="shared" si="92"/>
        <v>normal</v>
      </c>
      <c r="G1517" s="3">
        <v>186</v>
      </c>
      <c r="H1517">
        <v>0</v>
      </c>
      <c r="I1517" t="str">
        <f t="shared" si="93"/>
        <v>full price</v>
      </c>
      <c r="J1517" s="3">
        <f>Table3[[#This Row],[Quantity_Sold]]*Table3[[#This Row],[Selling_Price]]</f>
        <v>372</v>
      </c>
      <c r="K1517" s="3">
        <f t="shared" si="94"/>
        <v>0</v>
      </c>
      <c r="L1517" s="3">
        <f t="shared" si="95"/>
        <v>372</v>
      </c>
      <c r="M1517" s="3" t="str">
        <f>TEXT(Table3[[#This Row],[Date]], "mmmm")</f>
        <v>February</v>
      </c>
      <c r="N1517" s="3" t="str">
        <f>_xlfn.XLOOKUP(D1517,Customers!A:A,Customers!B:B )</f>
        <v>Gonzalez Inc</v>
      </c>
      <c r="O1517" s="3" t="str">
        <f>_xlfn.XLOOKUP(C1517,Books!A:A,Books!B:B)</f>
        <v>Charge along</v>
      </c>
      <c r="P1517" s="3" t="str">
        <f>INDEX(Customers!B:B,MATCH(D1517,Customers!A:A,0))</f>
        <v>Gonzalez Inc</v>
      </c>
    </row>
    <row r="1518" spans="1:16">
      <c r="A1518" t="s">
        <v>2165</v>
      </c>
      <c r="B1518" s="5">
        <v>44958</v>
      </c>
      <c r="C1518" t="s">
        <v>96</v>
      </c>
      <c r="D1518" t="s">
        <v>336</v>
      </c>
      <c r="E1518">
        <v>2</v>
      </c>
      <c r="F1518" t="str">
        <f t="shared" si="92"/>
        <v>normal</v>
      </c>
      <c r="G1518" s="3">
        <v>396</v>
      </c>
      <c r="H1518">
        <v>5</v>
      </c>
      <c r="I1518" t="str">
        <f t="shared" si="93"/>
        <v>discounted</v>
      </c>
      <c r="J1518" s="3">
        <f>Table3[[#This Row],[Quantity_Sold]]*Table3[[#This Row],[Selling_Price]]</f>
        <v>792</v>
      </c>
      <c r="K1518" s="3">
        <f t="shared" si="94"/>
        <v>19.8</v>
      </c>
      <c r="L1518" s="3">
        <f t="shared" si="95"/>
        <v>772.2</v>
      </c>
      <c r="M1518" s="3" t="str">
        <f>TEXT(Table3[[#This Row],[Date]], "mmmm")</f>
        <v>February</v>
      </c>
      <c r="N1518" s="3" t="str">
        <f>_xlfn.XLOOKUP(D1518,Customers!A:A,Customers!B:B )</f>
        <v>Kelley, Pena and Zimmerman</v>
      </c>
      <c r="O1518" s="3" t="str">
        <f>_xlfn.XLOOKUP(C1518,Books!A:A,Books!B:B)</f>
        <v>Green city audience</v>
      </c>
      <c r="P1518" s="3" t="str">
        <f>INDEX(Customers!B:B,MATCH(D1518,Customers!A:A,0))</f>
        <v>Kelley, Pena and Zimmerman</v>
      </c>
    </row>
    <row r="1519" spans="1:16">
      <c r="A1519" t="s">
        <v>2166</v>
      </c>
      <c r="B1519" s="5">
        <v>44967</v>
      </c>
      <c r="C1519" t="s">
        <v>82</v>
      </c>
      <c r="D1519" t="s">
        <v>614</v>
      </c>
      <c r="E1519">
        <v>2</v>
      </c>
      <c r="F1519" t="str">
        <f t="shared" si="92"/>
        <v>normal</v>
      </c>
      <c r="G1519" s="3">
        <v>373</v>
      </c>
      <c r="H1519">
        <v>5</v>
      </c>
      <c r="I1519" t="str">
        <f t="shared" si="93"/>
        <v>discounted</v>
      </c>
      <c r="J1519" s="3">
        <f>Table3[[#This Row],[Quantity_Sold]]*Table3[[#This Row],[Selling_Price]]</f>
        <v>746</v>
      </c>
      <c r="K1519" s="3">
        <f t="shared" si="94"/>
        <v>18.649999999999999</v>
      </c>
      <c r="L1519" s="3">
        <f t="shared" si="95"/>
        <v>727.35</v>
      </c>
      <c r="M1519" s="3" t="str">
        <f>TEXT(Table3[[#This Row],[Date]], "mmmm")</f>
        <v>February</v>
      </c>
      <c r="N1519" s="3" t="str">
        <f>_xlfn.XLOOKUP(D1519,Customers!A:A,Customers!B:B )</f>
        <v>Morgan PLC</v>
      </c>
      <c r="O1519" s="3" t="str">
        <f>_xlfn.XLOOKUP(C1519,Books!A:A,Books!B:B)</f>
        <v>Light leader expect</v>
      </c>
      <c r="P1519" s="3" t="str">
        <f>INDEX(Customers!B:B,MATCH(D1519,Customers!A:A,0))</f>
        <v>Morgan PLC</v>
      </c>
    </row>
    <row r="1520" spans="1:16">
      <c r="A1520" t="s">
        <v>2167</v>
      </c>
      <c r="B1520" s="5">
        <v>44963</v>
      </c>
      <c r="C1520" t="s">
        <v>26</v>
      </c>
      <c r="D1520" t="s">
        <v>492</v>
      </c>
      <c r="E1520">
        <v>10</v>
      </c>
      <c r="F1520" t="str">
        <f t="shared" si="92"/>
        <v>Bulk</v>
      </c>
      <c r="G1520" s="3">
        <v>210</v>
      </c>
      <c r="H1520">
        <v>15</v>
      </c>
      <c r="I1520" t="str">
        <f t="shared" si="93"/>
        <v>discounted</v>
      </c>
      <c r="J1520" s="3">
        <f>Table3[[#This Row],[Quantity_Sold]]*Table3[[#This Row],[Selling_Price]]</f>
        <v>2100</v>
      </c>
      <c r="K1520" s="3">
        <f t="shared" si="94"/>
        <v>31.5</v>
      </c>
      <c r="L1520" s="3">
        <f t="shared" si="95"/>
        <v>2068.5</v>
      </c>
      <c r="M1520" s="3" t="str">
        <f>TEXT(Table3[[#This Row],[Date]], "mmmm")</f>
        <v>February</v>
      </c>
      <c r="N1520" s="3" t="str">
        <f>_xlfn.XLOOKUP(D1520,Customers!A:A,Customers!B:B )</f>
        <v>Murray, Mason and Taylor</v>
      </c>
      <c r="O1520" s="3" t="str">
        <f>_xlfn.XLOOKUP(C1520,Books!A:A,Books!B:B)</f>
        <v>Nearly material</v>
      </c>
      <c r="P1520" s="3" t="str">
        <f>INDEX(Customers!B:B,MATCH(D1520,Customers!A:A,0))</f>
        <v>Murray, Mason and Taylor</v>
      </c>
    </row>
    <row r="1521" spans="1:16">
      <c r="A1521" t="s">
        <v>2168</v>
      </c>
      <c r="B1521" s="5">
        <v>44979</v>
      </c>
      <c r="C1521" t="s">
        <v>42</v>
      </c>
      <c r="D1521" t="s">
        <v>366</v>
      </c>
      <c r="E1521">
        <v>7</v>
      </c>
      <c r="F1521" t="str">
        <f t="shared" si="92"/>
        <v>Bulk</v>
      </c>
      <c r="G1521" s="3">
        <v>303</v>
      </c>
      <c r="H1521">
        <v>15</v>
      </c>
      <c r="I1521" t="str">
        <f t="shared" si="93"/>
        <v>discounted</v>
      </c>
      <c r="J1521" s="3">
        <f>Table3[[#This Row],[Quantity_Sold]]*Table3[[#This Row],[Selling_Price]]</f>
        <v>2121</v>
      </c>
      <c r="K1521" s="3">
        <f t="shared" si="94"/>
        <v>45.45</v>
      </c>
      <c r="L1521" s="3">
        <f t="shared" si="95"/>
        <v>2075.5500000000002</v>
      </c>
      <c r="M1521" s="3" t="str">
        <f>TEXT(Table3[[#This Row],[Date]], "mmmm")</f>
        <v>February</v>
      </c>
      <c r="N1521" s="3" t="str">
        <f>_xlfn.XLOOKUP(D1521,Customers!A:A,Customers!B:B )</f>
        <v>Carr Ltd</v>
      </c>
      <c r="O1521" s="3" t="str">
        <f>_xlfn.XLOOKUP(C1521,Books!A:A,Books!B:B)</f>
        <v>Industry sport interesting</v>
      </c>
      <c r="P1521" s="3" t="str">
        <f>INDEX(Customers!B:B,MATCH(D1521,Customers!A:A,0))</f>
        <v>Carr Ltd</v>
      </c>
    </row>
    <row r="1522" spans="1:16">
      <c r="A1522" t="s">
        <v>2169</v>
      </c>
      <c r="B1522" s="5">
        <v>44972</v>
      </c>
      <c r="C1522" t="s">
        <v>13</v>
      </c>
      <c r="D1522" t="s">
        <v>186</v>
      </c>
      <c r="E1522">
        <v>9</v>
      </c>
      <c r="F1522" t="str">
        <f t="shared" si="92"/>
        <v>Bulk</v>
      </c>
      <c r="G1522" s="3">
        <v>354</v>
      </c>
      <c r="H1522">
        <v>10</v>
      </c>
      <c r="I1522" t="str">
        <f t="shared" si="93"/>
        <v>discounted</v>
      </c>
      <c r="J1522" s="3">
        <f>Table3[[#This Row],[Quantity_Sold]]*Table3[[#This Row],[Selling_Price]]</f>
        <v>3186</v>
      </c>
      <c r="K1522" s="3">
        <f t="shared" si="94"/>
        <v>35.4</v>
      </c>
      <c r="L1522" s="3">
        <f t="shared" si="95"/>
        <v>3150.6</v>
      </c>
      <c r="M1522" s="3" t="str">
        <f>TEXT(Table3[[#This Row],[Date]], "mmmm")</f>
        <v>February</v>
      </c>
      <c r="N1522" s="3" t="str">
        <f>_xlfn.XLOOKUP(D1522,Customers!A:A,Customers!B:B )</f>
        <v>Williams-Edwards</v>
      </c>
      <c r="O1522" s="3" t="str">
        <f>_xlfn.XLOOKUP(C1522,Books!A:A,Books!B:B)</f>
        <v>Food ability</v>
      </c>
      <c r="P1522" s="3" t="str">
        <f>INDEX(Customers!B:B,MATCH(D1522,Customers!A:A,0))</f>
        <v>Williams-Edwards</v>
      </c>
    </row>
    <row r="1523" spans="1:16">
      <c r="A1523" t="s">
        <v>2170</v>
      </c>
      <c r="B1523" s="5">
        <v>44962</v>
      </c>
      <c r="C1523" t="s">
        <v>22</v>
      </c>
      <c r="D1523" t="s">
        <v>398</v>
      </c>
      <c r="E1523">
        <v>5</v>
      </c>
      <c r="F1523" t="str">
        <f t="shared" si="92"/>
        <v>normal</v>
      </c>
      <c r="G1523" s="3">
        <v>332</v>
      </c>
      <c r="H1523">
        <v>0</v>
      </c>
      <c r="I1523" t="str">
        <f t="shared" si="93"/>
        <v>full price</v>
      </c>
      <c r="J1523" s="3">
        <f>Table3[[#This Row],[Quantity_Sold]]*Table3[[#This Row],[Selling_Price]]</f>
        <v>1660</v>
      </c>
      <c r="K1523" s="3">
        <f t="shared" si="94"/>
        <v>0</v>
      </c>
      <c r="L1523" s="3">
        <f t="shared" si="95"/>
        <v>1660</v>
      </c>
      <c r="M1523" s="3" t="str">
        <f>TEXT(Table3[[#This Row],[Date]], "mmmm")</f>
        <v>February</v>
      </c>
      <c r="N1523" s="3" t="str">
        <f>_xlfn.XLOOKUP(D1523,Customers!A:A,Customers!B:B )</f>
        <v>Moreno, Jenkins and Perez</v>
      </c>
      <c r="O1523" s="3" t="str">
        <f>_xlfn.XLOOKUP(C1523,Books!A:A,Books!B:B)</f>
        <v>Loss peace on</v>
      </c>
      <c r="P1523" s="3" t="str">
        <f>INDEX(Customers!B:B,MATCH(D1523,Customers!A:A,0))</f>
        <v>Moreno, Jenkins and Perez</v>
      </c>
    </row>
    <row r="1524" spans="1:16">
      <c r="A1524" t="s">
        <v>2171</v>
      </c>
      <c r="B1524" s="5">
        <v>44983</v>
      </c>
      <c r="C1524" t="s">
        <v>24</v>
      </c>
      <c r="D1524" t="s">
        <v>362</v>
      </c>
      <c r="E1524">
        <v>2</v>
      </c>
      <c r="F1524" t="str">
        <f t="shared" si="92"/>
        <v>normal</v>
      </c>
      <c r="G1524" s="3">
        <v>492</v>
      </c>
      <c r="H1524">
        <v>15</v>
      </c>
      <c r="I1524" t="str">
        <f t="shared" si="93"/>
        <v>discounted</v>
      </c>
      <c r="J1524" s="3">
        <f>Table3[[#This Row],[Quantity_Sold]]*Table3[[#This Row],[Selling_Price]]</f>
        <v>984</v>
      </c>
      <c r="K1524" s="3">
        <f t="shared" si="94"/>
        <v>73.8</v>
      </c>
      <c r="L1524" s="3">
        <f t="shared" si="95"/>
        <v>910.2</v>
      </c>
      <c r="M1524" s="3" t="str">
        <f>TEXT(Table3[[#This Row],[Date]], "mmmm")</f>
        <v>February</v>
      </c>
      <c r="N1524" s="3" t="str">
        <f>_xlfn.XLOOKUP(D1524,Customers!A:A,Customers!B:B )</f>
        <v>Moss, Lewis and Rosales</v>
      </c>
      <c r="O1524" s="3" t="str">
        <f>_xlfn.XLOOKUP(C1524,Books!A:A,Books!B:B)</f>
        <v>Audience stop sport</v>
      </c>
      <c r="P1524" s="3" t="str">
        <f>INDEX(Customers!B:B,MATCH(D1524,Customers!A:A,0))</f>
        <v>Moss, Lewis and Rosales</v>
      </c>
    </row>
    <row r="1525" spans="1:16">
      <c r="A1525" t="s">
        <v>2172</v>
      </c>
      <c r="B1525" s="5">
        <v>44960</v>
      </c>
      <c r="C1525" t="s">
        <v>94</v>
      </c>
      <c r="D1525" t="s">
        <v>422</v>
      </c>
      <c r="E1525">
        <v>1</v>
      </c>
      <c r="F1525" t="str">
        <f t="shared" si="92"/>
        <v>normal</v>
      </c>
      <c r="G1525" s="3">
        <v>262</v>
      </c>
      <c r="H1525">
        <v>15</v>
      </c>
      <c r="I1525" t="str">
        <f t="shared" si="93"/>
        <v>discounted</v>
      </c>
      <c r="J1525" s="3">
        <f>Table3[[#This Row],[Quantity_Sold]]*Table3[[#This Row],[Selling_Price]]</f>
        <v>262</v>
      </c>
      <c r="K1525" s="3">
        <f t="shared" si="94"/>
        <v>39.299999999999997</v>
      </c>
      <c r="L1525" s="3">
        <f t="shared" si="95"/>
        <v>222.7</v>
      </c>
      <c r="M1525" s="3" t="str">
        <f>TEXT(Table3[[#This Row],[Date]], "mmmm")</f>
        <v>February</v>
      </c>
      <c r="N1525" s="3" t="str">
        <f>_xlfn.XLOOKUP(D1525,Customers!A:A,Customers!B:B )</f>
        <v>Butler-Carter</v>
      </c>
      <c r="O1525" s="3" t="str">
        <f>_xlfn.XLOOKUP(C1525,Books!A:A,Books!B:B)</f>
        <v>Number owner</v>
      </c>
      <c r="P1525" s="3" t="str">
        <f>INDEX(Customers!B:B,MATCH(D1525,Customers!A:A,0))</f>
        <v>Butler-Carter</v>
      </c>
    </row>
    <row r="1526" spans="1:16">
      <c r="A1526" t="s">
        <v>2173</v>
      </c>
      <c r="B1526" s="5">
        <v>44962</v>
      </c>
      <c r="C1526" t="s">
        <v>40</v>
      </c>
      <c r="D1526" t="s">
        <v>202</v>
      </c>
      <c r="E1526">
        <v>10</v>
      </c>
      <c r="F1526" t="str">
        <f t="shared" si="92"/>
        <v>Bulk</v>
      </c>
      <c r="G1526" s="3">
        <v>427</v>
      </c>
      <c r="H1526">
        <v>5</v>
      </c>
      <c r="I1526" t="str">
        <f t="shared" si="93"/>
        <v>discounted</v>
      </c>
      <c r="J1526" s="3">
        <f>Table3[[#This Row],[Quantity_Sold]]*Table3[[#This Row],[Selling_Price]]</f>
        <v>4270</v>
      </c>
      <c r="K1526" s="3">
        <f t="shared" si="94"/>
        <v>21.35</v>
      </c>
      <c r="L1526" s="3">
        <f t="shared" si="95"/>
        <v>4248.6499999999996</v>
      </c>
      <c r="M1526" s="3" t="str">
        <f>TEXT(Table3[[#This Row],[Date]], "mmmm")</f>
        <v>February</v>
      </c>
      <c r="N1526" s="3" t="str">
        <f>_xlfn.XLOOKUP(D1526,Customers!A:A,Customers!B:B )</f>
        <v>Finley and Sons</v>
      </c>
      <c r="O1526" s="3" t="str">
        <f>_xlfn.XLOOKUP(C1526,Books!A:A,Books!B:B)</f>
        <v>Big thought where</v>
      </c>
      <c r="P1526" s="3" t="str">
        <f>INDEX(Customers!B:B,MATCH(D1526,Customers!A:A,0))</f>
        <v>Finley and Sons</v>
      </c>
    </row>
    <row r="1527" spans="1:16">
      <c r="A1527" t="s">
        <v>2174</v>
      </c>
      <c r="B1527" s="5">
        <v>44978</v>
      </c>
      <c r="C1527" t="s">
        <v>13</v>
      </c>
      <c r="D1527" t="s">
        <v>218</v>
      </c>
      <c r="E1527">
        <v>2</v>
      </c>
      <c r="F1527" t="str">
        <f t="shared" si="92"/>
        <v>normal</v>
      </c>
      <c r="G1527" s="3">
        <v>354</v>
      </c>
      <c r="H1527">
        <v>10</v>
      </c>
      <c r="I1527" t="str">
        <f t="shared" si="93"/>
        <v>discounted</v>
      </c>
      <c r="J1527" s="3">
        <f>Table3[[#This Row],[Quantity_Sold]]*Table3[[#This Row],[Selling_Price]]</f>
        <v>708</v>
      </c>
      <c r="K1527" s="3">
        <f t="shared" si="94"/>
        <v>35.4</v>
      </c>
      <c r="L1527" s="3">
        <f t="shared" si="95"/>
        <v>672.6</v>
      </c>
      <c r="M1527" s="3" t="str">
        <f>TEXT(Table3[[#This Row],[Date]], "mmmm")</f>
        <v>February</v>
      </c>
      <c r="N1527" s="3" t="str">
        <f>_xlfn.XLOOKUP(D1527,Customers!A:A,Customers!B:B )</f>
        <v>Fox-Williams</v>
      </c>
      <c r="O1527" s="3" t="str">
        <f>_xlfn.XLOOKUP(C1527,Books!A:A,Books!B:B)</f>
        <v>Food ability</v>
      </c>
      <c r="P1527" s="3" t="str">
        <f>INDEX(Customers!B:B,MATCH(D1527,Customers!A:A,0))</f>
        <v>Fox-Williams</v>
      </c>
    </row>
    <row r="1528" spans="1:16">
      <c r="A1528" t="s">
        <v>2175</v>
      </c>
      <c r="B1528" s="5">
        <v>44970</v>
      </c>
      <c r="C1528" t="s">
        <v>44</v>
      </c>
      <c r="D1528" t="s">
        <v>190</v>
      </c>
      <c r="E1528">
        <v>10</v>
      </c>
      <c r="F1528" t="str">
        <f t="shared" si="92"/>
        <v>Bulk</v>
      </c>
      <c r="G1528" s="3">
        <v>295</v>
      </c>
      <c r="H1528">
        <v>5</v>
      </c>
      <c r="I1528" t="str">
        <f t="shared" si="93"/>
        <v>discounted</v>
      </c>
      <c r="J1528" s="3">
        <f>Table3[[#This Row],[Quantity_Sold]]*Table3[[#This Row],[Selling_Price]]</f>
        <v>2950</v>
      </c>
      <c r="K1528" s="3">
        <f t="shared" si="94"/>
        <v>14.75</v>
      </c>
      <c r="L1528" s="3">
        <f t="shared" si="95"/>
        <v>2935.25</v>
      </c>
      <c r="M1528" s="3" t="str">
        <f>TEXT(Table3[[#This Row],[Date]], "mmmm")</f>
        <v>February</v>
      </c>
      <c r="N1528" s="3" t="str">
        <f>_xlfn.XLOOKUP(D1528,Customers!A:A,Customers!B:B )</f>
        <v>Rowland-Morgan</v>
      </c>
      <c r="O1528" s="3" t="str">
        <f>_xlfn.XLOOKUP(C1528,Books!A:A,Books!B:B)</f>
        <v>Once suddenly</v>
      </c>
      <c r="P1528" s="3" t="str">
        <f>INDEX(Customers!B:B,MATCH(D1528,Customers!A:A,0))</f>
        <v>Rowland-Morgan</v>
      </c>
    </row>
    <row r="1529" spans="1:16">
      <c r="A1529" t="s">
        <v>2176</v>
      </c>
      <c r="B1529" s="5">
        <v>44975</v>
      </c>
      <c r="C1529" t="s">
        <v>110</v>
      </c>
      <c r="D1529" t="s">
        <v>610</v>
      </c>
      <c r="E1529">
        <v>7</v>
      </c>
      <c r="F1529" t="str">
        <f t="shared" si="92"/>
        <v>Bulk</v>
      </c>
      <c r="G1529" s="3">
        <v>451</v>
      </c>
      <c r="H1529">
        <v>0</v>
      </c>
      <c r="I1529" t="str">
        <f t="shared" si="93"/>
        <v>full price</v>
      </c>
      <c r="J1529" s="3">
        <f>Table3[[#This Row],[Quantity_Sold]]*Table3[[#This Row],[Selling_Price]]</f>
        <v>3157</v>
      </c>
      <c r="K1529" s="3">
        <f t="shared" si="94"/>
        <v>0</v>
      </c>
      <c r="L1529" s="3">
        <f t="shared" si="95"/>
        <v>3157</v>
      </c>
      <c r="M1529" s="3" t="str">
        <f>TEXT(Table3[[#This Row],[Date]], "mmmm")</f>
        <v>February</v>
      </c>
      <c r="N1529" s="3" t="str">
        <f>_xlfn.XLOOKUP(D1529,Customers!A:A,Customers!B:B )</f>
        <v>Ross Ltd</v>
      </c>
      <c r="O1529" s="3" t="str">
        <f>_xlfn.XLOOKUP(C1529,Books!A:A,Books!B:B)</f>
        <v>Sense produce</v>
      </c>
      <c r="P1529" s="3" t="str">
        <f>INDEX(Customers!B:B,MATCH(D1529,Customers!A:A,0))</f>
        <v>Ross Ltd</v>
      </c>
    </row>
    <row r="1530" spans="1:16">
      <c r="A1530" t="s">
        <v>2177</v>
      </c>
      <c r="B1530" s="5">
        <v>44982</v>
      </c>
      <c r="C1530" t="s">
        <v>20</v>
      </c>
      <c r="D1530" t="s">
        <v>418</v>
      </c>
      <c r="E1530">
        <v>3</v>
      </c>
      <c r="F1530" t="str">
        <f t="shared" si="92"/>
        <v>normal</v>
      </c>
      <c r="G1530" s="3">
        <v>213</v>
      </c>
      <c r="H1530">
        <v>5</v>
      </c>
      <c r="I1530" t="str">
        <f t="shared" si="93"/>
        <v>discounted</v>
      </c>
      <c r="J1530" s="3">
        <f>Table3[[#This Row],[Quantity_Sold]]*Table3[[#This Row],[Selling_Price]]</f>
        <v>639</v>
      </c>
      <c r="K1530" s="3">
        <f t="shared" si="94"/>
        <v>10.65</v>
      </c>
      <c r="L1530" s="3">
        <f t="shared" si="95"/>
        <v>628.35</v>
      </c>
      <c r="M1530" s="3" t="str">
        <f>TEXT(Table3[[#This Row],[Date]], "mmmm")</f>
        <v>February</v>
      </c>
      <c r="N1530" s="3" t="str">
        <f>_xlfn.XLOOKUP(D1530,Customers!A:A,Customers!B:B )</f>
        <v>Holloway, Lewis and Bryan</v>
      </c>
      <c r="O1530" s="3" t="str">
        <f>_xlfn.XLOOKUP(C1530,Books!A:A,Books!B:B)</f>
        <v>System they</v>
      </c>
      <c r="P1530" s="3" t="str">
        <f>INDEX(Customers!B:B,MATCH(D1530,Customers!A:A,0))</f>
        <v>Holloway, Lewis and Bryan</v>
      </c>
    </row>
    <row r="1531" spans="1:16">
      <c r="A1531" t="s">
        <v>2178</v>
      </c>
      <c r="B1531" s="5">
        <v>44973</v>
      </c>
      <c r="C1531" t="s">
        <v>4</v>
      </c>
      <c r="D1531" t="s">
        <v>166</v>
      </c>
      <c r="E1531">
        <v>10</v>
      </c>
      <c r="F1531" t="str">
        <f t="shared" si="92"/>
        <v>Bulk</v>
      </c>
      <c r="G1531" s="3">
        <v>418</v>
      </c>
      <c r="H1531">
        <v>5</v>
      </c>
      <c r="I1531" t="str">
        <f t="shared" si="93"/>
        <v>discounted</v>
      </c>
      <c r="J1531" s="3">
        <f>Table3[[#This Row],[Quantity_Sold]]*Table3[[#This Row],[Selling_Price]]</f>
        <v>4180</v>
      </c>
      <c r="K1531" s="3">
        <f t="shared" si="94"/>
        <v>20.9</v>
      </c>
      <c r="L1531" s="3">
        <f t="shared" si="95"/>
        <v>4159.1000000000004</v>
      </c>
      <c r="M1531" s="3" t="str">
        <f>TEXT(Table3[[#This Row],[Date]], "mmmm")</f>
        <v>February</v>
      </c>
      <c r="N1531" s="3" t="str">
        <f>_xlfn.XLOOKUP(D1531,Customers!A:A,Customers!B:B )</f>
        <v>Mendez-Taylor</v>
      </c>
      <c r="O1531" s="3" t="str">
        <f>_xlfn.XLOOKUP(C1531,Books!A:A,Books!B:B)</f>
        <v>Arrive ok</v>
      </c>
      <c r="P1531" s="3" t="str">
        <f>INDEX(Customers!B:B,MATCH(D1531,Customers!A:A,0))</f>
        <v>Mendez-Taylor</v>
      </c>
    </row>
    <row r="1532" spans="1:16">
      <c r="A1532" t="s">
        <v>2179</v>
      </c>
      <c r="B1532" s="5">
        <v>44985</v>
      </c>
      <c r="C1532" t="s">
        <v>42</v>
      </c>
      <c r="D1532" t="s">
        <v>452</v>
      </c>
      <c r="E1532">
        <v>8</v>
      </c>
      <c r="F1532" t="str">
        <f t="shared" si="92"/>
        <v>Bulk</v>
      </c>
      <c r="G1532" s="3">
        <v>303</v>
      </c>
      <c r="H1532">
        <v>5</v>
      </c>
      <c r="I1532" t="str">
        <f t="shared" si="93"/>
        <v>discounted</v>
      </c>
      <c r="J1532" s="3">
        <f>Table3[[#This Row],[Quantity_Sold]]*Table3[[#This Row],[Selling_Price]]</f>
        <v>2424</v>
      </c>
      <c r="K1532" s="3">
        <f t="shared" si="94"/>
        <v>15.15</v>
      </c>
      <c r="L1532" s="3">
        <f t="shared" si="95"/>
        <v>2408.85</v>
      </c>
      <c r="M1532" s="3" t="str">
        <f>TEXT(Table3[[#This Row],[Date]], "mmmm")</f>
        <v>February</v>
      </c>
      <c r="N1532" s="3" t="str">
        <f>_xlfn.XLOOKUP(D1532,Customers!A:A,Customers!B:B )</f>
        <v>Jordan-Edwards</v>
      </c>
      <c r="O1532" s="3" t="str">
        <f>_xlfn.XLOOKUP(C1532,Books!A:A,Books!B:B)</f>
        <v>Industry sport interesting</v>
      </c>
      <c r="P1532" s="3" t="str">
        <f>INDEX(Customers!B:B,MATCH(D1532,Customers!A:A,0))</f>
        <v>Jordan-Edwards</v>
      </c>
    </row>
    <row r="1533" spans="1:16">
      <c r="A1533" t="s">
        <v>2180</v>
      </c>
      <c r="B1533" s="5">
        <v>44978</v>
      </c>
      <c r="C1533" t="s">
        <v>26</v>
      </c>
      <c r="D1533" t="s">
        <v>476</v>
      </c>
      <c r="E1533">
        <v>9</v>
      </c>
      <c r="F1533" t="str">
        <f t="shared" si="92"/>
        <v>Bulk</v>
      </c>
      <c r="G1533" s="3">
        <v>210</v>
      </c>
      <c r="H1533">
        <v>15</v>
      </c>
      <c r="I1533" t="str">
        <f t="shared" si="93"/>
        <v>discounted</v>
      </c>
      <c r="J1533" s="3">
        <f>Table3[[#This Row],[Quantity_Sold]]*Table3[[#This Row],[Selling_Price]]</f>
        <v>1890</v>
      </c>
      <c r="K1533" s="3">
        <f t="shared" si="94"/>
        <v>31.5</v>
      </c>
      <c r="L1533" s="3">
        <f t="shared" si="95"/>
        <v>1858.5</v>
      </c>
      <c r="M1533" s="3" t="str">
        <f>TEXT(Table3[[#This Row],[Date]], "mmmm")</f>
        <v>February</v>
      </c>
      <c r="N1533" s="3" t="str">
        <f>_xlfn.XLOOKUP(D1533,Customers!A:A,Customers!B:B )</f>
        <v>Warren, Crane and Jones</v>
      </c>
      <c r="O1533" s="3" t="str">
        <f>_xlfn.XLOOKUP(C1533,Books!A:A,Books!B:B)</f>
        <v>Nearly material</v>
      </c>
      <c r="P1533" s="3" t="str">
        <f>INDEX(Customers!B:B,MATCH(D1533,Customers!A:A,0))</f>
        <v>Warren, Crane and Jones</v>
      </c>
    </row>
    <row r="1534" spans="1:16">
      <c r="A1534" t="s">
        <v>2181</v>
      </c>
      <c r="B1534" s="5">
        <v>44978</v>
      </c>
      <c r="C1534" t="s">
        <v>28</v>
      </c>
      <c r="D1534" t="s">
        <v>568</v>
      </c>
      <c r="E1534">
        <v>10</v>
      </c>
      <c r="F1534" t="str">
        <f t="shared" si="92"/>
        <v>Bulk</v>
      </c>
      <c r="G1534" s="3">
        <v>342</v>
      </c>
      <c r="H1534">
        <v>0</v>
      </c>
      <c r="I1534" t="str">
        <f t="shared" si="93"/>
        <v>full price</v>
      </c>
      <c r="J1534" s="3">
        <f>Table3[[#This Row],[Quantity_Sold]]*Table3[[#This Row],[Selling_Price]]</f>
        <v>3420</v>
      </c>
      <c r="K1534" s="3">
        <f t="shared" si="94"/>
        <v>0</v>
      </c>
      <c r="L1534" s="3">
        <f t="shared" si="95"/>
        <v>3420</v>
      </c>
      <c r="M1534" s="3" t="str">
        <f>TEXT(Table3[[#This Row],[Date]], "mmmm")</f>
        <v>February</v>
      </c>
      <c r="N1534" s="3" t="str">
        <f>_xlfn.XLOOKUP(D1534,Customers!A:A,Customers!B:B )</f>
        <v>Smith PLC</v>
      </c>
      <c r="O1534" s="3" t="str">
        <f>_xlfn.XLOOKUP(C1534,Books!A:A,Books!B:B)</f>
        <v>Eat pattern view</v>
      </c>
      <c r="P1534" s="3" t="str">
        <f>INDEX(Customers!B:B,MATCH(D1534,Customers!A:A,0))</f>
        <v>Smith PLC</v>
      </c>
    </row>
    <row r="1535" spans="1:16">
      <c r="A1535" t="s">
        <v>2182</v>
      </c>
      <c r="B1535" s="5">
        <v>44974</v>
      </c>
      <c r="C1535" t="s">
        <v>15</v>
      </c>
      <c r="D1535" t="s">
        <v>560</v>
      </c>
      <c r="E1535">
        <v>2</v>
      </c>
      <c r="F1535" t="str">
        <f t="shared" si="92"/>
        <v>normal</v>
      </c>
      <c r="G1535" s="3">
        <v>248</v>
      </c>
      <c r="H1535">
        <v>0</v>
      </c>
      <c r="I1535" t="str">
        <f t="shared" si="93"/>
        <v>full price</v>
      </c>
      <c r="J1535" s="3">
        <f>Table3[[#This Row],[Quantity_Sold]]*Table3[[#This Row],[Selling_Price]]</f>
        <v>496</v>
      </c>
      <c r="K1535" s="3">
        <f t="shared" si="94"/>
        <v>0</v>
      </c>
      <c r="L1535" s="3">
        <f t="shared" si="95"/>
        <v>496</v>
      </c>
      <c r="M1535" s="3" t="str">
        <f>TEXT(Table3[[#This Row],[Date]], "mmmm")</f>
        <v>February</v>
      </c>
      <c r="N1535" s="3" t="str">
        <f>_xlfn.XLOOKUP(D1535,Customers!A:A,Customers!B:B )</f>
        <v>Ryan-Flynn</v>
      </c>
      <c r="O1535" s="3" t="str">
        <f>_xlfn.XLOOKUP(C1535,Books!A:A,Books!B:B)</f>
        <v>Especially father down</v>
      </c>
      <c r="P1535" s="3" t="str">
        <f>INDEX(Customers!B:B,MATCH(D1535,Customers!A:A,0))</f>
        <v>Ryan-Flynn</v>
      </c>
    </row>
    <row r="1536" spans="1:16">
      <c r="A1536" t="s">
        <v>2183</v>
      </c>
      <c r="B1536" s="5">
        <v>44985</v>
      </c>
      <c r="C1536" t="s">
        <v>64</v>
      </c>
      <c r="D1536" t="s">
        <v>618</v>
      </c>
      <c r="E1536">
        <v>8</v>
      </c>
      <c r="F1536" t="str">
        <f t="shared" si="92"/>
        <v>Bulk</v>
      </c>
      <c r="G1536" s="3">
        <v>487</v>
      </c>
      <c r="H1536">
        <v>10</v>
      </c>
      <c r="I1536" t="str">
        <f t="shared" si="93"/>
        <v>discounted</v>
      </c>
      <c r="J1536" s="3">
        <f>Table3[[#This Row],[Quantity_Sold]]*Table3[[#This Row],[Selling_Price]]</f>
        <v>3896</v>
      </c>
      <c r="K1536" s="3">
        <f t="shared" si="94"/>
        <v>48.7</v>
      </c>
      <c r="L1536" s="3">
        <f t="shared" si="95"/>
        <v>3847.3</v>
      </c>
      <c r="M1536" s="3" t="str">
        <f>TEXT(Table3[[#This Row],[Date]], "mmmm")</f>
        <v>February</v>
      </c>
      <c r="N1536" s="3" t="str">
        <f>_xlfn.XLOOKUP(D1536,Customers!A:A,Customers!B:B )</f>
        <v>Sampson-Porter</v>
      </c>
      <c r="O1536" s="3" t="str">
        <f>_xlfn.XLOOKUP(C1536,Books!A:A,Books!B:B)</f>
        <v>Health beyond back</v>
      </c>
      <c r="P1536" s="3" t="str">
        <f>INDEX(Customers!B:B,MATCH(D1536,Customers!A:A,0))</f>
        <v>Sampson-Porter</v>
      </c>
    </row>
    <row r="1537" spans="1:16">
      <c r="A1537" t="s">
        <v>2184</v>
      </c>
      <c r="B1537" s="5">
        <v>44968</v>
      </c>
      <c r="C1537" t="s">
        <v>94</v>
      </c>
      <c r="D1537" t="s">
        <v>151</v>
      </c>
      <c r="E1537">
        <v>7</v>
      </c>
      <c r="F1537" t="str">
        <f t="shared" si="92"/>
        <v>Bulk</v>
      </c>
      <c r="G1537" s="3">
        <v>262</v>
      </c>
      <c r="H1537">
        <v>5</v>
      </c>
      <c r="I1537" t="str">
        <f t="shared" si="93"/>
        <v>discounted</v>
      </c>
      <c r="J1537" s="3">
        <f>Table3[[#This Row],[Quantity_Sold]]*Table3[[#This Row],[Selling_Price]]</f>
        <v>1834</v>
      </c>
      <c r="K1537" s="3">
        <f t="shared" si="94"/>
        <v>13.1</v>
      </c>
      <c r="L1537" s="3">
        <f t="shared" si="95"/>
        <v>1820.9</v>
      </c>
      <c r="M1537" s="3" t="str">
        <f>TEXT(Table3[[#This Row],[Date]], "mmmm")</f>
        <v>February</v>
      </c>
      <c r="N1537" s="3" t="str">
        <f>_xlfn.XLOOKUP(D1537,Customers!A:A,Customers!B:B )</f>
        <v>Walter, Richard and Powell</v>
      </c>
      <c r="O1537" s="3" t="str">
        <f>_xlfn.XLOOKUP(C1537,Books!A:A,Books!B:B)</f>
        <v>Number owner</v>
      </c>
      <c r="P1537" s="3" t="str">
        <f>INDEX(Customers!B:B,MATCH(D1537,Customers!A:A,0))</f>
        <v>Walter, Richard and Powell</v>
      </c>
    </row>
    <row r="1538" spans="1:16">
      <c r="A1538" t="s">
        <v>2185</v>
      </c>
      <c r="B1538" s="5">
        <v>44978</v>
      </c>
      <c r="C1538" t="s">
        <v>44</v>
      </c>
      <c r="D1538" t="s">
        <v>580</v>
      </c>
      <c r="E1538">
        <v>4</v>
      </c>
      <c r="F1538" t="str">
        <f t="shared" ref="F1538:F1601" si="96">IF(E1538&gt;5,"Bulk","normal")</f>
        <v>normal</v>
      </c>
      <c r="G1538" s="3">
        <v>295</v>
      </c>
      <c r="H1538">
        <v>15</v>
      </c>
      <c r="I1538" t="str">
        <f t="shared" ref="I1538:I1601" si="97">IF(H1538&gt;0,"discounted","full price")</f>
        <v>discounted</v>
      </c>
      <c r="J1538" s="3">
        <f>Table3[[#This Row],[Quantity_Sold]]*Table3[[#This Row],[Selling_Price]]</f>
        <v>1180</v>
      </c>
      <c r="K1538" s="3">
        <f t="shared" ref="K1538:K1601" si="98">H1538*G1538/100</f>
        <v>44.25</v>
      </c>
      <c r="L1538" s="3">
        <f t="shared" ref="L1538:L1601" si="99">J1538-K1538</f>
        <v>1135.75</v>
      </c>
      <c r="M1538" s="3" t="str">
        <f>TEXT(Table3[[#This Row],[Date]], "mmmm")</f>
        <v>February</v>
      </c>
      <c r="N1538" s="3" t="str">
        <f>_xlfn.XLOOKUP(D1538,Customers!A:A,Customers!B:B )</f>
        <v>Brown-Walter</v>
      </c>
      <c r="O1538" s="3" t="str">
        <f>_xlfn.XLOOKUP(C1538,Books!A:A,Books!B:B)</f>
        <v>Once suddenly</v>
      </c>
      <c r="P1538" s="3" t="str">
        <f>INDEX(Customers!B:B,MATCH(D1538,Customers!A:A,0))</f>
        <v>Brown-Walter</v>
      </c>
    </row>
    <row r="1539" spans="1:16">
      <c r="A1539" t="s">
        <v>2186</v>
      </c>
      <c r="B1539" s="5">
        <v>44975</v>
      </c>
      <c r="C1539" t="s">
        <v>108</v>
      </c>
      <c r="D1539" t="s">
        <v>141</v>
      </c>
      <c r="E1539">
        <v>8</v>
      </c>
      <c r="F1539" t="str">
        <f t="shared" si="96"/>
        <v>Bulk</v>
      </c>
      <c r="G1539" s="3">
        <v>287</v>
      </c>
      <c r="H1539">
        <v>5</v>
      </c>
      <c r="I1539" t="str">
        <f t="shared" si="97"/>
        <v>discounted</v>
      </c>
      <c r="J1539" s="3">
        <f>Table3[[#This Row],[Quantity_Sold]]*Table3[[#This Row],[Selling_Price]]</f>
        <v>2296</v>
      </c>
      <c r="K1539" s="3">
        <f t="shared" si="98"/>
        <v>14.35</v>
      </c>
      <c r="L1539" s="3">
        <f t="shared" si="99"/>
        <v>2281.65</v>
      </c>
      <c r="M1539" s="3" t="str">
        <f>TEXT(Table3[[#This Row],[Date]], "mmmm")</f>
        <v>February</v>
      </c>
      <c r="N1539" s="3" t="str">
        <f>_xlfn.XLOOKUP(D1539,Customers!A:A,Customers!B:B )</f>
        <v>Clark and Sons</v>
      </c>
      <c r="O1539" s="3" t="str">
        <f>_xlfn.XLOOKUP(C1539,Books!A:A,Books!B:B)</f>
        <v>Front</v>
      </c>
      <c r="P1539" s="3" t="str">
        <f>INDEX(Customers!B:B,MATCH(D1539,Customers!A:A,0))</f>
        <v>Clark and Sons</v>
      </c>
    </row>
    <row r="1540" spans="1:16">
      <c r="A1540" t="s">
        <v>2187</v>
      </c>
      <c r="B1540" s="5">
        <v>44959</v>
      </c>
      <c r="C1540" t="s">
        <v>94</v>
      </c>
      <c r="D1540" t="s">
        <v>147</v>
      </c>
      <c r="E1540">
        <v>8</v>
      </c>
      <c r="F1540" t="str">
        <f t="shared" si="96"/>
        <v>Bulk</v>
      </c>
      <c r="G1540" s="3">
        <v>262</v>
      </c>
      <c r="H1540">
        <v>5</v>
      </c>
      <c r="I1540" t="str">
        <f t="shared" si="97"/>
        <v>discounted</v>
      </c>
      <c r="J1540" s="3">
        <f>Table3[[#This Row],[Quantity_Sold]]*Table3[[#This Row],[Selling_Price]]</f>
        <v>2096</v>
      </c>
      <c r="K1540" s="3">
        <f t="shared" si="98"/>
        <v>13.1</v>
      </c>
      <c r="L1540" s="3">
        <f t="shared" si="99"/>
        <v>2082.9</v>
      </c>
      <c r="M1540" s="3" t="str">
        <f>TEXT(Table3[[#This Row],[Date]], "mmmm")</f>
        <v>February</v>
      </c>
      <c r="N1540" s="3" t="str">
        <f>_xlfn.XLOOKUP(D1540,Customers!A:A,Customers!B:B )</f>
        <v>Callahan-Sullivan</v>
      </c>
      <c r="O1540" s="3" t="str">
        <f>_xlfn.XLOOKUP(C1540,Books!A:A,Books!B:B)</f>
        <v>Number owner</v>
      </c>
      <c r="P1540" s="3" t="str">
        <f>INDEX(Customers!B:B,MATCH(D1540,Customers!A:A,0))</f>
        <v>Callahan-Sullivan</v>
      </c>
    </row>
    <row r="1541" spans="1:16">
      <c r="A1541" t="s">
        <v>2188</v>
      </c>
      <c r="B1541" s="5">
        <v>44982</v>
      </c>
      <c r="C1541" t="s">
        <v>28</v>
      </c>
      <c r="D1541" t="s">
        <v>566</v>
      </c>
      <c r="E1541">
        <v>8</v>
      </c>
      <c r="F1541" t="str">
        <f t="shared" si="96"/>
        <v>Bulk</v>
      </c>
      <c r="G1541" s="3">
        <v>342</v>
      </c>
      <c r="H1541">
        <v>0</v>
      </c>
      <c r="I1541" t="str">
        <f t="shared" si="97"/>
        <v>full price</v>
      </c>
      <c r="J1541" s="3">
        <f>Table3[[#This Row],[Quantity_Sold]]*Table3[[#This Row],[Selling_Price]]</f>
        <v>2736</v>
      </c>
      <c r="K1541" s="3">
        <f t="shared" si="98"/>
        <v>0</v>
      </c>
      <c r="L1541" s="3">
        <f t="shared" si="99"/>
        <v>2736</v>
      </c>
      <c r="M1541" s="3" t="str">
        <f>TEXT(Table3[[#This Row],[Date]], "mmmm")</f>
        <v>February</v>
      </c>
      <c r="N1541" s="3" t="str">
        <f>_xlfn.XLOOKUP(D1541,Customers!A:A,Customers!B:B )</f>
        <v>Benson, Cervantes and Johnson</v>
      </c>
      <c r="O1541" s="3" t="str">
        <f>_xlfn.XLOOKUP(C1541,Books!A:A,Books!B:B)</f>
        <v>Eat pattern view</v>
      </c>
      <c r="P1541" s="3" t="str">
        <f>INDEX(Customers!B:B,MATCH(D1541,Customers!A:A,0))</f>
        <v>Benson, Cervantes and Johnson</v>
      </c>
    </row>
    <row r="1542" spans="1:16">
      <c r="A1542" t="s">
        <v>2189</v>
      </c>
      <c r="B1542" s="5">
        <v>44958</v>
      </c>
      <c r="C1542" t="s">
        <v>100</v>
      </c>
      <c r="D1542" t="s">
        <v>324</v>
      </c>
      <c r="E1542">
        <v>3</v>
      </c>
      <c r="F1542" t="str">
        <f t="shared" si="96"/>
        <v>normal</v>
      </c>
      <c r="G1542" s="3">
        <v>334</v>
      </c>
      <c r="H1542">
        <v>15</v>
      </c>
      <c r="I1542" t="str">
        <f t="shared" si="97"/>
        <v>discounted</v>
      </c>
      <c r="J1542" s="3">
        <f>Table3[[#This Row],[Quantity_Sold]]*Table3[[#This Row],[Selling_Price]]</f>
        <v>1002</v>
      </c>
      <c r="K1542" s="3">
        <f t="shared" si="98"/>
        <v>50.1</v>
      </c>
      <c r="L1542" s="3">
        <f t="shared" si="99"/>
        <v>951.9</v>
      </c>
      <c r="M1542" s="3" t="str">
        <f>TEXT(Table3[[#This Row],[Date]], "mmmm")</f>
        <v>February</v>
      </c>
      <c r="N1542" s="3" t="str">
        <f>_xlfn.XLOOKUP(D1542,Customers!A:A,Customers!B:B )</f>
        <v>Solomon-Smith</v>
      </c>
      <c r="O1542" s="3" t="str">
        <f>_xlfn.XLOOKUP(C1542,Books!A:A,Books!B:B)</f>
        <v>Prevent particularly wrong</v>
      </c>
      <c r="P1542" s="3" t="str">
        <f>INDEX(Customers!B:B,MATCH(D1542,Customers!A:A,0))</f>
        <v>Solomon-Smith</v>
      </c>
    </row>
    <row r="1543" spans="1:16">
      <c r="A1543" t="s">
        <v>2190</v>
      </c>
      <c r="B1543" s="5">
        <v>44967</v>
      </c>
      <c r="C1543" t="s">
        <v>120</v>
      </c>
      <c r="D1543" t="s">
        <v>404</v>
      </c>
      <c r="E1543">
        <v>10</v>
      </c>
      <c r="F1543" t="str">
        <f t="shared" si="96"/>
        <v>Bulk</v>
      </c>
      <c r="G1543" s="3">
        <v>204</v>
      </c>
      <c r="H1543">
        <v>15</v>
      </c>
      <c r="I1543" t="str">
        <f t="shared" si="97"/>
        <v>discounted</v>
      </c>
      <c r="J1543" s="3">
        <f>Table3[[#This Row],[Quantity_Sold]]*Table3[[#This Row],[Selling_Price]]</f>
        <v>2040</v>
      </c>
      <c r="K1543" s="3">
        <f t="shared" si="98"/>
        <v>30.6</v>
      </c>
      <c r="L1543" s="3">
        <f t="shared" si="99"/>
        <v>2009.4</v>
      </c>
      <c r="M1543" s="3" t="str">
        <f>TEXT(Table3[[#This Row],[Date]], "mmmm")</f>
        <v>February</v>
      </c>
      <c r="N1543" s="3" t="str">
        <f>_xlfn.XLOOKUP(D1543,Customers!A:A,Customers!B:B )</f>
        <v>Morales-Morris</v>
      </c>
      <c r="O1543" s="3" t="str">
        <f>_xlfn.XLOOKUP(C1543,Books!A:A,Books!B:B)</f>
        <v>Expect turn</v>
      </c>
      <c r="P1543" s="3" t="str">
        <f>INDEX(Customers!B:B,MATCH(D1543,Customers!A:A,0))</f>
        <v>Morales-Morris</v>
      </c>
    </row>
    <row r="1544" spans="1:16">
      <c r="A1544" t="s">
        <v>2191</v>
      </c>
      <c r="B1544" s="5">
        <v>44965</v>
      </c>
      <c r="C1544" t="s">
        <v>74</v>
      </c>
      <c r="D1544" t="s">
        <v>182</v>
      </c>
      <c r="E1544">
        <v>8</v>
      </c>
      <c r="F1544" t="str">
        <f t="shared" si="96"/>
        <v>Bulk</v>
      </c>
      <c r="G1544" s="3">
        <v>347</v>
      </c>
      <c r="H1544">
        <v>10</v>
      </c>
      <c r="I1544" t="str">
        <f t="shared" si="97"/>
        <v>discounted</v>
      </c>
      <c r="J1544" s="3">
        <f>Table3[[#This Row],[Quantity_Sold]]*Table3[[#This Row],[Selling_Price]]</f>
        <v>2776</v>
      </c>
      <c r="K1544" s="3">
        <f t="shared" si="98"/>
        <v>34.700000000000003</v>
      </c>
      <c r="L1544" s="3">
        <f t="shared" si="99"/>
        <v>2741.3</v>
      </c>
      <c r="M1544" s="3" t="str">
        <f>TEXT(Table3[[#This Row],[Date]], "mmmm")</f>
        <v>February</v>
      </c>
      <c r="N1544" s="3" t="str">
        <f>_xlfn.XLOOKUP(D1544,Customers!A:A,Customers!B:B )</f>
        <v>Hernandez LLC</v>
      </c>
      <c r="O1544" s="3" t="str">
        <f>_xlfn.XLOOKUP(C1544,Books!A:A,Books!B:B)</f>
        <v>Think either pressure</v>
      </c>
      <c r="P1544" s="3" t="str">
        <f>INDEX(Customers!B:B,MATCH(D1544,Customers!A:A,0))</f>
        <v>Hernandez LLC</v>
      </c>
    </row>
    <row r="1545" spans="1:16">
      <c r="A1545" t="s">
        <v>2192</v>
      </c>
      <c r="B1545" s="5">
        <v>44963</v>
      </c>
      <c r="C1545" t="s">
        <v>68</v>
      </c>
      <c r="D1545" t="s">
        <v>508</v>
      </c>
      <c r="E1545">
        <v>10</v>
      </c>
      <c r="F1545" t="str">
        <f t="shared" si="96"/>
        <v>Bulk</v>
      </c>
      <c r="G1545" s="3">
        <v>410</v>
      </c>
      <c r="H1545">
        <v>15</v>
      </c>
      <c r="I1545" t="str">
        <f t="shared" si="97"/>
        <v>discounted</v>
      </c>
      <c r="J1545" s="3">
        <f>Table3[[#This Row],[Quantity_Sold]]*Table3[[#This Row],[Selling_Price]]</f>
        <v>4100</v>
      </c>
      <c r="K1545" s="3">
        <f t="shared" si="98"/>
        <v>61.5</v>
      </c>
      <c r="L1545" s="3">
        <f t="shared" si="99"/>
        <v>4038.5</v>
      </c>
      <c r="M1545" s="3" t="str">
        <f>TEXT(Table3[[#This Row],[Date]], "mmmm")</f>
        <v>February</v>
      </c>
      <c r="N1545" s="3" t="str">
        <f>_xlfn.XLOOKUP(D1545,Customers!A:A,Customers!B:B )</f>
        <v>George, Howard and Mcdaniel</v>
      </c>
      <c r="O1545" s="3" t="str">
        <f>_xlfn.XLOOKUP(C1545,Books!A:A,Books!B:B)</f>
        <v>Audience will series</v>
      </c>
      <c r="P1545" s="3" t="str">
        <f>INDEX(Customers!B:B,MATCH(D1545,Customers!A:A,0))</f>
        <v>George, Howard and Mcdaniel</v>
      </c>
    </row>
    <row r="1546" spans="1:16">
      <c r="A1546" t="s">
        <v>2193</v>
      </c>
      <c r="B1546" s="5">
        <v>44961</v>
      </c>
      <c r="C1546" t="s">
        <v>118</v>
      </c>
      <c r="D1546" t="s">
        <v>356</v>
      </c>
      <c r="E1546">
        <v>1</v>
      </c>
      <c r="F1546" t="str">
        <f t="shared" si="96"/>
        <v>normal</v>
      </c>
      <c r="G1546" s="3">
        <v>192</v>
      </c>
      <c r="H1546">
        <v>0</v>
      </c>
      <c r="I1546" t="str">
        <f t="shared" si="97"/>
        <v>full price</v>
      </c>
      <c r="J1546" s="3">
        <f>Table3[[#This Row],[Quantity_Sold]]*Table3[[#This Row],[Selling_Price]]</f>
        <v>192</v>
      </c>
      <c r="K1546" s="3">
        <f t="shared" si="98"/>
        <v>0</v>
      </c>
      <c r="L1546" s="3">
        <f t="shared" si="99"/>
        <v>192</v>
      </c>
      <c r="M1546" s="3" t="str">
        <f>TEXT(Table3[[#This Row],[Date]], "mmmm")</f>
        <v>February</v>
      </c>
      <c r="N1546" s="3" t="str">
        <f>_xlfn.XLOOKUP(D1546,Customers!A:A,Customers!B:B )</f>
        <v>Nash, Rich and Hill</v>
      </c>
      <c r="O1546" s="3" t="str">
        <f>_xlfn.XLOOKUP(C1546,Books!A:A,Books!B:B)</f>
        <v>Attorney</v>
      </c>
      <c r="P1546" s="3" t="str">
        <f>INDEX(Customers!B:B,MATCH(D1546,Customers!A:A,0))</f>
        <v>Nash, Rich and Hill</v>
      </c>
    </row>
    <row r="1547" spans="1:16">
      <c r="A1547" t="s">
        <v>2194</v>
      </c>
      <c r="B1547" s="5">
        <v>44974</v>
      </c>
      <c r="C1547" t="s">
        <v>42</v>
      </c>
      <c r="D1547" t="s">
        <v>178</v>
      </c>
      <c r="E1547">
        <v>2</v>
      </c>
      <c r="F1547" t="str">
        <f t="shared" si="96"/>
        <v>normal</v>
      </c>
      <c r="G1547" s="3">
        <v>303</v>
      </c>
      <c r="H1547">
        <v>0</v>
      </c>
      <c r="I1547" t="str">
        <f t="shared" si="97"/>
        <v>full price</v>
      </c>
      <c r="J1547" s="3">
        <f>Table3[[#This Row],[Quantity_Sold]]*Table3[[#This Row],[Selling_Price]]</f>
        <v>606</v>
      </c>
      <c r="K1547" s="3">
        <f t="shared" si="98"/>
        <v>0</v>
      </c>
      <c r="L1547" s="3">
        <f t="shared" si="99"/>
        <v>606</v>
      </c>
      <c r="M1547" s="3" t="str">
        <f>TEXT(Table3[[#This Row],[Date]], "mmmm")</f>
        <v>February</v>
      </c>
      <c r="N1547" s="3" t="str">
        <f>_xlfn.XLOOKUP(D1547,Customers!A:A,Customers!B:B )</f>
        <v>Ross, Ballard and Clark</v>
      </c>
      <c r="O1547" s="3" t="str">
        <f>_xlfn.XLOOKUP(C1547,Books!A:A,Books!B:B)</f>
        <v>Industry sport interesting</v>
      </c>
      <c r="P1547" s="3" t="str">
        <f>INDEX(Customers!B:B,MATCH(D1547,Customers!A:A,0))</f>
        <v>Ross, Ballard and Clark</v>
      </c>
    </row>
    <row r="1548" spans="1:16">
      <c r="A1548" t="s">
        <v>2195</v>
      </c>
      <c r="B1548" s="5">
        <v>44973</v>
      </c>
      <c r="C1548" t="s">
        <v>38</v>
      </c>
      <c r="D1548" t="s">
        <v>428</v>
      </c>
      <c r="E1548">
        <v>6</v>
      </c>
      <c r="F1548" t="str">
        <f t="shared" si="96"/>
        <v>Bulk</v>
      </c>
      <c r="G1548" s="3">
        <v>417</v>
      </c>
      <c r="H1548">
        <v>10</v>
      </c>
      <c r="I1548" t="str">
        <f t="shared" si="97"/>
        <v>discounted</v>
      </c>
      <c r="J1548" s="3">
        <f>Table3[[#This Row],[Quantity_Sold]]*Table3[[#This Row],[Selling_Price]]</f>
        <v>2502</v>
      </c>
      <c r="K1548" s="3">
        <f t="shared" si="98"/>
        <v>41.7</v>
      </c>
      <c r="L1548" s="3">
        <f t="shared" si="99"/>
        <v>2460.3000000000002</v>
      </c>
      <c r="M1548" s="3" t="str">
        <f>TEXT(Table3[[#This Row],[Date]], "mmmm")</f>
        <v>February</v>
      </c>
      <c r="N1548" s="3" t="str">
        <f>_xlfn.XLOOKUP(D1548,Customers!A:A,Customers!B:B )</f>
        <v>Daniels-Bond</v>
      </c>
      <c r="O1548" s="3" t="str">
        <f>_xlfn.XLOOKUP(C1548,Books!A:A,Books!B:B)</f>
        <v>Impact believe worker look</v>
      </c>
      <c r="P1548" s="3" t="str">
        <f>INDEX(Customers!B:B,MATCH(D1548,Customers!A:A,0))</f>
        <v>Daniels-Bond</v>
      </c>
    </row>
    <row r="1549" spans="1:16">
      <c r="A1549" t="s">
        <v>2196</v>
      </c>
      <c r="B1549" s="5">
        <v>44960</v>
      </c>
      <c r="C1549" t="s">
        <v>122</v>
      </c>
      <c r="D1549" t="s">
        <v>360</v>
      </c>
      <c r="E1549">
        <v>8</v>
      </c>
      <c r="F1549" t="str">
        <f t="shared" si="96"/>
        <v>Bulk</v>
      </c>
      <c r="G1549" s="3">
        <v>326</v>
      </c>
      <c r="H1549">
        <v>10</v>
      </c>
      <c r="I1549" t="str">
        <f t="shared" si="97"/>
        <v>discounted</v>
      </c>
      <c r="J1549" s="3">
        <f>Table3[[#This Row],[Quantity_Sold]]*Table3[[#This Row],[Selling_Price]]</f>
        <v>2608</v>
      </c>
      <c r="K1549" s="3">
        <f t="shared" si="98"/>
        <v>32.6</v>
      </c>
      <c r="L1549" s="3">
        <f t="shared" si="99"/>
        <v>2575.4</v>
      </c>
      <c r="M1549" s="3" t="str">
        <f>TEXT(Table3[[#This Row],[Date]], "mmmm")</f>
        <v>February</v>
      </c>
      <c r="N1549" s="3" t="str">
        <f>_xlfn.XLOOKUP(D1549,Customers!A:A,Customers!B:B )</f>
        <v>Guzman Ltd</v>
      </c>
      <c r="O1549" s="3" t="str">
        <f>_xlfn.XLOOKUP(C1549,Books!A:A,Books!B:B)</f>
        <v>Than every</v>
      </c>
      <c r="P1549" s="3" t="str">
        <f>INDEX(Customers!B:B,MATCH(D1549,Customers!A:A,0))</f>
        <v>Guzman Ltd</v>
      </c>
    </row>
    <row r="1550" spans="1:16">
      <c r="A1550" t="s">
        <v>2197</v>
      </c>
      <c r="B1550" s="5">
        <v>44961</v>
      </c>
      <c r="C1550" t="s">
        <v>36</v>
      </c>
      <c r="D1550" t="s">
        <v>145</v>
      </c>
      <c r="E1550">
        <v>7</v>
      </c>
      <c r="F1550" t="str">
        <f t="shared" si="96"/>
        <v>Bulk</v>
      </c>
      <c r="G1550" s="3">
        <v>420</v>
      </c>
      <c r="H1550">
        <v>15</v>
      </c>
      <c r="I1550" t="str">
        <f t="shared" si="97"/>
        <v>discounted</v>
      </c>
      <c r="J1550" s="3">
        <f>Table3[[#This Row],[Quantity_Sold]]*Table3[[#This Row],[Selling_Price]]</f>
        <v>2940</v>
      </c>
      <c r="K1550" s="3">
        <f t="shared" si="98"/>
        <v>63</v>
      </c>
      <c r="L1550" s="3">
        <f t="shared" si="99"/>
        <v>2877</v>
      </c>
      <c r="M1550" s="3" t="str">
        <f>TEXT(Table3[[#This Row],[Date]], "mmmm")</f>
        <v>February</v>
      </c>
      <c r="N1550" s="3" t="str">
        <f>_xlfn.XLOOKUP(D1550,Customers!A:A,Customers!B:B )</f>
        <v>Curtis-Hatfield</v>
      </c>
      <c r="O1550" s="3" t="str">
        <f>_xlfn.XLOOKUP(C1550,Books!A:A,Books!B:B)</f>
        <v>Try fast</v>
      </c>
      <c r="P1550" s="3" t="str">
        <f>INDEX(Customers!B:B,MATCH(D1550,Customers!A:A,0))</f>
        <v>Curtis-Hatfield</v>
      </c>
    </row>
    <row r="1551" spans="1:16">
      <c r="A1551" t="s">
        <v>2198</v>
      </c>
      <c r="B1551" s="5">
        <v>44980</v>
      </c>
      <c r="C1551" t="s">
        <v>114</v>
      </c>
      <c r="D1551" t="s">
        <v>218</v>
      </c>
      <c r="E1551">
        <v>10</v>
      </c>
      <c r="F1551" t="str">
        <f t="shared" si="96"/>
        <v>Bulk</v>
      </c>
      <c r="G1551" s="3">
        <v>315</v>
      </c>
      <c r="H1551">
        <v>0</v>
      </c>
      <c r="I1551" t="str">
        <f t="shared" si="97"/>
        <v>full price</v>
      </c>
      <c r="J1551" s="3">
        <f>Table3[[#This Row],[Quantity_Sold]]*Table3[[#This Row],[Selling_Price]]</f>
        <v>3150</v>
      </c>
      <c r="K1551" s="3">
        <f t="shared" si="98"/>
        <v>0</v>
      </c>
      <c r="L1551" s="3">
        <f t="shared" si="99"/>
        <v>3150</v>
      </c>
      <c r="M1551" s="3" t="str">
        <f>TEXT(Table3[[#This Row],[Date]], "mmmm")</f>
        <v>February</v>
      </c>
      <c r="N1551" s="3" t="str">
        <f>_xlfn.XLOOKUP(D1551,Customers!A:A,Customers!B:B )</f>
        <v>Fox-Williams</v>
      </c>
      <c r="O1551" s="3" t="str">
        <f>_xlfn.XLOOKUP(C1551,Books!A:A,Books!B:B)</f>
        <v>Detail difficult power</v>
      </c>
      <c r="P1551" s="3" t="str">
        <f>INDEX(Customers!B:B,MATCH(D1551,Customers!A:A,0))</f>
        <v>Fox-Williams</v>
      </c>
    </row>
    <row r="1552" spans="1:16">
      <c r="A1552" t="s">
        <v>2199</v>
      </c>
      <c r="B1552" s="5">
        <v>44959</v>
      </c>
      <c r="C1552" t="s">
        <v>58</v>
      </c>
      <c r="D1552" t="s">
        <v>488</v>
      </c>
      <c r="E1552">
        <v>2</v>
      </c>
      <c r="F1552" t="str">
        <f t="shared" si="96"/>
        <v>normal</v>
      </c>
      <c r="G1552" s="3">
        <v>467</v>
      </c>
      <c r="H1552">
        <v>10</v>
      </c>
      <c r="I1552" t="str">
        <f t="shared" si="97"/>
        <v>discounted</v>
      </c>
      <c r="J1552" s="3">
        <f>Table3[[#This Row],[Quantity_Sold]]*Table3[[#This Row],[Selling_Price]]</f>
        <v>934</v>
      </c>
      <c r="K1552" s="3">
        <f t="shared" si="98"/>
        <v>46.7</v>
      </c>
      <c r="L1552" s="3">
        <f t="shared" si="99"/>
        <v>887.3</v>
      </c>
      <c r="M1552" s="3" t="str">
        <f>TEXT(Table3[[#This Row],[Date]], "mmmm")</f>
        <v>February</v>
      </c>
      <c r="N1552" s="3" t="str">
        <f>_xlfn.XLOOKUP(D1552,Customers!A:A,Customers!B:B )</f>
        <v>Young, Reed and Goodwin</v>
      </c>
      <c r="O1552" s="3" t="str">
        <f>_xlfn.XLOOKUP(C1552,Books!A:A,Books!B:B)</f>
        <v>World threat</v>
      </c>
      <c r="P1552" s="3" t="str">
        <f>INDEX(Customers!B:B,MATCH(D1552,Customers!A:A,0))</f>
        <v>Young, Reed and Goodwin</v>
      </c>
    </row>
    <row r="1553" spans="1:16">
      <c r="A1553" t="s">
        <v>2200</v>
      </c>
      <c r="B1553" s="5">
        <v>44973</v>
      </c>
      <c r="C1553" t="s">
        <v>62</v>
      </c>
      <c r="D1553" t="s">
        <v>500</v>
      </c>
      <c r="E1553">
        <v>5</v>
      </c>
      <c r="F1553" t="str">
        <f t="shared" si="96"/>
        <v>normal</v>
      </c>
      <c r="G1553" s="3">
        <v>336</v>
      </c>
      <c r="H1553">
        <v>5</v>
      </c>
      <c r="I1553" t="str">
        <f t="shared" si="97"/>
        <v>discounted</v>
      </c>
      <c r="J1553" s="3">
        <f>Table3[[#This Row],[Quantity_Sold]]*Table3[[#This Row],[Selling_Price]]</f>
        <v>1680</v>
      </c>
      <c r="K1553" s="3">
        <f t="shared" si="98"/>
        <v>16.8</v>
      </c>
      <c r="L1553" s="3">
        <f t="shared" si="99"/>
        <v>1663.2</v>
      </c>
      <c r="M1553" s="3" t="str">
        <f>TEXT(Table3[[#This Row],[Date]], "mmmm")</f>
        <v>February</v>
      </c>
      <c r="N1553" s="3" t="str">
        <f>_xlfn.XLOOKUP(D1553,Customers!A:A,Customers!B:B )</f>
        <v>Patterson Ltd</v>
      </c>
      <c r="O1553" s="3" t="str">
        <f>_xlfn.XLOOKUP(C1553,Books!A:A,Books!B:B)</f>
        <v>Wife get age</v>
      </c>
      <c r="P1553" s="3" t="str">
        <f>INDEX(Customers!B:B,MATCH(D1553,Customers!A:A,0))</f>
        <v>Patterson Ltd</v>
      </c>
    </row>
    <row r="1554" spans="1:16">
      <c r="A1554" t="s">
        <v>2201</v>
      </c>
      <c r="B1554" s="5">
        <v>44981</v>
      </c>
      <c r="C1554" t="s">
        <v>82</v>
      </c>
      <c r="D1554" t="s">
        <v>354</v>
      </c>
      <c r="E1554">
        <v>1</v>
      </c>
      <c r="F1554" t="str">
        <f t="shared" si="96"/>
        <v>normal</v>
      </c>
      <c r="G1554" s="3">
        <v>373</v>
      </c>
      <c r="H1554">
        <v>15</v>
      </c>
      <c r="I1554" t="str">
        <f t="shared" si="97"/>
        <v>discounted</v>
      </c>
      <c r="J1554" s="3">
        <f>Table3[[#This Row],[Quantity_Sold]]*Table3[[#This Row],[Selling_Price]]</f>
        <v>373</v>
      </c>
      <c r="K1554" s="3">
        <f t="shared" si="98"/>
        <v>55.95</v>
      </c>
      <c r="L1554" s="3">
        <f t="shared" si="99"/>
        <v>317.05</v>
      </c>
      <c r="M1554" s="3" t="str">
        <f>TEXT(Table3[[#This Row],[Date]], "mmmm")</f>
        <v>February</v>
      </c>
      <c r="N1554" s="3" t="str">
        <f>_xlfn.XLOOKUP(D1554,Customers!A:A,Customers!B:B )</f>
        <v>Davis, Harmon and Morgan</v>
      </c>
      <c r="O1554" s="3" t="str">
        <f>_xlfn.XLOOKUP(C1554,Books!A:A,Books!B:B)</f>
        <v>Light leader expect</v>
      </c>
      <c r="P1554" s="3" t="str">
        <f>INDEX(Customers!B:B,MATCH(D1554,Customers!A:A,0))</f>
        <v>Davis, Harmon and Morgan</v>
      </c>
    </row>
    <row r="1555" spans="1:16">
      <c r="A1555" t="s">
        <v>2202</v>
      </c>
      <c r="B1555" s="5">
        <v>44968</v>
      </c>
      <c r="C1555" t="s">
        <v>60</v>
      </c>
      <c r="D1555" t="s">
        <v>564</v>
      </c>
      <c r="E1555">
        <v>8</v>
      </c>
      <c r="F1555" t="str">
        <f t="shared" si="96"/>
        <v>Bulk</v>
      </c>
      <c r="G1555" s="3">
        <v>459</v>
      </c>
      <c r="H1555">
        <v>0</v>
      </c>
      <c r="I1555" t="str">
        <f t="shared" si="97"/>
        <v>full price</v>
      </c>
      <c r="J1555" s="3">
        <f>Table3[[#This Row],[Quantity_Sold]]*Table3[[#This Row],[Selling_Price]]</f>
        <v>3672</v>
      </c>
      <c r="K1555" s="3">
        <f t="shared" si="98"/>
        <v>0</v>
      </c>
      <c r="L1555" s="3">
        <f t="shared" si="99"/>
        <v>3672</v>
      </c>
      <c r="M1555" s="3" t="str">
        <f>TEXT(Table3[[#This Row],[Date]], "mmmm")</f>
        <v>February</v>
      </c>
      <c r="N1555" s="3" t="str">
        <f>_xlfn.XLOOKUP(D1555,Customers!A:A,Customers!B:B )</f>
        <v>Hernandez, Castaneda and Khan</v>
      </c>
      <c r="O1555" s="3" t="str">
        <f>_xlfn.XLOOKUP(C1555,Books!A:A,Books!B:B)</f>
        <v>Whatever method</v>
      </c>
      <c r="P1555" s="3" t="str">
        <f>INDEX(Customers!B:B,MATCH(D1555,Customers!A:A,0))</f>
        <v>Hernandez, Castaneda and Khan</v>
      </c>
    </row>
    <row r="1556" spans="1:16">
      <c r="A1556" t="s">
        <v>2203</v>
      </c>
      <c r="B1556" s="5">
        <v>44959</v>
      </c>
      <c r="C1556" t="s">
        <v>32</v>
      </c>
      <c r="D1556" t="s">
        <v>292</v>
      </c>
      <c r="E1556">
        <v>2</v>
      </c>
      <c r="F1556" t="str">
        <f t="shared" si="96"/>
        <v>normal</v>
      </c>
      <c r="G1556" s="3">
        <v>186</v>
      </c>
      <c r="H1556">
        <v>0</v>
      </c>
      <c r="I1556" t="str">
        <f t="shared" si="97"/>
        <v>full price</v>
      </c>
      <c r="J1556" s="3">
        <f>Table3[[#This Row],[Quantity_Sold]]*Table3[[#This Row],[Selling_Price]]</f>
        <v>372</v>
      </c>
      <c r="K1556" s="3">
        <f t="shared" si="98"/>
        <v>0</v>
      </c>
      <c r="L1556" s="3">
        <f t="shared" si="99"/>
        <v>372</v>
      </c>
      <c r="M1556" s="3" t="str">
        <f>TEXT(Table3[[#This Row],[Date]], "mmmm")</f>
        <v>February</v>
      </c>
      <c r="N1556" s="3" t="str">
        <f>_xlfn.XLOOKUP(D1556,Customers!A:A,Customers!B:B )</f>
        <v>Murphy Group</v>
      </c>
      <c r="O1556" s="3" t="str">
        <f>_xlfn.XLOOKUP(C1556,Books!A:A,Books!B:B)</f>
        <v>Charge along</v>
      </c>
      <c r="P1556" s="3" t="str">
        <f>INDEX(Customers!B:B,MATCH(D1556,Customers!A:A,0))</f>
        <v>Murphy Group</v>
      </c>
    </row>
    <row r="1557" spans="1:16">
      <c r="A1557" t="s">
        <v>2204</v>
      </c>
      <c r="B1557" s="5">
        <v>44971</v>
      </c>
      <c r="C1557" t="s">
        <v>28</v>
      </c>
      <c r="D1557" t="s">
        <v>576</v>
      </c>
      <c r="E1557">
        <v>6</v>
      </c>
      <c r="F1557" t="str">
        <f t="shared" si="96"/>
        <v>Bulk</v>
      </c>
      <c r="G1557" s="3">
        <v>342</v>
      </c>
      <c r="H1557">
        <v>10</v>
      </c>
      <c r="I1557" t="str">
        <f t="shared" si="97"/>
        <v>discounted</v>
      </c>
      <c r="J1557" s="3">
        <f>Table3[[#This Row],[Quantity_Sold]]*Table3[[#This Row],[Selling_Price]]</f>
        <v>2052</v>
      </c>
      <c r="K1557" s="3">
        <f t="shared" si="98"/>
        <v>34.200000000000003</v>
      </c>
      <c r="L1557" s="3">
        <f t="shared" si="99"/>
        <v>2017.8</v>
      </c>
      <c r="M1557" s="3" t="str">
        <f>TEXT(Table3[[#This Row],[Date]], "mmmm")</f>
        <v>February</v>
      </c>
      <c r="N1557" s="3" t="str">
        <f>_xlfn.XLOOKUP(D1557,Customers!A:A,Customers!B:B )</f>
        <v>Griffin Group</v>
      </c>
      <c r="O1557" s="3" t="str">
        <f>_xlfn.XLOOKUP(C1557,Books!A:A,Books!B:B)</f>
        <v>Eat pattern view</v>
      </c>
      <c r="P1557" s="3" t="str">
        <f>INDEX(Customers!B:B,MATCH(D1557,Customers!A:A,0))</f>
        <v>Griffin Group</v>
      </c>
    </row>
    <row r="1558" spans="1:16">
      <c r="A1558" t="s">
        <v>2205</v>
      </c>
      <c r="B1558" s="5">
        <v>44976</v>
      </c>
      <c r="C1558" t="s">
        <v>32</v>
      </c>
      <c r="D1558" t="s">
        <v>342</v>
      </c>
      <c r="E1558">
        <v>2</v>
      </c>
      <c r="F1558" t="str">
        <f t="shared" si="96"/>
        <v>normal</v>
      </c>
      <c r="G1558" s="3">
        <v>186</v>
      </c>
      <c r="H1558">
        <v>10</v>
      </c>
      <c r="I1558" t="str">
        <f t="shared" si="97"/>
        <v>discounted</v>
      </c>
      <c r="J1558" s="3">
        <f>Table3[[#This Row],[Quantity_Sold]]*Table3[[#This Row],[Selling_Price]]</f>
        <v>372</v>
      </c>
      <c r="K1558" s="3">
        <f t="shared" si="98"/>
        <v>18.600000000000001</v>
      </c>
      <c r="L1558" s="3">
        <f t="shared" si="99"/>
        <v>353.4</v>
      </c>
      <c r="M1558" s="3" t="str">
        <f>TEXT(Table3[[#This Row],[Date]], "mmmm")</f>
        <v>February</v>
      </c>
      <c r="N1558" s="3" t="str">
        <f>_xlfn.XLOOKUP(D1558,Customers!A:A,Customers!B:B )</f>
        <v>Cooper-Bennett</v>
      </c>
      <c r="O1558" s="3" t="str">
        <f>_xlfn.XLOOKUP(C1558,Books!A:A,Books!B:B)</f>
        <v>Charge along</v>
      </c>
      <c r="P1558" s="3" t="str">
        <f>INDEX(Customers!B:B,MATCH(D1558,Customers!A:A,0))</f>
        <v>Cooper-Bennett</v>
      </c>
    </row>
    <row r="1559" spans="1:16">
      <c r="A1559" t="s">
        <v>2206</v>
      </c>
      <c r="B1559" s="5">
        <v>44964</v>
      </c>
      <c r="C1559" t="s">
        <v>116</v>
      </c>
      <c r="D1559" t="s">
        <v>496</v>
      </c>
      <c r="E1559">
        <v>8</v>
      </c>
      <c r="F1559" t="str">
        <f t="shared" si="96"/>
        <v>Bulk</v>
      </c>
      <c r="G1559" s="3">
        <v>209</v>
      </c>
      <c r="H1559">
        <v>0</v>
      </c>
      <c r="I1559" t="str">
        <f t="shared" si="97"/>
        <v>full price</v>
      </c>
      <c r="J1559" s="3">
        <f>Table3[[#This Row],[Quantity_Sold]]*Table3[[#This Row],[Selling_Price]]</f>
        <v>1672</v>
      </c>
      <c r="K1559" s="3">
        <f t="shared" si="98"/>
        <v>0</v>
      </c>
      <c r="L1559" s="3">
        <f t="shared" si="99"/>
        <v>1672</v>
      </c>
      <c r="M1559" s="3" t="str">
        <f>TEXT(Table3[[#This Row],[Date]], "mmmm")</f>
        <v>February</v>
      </c>
      <c r="N1559" s="3" t="str">
        <f>_xlfn.XLOOKUP(D1559,Customers!A:A,Customers!B:B )</f>
        <v>Morales, Allen and Wells</v>
      </c>
      <c r="O1559" s="3" t="str">
        <f>_xlfn.XLOOKUP(C1559,Books!A:A,Books!B:B)</f>
        <v>Present positive</v>
      </c>
      <c r="P1559" s="3" t="str">
        <f>INDEX(Customers!B:B,MATCH(D1559,Customers!A:A,0))</f>
        <v>Morales, Allen and Wells</v>
      </c>
    </row>
    <row r="1560" spans="1:16">
      <c r="A1560" t="s">
        <v>2207</v>
      </c>
      <c r="B1560" s="5">
        <v>44982</v>
      </c>
      <c r="C1560" t="s">
        <v>26</v>
      </c>
      <c r="D1560" t="s">
        <v>612</v>
      </c>
      <c r="E1560">
        <v>8</v>
      </c>
      <c r="F1560" t="str">
        <f t="shared" si="96"/>
        <v>Bulk</v>
      </c>
      <c r="G1560" s="3">
        <v>210</v>
      </c>
      <c r="H1560">
        <v>10</v>
      </c>
      <c r="I1560" t="str">
        <f t="shared" si="97"/>
        <v>discounted</v>
      </c>
      <c r="J1560" s="3">
        <f>Table3[[#This Row],[Quantity_Sold]]*Table3[[#This Row],[Selling_Price]]</f>
        <v>1680</v>
      </c>
      <c r="K1560" s="3">
        <f t="shared" si="98"/>
        <v>21</v>
      </c>
      <c r="L1560" s="3">
        <f t="shared" si="99"/>
        <v>1659</v>
      </c>
      <c r="M1560" s="3" t="str">
        <f>TEXT(Table3[[#This Row],[Date]], "mmmm")</f>
        <v>February</v>
      </c>
      <c r="N1560" s="3" t="str">
        <f>_xlfn.XLOOKUP(D1560,Customers!A:A,Customers!B:B )</f>
        <v>Washington, Golden and Roberts</v>
      </c>
      <c r="O1560" s="3" t="str">
        <f>_xlfn.XLOOKUP(C1560,Books!A:A,Books!B:B)</f>
        <v>Nearly material</v>
      </c>
      <c r="P1560" s="3" t="str">
        <f>INDEX(Customers!B:B,MATCH(D1560,Customers!A:A,0))</f>
        <v>Washington, Golden and Roberts</v>
      </c>
    </row>
    <row r="1561" spans="1:16">
      <c r="A1561" t="s">
        <v>2208</v>
      </c>
      <c r="B1561" s="5">
        <v>44978</v>
      </c>
      <c r="C1561" t="s">
        <v>76</v>
      </c>
      <c r="D1561" t="s">
        <v>208</v>
      </c>
      <c r="E1561">
        <v>9</v>
      </c>
      <c r="F1561" t="str">
        <f t="shared" si="96"/>
        <v>Bulk</v>
      </c>
      <c r="G1561" s="3">
        <v>305</v>
      </c>
      <c r="H1561">
        <v>10</v>
      </c>
      <c r="I1561" t="str">
        <f t="shared" si="97"/>
        <v>discounted</v>
      </c>
      <c r="J1561" s="3">
        <f>Table3[[#This Row],[Quantity_Sold]]*Table3[[#This Row],[Selling_Price]]</f>
        <v>2745</v>
      </c>
      <c r="K1561" s="3">
        <f t="shared" si="98"/>
        <v>30.5</v>
      </c>
      <c r="L1561" s="3">
        <f t="shared" si="99"/>
        <v>2714.5</v>
      </c>
      <c r="M1561" s="3" t="str">
        <f>TEXT(Table3[[#This Row],[Date]], "mmmm")</f>
        <v>February</v>
      </c>
      <c r="N1561" s="3" t="str">
        <f>_xlfn.XLOOKUP(D1561,Customers!A:A,Customers!B:B )</f>
        <v>Smith-Proctor</v>
      </c>
      <c r="O1561" s="3" t="str">
        <f>_xlfn.XLOOKUP(C1561,Books!A:A,Books!B:B)</f>
        <v>Above treatment</v>
      </c>
      <c r="P1561" s="3" t="str">
        <f>INDEX(Customers!B:B,MATCH(D1561,Customers!A:A,0))</f>
        <v>Smith-Proctor</v>
      </c>
    </row>
    <row r="1562" spans="1:16">
      <c r="A1562" t="s">
        <v>2209</v>
      </c>
      <c r="B1562" s="5">
        <v>44979</v>
      </c>
      <c r="C1562" t="s">
        <v>110</v>
      </c>
      <c r="D1562" t="s">
        <v>622</v>
      </c>
      <c r="E1562">
        <v>4</v>
      </c>
      <c r="F1562" t="str">
        <f t="shared" si="96"/>
        <v>normal</v>
      </c>
      <c r="G1562" s="3">
        <v>451</v>
      </c>
      <c r="H1562">
        <v>15</v>
      </c>
      <c r="I1562" t="str">
        <f t="shared" si="97"/>
        <v>discounted</v>
      </c>
      <c r="J1562" s="3">
        <f>Table3[[#This Row],[Quantity_Sold]]*Table3[[#This Row],[Selling_Price]]</f>
        <v>1804</v>
      </c>
      <c r="K1562" s="3">
        <f t="shared" si="98"/>
        <v>67.650000000000006</v>
      </c>
      <c r="L1562" s="3">
        <f t="shared" si="99"/>
        <v>1736.35</v>
      </c>
      <c r="M1562" s="3" t="str">
        <f>TEXT(Table3[[#This Row],[Date]], "mmmm")</f>
        <v>February</v>
      </c>
      <c r="N1562" s="3" t="str">
        <f>_xlfn.XLOOKUP(D1562,Customers!A:A,Customers!B:B )</f>
        <v>Schmidt, Mccoy and Sanchez</v>
      </c>
      <c r="O1562" s="3" t="str">
        <f>_xlfn.XLOOKUP(C1562,Books!A:A,Books!B:B)</f>
        <v>Sense produce</v>
      </c>
      <c r="P1562" s="3" t="str">
        <f>INDEX(Customers!B:B,MATCH(D1562,Customers!A:A,0))</f>
        <v>Schmidt, Mccoy and Sanchez</v>
      </c>
    </row>
    <row r="1563" spans="1:16">
      <c r="A1563" t="s">
        <v>2210</v>
      </c>
      <c r="B1563" s="5">
        <v>44979</v>
      </c>
      <c r="C1563" t="s">
        <v>34</v>
      </c>
      <c r="D1563" t="s">
        <v>164</v>
      </c>
      <c r="E1563">
        <v>9</v>
      </c>
      <c r="F1563" t="str">
        <f t="shared" si="96"/>
        <v>Bulk</v>
      </c>
      <c r="G1563" s="3">
        <v>284</v>
      </c>
      <c r="H1563">
        <v>0</v>
      </c>
      <c r="I1563" t="str">
        <f t="shared" si="97"/>
        <v>full price</v>
      </c>
      <c r="J1563" s="3">
        <f>Table3[[#This Row],[Quantity_Sold]]*Table3[[#This Row],[Selling_Price]]</f>
        <v>2556</v>
      </c>
      <c r="K1563" s="3">
        <f t="shared" si="98"/>
        <v>0</v>
      </c>
      <c r="L1563" s="3">
        <f t="shared" si="99"/>
        <v>2556</v>
      </c>
      <c r="M1563" s="3" t="str">
        <f>TEXT(Table3[[#This Row],[Date]], "mmmm")</f>
        <v>February</v>
      </c>
      <c r="N1563" s="3" t="str">
        <f>_xlfn.XLOOKUP(D1563,Customers!A:A,Customers!B:B )</f>
        <v>Munoz, Black and Wilson</v>
      </c>
      <c r="O1563" s="3" t="str">
        <f>_xlfn.XLOOKUP(C1563,Books!A:A,Books!B:B)</f>
        <v>Against realize bill</v>
      </c>
      <c r="P1563" s="3" t="str">
        <f>INDEX(Customers!B:B,MATCH(D1563,Customers!A:A,0))</f>
        <v>Munoz, Black and Wilson</v>
      </c>
    </row>
    <row r="1564" spans="1:16">
      <c r="A1564" t="s">
        <v>2211</v>
      </c>
      <c r="B1564" s="5">
        <v>44961</v>
      </c>
      <c r="C1564" t="s">
        <v>54</v>
      </c>
      <c r="D1564" t="s">
        <v>172</v>
      </c>
      <c r="E1564">
        <v>1</v>
      </c>
      <c r="F1564" t="str">
        <f t="shared" si="96"/>
        <v>normal</v>
      </c>
      <c r="G1564" s="3">
        <v>421</v>
      </c>
      <c r="H1564">
        <v>10</v>
      </c>
      <c r="I1564" t="str">
        <f t="shared" si="97"/>
        <v>discounted</v>
      </c>
      <c r="J1564" s="3">
        <f>Table3[[#This Row],[Quantity_Sold]]*Table3[[#This Row],[Selling_Price]]</f>
        <v>421</v>
      </c>
      <c r="K1564" s="3">
        <f t="shared" si="98"/>
        <v>42.1</v>
      </c>
      <c r="L1564" s="3">
        <f t="shared" si="99"/>
        <v>378.9</v>
      </c>
      <c r="M1564" s="3" t="str">
        <f>TEXT(Table3[[#This Row],[Date]], "mmmm")</f>
        <v>February</v>
      </c>
      <c r="N1564" s="3" t="str">
        <f>_xlfn.XLOOKUP(D1564,Customers!A:A,Customers!B:B )</f>
        <v>Bolton, Jones and Rich</v>
      </c>
      <c r="O1564" s="3" t="str">
        <f>_xlfn.XLOOKUP(C1564,Books!A:A,Books!B:B)</f>
        <v>Author director</v>
      </c>
      <c r="P1564" s="3" t="str">
        <f>INDEX(Customers!B:B,MATCH(D1564,Customers!A:A,0))</f>
        <v>Bolton, Jones and Rich</v>
      </c>
    </row>
    <row r="1565" spans="1:16">
      <c r="A1565" t="s">
        <v>2212</v>
      </c>
      <c r="B1565" s="5">
        <v>44963</v>
      </c>
      <c r="C1565" t="s">
        <v>84</v>
      </c>
      <c r="D1565" t="s">
        <v>198</v>
      </c>
      <c r="E1565">
        <v>2</v>
      </c>
      <c r="F1565" t="str">
        <f t="shared" si="96"/>
        <v>normal</v>
      </c>
      <c r="G1565" s="3">
        <v>481</v>
      </c>
      <c r="H1565">
        <v>5</v>
      </c>
      <c r="I1565" t="str">
        <f t="shared" si="97"/>
        <v>discounted</v>
      </c>
      <c r="J1565" s="3">
        <f>Table3[[#This Row],[Quantity_Sold]]*Table3[[#This Row],[Selling_Price]]</f>
        <v>962</v>
      </c>
      <c r="K1565" s="3">
        <f t="shared" si="98"/>
        <v>24.05</v>
      </c>
      <c r="L1565" s="3">
        <f t="shared" si="99"/>
        <v>937.95</v>
      </c>
      <c r="M1565" s="3" t="str">
        <f>TEXT(Table3[[#This Row],[Date]], "mmmm")</f>
        <v>February</v>
      </c>
      <c r="N1565" s="3" t="str">
        <f>_xlfn.XLOOKUP(D1565,Customers!A:A,Customers!B:B )</f>
        <v>Harris-Mills</v>
      </c>
      <c r="O1565" s="3" t="str">
        <f>_xlfn.XLOOKUP(C1565,Books!A:A,Books!B:B)</f>
        <v>Statement back brother</v>
      </c>
      <c r="P1565" s="3" t="str">
        <f>INDEX(Customers!B:B,MATCH(D1565,Customers!A:A,0))</f>
        <v>Harris-Mills</v>
      </c>
    </row>
    <row r="1566" spans="1:16">
      <c r="A1566" t="s">
        <v>2213</v>
      </c>
      <c r="B1566" s="5">
        <v>44958</v>
      </c>
      <c r="C1566" t="s">
        <v>88</v>
      </c>
      <c r="D1566" t="s">
        <v>522</v>
      </c>
      <c r="E1566">
        <v>7</v>
      </c>
      <c r="F1566" t="str">
        <f t="shared" si="96"/>
        <v>Bulk</v>
      </c>
      <c r="G1566" s="3">
        <v>456</v>
      </c>
      <c r="H1566">
        <v>5</v>
      </c>
      <c r="I1566" t="str">
        <f t="shared" si="97"/>
        <v>discounted</v>
      </c>
      <c r="J1566" s="3">
        <f>Table3[[#This Row],[Quantity_Sold]]*Table3[[#This Row],[Selling_Price]]</f>
        <v>3192</v>
      </c>
      <c r="K1566" s="3">
        <f t="shared" si="98"/>
        <v>22.8</v>
      </c>
      <c r="L1566" s="3">
        <f t="shared" si="99"/>
        <v>3169.2</v>
      </c>
      <c r="M1566" s="3" t="str">
        <f>TEXT(Table3[[#This Row],[Date]], "mmmm")</f>
        <v>February</v>
      </c>
      <c r="N1566" s="3" t="str">
        <f>_xlfn.XLOOKUP(D1566,Customers!A:A,Customers!B:B )</f>
        <v>Williams-Ross</v>
      </c>
      <c r="O1566" s="3" t="str">
        <f>_xlfn.XLOOKUP(C1566,Books!A:A,Books!B:B)</f>
        <v>Lay chance</v>
      </c>
      <c r="P1566" s="3" t="str">
        <f>INDEX(Customers!B:B,MATCH(D1566,Customers!A:A,0))</f>
        <v>Williams-Ross</v>
      </c>
    </row>
    <row r="1567" spans="1:16">
      <c r="A1567" t="s">
        <v>2214</v>
      </c>
      <c r="B1567" s="5">
        <v>44958</v>
      </c>
      <c r="C1567" t="s">
        <v>114</v>
      </c>
      <c r="D1567" t="s">
        <v>384</v>
      </c>
      <c r="E1567">
        <v>9</v>
      </c>
      <c r="F1567" t="str">
        <f t="shared" si="96"/>
        <v>Bulk</v>
      </c>
      <c r="G1567" s="3">
        <v>315</v>
      </c>
      <c r="H1567">
        <v>5</v>
      </c>
      <c r="I1567" t="str">
        <f t="shared" si="97"/>
        <v>discounted</v>
      </c>
      <c r="J1567" s="3">
        <f>Table3[[#This Row],[Quantity_Sold]]*Table3[[#This Row],[Selling_Price]]</f>
        <v>2835</v>
      </c>
      <c r="K1567" s="3">
        <f t="shared" si="98"/>
        <v>15.75</v>
      </c>
      <c r="L1567" s="3">
        <f t="shared" si="99"/>
        <v>2819.25</v>
      </c>
      <c r="M1567" s="3" t="str">
        <f>TEXT(Table3[[#This Row],[Date]], "mmmm")</f>
        <v>February</v>
      </c>
      <c r="N1567" s="3" t="str">
        <f>_xlfn.XLOOKUP(D1567,Customers!A:A,Customers!B:B )</f>
        <v>Mendoza-Burke</v>
      </c>
      <c r="O1567" s="3" t="str">
        <f>_xlfn.XLOOKUP(C1567,Books!A:A,Books!B:B)</f>
        <v>Detail difficult power</v>
      </c>
      <c r="P1567" s="3" t="str">
        <f>INDEX(Customers!B:B,MATCH(D1567,Customers!A:A,0))</f>
        <v>Mendoza-Burke</v>
      </c>
    </row>
    <row r="1568" spans="1:16">
      <c r="A1568" t="s">
        <v>2215</v>
      </c>
      <c r="B1568" s="5">
        <v>44969</v>
      </c>
      <c r="C1568" t="s">
        <v>58</v>
      </c>
      <c r="D1568" t="s">
        <v>234</v>
      </c>
      <c r="E1568">
        <v>4</v>
      </c>
      <c r="F1568" t="str">
        <f t="shared" si="96"/>
        <v>normal</v>
      </c>
      <c r="G1568" s="3">
        <v>467</v>
      </c>
      <c r="H1568">
        <v>15</v>
      </c>
      <c r="I1568" t="str">
        <f t="shared" si="97"/>
        <v>discounted</v>
      </c>
      <c r="J1568" s="3">
        <f>Table3[[#This Row],[Quantity_Sold]]*Table3[[#This Row],[Selling_Price]]</f>
        <v>1868</v>
      </c>
      <c r="K1568" s="3">
        <f t="shared" si="98"/>
        <v>70.05</v>
      </c>
      <c r="L1568" s="3">
        <f t="shared" si="99"/>
        <v>1797.95</v>
      </c>
      <c r="M1568" s="3" t="str">
        <f>TEXT(Table3[[#This Row],[Date]], "mmmm")</f>
        <v>February</v>
      </c>
      <c r="N1568" s="3" t="str">
        <f>_xlfn.XLOOKUP(D1568,Customers!A:A,Customers!B:B )</f>
        <v>Alvarez, Le and Wilson</v>
      </c>
      <c r="O1568" s="3" t="str">
        <f>_xlfn.XLOOKUP(C1568,Books!A:A,Books!B:B)</f>
        <v>World threat</v>
      </c>
      <c r="P1568" s="3" t="str">
        <f>INDEX(Customers!B:B,MATCH(D1568,Customers!A:A,0))</f>
        <v>Alvarez, Le and Wilson</v>
      </c>
    </row>
    <row r="1569" spans="1:16">
      <c r="A1569" t="s">
        <v>2216</v>
      </c>
      <c r="B1569" s="5">
        <v>44979</v>
      </c>
      <c r="C1569" t="s">
        <v>10</v>
      </c>
      <c r="D1569" t="s">
        <v>314</v>
      </c>
      <c r="E1569">
        <v>5</v>
      </c>
      <c r="F1569" t="str">
        <f t="shared" si="96"/>
        <v>normal</v>
      </c>
      <c r="G1569" s="3">
        <v>167</v>
      </c>
      <c r="H1569">
        <v>15</v>
      </c>
      <c r="I1569" t="str">
        <f t="shared" si="97"/>
        <v>discounted</v>
      </c>
      <c r="J1569" s="3">
        <f>Table3[[#This Row],[Quantity_Sold]]*Table3[[#This Row],[Selling_Price]]</f>
        <v>835</v>
      </c>
      <c r="K1569" s="3">
        <f t="shared" si="98"/>
        <v>25.05</v>
      </c>
      <c r="L1569" s="3">
        <f t="shared" si="99"/>
        <v>809.95</v>
      </c>
      <c r="M1569" s="3" t="str">
        <f>TEXT(Table3[[#This Row],[Date]], "mmmm")</f>
        <v>February</v>
      </c>
      <c r="N1569" s="3" t="str">
        <f>_xlfn.XLOOKUP(D1569,Customers!A:A,Customers!B:B )</f>
        <v>Anderson LLC</v>
      </c>
      <c r="O1569" s="3" t="str">
        <f>_xlfn.XLOOKUP(C1569,Books!A:A,Books!B:B)</f>
        <v>Late</v>
      </c>
      <c r="P1569" s="3" t="str">
        <f>INDEX(Customers!B:B,MATCH(D1569,Customers!A:A,0))</f>
        <v>Anderson LLC</v>
      </c>
    </row>
    <row r="1570" spans="1:16">
      <c r="A1570" t="s">
        <v>2217</v>
      </c>
      <c r="B1570" s="5">
        <v>44985</v>
      </c>
      <c r="C1570" t="s">
        <v>44</v>
      </c>
      <c r="D1570" t="s">
        <v>498</v>
      </c>
      <c r="E1570">
        <v>3</v>
      </c>
      <c r="F1570" t="str">
        <f t="shared" si="96"/>
        <v>normal</v>
      </c>
      <c r="G1570" s="3">
        <v>295</v>
      </c>
      <c r="H1570">
        <v>15</v>
      </c>
      <c r="I1570" t="str">
        <f t="shared" si="97"/>
        <v>discounted</v>
      </c>
      <c r="J1570" s="3">
        <f>Table3[[#This Row],[Quantity_Sold]]*Table3[[#This Row],[Selling_Price]]</f>
        <v>885</v>
      </c>
      <c r="K1570" s="3">
        <f t="shared" si="98"/>
        <v>44.25</v>
      </c>
      <c r="L1570" s="3">
        <f t="shared" si="99"/>
        <v>840.75</v>
      </c>
      <c r="M1570" s="3" t="str">
        <f>TEXT(Table3[[#This Row],[Date]], "mmmm")</f>
        <v>February</v>
      </c>
      <c r="N1570" s="3" t="str">
        <f>_xlfn.XLOOKUP(D1570,Customers!A:A,Customers!B:B )</f>
        <v>Anderson-Hogan</v>
      </c>
      <c r="O1570" s="3" t="str">
        <f>_xlfn.XLOOKUP(C1570,Books!A:A,Books!B:B)</f>
        <v>Once suddenly</v>
      </c>
      <c r="P1570" s="3" t="str">
        <f>INDEX(Customers!B:B,MATCH(D1570,Customers!A:A,0))</f>
        <v>Anderson-Hogan</v>
      </c>
    </row>
    <row r="1571" spans="1:16">
      <c r="A1571" t="s">
        <v>2218</v>
      </c>
      <c r="B1571" s="5">
        <v>44966</v>
      </c>
      <c r="C1571" t="s">
        <v>60</v>
      </c>
      <c r="D1571" t="s">
        <v>498</v>
      </c>
      <c r="E1571">
        <v>5</v>
      </c>
      <c r="F1571" t="str">
        <f t="shared" si="96"/>
        <v>normal</v>
      </c>
      <c r="G1571" s="3">
        <v>459</v>
      </c>
      <c r="H1571">
        <v>0</v>
      </c>
      <c r="I1571" t="str">
        <f t="shared" si="97"/>
        <v>full price</v>
      </c>
      <c r="J1571" s="3">
        <f>Table3[[#This Row],[Quantity_Sold]]*Table3[[#This Row],[Selling_Price]]</f>
        <v>2295</v>
      </c>
      <c r="K1571" s="3">
        <f t="shared" si="98"/>
        <v>0</v>
      </c>
      <c r="L1571" s="3">
        <f t="shared" si="99"/>
        <v>2295</v>
      </c>
      <c r="M1571" s="3" t="str">
        <f>TEXT(Table3[[#This Row],[Date]], "mmmm")</f>
        <v>February</v>
      </c>
      <c r="N1571" s="3" t="str">
        <f>_xlfn.XLOOKUP(D1571,Customers!A:A,Customers!B:B )</f>
        <v>Anderson-Hogan</v>
      </c>
      <c r="O1571" s="3" t="str">
        <f>_xlfn.XLOOKUP(C1571,Books!A:A,Books!B:B)</f>
        <v>Whatever method</v>
      </c>
      <c r="P1571" s="3" t="str">
        <f>INDEX(Customers!B:B,MATCH(D1571,Customers!A:A,0))</f>
        <v>Anderson-Hogan</v>
      </c>
    </row>
    <row r="1572" spans="1:16">
      <c r="A1572" t="s">
        <v>2219</v>
      </c>
      <c r="B1572" s="5">
        <v>44964</v>
      </c>
      <c r="C1572" t="s">
        <v>122</v>
      </c>
      <c r="D1572" t="s">
        <v>278</v>
      </c>
      <c r="E1572">
        <v>1</v>
      </c>
      <c r="F1572" t="str">
        <f t="shared" si="96"/>
        <v>normal</v>
      </c>
      <c r="G1572" s="3">
        <v>326</v>
      </c>
      <c r="H1572">
        <v>10</v>
      </c>
      <c r="I1572" t="str">
        <f t="shared" si="97"/>
        <v>discounted</v>
      </c>
      <c r="J1572" s="3">
        <f>Table3[[#This Row],[Quantity_Sold]]*Table3[[#This Row],[Selling_Price]]</f>
        <v>326</v>
      </c>
      <c r="K1572" s="3">
        <f t="shared" si="98"/>
        <v>32.6</v>
      </c>
      <c r="L1572" s="3">
        <f t="shared" si="99"/>
        <v>293.39999999999998</v>
      </c>
      <c r="M1572" s="3" t="str">
        <f>TEXT(Table3[[#This Row],[Date]], "mmmm")</f>
        <v>February</v>
      </c>
      <c r="N1572" s="3" t="str">
        <f>_xlfn.XLOOKUP(D1572,Customers!A:A,Customers!B:B )</f>
        <v>Reid, Chavez and Flowers</v>
      </c>
      <c r="O1572" s="3" t="str">
        <f>_xlfn.XLOOKUP(C1572,Books!A:A,Books!B:B)</f>
        <v>Than every</v>
      </c>
      <c r="P1572" s="3" t="str">
        <f>INDEX(Customers!B:B,MATCH(D1572,Customers!A:A,0))</f>
        <v>Reid, Chavez and Flowers</v>
      </c>
    </row>
    <row r="1573" spans="1:16">
      <c r="A1573" t="s">
        <v>2220</v>
      </c>
      <c r="B1573" s="5">
        <v>44985</v>
      </c>
      <c r="C1573" t="s">
        <v>74</v>
      </c>
      <c r="D1573" t="s">
        <v>356</v>
      </c>
      <c r="E1573">
        <v>3</v>
      </c>
      <c r="F1573" t="str">
        <f t="shared" si="96"/>
        <v>normal</v>
      </c>
      <c r="G1573" s="3">
        <v>347</v>
      </c>
      <c r="H1573">
        <v>10</v>
      </c>
      <c r="I1573" t="str">
        <f t="shared" si="97"/>
        <v>discounted</v>
      </c>
      <c r="J1573" s="3">
        <f>Table3[[#This Row],[Quantity_Sold]]*Table3[[#This Row],[Selling_Price]]</f>
        <v>1041</v>
      </c>
      <c r="K1573" s="3">
        <f t="shared" si="98"/>
        <v>34.700000000000003</v>
      </c>
      <c r="L1573" s="3">
        <f t="shared" si="99"/>
        <v>1006.3</v>
      </c>
      <c r="M1573" s="3" t="str">
        <f>TEXT(Table3[[#This Row],[Date]], "mmmm")</f>
        <v>February</v>
      </c>
      <c r="N1573" s="3" t="str">
        <f>_xlfn.XLOOKUP(D1573,Customers!A:A,Customers!B:B )</f>
        <v>Nash, Rich and Hill</v>
      </c>
      <c r="O1573" s="3" t="str">
        <f>_xlfn.XLOOKUP(C1573,Books!A:A,Books!B:B)</f>
        <v>Think either pressure</v>
      </c>
      <c r="P1573" s="3" t="str">
        <f>INDEX(Customers!B:B,MATCH(D1573,Customers!A:A,0))</f>
        <v>Nash, Rich and Hill</v>
      </c>
    </row>
    <row r="1574" spans="1:16">
      <c r="A1574" t="s">
        <v>2221</v>
      </c>
      <c r="B1574" s="5">
        <v>44975</v>
      </c>
      <c r="C1574" t="s">
        <v>112</v>
      </c>
      <c r="D1574" t="s">
        <v>272</v>
      </c>
      <c r="E1574">
        <v>4</v>
      </c>
      <c r="F1574" t="str">
        <f t="shared" si="96"/>
        <v>normal</v>
      </c>
      <c r="G1574" s="3">
        <v>462</v>
      </c>
      <c r="H1574">
        <v>5</v>
      </c>
      <c r="I1574" t="str">
        <f t="shared" si="97"/>
        <v>discounted</v>
      </c>
      <c r="J1574" s="3">
        <f>Table3[[#This Row],[Quantity_Sold]]*Table3[[#This Row],[Selling_Price]]</f>
        <v>1848</v>
      </c>
      <c r="K1574" s="3">
        <f t="shared" si="98"/>
        <v>23.1</v>
      </c>
      <c r="L1574" s="3">
        <f t="shared" si="99"/>
        <v>1824.9</v>
      </c>
      <c r="M1574" s="3" t="str">
        <f>TEXT(Table3[[#This Row],[Date]], "mmmm")</f>
        <v>February</v>
      </c>
      <c r="N1574" s="3" t="str">
        <f>_xlfn.XLOOKUP(D1574,Customers!A:A,Customers!B:B )</f>
        <v>Garcia, Scott and Beltran</v>
      </c>
      <c r="O1574" s="3" t="str">
        <f>_xlfn.XLOOKUP(C1574,Books!A:A,Books!B:B)</f>
        <v>Now stage</v>
      </c>
      <c r="P1574" s="3" t="str">
        <f>INDEX(Customers!B:B,MATCH(D1574,Customers!A:A,0))</f>
        <v>Garcia, Scott and Beltran</v>
      </c>
    </row>
    <row r="1575" spans="1:16">
      <c r="A1575" t="s">
        <v>2222</v>
      </c>
      <c r="B1575" s="5">
        <v>44984</v>
      </c>
      <c r="C1575" t="s">
        <v>46</v>
      </c>
      <c r="D1575" t="s">
        <v>584</v>
      </c>
      <c r="E1575">
        <v>5</v>
      </c>
      <c r="F1575" t="str">
        <f t="shared" si="96"/>
        <v>normal</v>
      </c>
      <c r="G1575" s="3">
        <v>167</v>
      </c>
      <c r="H1575">
        <v>5</v>
      </c>
      <c r="I1575" t="str">
        <f t="shared" si="97"/>
        <v>discounted</v>
      </c>
      <c r="J1575" s="3">
        <f>Table3[[#This Row],[Quantity_Sold]]*Table3[[#This Row],[Selling_Price]]</f>
        <v>835</v>
      </c>
      <c r="K1575" s="3">
        <f t="shared" si="98"/>
        <v>8.35</v>
      </c>
      <c r="L1575" s="3">
        <f t="shared" si="99"/>
        <v>826.65</v>
      </c>
      <c r="M1575" s="3" t="str">
        <f>TEXT(Table3[[#This Row],[Date]], "mmmm")</f>
        <v>February</v>
      </c>
      <c r="N1575" s="3" t="str">
        <f>_xlfn.XLOOKUP(D1575,Customers!A:A,Customers!B:B )</f>
        <v>Bailey Inc</v>
      </c>
      <c r="O1575" s="3" t="str">
        <f>_xlfn.XLOOKUP(C1575,Books!A:A,Books!B:B)</f>
        <v>Result population age</v>
      </c>
      <c r="P1575" s="3" t="str">
        <f>INDEX(Customers!B:B,MATCH(D1575,Customers!A:A,0))</f>
        <v>Bailey Inc</v>
      </c>
    </row>
    <row r="1576" spans="1:16">
      <c r="A1576" t="s">
        <v>2223</v>
      </c>
      <c r="B1576" s="5">
        <v>44965</v>
      </c>
      <c r="C1576" t="s">
        <v>84</v>
      </c>
      <c r="D1576" t="s">
        <v>504</v>
      </c>
      <c r="E1576">
        <v>3</v>
      </c>
      <c r="F1576" t="str">
        <f t="shared" si="96"/>
        <v>normal</v>
      </c>
      <c r="G1576" s="3">
        <v>481</v>
      </c>
      <c r="H1576">
        <v>15</v>
      </c>
      <c r="I1576" t="str">
        <f t="shared" si="97"/>
        <v>discounted</v>
      </c>
      <c r="J1576" s="3">
        <f>Table3[[#This Row],[Quantity_Sold]]*Table3[[#This Row],[Selling_Price]]</f>
        <v>1443</v>
      </c>
      <c r="K1576" s="3">
        <f t="shared" si="98"/>
        <v>72.150000000000006</v>
      </c>
      <c r="L1576" s="3">
        <f t="shared" si="99"/>
        <v>1370.85</v>
      </c>
      <c r="M1576" s="3" t="str">
        <f>TEXT(Table3[[#This Row],[Date]], "mmmm")</f>
        <v>February</v>
      </c>
      <c r="N1576" s="3" t="str">
        <f>_xlfn.XLOOKUP(D1576,Customers!A:A,Customers!B:B )</f>
        <v>Jones, Rodriguez and Alexander</v>
      </c>
      <c r="O1576" s="3" t="str">
        <f>_xlfn.XLOOKUP(C1576,Books!A:A,Books!B:B)</f>
        <v>Statement back brother</v>
      </c>
      <c r="P1576" s="3" t="str">
        <f>INDEX(Customers!B:B,MATCH(D1576,Customers!A:A,0))</f>
        <v>Jones, Rodriguez and Alexander</v>
      </c>
    </row>
    <row r="1577" spans="1:16">
      <c r="A1577" t="s">
        <v>2224</v>
      </c>
      <c r="B1577" s="5">
        <v>44977</v>
      </c>
      <c r="C1577" t="s">
        <v>88</v>
      </c>
      <c r="D1577" t="s">
        <v>452</v>
      </c>
      <c r="E1577">
        <v>1</v>
      </c>
      <c r="F1577" t="str">
        <f t="shared" si="96"/>
        <v>normal</v>
      </c>
      <c r="G1577" s="3">
        <v>456</v>
      </c>
      <c r="H1577">
        <v>15</v>
      </c>
      <c r="I1577" t="str">
        <f t="shared" si="97"/>
        <v>discounted</v>
      </c>
      <c r="J1577" s="3">
        <f>Table3[[#This Row],[Quantity_Sold]]*Table3[[#This Row],[Selling_Price]]</f>
        <v>456</v>
      </c>
      <c r="K1577" s="3">
        <f t="shared" si="98"/>
        <v>68.400000000000006</v>
      </c>
      <c r="L1577" s="3">
        <f t="shared" si="99"/>
        <v>387.6</v>
      </c>
      <c r="M1577" s="3" t="str">
        <f>TEXT(Table3[[#This Row],[Date]], "mmmm")</f>
        <v>February</v>
      </c>
      <c r="N1577" s="3" t="str">
        <f>_xlfn.XLOOKUP(D1577,Customers!A:A,Customers!B:B )</f>
        <v>Jordan-Edwards</v>
      </c>
      <c r="O1577" s="3" t="str">
        <f>_xlfn.XLOOKUP(C1577,Books!A:A,Books!B:B)</f>
        <v>Lay chance</v>
      </c>
      <c r="P1577" s="3" t="str">
        <f>INDEX(Customers!B:B,MATCH(D1577,Customers!A:A,0))</f>
        <v>Jordan-Edwards</v>
      </c>
    </row>
    <row r="1578" spans="1:16">
      <c r="A1578" t="s">
        <v>2225</v>
      </c>
      <c r="B1578" s="5">
        <v>44974</v>
      </c>
      <c r="C1578" t="s">
        <v>96</v>
      </c>
      <c r="D1578" t="s">
        <v>240</v>
      </c>
      <c r="E1578">
        <v>10</v>
      </c>
      <c r="F1578" t="str">
        <f t="shared" si="96"/>
        <v>Bulk</v>
      </c>
      <c r="G1578" s="3">
        <v>396</v>
      </c>
      <c r="H1578">
        <v>15</v>
      </c>
      <c r="I1578" t="str">
        <f t="shared" si="97"/>
        <v>discounted</v>
      </c>
      <c r="J1578" s="3">
        <f>Table3[[#This Row],[Quantity_Sold]]*Table3[[#This Row],[Selling_Price]]</f>
        <v>3960</v>
      </c>
      <c r="K1578" s="3">
        <f t="shared" si="98"/>
        <v>59.4</v>
      </c>
      <c r="L1578" s="3">
        <f t="shared" si="99"/>
        <v>3900.6</v>
      </c>
      <c r="M1578" s="3" t="str">
        <f>TEXT(Table3[[#This Row],[Date]], "mmmm")</f>
        <v>February</v>
      </c>
      <c r="N1578" s="3" t="str">
        <f>_xlfn.XLOOKUP(D1578,Customers!A:A,Customers!B:B )</f>
        <v>Hayes-Logan</v>
      </c>
      <c r="O1578" s="3" t="str">
        <f>_xlfn.XLOOKUP(C1578,Books!A:A,Books!B:B)</f>
        <v>Green city audience</v>
      </c>
      <c r="P1578" s="3" t="str">
        <f>INDEX(Customers!B:B,MATCH(D1578,Customers!A:A,0))</f>
        <v>Hayes-Logan</v>
      </c>
    </row>
    <row r="1579" spans="1:16">
      <c r="A1579" t="s">
        <v>2226</v>
      </c>
      <c r="B1579" s="5">
        <v>44977</v>
      </c>
      <c r="C1579" t="s">
        <v>74</v>
      </c>
      <c r="D1579" t="s">
        <v>368</v>
      </c>
      <c r="E1579">
        <v>10</v>
      </c>
      <c r="F1579" t="str">
        <f t="shared" si="96"/>
        <v>Bulk</v>
      </c>
      <c r="G1579" s="3">
        <v>347</v>
      </c>
      <c r="H1579">
        <v>10</v>
      </c>
      <c r="I1579" t="str">
        <f t="shared" si="97"/>
        <v>discounted</v>
      </c>
      <c r="J1579" s="3">
        <f>Table3[[#This Row],[Quantity_Sold]]*Table3[[#This Row],[Selling_Price]]</f>
        <v>3470</v>
      </c>
      <c r="K1579" s="3">
        <f t="shared" si="98"/>
        <v>34.700000000000003</v>
      </c>
      <c r="L1579" s="3">
        <f t="shared" si="99"/>
        <v>3435.3</v>
      </c>
      <c r="M1579" s="3" t="str">
        <f>TEXT(Table3[[#This Row],[Date]], "mmmm")</f>
        <v>February</v>
      </c>
      <c r="N1579" s="3" t="str">
        <f>_xlfn.XLOOKUP(D1579,Customers!A:A,Customers!B:B )</f>
        <v>Anderson-Martinez</v>
      </c>
      <c r="O1579" s="3" t="str">
        <f>_xlfn.XLOOKUP(C1579,Books!A:A,Books!B:B)</f>
        <v>Think either pressure</v>
      </c>
      <c r="P1579" s="3" t="str">
        <f>INDEX(Customers!B:B,MATCH(D1579,Customers!A:A,0))</f>
        <v>Anderson-Martinez</v>
      </c>
    </row>
    <row r="1580" spans="1:16">
      <c r="A1580" t="s">
        <v>2227</v>
      </c>
      <c r="B1580" s="5">
        <v>44985</v>
      </c>
      <c r="C1580" t="s">
        <v>26</v>
      </c>
      <c r="D1580" t="s">
        <v>326</v>
      </c>
      <c r="E1580">
        <v>4</v>
      </c>
      <c r="F1580" t="str">
        <f t="shared" si="96"/>
        <v>normal</v>
      </c>
      <c r="G1580" s="3">
        <v>210</v>
      </c>
      <c r="H1580">
        <v>0</v>
      </c>
      <c r="I1580" t="str">
        <f t="shared" si="97"/>
        <v>full price</v>
      </c>
      <c r="J1580" s="3">
        <f>Table3[[#This Row],[Quantity_Sold]]*Table3[[#This Row],[Selling_Price]]</f>
        <v>840</v>
      </c>
      <c r="K1580" s="3">
        <f t="shared" si="98"/>
        <v>0</v>
      </c>
      <c r="L1580" s="3">
        <f t="shared" si="99"/>
        <v>840</v>
      </c>
      <c r="M1580" s="3" t="str">
        <f>TEXT(Table3[[#This Row],[Date]], "mmmm")</f>
        <v>February</v>
      </c>
      <c r="N1580" s="3" t="str">
        <f>_xlfn.XLOOKUP(D1580,Customers!A:A,Customers!B:B )</f>
        <v>Scott-Johnston</v>
      </c>
      <c r="O1580" s="3" t="str">
        <f>_xlfn.XLOOKUP(C1580,Books!A:A,Books!B:B)</f>
        <v>Nearly material</v>
      </c>
      <c r="P1580" s="3" t="str">
        <f>INDEX(Customers!B:B,MATCH(D1580,Customers!A:A,0))</f>
        <v>Scott-Johnston</v>
      </c>
    </row>
    <row r="1581" spans="1:16">
      <c r="A1581" t="s">
        <v>2228</v>
      </c>
      <c r="B1581" s="5">
        <v>44985</v>
      </c>
      <c r="C1581" t="s">
        <v>32</v>
      </c>
      <c r="D1581" t="s">
        <v>600</v>
      </c>
      <c r="E1581">
        <v>4</v>
      </c>
      <c r="F1581" t="str">
        <f t="shared" si="96"/>
        <v>normal</v>
      </c>
      <c r="G1581" s="3">
        <v>186</v>
      </c>
      <c r="H1581">
        <v>0</v>
      </c>
      <c r="I1581" t="str">
        <f t="shared" si="97"/>
        <v>full price</v>
      </c>
      <c r="J1581" s="3">
        <f>Table3[[#This Row],[Quantity_Sold]]*Table3[[#This Row],[Selling_Price]]</f>
        <v>744</v>
      </c>
      <c r="K1581" s="3">
        <f t="shared" si="98"/>
        <v>0</v>
      </c>
      <c r="L1581" s="3">
        <f t="shared" si="99"/>
        <v>744</v>
      </c>
      <c r="M1581" s="3" t="str">
        <f>TEXT(Table3[[#This Row],[Date]], "mmmm")</f>
        <v>February</v>
      </c>
      <c r="N1581" s="3" t="str">
        <f>_xlfn.XLOOKUP(D1581,Customers!A:A,Customers!B:B )</f>
        <v>Lester and Sons</v>
      </c>
      <c r="O1581" s="3" t="str">
        <f>_xlfn.XLOOKUP(C1581,Books!A:A,Books!B:B)</f>
        <v>Charge along</v>
      </c>
      <c r="P1581" s="3" t="str">
        <f>INDEX(Customers!B:B,MATCH(D1581,Customers!A:A,0))</f>
        <v>Lester and Sons</v>
      </c>
    </row>
    <row r="1582" spans="1:16">
      <c r="A1582" t="s">
        <v>2229</v>
      </c>
      <c r="B1582" s="5">
        <v>44982</v>
      </c>
      <c r="C1582" t="s">
        <v>88</v>
      </c>
      <c r="D1582" t="s">
        <v>530</v>
      </c>
      <c r="E1582">
        <v>4</v>
      </c>
      <c r="F1582" t="str">
        <f t="shared" si="96"/>
        <v>normal</v>
      </c>
      <c r="G1582" s="3">
        <v>456</v>
      </c>
      <c r="H1582">
        <v>5</v>
      </c>
      <c r="I1582" t="str">
        <f t="shared" si="97"/>
        <v>discounted</v>
      </c>
      <c r="J1582" s="3">
        <f>Table3[[#This Row],[Quantity_Sold]]*Table3[[#This Row],[Selling_Price]]</f>
        <v>1824</v>
      </c>
      <c r="K1582" s="3">
        <f t="shared" si="98"/>
        <v>22.8</v>
      </c>
      <c r="L1582" s="3">
        <f t="shared" si="99"/>
        <v>1801.2</v>
      </c>
      <c r="M1582" s="3" t="str">
        <f>TEXT(Table3[[#This Row],[Date]], "mmmm")</f>
        <v>February</v>
      </c>
      <c r="N1582" s="3" t="str">
        <f>_xlfn.XLOOKUP(D1582,Customers!A:A,Customers!B:B )</f>
        <v>Prince Group</v>
      </c>
      <c r="O1582" s="3" t="str">
        <f>_xlfn.XLOOKUP(C1582,Books!A:A,Books!B:B)</f>
        <v>Lay chance</v>
      </c>
      <c r="P1582" s="3" t="str">
        <f>INDEX(Customers!B:B,MATCH(D1582,Customers!A:A,0))</f>
        <v>Prince Group</v>
      </c>
    </row>
    <row r="1583" spans="1:16">
      <c r="A1583" t="s">
        <v>2230</v>
      </c>
      <c r="B1583" s="5">
        <v>44960</v>
      </c>
      <c r="C1583" t="s">
        <v>50</v>
      </c>
      <c r="D1583" t="s">
        <v>143</v>
      </c>
      <c r="E1583">
        <v>9</v>
      </c>
      <c r="F1583" t="str">
        <f t="shared" si="96"/>
        <v>Bulk</v>
      </c>
      <c r="G1583" s="3">
        <v>269</v>
      </c>
      <c r="H1583">
        <v>0</v>
      </c>
      <c r="I1583" t="str">
        <f t="shared" si="97"/>
        <v>full price</v>
      </c>
      <c r="J1583" s="3">
        <f>Table3[[#This Row],[Quantity_Sold]]*Table3[[#This Row],[Selling_Price]]</f>
        <v>2421</v>
      </c>
      <c r="K1583" s="3">
        <f t="shared" si="98"/>
        <v>0</v>
      </c>
      <c r="L1583" s="3">
        <f t="shared" si="99"/>
        <v>2421</v>
      </c>
      <c r="M1583" s="3" t="str">
        <f>TEXT(Table3[[#This Row],[Date]], "mmmm")</f>
        <v>February</v>
      </c>
      <c r="N1583" s="3" t="str">
        <f>_xlfn.XLOOKUP(D1583,Customers!A:A,Customers!B:B )</f>
        <v>Scott Ltd</v>
      </c>
      <c r="O1583" s="3" t="str">
        <f>_xlfn.XLOOKUP(C1583,Books!A:A,Books!B:B)</f>
        <v>Course history</v>
      </c>
      <c r="P1583" s="3" t="str">
        <f>INDEX(Customers!B:B,MATCH(D1583,Customers!A:A,0))</f>
        <v>Scott Ltd</v>
      </c>
    </row>
    <row r="1584" spans="1:16">
      <c r="A1584" t="s">
        <v>2231</v>
      </c>
      <c r="B1584" s="5">
        <v>44969</v>
      </c>
      <c r="C1584" t="s">
        <v>106</v>
      </c>
      <c r="D1584" t="s">
        <v>616</v>
      </c>
      <c r="E1584">
        <v>2</v>
      </c>
      <c r="F1584" t="str">
        <f t="shared" si="96"/>
        <v>normal</v>
      </c>
      <c r="G1584" s="3">
        <v>219</v>
      </c>
      <c r="H1584">
        <v>5</v>
      </c>
      <c r="I1584" t="str">
        <f t="shared" si="97"/>
        <v>discounted</v>
      </c>
      <c r="J1584" s="3">
        <f>Table3[[#This Row],[Quantity_Sold]]*Table3[[#This Row],[Selling_Price]]</f>
        <v>438</v>
      </c>
      <c r="K1584" s="3">
        <f t="shared" si="98"/>
        <v>10.95</v>
      </c>
      <c r="L1584" s="3">
        <f t="shared" si="99"/>
        <v>427.05</v>
      </c>
      <c r="M1584" s="3" t="str">
        <f>TEXT(Table3[[#This Row],[Date]], "mmmm")</f>
        <v>February</v>
      </c>
      <c r="N1584" s="3" t="str">
        <f>_xlfn.XLOOKUP(D1584,Customers!A:A,Customers!B:B )</f>
        <v>Parker-Turner</v>
      </c>
      <c r="O1584" s="3" t="str">
        <f>_xlfn.XLOOKUP(C1584,Books!A:A,Books!B:B)</f>
        <v>Some may</v>
      </c>
      <c r="P1584" s="3" t="str">
        <f>INDEX(Customers!B:B,MATCH(D1584,Customers!A:A,0))</f>
        <v>Parker-Turner</v>
      </c>
    </row>
    <row r="1585" spans="1:16">
      <c r="A1585" t="s">
        <v>2232</v>
      </c>
      <c r="B1585" s="5">
        <v>44968</v>
      </c>
      <c r="C1585" t="s">
        <v>22</v>
      </c>
      <c r="D1585" t="s">
        <v>220</v>
      </c>
      <c r="E1585">
        <v>1</v>
      </c>
      <c r="F1585" t="str">
        <f t="shared" si="96"/>
        <v>normal</v>
      </c>
      <c r="G1585" s="3">
        <v>332</v>
      </c>
      <c r="H1585">
        <v>10</v>
      </c>
      <c r="I1585" t="str">
        <f t="shared" si="97"/>
        <v>discounted</v>
      </c>
      <c r="J1585" s="3">
        <f>Table3[[#This Row],[Quantity_Sold]]*Table3[[#This Row],[Selling_Price]]</f>
        <v>332</v>
      </c>
      <c r="K1585" s="3">
        <f t="shared" si="98"/>
        <v>33.200000000000003</v>
      </c>
      <c r="L1585" s="3">
        <f t="shared" si="99"/>
        <v>298.8</v>
      </c>
      <c r="M1585" s="3" t="str">
        <f>TEXT(Table3[[#This Row],[Date]], "mmmm")</f>
        <v>February</v>
      </c>
      <c r="N1585" s="3" t="str">
        <f>_xlfn.XLOOKUP(D1585,Customers!A:A,Customers!B:B )</f>
        <v>Moore-Torres</v>
      </c>
      <c r="O1585" s="3" t="str">
        <f>_xlfn.XLOOKUP(C1585,Books!A:A,Books!B:B)</f>
        <v>Loss peace on</v>
      </c>
      <c r="P1585" s="3" t="str">
        <f>INDEX(Customers!B:B,MATCH(D1585,Customers!A:A,0))</f>
        <v>Moore-Torres</v>
      </c>
    </row>
    <row r="1586" spans="1:16">
      <c r="A1586" t="s">
        <v>2233</v>
      </c>
      <c r="B1586" s="5">
        <v>44985</v>
      </c>
      <c r="C1586" t="s">
        <v>58</v>
      </c>
      <c r="D1586" t="s">
        <v>220</v>
      </c>
      <c r="E1586">
        <v>4</v>
      </c>
      <c r="F1586" t="str">
        <f t="shared" si="96"/>
        <v>normal</v>
      </c>
      <c r="G1586" s="3">
        <v>467</v>
      </c>
      <c r="H1586">
        <v>15</v>
      </c>
      <c r="I1586" t="str">
        <f t="shared" si="97"/>
        <v>discounted</v>
      </c>
      <c r="J1586" s="3">
        <f>Table3[[#This Row],[Quantity_Sold]]*Table3[[#This Row],[Selling_Price]]</f>
        <v>1868</v>
      </c>
      <c r="K1586" s="3">
        <f t="shared" si="98"/>
        <v>70.05</v>
      </c>
      <c r="L1586" s="3">
        <f t="shared" si="99"/>
        <v>1797.95</v>
      </c>
      <c r="M1586" s="3" t="str">
        <f>TEXT(Table3[[#This Row],[Date]], "mmmm")</f>
        <v>February</v>
      </c>
      <c r="N1586" s="3" t="str">
        <f>_xlfn.XLOOKUP(D1586,Customers!A:A,Customers!B:B )</f>
        <v>Moore-Torres</v>
      </c>
      <c r="O1586" s="3" t="str">
        <f>_xlfn.XLOOKUP(C1586,Books!A:A,Books!B:B)</f>
        <v>World threat</v>
      </c>
      <c r="P1586" s="3" t="str">
        <f>INDEX(Customers!B:B,MATCH(D1586,Customers!A:A,0))</f>
        <v>Moore-Torres</v>
      </c>
    </row>
    <row r="1587" spans="1:16">
      <c r="A1587" t="s">
        <v>2234</v>
      </c>
      <c r="B1587" s="5">
        <v>44982</v>
      </c>
      <c r="C1587" t="s">
        <v>66</v>
      </c>
      <c r="D1587" t="s">
        <v>342</v>
      </c>
      <c r="E1587">
        <v>6</v>
      </c>
      <c r="F1587" t="str">
        <f t="shared" si="96"/>
        <v>Bulk</v>
      </c>
      <c r="G1587" s="3">
        <v>271</v>
      </c>
      <c r="H1587">
        <v>5</v>
      </c>
      <c r="I1587" t="str">
        <f t="shared" si="97"/>
        <v>discounted</v>
      </c>
      <c r="J1587" s="3">
        <f>Table3[[#This Row],[Quantity_Sold]]*Table3[[#This Row],[Selling_Price]]</f>
        <v>1626</v>
      </c>
      <c r="K1587" s="3">
        <f t="shared" si="98"/>
        <v>13.55</v>
      </c>
      <c r="L1587" s="3">
        <f t="shared" si="99"/>
        <v>1612.45</v>
      </c>
      <c r="M1587" s="3" t="str">
        <f>TEXT(Table3[[#This Row],[Date]], "mmmm")</f>
        <v>February</v>
      </c>
      <c r="N1587" s="3" t="str">
        <f>_xlfn.XLOOKUP(D1587,Customers!A:A,Customers!B:B )</f>
        <v>Cooper-Bennett</v>
      </c>
      <c r="O1587" s="3" t="str">
        <f>_xlfn.XLOOKUP(C1587,Books!A:A,Books!B:B)</f>
        <v>Easy citizen time</v>
      </c>
      <c r="P1587" s="3" t="str">
        <f>INDEX(Customers!B:B,MATCH(D1587,Customers!A:A,0))</f>
        <v>Cooper-Bennett</v>
      </c>
    </row>
    <row r="1588" spans="1:16">
      <c r="A1588" t="s">
        <v>2235</v>
      </c>
      <c r="B1588" s="5">
        <v>44962</v>
      </c>
      <c r="C1588" t="s">
        <v>72</v>
      </c>
      <c r="D1588" t="s">
        <v>168</v>
      </c>
      <c r="E1588">
        <v>2</v>
      </c>
      <c r="F1588" t="str">
        <f t="shared" si="96"/>
        <v>normal</v>
      </c>
      <c r="G1588" s="3">
        <v>423</v>
      </c>
      <c r="H1588">
        <v>10</v>
      </c>
      <c r="I1588" t="str">
        <f t="shared" si="97"/>
        <v>discounted</v>
      </c>
      <c r="J1588" s="3">
        <f>Table3[[#This Row],[Quantity_Sold]]*Table3[[#This Row],[Selling_Price]]</f>
        <v>846</v>
      </c>
      <c r="K1588" s="3">
        <f t="shared" si="98"/>
        <v>42.3</v>
      </c>
      <c r="L1588" s="3">
        <f t="shared" si="99"/>
        <v>803.7</v>
      </c>
      <c r="M1588" s="3" t="str">
        <f>TEXT(Table3[[#This Row],[Date]], "mmmm")</f>
        <v>February</v>
      </c>
      <c r="N1588" s="3" t="str">
        <f>_xlfn.XLOOKUP(D1588,Customers!A:A,Customers!B:B )</f>
        <v>Maldonado, Miller and Thomas</v>
      </c>
      <c r="O1588" s="3" t="str">
        <f>_xlfn.XLOOKUP(C1588,Books!A:A,Books!B:B)</f>
        <v>Remain hard</v>
      </c>
      <c r="P1588" s="3" t="str">
        <f>INDEX(Customers!B:B,MATCH(D1588,Customers!A:A,0))</f>
        <v>Maldonado, Miller and Thomas</v>
      </c>
    </row>
    <row r="1589" spans="1:16">
      <c r="A1589" t="s">
        <v>2236</v>
      </c>
      <c r="B1589" s="5">
        <v>44984</v>
      </c>
      <c r="C1589" t="s">
        <v>112</v>
      </c>
      <c r="D1589" t="s">
        <v>526</v>
      </c>
      <c r="E1589">
        <v>1</v>
      </c>
      <c r="F1589" t="str">
        <f t="shared" si="96"/>
        <v>normal</v>
      </c>
      <c r="G1589" s="3">
        <v>462</v>
      </c>
      <c r="H1589">
        <v>15</v>
      </c>
      <c r="I1589" t="str">
        <f t="shared" si="97"/>
        <v>discounted</v>
      </c>
      <c r="J1589" s="3">
        <f>Table3[[#This Row],[Quantity_Sold]]*Table3[[#This Row],[Selling_Price]]</f>
        <v>462</v>
      </c>
      <c r="K1589" s="3">
        <f t="shared" si="98"/>
        <v>69.3</v>
      </c>
      <c r="L1589" s="3">
        <f t="shared" si="99"/>
        <v>392.7</v>
      </c>
      <c r="M1589" s="3" t="str">
        <f>TEXT(Table3[[#This Row],[Date]], "mmmm")</f>
        <v>February</v>
      </c>
      <c r="N1589" s="3" t="str">
        <f>_xlfn.XLOOKUP(D1589,Customers!A:A,Customers!B:B )</f>
        <v>Holden, Austin and Robinson</v>
      </c>
      <c r="O1589" s="3" t="str">
        <f>_xlfn.XLOOKUP(C1589,Books!A:A,Books!B:B)</f>
        <v>Now stage</v>
      </c>
      <c r="P1589" s="3" t="str">
        <f>INDEX(Customers!B:B,MATCH(D1589,Customers!A:A,0))</f>
        <v>Holden, Austin and Robinson</v>
      </c>
    </row>
    <row r="1590" spans="1:16">
      <c r="A1590" t="s">
        <v>2237</v>
      </c>
      <c r="B1590" s="5">
        <v>44959</v>
      </c>
      <c r="C1590" t="s">
        <v>42</v>
      </c>
      <c r="D1590" t="s">
        <v>398</v>
      </c>
      <c r="E1590">
        <v>7</v>
      </c>
      <c r="F1590" t="str">
        <f t="shared" si="96"/>
        <v>Bulk</v>
      </c>
      <c r="G1590" s="3">
        <v>303</v>
      </c>
      <c r="H1590">
        <v>5</v>
      </c>
      <c r="I1590" t="str">
        <f t="shared" si="97"/>
        <v>discounted</v>
      </c>
      <c r="J1590" s="3">
        <f>Table3[[#This Row],[Quantity_Sold]]*Table3[[#This Row],[Selling_Price]]</f>
        <v>2121</v>
      </c>
      <c r="K1590" s="3">
        <f t="shared" si="98"/>
        <v>15.15</v>
      </c>
      <c r="L1590" s="3">
        <f t="shared" si="99"/>
        <v>2105.85</v>
      </c>
      <c r="M1590" s="3" t="str">
        <f>TEXT(Table3[[#This Row],[Date]], "mmmm")</f>
        <v>February</v>
      </c>
      <c r="N1590" s="3" t="str">
        <f>_xlfn.XLOOKUP(D1590,Customers!A:A,Customers!B:B )</f>
        <v>Moreno, Jenkins and Perez</v>
      </c>
      <c r="O1590" s="3" t="str">
        <f>_xlfn.XLOOKUP(C1590,Books!A:A,Books!B:B)</f>
        <v>Industry sport interesting</v>
      </c>
      <c r="P1590" s="3" t="str">
        <f>INDEX(Customers!B:B,MATCH(D1590,Customers!A:A,0))</f>
        <v>Moreno, Jenkins and Perez</v>
      </c>
    </row>
    <row r="1591" spans="1:16">
      <c r="A1591" t="s">
        <v>2238</v>
      </c>
      <c r="B1591" s="5">
        <v>44973</v>
      </c>
      <c r="C1591" t="s">
        <v>52</v>
      </c>
      <c r="D1591" t="s">
        <v>438</v>
      </c>
      <c r="E1591">
        <v>6</v>
      </c>
      <c r="F1591" t="str">
        <f t="shared" si="96"/>
        <v>Bulk</v>
      </c>
      <c r="G1591" s="3">
        <v>441</v>
      </c>
      <c r="H1591">
        <v>15</v>
      </c>
      <c r="I1591" t="str">
        <f t="shared" si="97"/>
        <v>discounted</v>
      </c>
      <c r="J1591" s="3">
        <f>Table3[[#This Row],[Quantity_Sold]]*Table3[[#This Row],[Selling_Price]]</f>
        <v>2646</v>
      </c>
      <c r="K1591" s="3">
        <f t="shared" si="98"/>
        <v>66.150000000000006</v>
      </c>
      <c r="L1591" s="3">
        <f t="shared" si="99"/>
        <v>2579.85</v>
      </c>
      <c r="M1591" s="3" t="str">
        <f>TEXT(Table3[[#This Row],[Date]], "mmmm")</f>
        <v>February</v>
      </c>
      <c r="N1591" s="3" t="str">
        <f>_xlfn.XLOOKUP(D1591,Customers!A:A,Customers!B:B )</f>
        <v>Wolfe-Spencer</v>
      </c>
      <c r="O1591" s="3" t="str">
        <f>_xlfn.XLOOKUP(C1591,Books!A:A,Books!B:B)</f>
        <v>Hope meet thing</v>
      </c>
      <c r="P1591" s="3" t="str">
        <f>INDEX(Customers!B:B,MATCH(D1591,Customers!A:A,0))</f>
        <v>Wolfe-Spencer</v>
      </c>
    </row>
    <row r="1592" spans="1:16">
      <c r="A1592" t="s">
        <v>2239</v>
      </c>
      <c r="B1592" s="5">
        <v>44976</v>
      </c>
      <c r="C1592" t="s">
        <v>100</v>
      </c>
      <c r="D1592" t="s">
        <v>464</v>
      </c>
      <c r="E1592">
        <v>9</v>
      </c>
      <c r="F1592" t="str">
        <f t="shared" si="96"/>
        <v>Bulk</v>
      </c>
      <c r="G1592" s="3">
        <v>334</v>
      </c>
      <c r="H1592">
        <v>5</v>
      </c>
      <c r="I1592" t="str">
        <f t="shared" si="97"/>
        <v>discounted</v>
      </c>
      <c r="J1592" s="3">
        <f>Table3[[#This Row],[Quantity_Sold]]*Table3[[#This Row],[Selling_Price]]</f>
        <v>3006</v>
      </c>
      <c r="K1592" s="3">
        <f t="shared" si="98"/>
        <v>16.7</v>
      </c>
      <c r="L1592" s="3">
        <f t="shared" si="99"/>
        <v>2989.3</v>
      </c>
      <c r="M1592" s="3" t="str">
        <f>TEXT(Table3[[#This Row],[Date]], "mmmm")</f>
        <v>February</v>
      </c>
      <c r="N1592" s="3" t="str">
        <f>_xlfn.XLOOKUP(D1592,Customers!A:A,Customers!B:B )</f>
        <v>Vargas, Ali and Vasquez</v>
      </c>
      <c r="O1592" s="3" t="str">
        <f>_xlfn.XLOOKUP(C1592,Books!A:A,Books!B:B)</f>
        <v>Prevent particularly wrong</v>
      </c>
      <c r="P1592" s="3" t="str">
        <f>INDEX(Customers!B:B,MATCH(D1592,Customers!A:A,0))</f>
        <v>Vargas, Ali and Vasquez</v>
      </c>
    </row>
    <row r="1593" spans="1:16">
      <c r="A1593" t="s">
        <v>2240</v>
      </c>
      <c r="B1593" s="5">
        <v>44976</v>
      </c>
      <c r="C1593" t="s">
        <v>70</v>
      </c>
      <c r="D1593" t="s">
        <v>354</v>
      </c>
      <c r="E1593">
        <v>10</v>
      </c>
      <c r="F1593" t="str">
        <f t="shared" si="96"/>
        <v>Bulk</v>
      </c>
      <c r="G1593" s="3">
        <v>370</v>
      </c>
      <c r="H1593">
        <v>5</v>
      </c>
      <c r="I1593" t="str">
        <f t="shared" si="97"/>
        <v>discounted</v>
      </c>
      <c r="J1593" s="3">
        <f>Table3[[#This Row],[Quantity_Sold]]*Table3[[#This Row],[Selling_Price]]</f>
        <v>3700</v>
      </c>
      <c r="K1593" s="3">
        <f t="shared" si="98"/>
        <v>18.5</v>
      </c>
      <c r="L1593" s="3">
        <f t="shared" si="99"/>
        <v>3681.5</v>
      </c>
      <c r="M1593" s="3" t="str">
        <f>TEXT(Table3[[#This Row],[Date]], "mmmm")</f>
        <v>February</v>
      </c>
      <c r="N1593" s="3" t="str">
        <f>_xlfn.XLOOKUP(D1593,Customers!A:A,Customers!B:B )</f>
        <v>Davis, Harmon and Morgan</v>
      </c>
      <c r="O1593" s="3" t="str">
        <f>_xlfn.XLOOKUP(C1593,Books!A:A,Books!B:B)</f>
        <v>Assume wrong</v>
      </c>
      <c r="P1593" s="3" t="str">
        <f>INDEX(Customers!B:B,MATCH(D1593,Customers!A:A,0))</f>
        <v>Davis, Harmon and Morgan</v>
      </c>
    </row>
    <row r="1594" spans="1:16">
      <c r="A1594" t="s">
        <v>2241</v>
      </c>
      <c r="B1594" s="5">
        <v>44968</v>
      </c>
      <c r="C1594" t="s">
        <v>32</v>
      </c>
      <c r="D1594" t="s">
        <v>504</v>
      </c>
      <c r="E1594">
        <v>8</v>
      </c>
      <c r="F1594" t="str">
        <f t="shared" si="96"/>
        <v>Bulk</v>
      </c>
      <c r="G1594" s="3">
        <v>186</v>
      </c>
      <c r="H1594">
        <v>0</v>
      </c>
      <c r="I1594" t="str">
        <f t="shared" si="97"/>
        <v>full price</v>
      </c>
      <c r="J1594" s="3">
        <f>Table3[[#This Row],[Quantity_Sold]]*Table3[[#This Row],[Selling_Price]]</f>
        <v>1488</v>
      </c>
      <c r="K1594" s="3">
        <f t="shared" si="98"/>
        <v>0</v>
      </c>
      <c r="L1594" s="3">
        <f t="shared" si="99"/>
        <v>1488</v>
      </c>
      <c r="M1594" s="3" t="str">
        <f>TEXT(Table3[[#This Row],[Date]], "mmmm")</f>
        <v>February</v>
      </c>
      <c r="N1594" s="3" t="str">
        <f>_xlfn.XLOOKUP(D1594,Customers!A:A,Customers!B:B )</f>
        <v>Jones, Rodriguez and Alexander</v>
      </c>
      <c r="O1594" s="3" t="str">
        <f>_xlfn.XLOOKUP(C1594,Books!A:A,Books!B:B)</f>
        <v>Charge along</v>
      </c>
      <c r="P1594" s="3" t="str">
        <f>INDEX(Customers!B:B,MATCH(D1594,Customers!A:A,0))</f>
        <v>Jones, Rodriguez and Alexander</v>
      </c>
    </row>
    <row r="1595" spans="1:16">
      <c r="A1595" t="s">
        <v>2242</v>
      </c>
      <c r="B1595" s="5">
        <v>44967</v>
      </c>
      <c r="C1595" t="s">
        <v>118</v>
      </c>
      <c r="D1595" t="s">
        <v>216</v>
      </c>
      <c r="E1595">
        <v>8</v>
      </c>
      <c r="F1595" t="str">
        <f t="shared" si="96"/>
        <v>Bulk</v>
      </c>
      <c r="G1595" s="3">
        <v>192</v>
      </c>
      <c r="H1595">
        <v>10</v>
      </c>
      <c r="I1595" t="str">
        <f t="shared" si="97"/>
        <v>discounted</v>
      </c>
      <c r="J1595" s="3">
        <f>Table3[[#This Row],[Quantity_Sold]]*Table3[[#This Row],[Selling_Price]]</f>
        <v>1536</v>
      </c>
      <c r="K1595" s="3">
        <f t="shared" si="98"/>
        <v>19.2</v>
      </c>
      <c r="L1595" s="3">
        <f t="shared" si="99"/>
        <v>1516.8</v>
      </c>
      <c r="M1595" s="3" t="str">
        <f>TEXT(Table3[[#This Row],[Date]], "mmmm")</f>
        <v>February</v>
      </c>
      <c r="N1595" s="3" t="str">
        <f>_xlfn.XLOOKUP(D1595,Customers!A:A,Customers!B:B )</f>
        <v>Evans PLC</v>
      </c>
      <c r="O1595" s="3" t="str">
        <f>_xlfn.XLOOKUP(C1595,Books!A:A,Books!B:B)</f>
        <v>Attorney</v>
      </c>
      <c r="P1595" s="3" t="str">
        <f>INDEX(Customers!B:B,MATCH(D1595,Customers!A:A,0))</f>
        <v>Evans PLC</v>
      </c>
    </row>
    <row r="1596" spans="1:16">
      <c r="A1596" t="s">
        <v>2243</v>
      </c>
      <c r="B1596" s="5">
        <v>44978</v>
      </c>
      <c r="C1596" t="s">
        <v>64</v>
      </c>
      <c r="D1596" t="s">
        <v>616</v>
      </c>
      <c r="E1596">
        <v>4</v>
      </c>
      <c r="F1596" t="str">
        <f t="shared" si="96"/>
        <v>normal</v>
      </c>
      <c r="G1596" s="3">
        <v>487</v>
      </c>
      <c r="H1596">
        <v>15</v>
      </c>
      <c r="I1596" t="str">
        <f t="shared" si="97"/>
        <v>discounted</v>
      </c>
      <c r="J1596" s="3">
        <f>Table3[[#This Row],[Quantity_Sold]]*Table3[[#This Row],[Selling_Price]]</f>
        <v>1948</v>
      </c>
      <c r="K1596" s="3">
        <f t="shared" si="98"/>
        <v>73.05</v>
      </c>
      <c r="L1596" s="3">
        <f t="shared" si="99"/>
        <v>1874.95</v>
      </c>
      <c r="M1596" s="3" t="str">
        <f>TEXT(Table3[[#This Row],[Date]], "mmmm")</f>
        <v>February</v>
      </c>
      <c r="N1596" s="3" t="str">
        <f>_xlfn.XLOOKUP(D1596,Customers!A:A,Customers!B:B )</f>
        <v>Parker-Turner</v>
      </c>
      <c r="O1596" s="3" t="str">
        <f>_xlfn.XLOOKUP(C1596,Books!A:A,Books!B:B)</f>
        <v>Health beyond back</v>
      </c>
      <c r="P1596" s="3" t="str">
        <f>INDEX(Customers!B:B,MATCH(D1596,Customers!A:A,0))</f>
        <v>Parker-Turner</v>
      </c>
    </row>
    <row r="1597" spans="1:16">
      <c r="A1597" t="s">
        <v>2244</v>
      </c>
      <c r="B1597" s="5">
        <v>44976</v>
      </c>
      <c r="C1597" t="s">
        <v>54</v>
      </c>
      <c r="D1597" t="s">
        <v>556</v>
      </c>
      <c r="E1597">
        <v>2</v>
      </c>
      <c r="F1597" t="str">
        <f t="shared" si="96"/>
        <v>normal</v>
      </c>
      <c r="G1597" s="3">
        <v>421</v>
      </c>
      <c r="H1597">
        <v>10</v>
      </c>
      <c r="I1597" t="str">
        <f t="shared" si="97"/>
        <v>discounted</v>
      </c>
      <c r="J1597" s="3">
        <f>Table3[[#This Row],[Quantity_Sold]]*Table3[[#This Row],[Selling_Price]]</f>
        <v>842</v>
      </c>
      <c r="K1597" s="3">
        <f t="shared" si="98"/>
        <v>42.1</v>
      </c>
      <c r="L1597" s="3">
        <f t="shared" si="99"/>
        <v>799.9</v>
      </c>
      <c r="M1597" s="3" t="str">
        <f>TEXT(Table3[[#This Row],[Date]], "mmmm")</f>
        <v>February</v>
      </c>
      <c r="N1597" s="3" t="str">
        <f>_xlfn.XLOOKUP(D1597,Customers!A:A,Customers!B:B )</f>
        <v>Richards Ltd</v>
      </c>
      <c r="O1597" s="3" t="str">
        <f>_xlfn.XLOOKUP(C1597,Books!A:A,Books!B:B)</f>
        <v>Author director</v>
      </c>
      <c r="P1597" s="3" t="str">
        <f>INDEX(Customers!B:B,MATCH(D1597,Customers!A:A,0))</f>
        <v>Richards Ltd</v>
      </c>
    </row>
    <row r="1598" spans="1:16">
      <c r="A1598" t="s">
        <v>2245</v>
      </c>
      <c r="B1598" s="5">
        <v>44959</v>
      </c>
      <c r="C1598" t="s">
        <v>30</v>
      </c>
      <c r="D1598" t="s">
        <v>550</v>
      </c>
      <c r="E1598">
        <v>5</v>
      </c>
      <c r="F1598" t="str">
        <f t="shared" si="96"/>
        <v>normal</v>
      </c>
      <c r="G1598" s="3">
        <v>281</v>
      </c>
      <c r="H1598">
        <v>5</v>
      </c>
      <c r="I1598" t="str">
        <f t="shared" si="97"/>
        <v>discounted</v>
      </c>
      <c r="J1598" s="3">
        <f>Table3[[#This Row],[Quantity_Sold]]*Table3[[#This Row],[Selling_Price]]</f>
        <v>1405</v>
      </c>
      <c r="K1598" s="3">
        <f t="shared" si="98"/>
        <v>14.05</v>
      </c>
      <c r="L1598" s="3">
        <f t="shared" si="99"/>
        <v>1390.95</v>
      </c>
      <c r="M1598" s="3" t="str">
        <f>TEXT(Table3[[#This Row],[Date]], "mmmm")</f>
        <v>February</v>
      </c>
      <c r="N1598" s="3" t="str">
        <f>_xlfn.XLOOKUP(D1598,Customers!A:A,Customers!B:B )</f>
        <v>Hunter PLC</v>
      </c>
      <c r="O1598" s="3" t="str">
        <f>_xlfn.XLOOKUP(C1598,Books!A:A,Books!B:B)</f>
        <v>Remember serve</v>
      </c>
      <c r="P1598" s="3" t="str">
        <f>INDEX(Customers!B:B,MATCH(D1598,Customers!A:A,0))</f>
        <v>Hunter PLC</v>
      </c>
    </row>
    <row r="1599" spans="1:16">
      <c r="A1599" t="s">
        <v>2246</v>
      </c>
      <c r="B1599" s="5">
        <v>44975</v>
      </c>
      <c r="C1599" t="s">
        <v>56</v>
      </c>
      <c r="D1599" t="s">
        <v>578</v>
      </c>
      <c r="E1599">
        <v>10</v>
      </c>
      <c r="F1599" t="str">
        <f t="shared" si="96"/>
        <v>Bulk</v>
      </c>
      <c r="G1599" s="3">
        <v>222</v>
      </c>
      <c r="H1599">
        <v>10</v>
      </c>
      <c r="I1599" t="str">
        <f t="shared" si="97"/>
        <v>discounted</v>
      </c>
      <c r="J1599" s="3">
        <f>Table3[[#This Row],[Quantity_Sold]]*Table3[[#This Row],[Selling_Price]]</f>
        <v>2220</v>
      </c>
      <c r="K1599" s="3">
        <f t="shared" si="98"/>
        <v>22.2</v>
      </c>
      <c r="L1599" s="3">
        <f t="shared" si="99"/>
        <v>2197.8000000000002</v>
      </c>
      <c r="M1599" s="3" t="str">
        <f>TEXT(Table3[[#This Row],[Date]], "mmmm")</f>
        <v>February</v>
      </c>
      <c r="N1599" s="3" t="str">
        <f>_xlfn.XLOOKUP(D1599,Customers!A:A,Customers!B:B )</f>
        <v>Moody-Dunn</v>
      </c>
      <c r="O1599" s="3" t="str">
        <f>_xlfn.XLOOKUP(C1599,Books!A:A,Books!B:B)</f>
        <v>Unit coach</v>
      </c>
      <c r="P1599" s="3" t="str">
        <f>INDEX(Customers!B:B,MATCH(D1599,Customers!A:A,0))</f>
        <v>Moody-Dunn</v>
      </c>
    </row>
    <row r="1600" spans="1:16">
      <c r="A1600" t="s">
        <v>2247</v>
      </c>
      <c r="B1600" s="5">
        <v>44975</v>
      </c>
      <c r="C1600" t="s">
        <v>30</v>
      </c>
      <c r="D1600" t="s">
        <v>356</v>
      </c>
      <c r="E1600">
        <v>1</v>
      </c>
      <c r="F1600" t="str">
        <f t="shared" si="96"/>
        <v>normal</v>
      </c>
      <c r="G1600" s="3">
        <v>281</v>
      </c>
      <c r="H1600">
        <v>5</v>
      </c>
      <c r="I1600" t="str">
        <f t="shared" si="97"/>
        <v>discounted</v>
      </c>
      <c r="J1600" s="3">
        <f>Table3[[#This Row],[Quantity_Sold]]*Table3[[#This Row],[Selling_Price]]</f>
        <v>281</v>
      </c>
      <c r="K1600" s="3">
        <f t="shared" si="98"/>
        <v>14.05</v>
      </c>
      <c r="L1600" s="3">
        <f t="shared" si="99"/>
        <v>266.95</v>
      </c>
      <c r="M1600" s="3" t="str">
        <f>TEXT(Table3[[#This Row],[Date]], "mmmm")</f>
        <v>February</v>
      </c>
      <c r="N1600" s="3" t="str">
        <f>_xlfn.XLOOKUP(D1600,Customers!A:A,Customers!B:B )</f>
        <v>Nash, Rich and Hill</v>
      </c>
      <c r="O1600" s="3" t="str">
        <f>_xlfn.XLOOKUP(C1600,Books!A:A,Books!B:B)</f>
        <v>Remember serve</v>
      </c>
      <c r="P1600" s="3" t="str">
        <f>INDEX(Customers!B:B,MATCH(D1600,Customers!A:A,0))</f>
        <v>Nash, Rich and Hill</v>
      </c>
    </row>
    <row r="1601" spans="1:16">
      <c r="A1601" t="s">
        <v>2248</v>
      </c>
      <c r="B1601" s="5">
        <v>44961</v>
      </c>
      <c r="C1601" t="s">
        <v>110</v>
      </c>
      <c r="D1601" t="s">
        <v>145</v>
      </c>
      <c r="E1601">
        <v>4</v>
      </c>
      <c r="F1601" t="str">
        <f t="shared" si="96"/>
        <v>normal</v>
      </c>
      <c r="G1601" s="3">
        <v>451</v>
      </c>
      <c r="H1601">
        <v>15</v>
      </c>
      <c r="I1601" t="str">
        <f t="shared" si="97"/>
        <v>discounted</v>
      </c>
      <c r="J1601" s="3">
        <f>Table3[[#This Row],[Quantity_Sold]]*Table3[[#This Row],[Selling_Price]]</f>
        <v>1804</v>
      </c>
      <c r="K1601" s="3">
        <f t="shared" si="98"/>
        <v>67.650000000000006</v>
      </c>
      <c r="L1601" s="3">
        <f t="shared" si="99"/>
        <v>1736.35</v>
      </c>
      <c r="M1601" s="3" t="str">
        <f>TEXT(Table3[[#This Row],[Date]], "mmmm")</f>
        <v>February</v>
      </c>
      <c r="N1601" s="3" t="str">
        <f>_xlfn.XLOOKUP(D1601,Customers!A:A,Customers!B:B )</f>
        <v>Curtis-Hatfield</v>
      </c>
      <c r="O1601" s="3" t="str">
        <f>_xlfn.XLOOKUP(C1601,Books!A:A,Books!B:B)</f>
        <v>Sense produce</v>
      </c>
      <c r="P1601" s="3" t="str">
        <f>INDEX(Customers!B:B,MATCH(D1601,Customers!A:A,0))</f>
        <v>Curtis-Hatfield</v>
      </c>
    </row>
    <row r="1602" spans="1:16">
      <c r="A1602" t="s">
        <v>2249</v>
      </c>
      <c r="B1602" s="5">
        <v>44978</v>
      </c>
      <c r="C1602" t="s">
        <v>94</v>
      </c>
      <c r="D1602" t="s">
        <v>324</v>
      </c>
      <c r="E1602">
        <v>2</v>
      </c>
      <c r="F1602" t="str">
        <f t="shared" ref="F1602:F1665" si="100">IF(E1602&gt;5,"Bulk","normal")</f>
        <v>normal</v>
      </c>
      <c r="G1602" s="3">
        <v>262</v>
      </c>
      <c r="H1602">
        <v>0</v>
      </c>
      <c r="I1602" t="str">
        <f t="shared" ref="I1602:I1665" si="101">IF(H1602&gt;0,"discounted","full price")</f>
        <v>full price</v>
      </c>
      <c r="J1602" s="3">
        <f>Table3[[#This Row],[Quantity_Sold]]*Table3[[#This Row],[Selling_Price]]</f>
        <v>524</v>
      </c>
      <c r="K1602" s="3">
        <f t="shared" ref="K1602:K1665" si="102">H1602*G1602/100</f>
        <v>0</v>
      </c>
      <c r="L1602" s="3">
        <f t="shared" ref="L1602:L1665" si="103">J1602-K1602</f>
        <v>524</v>
      </c>
      <c r="M1602" s="3" t="str">
        <f>TEXT(Table3[[#This Row],[Date]], "mmmm")</f>
        <v>February</v>
      </c>
      <c r="N1602" s="3" t="str">
        <f>_xlfn.XLOOKUP(D1602,Customers!A:A,Customers!B:B )</f>
        <v>Solomon-Smith</v>
      </c>
      <c r="O1602" s="3" t="str">
        <f>_xlfn.XLOOKUP(C1602,Books!A:A,Books!B:B)</f>
        <v>Number owner</v>
      </c>
      <c r="P1602" s="3" t="str">
        <f>INDEX(Customers!B:B,MATCH(D1602,Customers!A:A,0))</f>
        <v>Solomon-Smith</v>
      </c>
    </row>
    <row r="1603" spans="1:16">
      <c r="A1603" t="s">
        <v>2250</v>
      </c>
      <c r="B1603" s="5">
        <v>44968</v>
      </c>
      <c r="C1603" t="s">
        <v>112</v>
      </c>
      <c r="D1603" t="s">
        <v>476</v>
      </c>
      <c r="E1603">
        <v>7</v>
      </c>
      <c r="F1603" t="str">
        <f t="shared" si="100"/>
        <v>Bulk</v>
      </c>
      <c r="G1603" s="3">
        <v>462</v>
      </c>
      <c r="H1603">
        <v>5</v>
      </c>
      <c r="I1603" t="str">
        <f t="shared" si="101"/>
        <v>discounted</v>
      </c>
      <c r="J1603" s="3">
        <f>Table3[[#This Row],[Quantity_Sold]]*Table3[[#This Row],[Selling_Price]]</f>
        <v>3234</v>
      </c>
      <c r="K1603" s="3">
        <f t="shared" si="102"/>
        <v>23.1</v>
      </c>
      <c r="L1603" s="3">
        <f t="shared" si="103"/>
        <v>3210.9</v>
      </c>
      <c r="M1603" s="3" t="str">
        <f>TEXT(Table3[[#This Row],[Date]], "mmmm")</f>
        <v>February</v>
      </c>
      <c r="N1603" s="3" t="str">
        <f>_xlfn.XLOOKUP(D1603,Customers!A:A,Customers!B:B )</f>
        <v>Warren, Crane and Jones</v>
      </c>
      <c r="O1603" s="3" t="str">
        <f>_xlfn.XLOOKUP(C1603,Books!A:A,Books!B:B)</f>
        <v>Now stage</v>
      </c>
      <c r="P1603" s="3" t="str">
        <f>INDEX(Customers!B:B,MATCH(D1603,Customers!A:A,0))</f>
        <v>Warren, Crane and Jones</v>
      </c>
    </row>
    <row r="1604" spans="1:16">
      <c r="A1604" t="s">
        <v>2251</v>
      </c>
      <c r="B1604" s="5">
        <v>44960</v>
      </c>
      <c r="C1604" t="s">
        <v>30</v>
      </c>
      <c r="D1604" t="s">
        <v>232</v>
      </c>
      <c r="E1604">
        <v>4</v>
      </c>
      <c r="F1604" t="str">
        <f t="shared" si="100"/>
        <v>normal</v>
      </c>
      <c r="G1604" s="3">
        <v>281</v>
      </c>
      <c r="H1604">
        <v>5</v>
      </c>
      <c r="I1604" t="str">
        <f t="shared" si="101"/>
        <v>discounted</v>
      </c>
      <c r="J1604" s="3">
        <f>Table3[[#This Row],[Quantity_Sold]]*Table3[[#This Row],[Selling_Price]]</f>
        <v>1124</v>
      </c>
      <c r="K1604" s="3">
        <f t="shared" si="102"/>
        <v>14.05</v>
      </c>
      <c r="L1604" s="3">
        <f t="shared" si="103"/>
        <v>1109.95</v>
      </c>
      <c r="M1604" s="3" t="str">
        <f>TEXT(Table3[[#This Row],[Date]], "mmmm")</f>
        <v>February</v>
      </c>
      <c r="N1604" s="3" t="str">
        <f>_xlfn.XLOOKUP(D1604,Customers!A:A,Customers!B:B )</f>
        <v>Mcknight LLC</v>
      </c>
      <c r="O1604" s="3" t="str">
        <f>_xlfn.XLOOKUP(C1604,Books!A:A,Books!B:B)</f>
        <v>Remember serve</v>
      </c>
      <c r="P1604" s="3" t="str">
        <f>INDEX(Customers!B:B,MATCH(D1604,Customers!A:A,0))</f>
        <v>Mcknight LLC</v>
      </c>
    </row>
    <row r="1605" spans="1:16">
      <c r="A1605" t="s">
        <v>2252</v>
      </c>
      <c r="B1605" s="5">
        <v>44978</v>
      </c>
      <c r="C1605" t="s">
        <v>58</v>
      </c>
      <c r="D1605" t="s">
        <v>184</v>
      </c>
      <c r="E1605">
        <v>5</v>
      </c>
      <c r="F1605" t="str">
        <f t="shared" si="100"/>
        <v>normal</v>
      </c>
      <c r="G1605" s="3">
        <v>467</v>
      </c>
      <c r="H1605">
        <v>10</v>
      </c>
      <c r="I1605" t="str">
        <f t="shared" si="101"/>
        <v>discounted</v>
      </c>
      <c r="J1605" s="3">
        <f>Table3[[#This Row],[Quantity_Sold]]*Table3[[#This Row],[Selling_Price]]</f>
        <v>2335</v>
      </c>
      <c r="K1605" s="3">
        <f t="shared" si="102"/>
        <v>46.7</v>
      </c>
      <c r="L1605" s="3">
        <f t="shared" si="103"/>
        <v>2288.3000000000002</v>
      </c>
      <c r="M1605" s="3" t="str">
        <f>TEXT(Table3[[#This Row],[Date]], "mmmm")</f>
        <v>February</v>
      </c>
      <c r="N1605" s="3" t="str">
        <f>_xlfn.XLOOKUP(D1605,Customers!A:A,Customers!B:B )</f>
        <v>Wells, Jones and Rogers</v>
      </c>
      <c r="O1605" s="3" t="str">
        <f>_xlfn.XLOOKUP(C1605,Books!A:A,Books!B:B)</f>
        <v>World threat</v>
      </c>
      <c r="P1605" s="3" t="str">
        <f>INDEX(Customers!B:B,MATCH(D1605,Customers!A:A,0))</f>
        <v>Wells, Jones and Rogers</v>
      </c>
    </row>
    <row r="1606" spans="1:16">
      <c r="A1606" t="s">
        <v>2253</v>
      </c>
      <c r="B1606" s="5">
        <v>44980</v>
      </c>
      <c r="C1606" t="s">
        <v>52</v>
      </c>
      <c r="D1606" t="s">
        <v>324</v>
      </c>
      <c r="E1606">
        <v>6</v>
      </c>
      <c r="F1606" t="str">
        <f t="shared" si="100"/>
        <v>Bulk</v>
      </c>
      <c r="G1606" s="3">
        <v>441</v>
      </c>
      <c r="H1606">
        <v>5</v>
      </c>
      <c r="I1606" t="str">
        <f t="shared" si="101"/>
        <v>discounted</v>
      </c>
      <c r="J1606" s="3">
        <f>Table3[[#This Row],[Quantity_Sold]]*Table3[[#This Row],[Selling_Price]]</f>
        <v>2646</v>
      </c>
      <c r="K1606" s="3">
        <f t="shared" si="102"/>
        <v>22.05</v>
      </c>
      <c r="L1606" s="3">
        <f t="shared" si="103"/>
        <v>2623.95</v>
      </c>
      <c r="M1606" s="3" t="str">
        <f>TEXT(Table3[[#This Row],[Date]], "mmmm")</f>
        <v>February</v>
      </c>
      <c r="N1606" s="3" t="str">
        <f>_xlfn.XLOOKUP(D1606,Customers!A:A,Customers!B:B )</f>
        <v>Solomon-Smith</v>
      </c>
      <c r="O1606" s="3" t="str">
        <f>_xlfn.XLOOKUP(C1606,Books!A:A,Books!B:B)</f>
        <v>Hope meet thing</v>
      </c>
      <c r="P1606" s="3" t="str">
        <f>INDEX(Customers!B:B,MATCH(D1606,Customers!A:A,0))</f>
        <v>Solomon-Smith</v>
      </c>
    </row>
    <row r="1607" spans="1:16">
      <c r="A1607" t="s">
        <v>2254</v>
      </c>
      <c r="B1607" s="5">
        <v>44967</v>
      </c>
      <c r="C1607" t="s">
        <v>126</v>
      </c>
      <c r="D1607" t="s">
        <v>143</v>
      </c>
      <c r="E1607">
        <v>5</v>
      </c>
      <c r="F1607" t="str">
        <f t="shared" si="100"/>
        <v>normal</v>
      </c>
      <c r="G1607" s="3">
        <v>399</v>
      </c>
      <c r="H1607">
        <v>0</v>
      </c>
      <c r="I1607" t="str">
        <f t="shared" si="101"/>
        <v>full price</v>
      </c>
      <c r="J1607" s="3">
        <f>Table3[[#This Row],[Quantity_Sold]]*Table3[[#This Row],[Selling_Price]]</f>
        <v>1995</v>
      </c>
      <c r="K1607" s="3">
        <f t="shared" si="102"/>
        <v>0</v>
      </c>
      <c r="L1607" s="3">
        <f t="shared" si="103"/>
        <v>1995</v>
      </c>
      <c r="M1607" s="3" t="str">
        <f>TEXT(Table3[[#This Row],[Date]], "mmmm")</f>
        <v>February</v>
      </c>
      <c r="N1607" s="3" t="str">
        <f>_xlfn.XLOOKUP(D1607,Customers!A:A,Customers!B:B )</f>
        <v>Scott Ltd</v>
      </c>
      <c r="O1607" s="3" t="str">
        <f>_xlfn.XLOOKUP(C1607,Books!A:A,Books!B:B)</f>
        <v>Ahead leg senior</v>
      </c>
      <c r="P1607" s="3" t="str">
        <f>INDEX(Customers!B:B,MATCH(D1607,Customers!A:A,0))</f>
        <v>Scott Ltd</v>
      </c>
    </row>
    <row r="1608" spans="1:16">
      <c r="A1608" t="s">
        <v>2255</v>
      </c>
      <c r="B1608" s="5">
        <v>44969</v>
      </c>
      <c r="C1608" t="s">
        <v>10</v>
      </c>
      <c r="D1608" t="s">
        <v>588</v>
      </c>
      <c r="E1608">
        <v>7</v>
      </c>
      <c r="F1608" t="str">
        <f t="shared" si="100"/>
        <v>Bulk</v>
      </c>
      <c r="G1608" s="3">
        <v>167</v>
      </c>
      <c r="H1608">
        <v>10</v>
      </c>
      <c r="I1608" t="str">
        <f t="shared" si="101"/>
        <v>discounted</v>
      </c>
      <c r="J1608" s="3">
        <f>Table3[[#This Row],[Quantity_Sold]]*Table3[[#This Row],[Selling_Price]]</f>
        <v>1169</v>
      </c>
      <c r="K1608" s="3">
        <f t="shared" si="102"/>
        <v>16.7</v>
      </c>
      <c r="L1608" s="3">
        <f t="shared" si="103"/>
        <v>1152.3</v>
      </c>
      <c r="M1608" s="3" t="str">
        <f>TEXT(Table3[[#This Row],[Date]], "mmmm")</f>
        <v>February</v>
      </c>
      <c r="N1608" s="3" t="str">
        <f>_xlfn.XLOOKUP(D1608,Customers!A:A,Customers!B:B )</f>
        <v>Wilkinson, Bell and Stevens</v>
      </c>
      <c r="O1608" s="3" t="str">
        <f>_xlfn.XLOOKUP(C1608,Books!A:A,Books!B:B)</f>
        <v>Late</v>
      </c>
      <c r="P1608" s="3" t="str">
        <f>INDEX(Customers!B:B,MATCH(D1608,Customers!A:A,0))</f>
        <v>Wilkinson, Bell and Stevens</v>
      </c>
    </row>
    <row r="1609" spans="1:16">
      <c r="A1609" t="s">
        <v>2256</v>
      </c>
      <c r="B1609" s="5">
        <v>44967</v>
      </c>
      <c r="C1609" t="s">
        <v>124</v>
      </c>
      <c r="D1609" t="s">
        <v>438</v>
      </c>
      <c r="E1609">
        <v>4</v>
      </c>
      <c r="F1609" t="str">
        <f t="shared" si="100"/>
        <v>normal</v>
      </c>
      <c r="G1609" s="3">
        <v>362</v>
      </c>
      <c r="H1609">
        <v>10</v>
      </c>
      <c r="I1609" t="str">
        <f t="shared" si="101"/>
        <v>discounted</v>
      </c>
      <c r="J1609" s="3">
        <f>Table3[[#This Row],[Quantity_Sold]]*Table3[[#This Row],[Selling_Price]]</f>
        <v>1448</v>
      </c>
      <c r="K1609" s="3">
        <f t="shared" si="102"/>
        <v>36.200000000000003</v>
      </c>
      <c r="L1609" s="3">
        <f t="shared" si="103"/>
        <v>1411.8</v>
      </c>
      <c r="M1609" s="3" t="str">
        <f>TEXT(Table3[[#This Row],[Date]], "mmmm")</f>
        <v>February</v>
      </c>
      <c r="N1609" s="3" t="str">
        <f>_xlfn.XLOOKUP(D1609,Customers!A:A,Customers!B:B )</f>
        <v>Wolfe-Spencer</v>
      </c>
      <c r="O1609" s="3" t="str">
        <f>_xlfn.XLOOKUP(C1609,Books!A:A,Books!B:B)</f>
        <v>Financial</v>
      </c>
      <c r="P1609" s="3" t="str">
        <f>INDEX(Customers!B:B,MATCH(D1609,Customers!A:A,0))</f>
        <v>Wolfe-Spencer</v>
      </c>
    </row>
    <row r="1610" spans="1:16">
      <c r="A1610" t="s">
        <v>2257</v>
      </c>
      <c r="B1610" s="5">
        <v>44960</v>
      </c>
      <c r="C1610" t="s">
        <v>48</v>
      </c>
      <c r="D1610" t="s">
        <v>294</v>
      </c>
      <c r="E1610">
        <v>6</v>
      </c>
      <c r="F1610" t="str">
        <f t="shared" si="100"/>
        <v>Bulk</v>
      </c>
      <c r="G1610" s="3">
        <v>386</v>
      </c>
      <c r="H1610">
        <v>0</v>
      </c>
      <c r="I1610" t="str">
        <f t="shared" si="101"/>
        <v>full price</v>
      </c>
      <c r="J1610" s="3">
        <f>Table3[[#This Row],[Quantity_Sold]]*Table3[[#This Row],[Selling_Price]]</f>
        <v>2316</v>
      </c>
      <c r="K1610" s="3">
        <f t="shared" si="102"/>
        <v>0</v>
      </c>
      <c r="L1610" s="3">
        <f t="shared" si="103"/>
        <v>2316</v>
      </c>
      <c r="M1610" s="3" t="str">
        <f>TEXT(Table3[[#This Row],[Date]], "mmmm")</f>
        <v>February</v>
      </c>
      <c r="N1610" s="3" t="str">
        <f>_xlfn.XLOOKUP(D1610,Customers!A:A,Customers!B:B )</f>
        <v>Davis-Buckley</v>
      </c>
      <c r="O1610" s="3" t="str">
        <f>_xlfn.XLOOKUP(C1610,Books!A:A,Books!B:B)</f>
        <v>Choose level</v>
      </c>
      <c r="P1610" s="3" t="str">
        <f>INDEX(Customers!B:B,MATCH(D1610,Customers!A:A,0))</f>
        <v>Davis-Buckley</v>
      </c>
    </row>
    <row r="1611" spans="1:16">
      <c r="A1611" t="s">
        <v>2258</v>
      </c>
      <c r="B1611" s="5">
        <v>44982</v>
      </c>
      <c r="C1611" t="s">
        <v>22</v>
      </c>
      <c r="D1611" t="s">
        <v>338</v>
      </c>
      <c r="E1611">
        <v>9</v>
      </c>
      <c r="F1611" t="str">
        <f t="shared" si="100"/>
        <v>Bulk</v>
      </c>
      <c r="G1611" s="3">
        <v>332</v>
      </c>
      <c r="H1611">
        <v>0</v>
      </c>
      <c r="I1611" t="str">
        <f t="shared" si="101"/>
        <v>full price</v>
      </c>
      <c r="J1611" s="3">
        <f>Table3[[#This Row],[Quantity_Sold]]*Table3[[#This Row],[Selling_Price]]</f>
        <v>2988</v>
      </c>
      <c r="K1611" s="3">
        <f t="shared" si="102"/>
        <v>0</v>
      </c>
      <c r="L1611" s="3">
        <f t="shared" si="103"/>
        <v>2988</v>
      </c>
      <c r="M1611" s="3" t="str">
        <f>TEXT(Table3[[#This Row],[Date]], "mmmm")</f>
        <v>February</v>
      </c>
      <c r="N1611" s="3" t="str">
        <f>_xlfn.XLOOKUP(D1611,Customers!A:A,Customers!B:B )</f>
        <v>Mahoney-Long</v>
      </c>
      <c r="O1611" s="3" t="str">
        <f>_xlfn.XLOOKUP(C1611,Books!A:A,Books!B:B)</f>
        <v>Loss peace on</v>
      </c>
      <c r="P1611" s="3" t="str">
        <f>INDEX(Customers!B:B,MATCH(D1611,Customers!A:A,0))</f>
        <v>Mahoney-Long</v>
      </c>
    </row>
    <row r="1612" spans="1:16">
      <c r="A1612" t="s">
        <v>2259</v>
      </c>
      <c r="B1612" s="5">
        <v>44976</v>
      </c>
      <c r="C1612" t="s">
        <v>82</v>
      </c>
      <c r="D1612" t="s">
        <v>338</v>
      </c>
      <c r="E1612">
        <v>6</v>
      </c>
      <c r="F1612" t="str">
        <f t="shared" si="100"/>
        <v>Bulk</v>
      </c>
      <c r="G1612" s="3">
        <v>373</v>
      </c>
      <c r="H1612">
        <v>15</v>
      </c>
      <c r="I1612" t="str">
        <f t="shared" si="101"/>
        <v>discounted</v>
      </c>
      <c r="J1612" s="3">
        <f>Table3[[#This Row],[Quantity_Sold]]*Table3[[#This Row],[Selling_Price]]</f>
        <v>2238</v>
      </c>
      <c r="K1612" s="3">
        <f t="shared" si="102"/>
        <v>55.95</v>
      </c>
      <c r="L1612" s="3">
        <f t="shared" si="103"/>
        <v>2182.0500000000002</v>
      </c>
      <c r="M1612" s="3" t="str">
        <f>TEXT(Table3[[#This Row],[Date]], "mmmm")</f>
        <v>February</v>
      </c>
      <c r="N1612" s="3" t="str">
        <f>_xlfn.XLOOKUP(D1612,Customers!A:A,Customers!B:B )</f>
        <v>Mahoney-Long</v>
      </c>
      <c r="O1612" s="3" t="str">
        <f>_xlfn.XLOOKUP(C1612,Books!A:A,Books!B:B)</f>
        <v>Light leader expect</v>
      </c>
      <c r="P1612" s="3" t="str">
        <f>INDEX(Customers!B:B,MATCH(D1612,Customers!A:A,0))</f>
        <v>Mahoney-Long</v>
      </c>
    </row>
    <row r="1613" spans="1:16">
      <c r="A1613" t="s">
        <v>2260</v>
      </c>
      <c r="B1613" s="5">
        <v>44967</v>
      </c>
      <c r="C1613" t="s">
        <v>26</v>
      </c>
      <c r="D1613" t="s">
        <v>145</v>
      </c>
      <c r="E1613">
        <v>6</v>
      </c>
      <c r="F1613" t="str">
        <f t="shared" si="100"/>
        <v>Bulk</v>
      </c>
      <c r="G1613" s="3">
        <v>210</v>
      </c>
      <c r="H1613">
        <v>10</v>
      </c>
      <c r="I1613" t="str">
        <f t="shared" si="101"/>
        <v>discounted</v>
      </c>
      <c r="J1613" s="3">
        <f>Table3[[#This Row],[Quantity_Sold]]*Table3[[#This Row],[Selling_Price]]</f>
        <v>1260</v>
      </c>
      <c r="K1613" s="3">
        <f t="shared" si="102"/>
        <v>21</v>
      </c>
      <c r="L1613" s="3">
        <f t="shared" si="103"/>
        <v>1239</v>
      </c>
      <c r="M1613" s="3" t="str">
        <f>TEXT(Table3[[#This Row],[Date]], "mmmm")</f>
        <v>February</v>
      </c>
      <c r="N1613" s="3" t="str">
        <f>_xlfn.XLOOKUP(D1613,Customers!A:A,Customers!B:B )</f>
        <v>Curtis-Hatfield</v>
      </c>
      <c r="O1613" s="3" t="str">
        <f>_xlfn.XLOOKUP(C1613,Books!A:A,Books!B:B)</f>
        <v>Nearly material</v>
      </c>
      <c r="P1613" s="3" t="str">
        <f>INDEX(Customers!B:B,MATCH(D1613,Customers!A:A,0))</f>
        <v>Curtis-Hatfield</v>
      </c>
    </row>
    <row r="1614" spans="1:16">
      <c r="A1614" t="s">
        <v>2261</v>
      </c>
      <c r="B1614" s="5">
        <v>44983</v>
      </c>
      <c r="C1614" t="s">
        <v>30</v>
      </c>
      <c r="D1614" t="s">
        <v>149</v>
      </c>
      <c r="E1614">
        <v>4</v>
      </c>
      <c r="F1614" t="str">
        <f t="shared" si="100"/>
        <v>normal</v>
      </c>
      <c r="G1614" s="3">
        <v>281</v>
      </c>
      <c r="H1614">
        <v>5</v>
      </c>
      <c r="I1614" t="str">
        <f t="shared" si="101"/>
        <v>discounted</v>
      </c>
      <c r="J1614" s="3">
        <f>Table3[[#This Row],[Quantity_Sold]]*Table3[[#This Row],[Selling_Price]]</f>
        <v>1124</v>
      </c>
      <c r="K1614" s="3">
        <f t="shared" si="102"/>
        <v>14.05</v>
      </c>
      <c r="L1614" s="3">
        <f t="shared" si="103"/>
        <v>1109.95</v>
      </c>
      <c r="M1614" s="3" t="str">
        <f>TEXT(Table3[[#This Row],[Date]], "mmmm")</f>
        <v>February</v>
      </c>
      <c r="N1614" s="3" t="str">
        <f>_xlfn.XLOOKUP(D1614,Customers!A:A,Customers!B:B )</f>
        <v>Webster LLC</v>
      </c>
      <c r="O1614" s="3" t="str">
        <f>_xlfn.XLOOKUP(C1614,Books!A:A,Books!B:B)</f>
        <v>Remember serve</v>
      </c>
      <c r="P1614" s="3" t="str">
        <f>INDEX(Customers!B:B,MATCH(D1614,Customers!A:A,0))</f>
        <v>Webster LLC</v>
      </c>
    </row>
    <row r="1615" spans="1:16">
      <c r="A1615" t="s">
        <v>2262</v>
      </c>
      <c r="B1615" s="5">
        <v>44968</v>
      </c>
      <c r="C1615" t="s">
        <v>50</v>
      </c>
      <c r="D1615" t="s">
        <v>606</v>
      </c>
      <c r="E1615">
        <v>1</v>
      </c>
      <c r="F1615" t="str">
        <f t="shared" si="100"/>
        <v>normal</v>
      </c>
      <c r="G1615" s="3">
        <v>269</v>
      </c>
      <c r="H1615">
        <v>10</v>
      </c>
      <c r="I1615" t="str">
        <f t="shared" si="101"/>
        <v>discounted</v>
      </c>
      <c r="J1615" s="3">
        <f>Table3[[#This Row],[Quantity_Sold]]*Table3[[#This Row],[Selling_Price]]</f>
        <v>269</v>
      </c>
      <c r="K1615" s="3">
        <f t="shared" si="102"/>
        <v>26.9</v>
      </c>
      <c r="L1615" s="3">
        <f t="shared" si="103"/>
        <v>242.1</v>
      </c>
      <c r="M1615" s="3" t="str">
        <f>TEXT(Table3[[#This Row],[Date]], "mmmm")</f>
        <v>February</v>
      </c>
      <c r="N1615" s="3" t="str">
        <f>_xlfn.XLOOKUP(D1615,Customers!A:A,Customers!B:B )</f>
        <v>Jackson Inc</v>
      </c>
      <c r="O1615" s="3" t="str">
        <f>_xlfn.XLOOKUP(C1615,Books!A:A,Books!B:B)</f>
        <v>Course history</v>
      </c>
      <c r="P1615" s="3" t="str">
        <f>INDEX(Customers!B:B,MATCH(D1615,Customers!A:A,0))</f>
        <v>Jackson Inc</v>
      </c>
    </row>
    <row r="1616" spans="1:16">
      <c r="A1616" t="s">
        <v>2263</v>
      </c>
      <c r="B1616" s="5">
        <v>44959</v>
      </c>
      <c r="C1616" t="s">
        <v>70</v>
      </c>
      <c r="D1616" t="s">
        <v>500</v>
      </c>
      <c r="E1616">
        <v>3</v>
      </c>
      <c r="F1616" t="str">
        <f t="shared" si="100"/>
        <v>normal</v>
      </c>
      <c r="G1616" s="3">
        <v>370</v>
      </c>
      <c r="H1616">
        <v>0</v>
      </c>
      <c r="I1616" t="str">
        <f t="shared" si="101"/>
        <v>full price</v>
      </c>
      <c r="J1616" s="3">
        <f>Table3[[#This Row],[Quantity_Sold]]*Table3[[#This Row],[Selling_Price]]</f>
        <v>1110</v>
      </c>
      <c r="K1616" s="3">
        <f t="shared" si="102"/>
        <v>0</v>
      </c>
      <c r="L1616" s="3">
        <f t="shared" si="103"/>
        <v>1110</v>
      </c>
      <c r="M1616" s="3" t="str">
        <f>TEXT(Table3[[#This Row],[Date]], "mmmm")</f>
        <v>February</v>
      </c>
      <c r="N1616" s="3" t="str">
        <f>_xlfn.XLOOKUP(D1616,Customers!A:A,Customers!B:B )</f>
        <v>Patterson Ltd</v>
      </c>
      <c r="O1616" s="3" t="str">
        <f>_xlfn.XLOOKUP(C1616,Books!A:A,Books!B:B)</f>
        <v>Assume wrong</v>
      </c>
      <c r="P1616" s="3" t="str">
        <f>INDEX(Customers!B:B,MATCH(D1616,Customers!A:A,0))</f>
        <v>Patterson Ltd</v>
      </c>
    </row>
    <row r="1617" spans="1:16">
      <c r="A1617" t="s">
        <v>2264</v>
      </c>
      <c r="B1617" s="5">
        <v>44978</v>
      </c>
      <c r="C1617" t="s">
        <v>124</v>
      </c>
      <c r="D1617" t="s">
        <v>155</v>
      </c>
      <c r="E1617">
        <v>2</v>
      </c>
      <c r="F1617" t="str">
        <f t="shared" si="100"/>
        <v>normal</v>
      </c>
      <c r="G1617" s="3">
        <v>362</v>
      </c>
      <c r="H1617">
        <v>5</v>
      </c>
      <c r="I1617" t="str">
        <f t="shared" si="101"/>
        <v>discounted</v>
      </c>
      <c r="J1617" s="3">
        <f>Table3[[#This Row],[Quantity_Sold]]*Table3[[#This Row],[Selling_Price]]</f>
        <v>724</v>
      </c>
      <c r="K1617" s="3">
        <f t="shared" si="102"/>
        <v>18.100000000000001</v>
      </c>
      <c r="L1617" s="3">
        <f t="shared" si="103"/>
        <v>705.9</v>
      </c>
      <c r="M1617" s="3" t="str">
        <f>TEXT(Table3[[#This Row],[Date]], "mmmm")</f>
        <v>February</v>
      </c>
      <c r="N1617" s="3" t="str">
        <f>_xlfn.XLOOKUP(D1617,Customers!A:A,Customers!B:B )</f>
        <v>Gibson Ltd</v>
      </c>
      <c r="O1617" s="3" t="str">
        <f>_xlfn.XLOOKUP(C1617,Books!A:A,Books!B:B)</f>
        <v>Financial</v>
      </c>
      <c r="P1617" s="3" t="str">
        <f>INDEX(Customers!B:B,MATCH(D1617,Customers!A:A,0))</f>
        <v>Gibson Ltd</v>
      </c>
    </row>
    <row r="1618" spans="1:16">
      <c r="A1618" t="s">
        <v>2265</v>
      </c>
      <c r="B1618" s="5">
        <v>44975</v>
      </c>
      <c r="C1618" t="s">
        <v>22</v>
      </c>
      <c r="D1618" t="s">
        <v>590</v>
      </c>
      <c r="E1618">
        <v>1</v>
      </c>
      <c r="F1618" t="str">
        <f t="shared" si="100"/>
        <v>normal</v>
      </c>
      <c r="G1618" s="3">
        <v>332</v>
      </c>
      <c r="H1618">
        <v>10</v>
      </c>
      <c r="I1618" t="str">
        <f t="shared" si="101"/>
        <v>discounted</v>
      </c>
      <c r="J1618" s="3">
        <f>Table3[[#This Row],[Quantity_Sold]]*Table3[[#This Row],[Selling_Price]]</f>
        <v>332</v>
      </c>
      <c r="K1618" s="3">
        <f t="shared" si="102"/>
        <v>33.200000000000003</v>
      </c>
      <c r="L1618" s="3">
        <f t="shared" si="103"/>
        <v>298.8</v>
      </c>
      <c r="M1618" s="3" t="str">
        <f>TEXT(Table3[[#This Row],[Date]], "mmmm")</f>
        <v>February</v>
      </c>
      <c r="N1618" s="3" t="str">
        <f>_xlfn.XLOOKUP(D1618,Customers!A:A,Customers!B:B )</f>
        <v>Mills, Robles and Smith</v>
      </c>
      <c r="O1618" s="3" t="str">
        <f>_xlfn.XLOOKUP(C1618,Books!A:A,Books!B:B)</f>
        <v>Loss peace on</v>
      </c>
      <c r="P1618" s="3" t="str">
        <f>INDEX(Customers!B:B,MATCH(D1618,Customers!A:A,0))</f>
        <v>Mills, Robles and Smith</v>
      </c>
    </row>
    <row r="1619" spans="1:16">
      <c r="A1619" t="s">
        <v>2266</v>
      </c>
      <c r="B1619" s="5">
        <v>44983</v>
      </c>
      <c r="C1619" t="s">
        <v>56</v>
      </c>
      <c r="D1619" t="s">
        <v>438</v>
      </c>
      <c r="E1619">
        <v>2</v>
      </c>
      <c r="F1619" t="str">
        <f t="shared" si="100"/>
        <v>normal</v>
      </c>
      <c r="G1619" s="3">
        <v>222</v>
      </c>
      <c r="H1619">
        <v>5</v>
      </c>
      <c r="I1619" t="str">
        <f t="shared" si="101"/>
        <v>discounted</v>
      </c>
      <c r="J1619" s="3">
        <f>Table3[[#This Row],[Quantity_Sold]]*Table3[[#This Row],[Selling_Price]]</f>
        <v>444</v>
      </c>
      <c r="K1619" s="3">
        <f t="shared" si="102"/>
        <v>11.1</v>
      </c>
      <c r="L1619" s="3">
        <f t="shared" si="103"/>
        <v>432.9</v>
      </c>
      <c r="M1619" s="3" t="str">
        <f>TEXT(Table3[[#This Row],[Date]], "mmmm")</f>
        <v>February</v>
      </c>
      <c r="N1619" s="3" t="str">
        <f>_xlfn.XLOOKUP(D1619,Customers!A:A,Customers!B:B )</f>
        <v>Wolfe-Spencer</v>
      </c>
      <c r="O1619" s="3" t="str">
        <f>_xlfn.XLOOKUP(C1619,Books!A:A,Books!B:B)</f>
        <v>Unit coach</v>
      </c>
      <c r="P1619" s="3" t="str">
        <f>INDEX(Customers!B:B,MATCH(D1619,Customers!A:A,0))</f>
        <v>Wolfe-Spencer</v>
      </c>
    </row>
    <row r="1620" spans="1:16">
      <c r="A1620" t="s">
        <v>2267</v>
      </c>
      <c r="B1620" s="5">
        <v>44970</v>
      </c>
      <c r="C1620" t="s">
        <v>56</v>
      </c>
      <c r="D1620" t="s">
        <v>228</v>
      </c>
      <c r="E1620">
        <v>1</v>
      </c>
      <c r="F1620" t="str">
        <f t="shared" si="100"/>
        <v>normal</v>
      </c>
      <c r="G1620" s="3">
        <v>222</v>
      </c>
      <c r="H1620">
        <v>5</v>
      </c>
      <c r="I1620" t="str">
        <f t="shared" si="101"/>
        <v>discounted</v>
      </c>
      <c r="J1620" s="3">
        <f>Table3[[#This Row],[Quantity_Sold]]*Table3[[#This Row],[Selling_Price]]</f>
        <v>222</v>
      </c>
      <c r="K1620" s="3">
        <f t="shared" si="102"/>
        <v>11.1</v>
      </c>
      <c r="L1620" s="3">
        <f t="shared" si="103"/>
        <v>210.9</v>
      </c>
      <c r="M1620" s="3" t="str">
        <f>TEXT(Table3[[#This Row],[Date]], "mmmm")</f>
        <v>February</v>
      </c>
      <c r="N1620" s="3" t="str">
        <f>_xlfn.XLOOKUP(D1620,Customers!A:A,Customers!B:B )</f>
        <v>Gonzalez, Perry and Gonzalez</v>
      </c>
      <c r="O1620" s="3" t="str">
        <f>_xlfn.XLOOKUP(C1620,Books!A:A,Books!B:B)</f>
        <v>Unit coach</v>
      </c>
      <c r="P1620" s="3" t="str">
        <f>INDEX(Customers!B:B,MATCH(D1620,Customers!A:A,0))</f>
        <v>Gonzalez, Perry and Gonzalez</v>
      </c>
    </row>
    <row r="1621" spans="1:16">
      <c r="A1621" t="s">
        <v>2268</v>
      </c>
      <c r="B1621" s="5">
        <v>44967</v>
      </c>
      <c r="C1621" t="s">
        <v>66</v>
      </c>
      <c r="D1621" t="s">
        <v>554</v>
      </c>
      <c r="E1621">
        <v>1</v>
      </c>
      <c r="F1621" t="str">
        <f t="shared" si="100"/>
        <v>normal</v>
      </c>
      <c r="G1621" s="3">
        <v>271</v>
      </c>
      <c r="H1621">
        <v>10</v>
      </c>
      <c r="I1621" t="str">
        <f t="shared" si="101"/>
        <v>discounted</v>
      </c>
      <c r="J1621" s="3">
        <f>Table3[[#This Row],[Quantity_Sold]]*Table3[[#This Row],[Selling_Price]]</f>
        <v>271</v>
      </c>
      <c r="K1621" s="3">
        <f t="shared" si="102"/>
        <v>27.1</v>
      </c>
      <c r="L1621" s="3">
        <f t="shared" si="103"/>
        <v>243.9</v>
      </c>
      <c r="M1621" s="3" t="str">
        <f>TEXT(Table3[[#This Row],[Date]], "mmmm")</f>
        <v>February</v>
      </c>
      <c r="N1621" s="3" t="str">
        <f>_xlfn.XLOOKUP(D1621,Customers!A:A,Customers!B:B )</f>
        <v>Casey-Orozco</v>
      </c>
      <c r="O1621" s="3" t="str">
        <f>_xlfn.XLOOKUP(C1621,Books!A:A,Books!B:B)</f>
        <v>Easy citizen time</v>
      </c>
      <c r="P1621" s="3" t="str">
        <f>INDEX(Customers!B:B,MATCH(D1621,Customers!A:A,0))</f>
        <v>Casey-Orozco</v>
      </c>
    </row>
    <row r="1622" spans="1:16">
      <c r="A1622" t="s">
        <v>2269</v>
      </c>
      <c r="B1622" s="5">
        <v>44984</v>
      </c>
      <c r="C1622" t="s">
        <v>20</v>
      </c>
      <c r="D1622" t="s">
        <v>210</v>
      </c>
      <c r="E1622">
        <v>9</v>
      </c>
      <c r="F1622" t="str">
        <f t="shared" si="100"/>
        <v>Bulk</v>
      </c>
      <c r="G1622" s="3">
        <v>213</v>
      </c>
      <c r="H1622">
        <v>15</v>
      </c>
      <c r="I1622" t="str">
        <f t="shared" si="101"/>
        <v>discounted</v>
      </c>
      <c r="J1622" s="3">
        <f>Table3[[#This Row],[Quantity_Sold]]*Table3[[#This Row],[Selling_Price]]</f>
        <v>1917</v>
      </c>
      <c r="K1622" s="3">
        <f t="shared" si="102"/>
        <v>31.95</v>
      </c>
      <c r="L1622" s="3">
        <f t="shared" si="103"/>
        <v>1885.05</v>
      </c>
      <c r="M1622" s="3" t="str">
        <f>TEXT(Table3[[#This Row],[Date]], "mmmm")</f>
        <v>February</v>
      </c>
      <c r="N1622" s="3" t="str">
        <f>_xlfn.XLOOKUP(D1622,Customers!A:A,Customers!B:B )</f>
        <v>Green-Everett</v>
      </c>
      <c r="O1622" s="3" t="str">
        <f>_xlfn.XLOOKUP(C1622,Books!A:A,Books!B:B)</f>
        <v>System they</v>
      </c>
      <c r="P1622" s="3" t="str">
        <f>INDEX(Customers!B:B,MATCH(D1622,Customers!A:A,0))</f>
        <v>Green-Everett</v>
      </c>
    </row>
    <row r="1623" spans="1:16">
      <c r="A1623" t="s">
        <v>2270</v>
      </c>
      <c r="B1623" s="5">
        <v>44984</v>
      </c>
      <c r="C1623" t="s">
        <v>54</v>
      </c>
      <c r="D1623" t="s">
        <v>532</v>
      </c>
      <c r="E1623">
        <v>2</v>
      </c>
      <c r="F1623" t="str">
        <f t="shared" si="100"/>
        <v>normal</v>
      </c>
      <c r="G1623" s="3">
        <v>421</v>
      </c>
      <c r="H1623">
        <v>15</v>
      </c>
      <c r="I1623" t="str">
        <f t="shared" si="101"/>
        <v>discounted</v>
      </c>
      <c r="J1623" s="3">
        <f>Table3[[#This Row],[Quantity_Sold]]*Table3[[#This Row],[Selling_Price]]</f>
        <v>842</v>
      </c>
      <c r="K1623" s="3">
        <f t="shared" si="102"/>
        <v>63.15</v>
      </c>
      <c r="L1623" s="3">
        <f t="shared" si="103"/>
        <v>778.85</v>
      </c>
      <c r="M1623" s="3" t="str">
        <f>TEXT(Table3[[#This Row],[Date]], "mmmm")</f>
        <v>February</v>
      </c>
      <c r="N1623" s="3" t="str">
        <f>_xlfn.XLOOKUP(D1623,Customers!A:A,Customers!B:B )</f>
        <v>Bender Group</v>
      </c>
      <c r="O1623" s="3" t="str">
        <f>_xlfn.XLOOKUP(C1623,Books!A:A,Books!B:B)</f>
        <v>Author director</v>
      </c>
      <c r="P1623" s="3" t="str">
        <f>INDEX(Customers!B:B,MATCH(D1623,Customers!A:A,0))</f>
        <v>Bender Group</v>
      </c>
    </row>
    <row r="1624" spans="1:16">
      <c r="A1624" t="s">
        <v>2271</v>
      </c>
      <c r="B1624" s="5">
        <v>44964</v>
      </c>
      <c r="C1624" t="s">
        <v>88</v>
      </c>
      <c r="D1624" t="s">
        <v>192</v>
      </c>
      <c r="E1624">
        <v>6</v>
      </c>
      <c r="F1624" t="str">
        <f t="shared" si="100"/>
        <v>Bulk</v>
      </c>
      <c r="G1624" s="3">
        <v>456</v>
      </c>
      <c r="H1624">
        <v>15</v>
      </c>
      <c r="I1624" t="str">
        <f t="shared" si="101"/>
        <v>discounted</v>
      </c>
      <c r="J1624" s="3">
        <f>Table3[[#This Row],[Quantity_Sold]]*Table3[[#This Row],[Selling_Price]]</f>
        <v>2736</v>
      </c>
      <c r="K1624" s="3">
        <f t="shared" si="102"/>
        <v>68.400000000000006</v>
      </c>
      <c r="L1624" s="3">
        <f t="shared" si="103"/>
        <v>2667.6</v>
      </c>
      <c r="M1624" s="3" t="str">
        <f>TEXT(Table3[[#This Row],[Date]], "mmmm")</f>
        <v>February</v>
      </c>
      <c r="N1624" s="3" t="str">
        <f>_xlfn.XLOOKUP(D1624,Customers!A:A,Customers!B:B )</f>
        <v>Evans LLC</v>
      </c>
      <c r="O1624" s="3" t="str">
        <f>_xlfn.XLOOKUP(C1624,Books!A:A,Books!B:B)</f>
        <v>Lay chance</v>
      </c>
      <c r="P1624" s="3" t="str">
        <f>INDEX(Customers!B:B,MATCH(D1624,Customers!A:A,0))</f>
        <v>Evans LLC</v>
      </c>
    </row>
    <row r="1625" spans="1:16">
      <c r="A1625" t="s">
        <v>2272</v>
      </c>
      <c r="B1625" s="5">
        <v>44966</v>
      </c>
      <c r="C1625" t="s">
        <v>54</v>
      </c>
      <c r="D1625" t="s">
        <v>336</v>
      </c>
      <c r="E1625">
        <v>2</v>
      </c>
      <c r="F1625" t="str">
        <f t="shared" si="100"/>
        <v>normal</v>
      </c>
      <c r="G1625" s="3">
        <v>421</v>
      </c>
      <c r="H1625">
        <v>5</v>
      </c>
      <c r="I1625" t="str">
        <f t="shared" si="101"/>
        <v>discounted</v>
      </c>
      <c r="J1625" s="3">
        <f>Table3[[#This Row],[Quantity_Sold]]*Table3[[#This Row],[Selling_Price]]</f>
        <v>842</v>
      </c>
      <c r="K1625" s="3">
        <f t="shared" si="102"/>
        <v>21.05</v>
      </c>
      <c r="L1625" s="3">
        <f t="shared" si="103"/>
        <v>820.95</v>
      </c>
      <c r="M1625" s="3" t="str">
        <f>TEXT(Table3[[#This Row],[Date]], "mmmm")</f>
        <v>February</v>
      </c>
      <c r="N1625" s="3" t="str">
        <f>_xlfn.XLOOKUP(D1625,Customers!A:A,Customers!B:B )</f>
        <v>Kelley, Pena and Zimmerman</v>
      </c>
      <c r="O1625" s="3" t="str">
        <f>_xlfn.XLOOKUP(C1625,Books!A:A,Books!B:B)</f>
        <v>Author director</v>
      </c>
      <c r="P1625" s="3" t="str">
        <f>INDEX(Customers!B:B,MATCH(D1625,Customers!A:A,0))</f>
        <v>Kelley, Pena and Zimmerman</v>
      </c>
    </row>
    <row r="1626" spans="1:16">
      <c r="A1626" t="s">
        <v>2273</v>
      </c>
      <c r="B1626" s="5">
        <v>44983</v>
      </c>
      <c r="C1626" t="s">
        <v>18</v>
      </c>
      <c r="D1626" t="s">
        <v>184</v>
      </c>
      <c r="E1626">
        <v>7</v>
      </c>
      <c r="F1626" t="str">
        <f t="shared" si="100"/>
        <v>Bulk</v>
      </c>
      <c r="G1626" s="3">
        <v>500</v>
      </c>
      <c r="H1626">
        <v>5</v>
      </c>
      <c r="I1626" t="str">
        <f t="shared" si="101"/>
        <v>discounted</v>
      </c>
      <c r="J1626" s="3">
        <f>Table3[[#This Row],[Quantity_Sold]]*Table3[[#This Row],[Selling_Price]]</f>
        <v>3500</v>
      </c>
      <c r="K1626" s="3">
        <f t="shared" si="102"/>
        <v>25</v>
      </c>
      <c r="L1626" s="3">
        <f t="shared" si="103"/>
        <v>3475</v>
      </c>
      <c r="M1626" s="3" t="str">
        <f>TEXT(Table3[[#This Row],[Date]], "mmmm")</f>
        <v>February</v>
      </c>
      <c r="N1626" s="3" t="str">
        <f>_xlfn.XLOOKUP(D1626,Customers!A:A,Customers!B:B )</f>
        <v>Wells, Jones and Rogers</v>
      </c>
      <c r="O1626" s="3" t="str">
        <f>_xlfn.XLOOKUP(C1626,Books!A:A,Books!B:B)</f>
        <v>Cell become</v>
      </c>
      <c r="P1626" s="3" t="str">
        <f>INDEX(Customers!B:B,MATCH(D1626,Customers!A:A,0))</f>
        <v>Wells, Jones and Rogers</v>
      </c>
    </row>
    <row r="1627" spans="1:16">
      <c r="A1627" t="s">
        <v>2274</v>
      </c>
      <c r="B1627" s="5">
        <v>44972</v>
      </c>
      <c r="C1627" t="s">
        <v>96</v>
      </c>
      <c r="D1627" t="s">
        <v>164</v>
      </c>
      <c r="E1627">
        <v>4</v>
      </c>
      <c r="F1627" t="str">
        <f t="shared" si="100"/>
        <v>normal</v>
      </c>
      <c r="G1627" s="3">
        <v>396</v>
      </c>
      <c r="H1627">
        <v>10</v>
      </c>
      <c r="I1627" t="str">
        <f t="shared" si="101"/>
        <v>discounted</v>
      </c>
      <c r="J1627" s="3">
        <f>Table3[[#This Row],[Quantity_Sold]]*Table3[[#This Row],[Selling_Price]]</f>
        <v>1584</v>
      </c>
      <c r="K1627" s="3">
        <f t="shared" si="102"/>
        <v>39.6</v>
      </c>
      <c r="L1627" s="3">
        <f t="shared" si="103"/>
        <v>1544.4</v>
      </c>
      <c r="M1627" s="3" t="str">
        <f>TEXT(Table3[[#This Row],[Date]], "mmmm")</f>
        <v>February</v>
      </c>
      <c r="N1627" s="3" t="str">
        <f>_xlfn.XLOOKUP(D1627,Customers!A:A,Customers!B:B )</f>
        <v>Munoz, Black and Wilson</v>
      </c>
      <c r="O1627" s="3" t="str">
        <f>_xlfn.XLOOKUP(C1627,Books!A:A,Books!B:B)</f>
        <v>Green city audience</v>
      </c>
      <c r="P1627" s="3" t="str">
        <f>INDEX(Customers!B:B,MATCH(D1627,Customers!A:A,0))</f>
        <v>Munoz, Black and Wilson</v>
      </c>
    </row>
    <row r="1628" spans="1:16">
      <c r="A1628" t="s">
        <v>2275</v>
      </c>
      <c r="B1628" s="5">
        <v>44984</v>
      </c>
      <c r="C1628" t="s">
        <v>100</v>
      </c>
      <c r="D1628" t="s">
        <v>308</v>
      </c>
      <c r="E1628">
        <v>4</v>
      </c>
      <c r="F1628" t="str">
        <f t="shared" si="100"/>
        <v>normal</v>
      </c>
      <c r="G1628" s="3">
        <v>334</v>
      </c>
      <c r="H1628">
        <v>5</v>
      </c>
      <c r="I1628" t="str">
        <f t="shared" si="101"/>
        <v>discounted</v>
      </c>
      <c r="J1628" s="3">
        <f>Table3[[#This Row],[Quantity_Sold]]*Table3[[#This Row],[Selling_Price]]</f>
        <v>1336</v>
      </c>
      <c r="K1628" s="3">
        <f t="shared" si="102"/>
        <v>16.7</v>
      </c>
      <c r="L1628" s="3">
        <f t="shared" si="103"/>
        <v>1319.3</v>
      </c>
      <c r="M1628" s="3" t="str">
        <f>TEXT(Table3[[#This Row],[Date]], "mmmm")</f>
        <v>February</v>
      </c>
      <c r="N1628" s="3" t="str">
        <f>_xlfn.XLOOKUP(D1628,Customers!A:A,Customers!B:B )</f>
        <v>Sanford-Bullock</v>
      </c>
      <c r="O1628" s="3" t="str">
        <f>_xlfn.XLOOKUP(C1628,Books!A:A,Books!B:B)</f>
        <v>Prevent particularly wrong</v>
      </c>
      <c r="P1628" s="3" t="str">
        <f>INDEX(Customers!B:B,MATCH(D1628,Customers!A:A,0))</f>
        <v>Sanford-Bullock</v>
      </c>
    </row>
    <row r="1629" spans="1:16">
      <c r="A1629" t="s">
        <v>2276</v>
      </c>
      <c r="B1629" s="5">
        <v>44968</v>
      </c>
      <c r="C1629" t="s">
        <v>112</v>
      </c>
      <c r="D1629" t="s">
        <v>194</v>
      </c>
      <c r="E1629">
        <v>5</v>
      </c>
      <c r="F1629" t="str">
        <f t="shared" si="100"/>
        <v>normal</v>
      </c>
      <c r="G1629" s="3">
        <v>462</v>
      </c>
      <c r="H1629">
        <v>15</v>
      </c>
      <c r="I1629" t="str">
        <f t="shared" si="101"/>
        <v>discounted</v>
      </c>
      <c r="J1629" s="3">
        <f>Table3[[#This Row],[Quantity_Sold]]*Table3[[#This Row],[Selling_Price]]</f>
        <v>2310</v>
      </c>
      <c r="K1629" s="3">
        <f t="shared" si="102"/>
        <v>69.3</v>
      </c>
      <c r="L1629" s="3">
        <f t="shared" si="103"/>
        <v>2240.6999999999998</v>
      </c>
      <c r="M1629" s="3" t="str">
        <f>TEXT(Table3[[#This Row],[Date]], "mmmm")</f>
        <v>February</v>
      </c>
      <c r="N1629" s="3" t="str">
        <f>_xlfn.XLOOKUP(D1629,Customers!A:A,Customers!B:B )</f>
        <v>Cook-Rocha</v>
      </c>
      <c r="O1629" s="3" t="str">
        <f>_xlfn.XLOOKUP(C1629,Books!A:A,Books!B:B)</f>
        <v>Now stage</v>
      </c>
      <c r="P1629" s="3" t="str">
        <f>INDEX(Customers!B:B,MATCH(D1629,Customers!A:A,0))</f>
        <v>Cook-Rocha</v>
      </c>
    </row>
    <row r="1630" spans="1:16">
      <c r="A1630" t="s">
        <v>2277</v>
      </c>
      <c r="B1630" s="5">
        <v>44982</v>
      </c>
      <c r="C1630" t="s">
        <v>122</v>
      </c>
      <c r="D1630" t="s">
        <v>159</v>
      </c>
      <c r="E1630">
        <v>2</v>
      </c>
      <c r="F1630" t="str">
        <f t="shared" si="100"/>
        <v>normal</v>
      </c>
      <c r="G1630" s="3">
        <v>326</v>
      </c>
      <c r="H1630">
        <v>10</v>
      </c>
      <c r="I1630" t="str">
        <f t="shared" si="101"/>
        <v>discounted</v>
      </c>
      <c r="J1630" s="3">
        <f>Table3[[#This Row],[Quantity_Sold]]*Table3[[#This Row],[Selling_Price]]</f>
        <v>652</v>
      </c>
      <c r="K1630" s="3">
        <f t="shared" si="102"/>
        <v>32.6</v>
      </c>
      <c r="L1630" s="3">
        <f t="shared" si="103"/>
        <v>619.4</v>
      </c>
      <c r="M1630" s="3" t="str">
        <f>TEXT(Table3[[#This Row],[Date]], "mmmm")</f>
        <v>February</v>
      </c>
      <c r="N1630" s="3" t="str">
        <f>_xlfn.XLOOKUP(D1630,Customers!A:A,Customers!B:B )</f>
        <v>Brown and Sons</v>
      </c>
      <c r="O1630" s="3" t="str">
        <f>_xlfn.XLOOKUP(C1630,Books!A:A,Books!B:B)</f>
        <v>Than every</v>
      </c>
      <c r="P1630" s="3" t="str">
        <f>INDEX(Customers!B:B,MATCH(D1630,Customers!A:A,0))</f>
        <v>Brown and Sons</v>
      </c>
    </row>
    <row r="1631" spans="1:16">
      <c r="A1631" t="s">
        <v>2278</v>
      </c>
      <c r="B1631" s="5">
        <v>44973</v>
      </c>
      <c r="C1631" t="s">
        <v>124</v>
      </c>
      <c r="D1631" t="s">
        <v>596</v>
      </c>
      <c r="E1631">
        <v>5</v>
      </c>
      <c r="F1631" t="str">
        <f t="shared" si="100"/>
        <v>normal</v>
      </c>
      <c r="G1631" s="3">
        <v>362</v>
      </c>
      <c r="H1631">
        <v>5</v>
      </c>
      <c r="I1631" t="str">
        <f t="shared" si="101"/>
        <v>discounted</v>
      </c>
      <c r="J1631" s="3">
        <f>Table3[[#This Row],[Quantity_Sold]]*Table3[[#This Row],[Selling_Price]]</f>
        <v>1810</v>
      </c>
      <c r="K1631" s="3">
        <f t="shared" si="102"/>
        <v>18.100000000000001</v>
      </c>
      <c r="L1631" s="3">
        <f t="shared" si="103"/>
        <v>1791.9</v>
      </c>
      <c r="M1631" s="3" t="str">
        <f>TEXT(Table3[[#This Row],[Date]], "mmmm")</f>
        <v>February</v>
      </c>
      <c r="N1631" s="3" t="str">
        <f>_xlfn.XLOOKUP(D1631,Customers!A:A,Customers!B:B )</f>
        <v>Adams-Aguilar</v>
      </c>
      <c r="O1631" s="3" t="str">
        <f>_xlfn.XLOOKUP(C1631,Books!A:A,Books!B:B)</f>
        <v>Financial</v>
      </c>
      <c r="P1631" s="3" t="str">
        <f>INDEX(Customers!B:B,MATCH(D1631,Customers!A:A,0))</f>
        <v>Adams-Aguilar</v>
      </c>
    </row>
    <row r="1632" spans="1:16">
      <c r="A1632" t="s">
        <v>2279</v>
      </c>
      <c r="B1632" s="5">
        <v>44960</v>
      </c>
      <c r="C1632" t="s">
        <v>120</v>
      </c>
      <c r="D1632" t="s">
        <v>147</v>
      </c>
      <c r="E1632">
        <v>5</v>
      </c>
      <c r="F1632" t="str">
        <f t="shared" si="100"/>
        <v>normal</v>
      </c>
      <c r="G1632" s="3">
        <v>204</v>
      </c>
      <c r="H1632">
        <v>0</v>
      </c>
      <c r="I1632" t="str">
        <f t="shared" si="101"/>
        <v>full price</v>
      </c>
      <c r="J1632" s="3">
        <f>Table3[[#This Row],[Quantity_Sold]]*Table3[[#This Row],[Selling_Price]]</f>
        <v>1020</v>
      </c>
      <c r="K1632" s="3">
        <f t="shared" si="102"/>
        <v>0</v>
      </c>
      <c r="L1632" s="3">
        <f t="shared" si="103"/>
        <v>1020</v>
      </c>
      <c r="M1632" s="3" t="str">
        <f>TEXT(Table3[[#This Row],[Date]], "mmmm")</f>
        <v>February</v>
      </c>
      <c r="N1632" s="3" t="str">
        <f>_xlfn.XLOOKUP(D1632,Customers!A:A,Customers!B:B )</f>
        <v>Callahan-Sullivan</v>
      </c>
      <c r="O1632" s="3" t="str">
        <f>_xlfn.XLOOKUP(C1632,Books!A:A,Books!B:B)</f>
        <v>Expect turn</v>
      </c>
      <c r="P1632" s="3" t="str">
        <f>INDEX(Customers!B:B,MATCH(D1632,Customers!A:A,0))</f>
        <v>Callahan-Sullivan</v>
      </c>
    </row>
    <row r="1633" spans="1:16">
      <c r="A1633" t="s">
        <v>2280</v>
      </c>
      <c r="B1633" s="5">
        <v>44968</v>
      </c>
      <c r="C1633" t="s">
        <v>50</v>
      </c>
      <c r="D1633" t="s">
        <v>444</v>
      </c>
      <c r="E1633">
        <v>3</v>
      </c>
      <c r="F1633" t="str">
        <f t="shared" si="100"/>
        <v>normal</v>
      </c>
      <c r="G1633" s="3">
        <v>269</v>
      </c>
      <c r="H1633">
        <v>10</v>
      </c>
      <c r="I1633" t="str">
        <f t="shared" si="101"/>
        <v>discounted</v>
      </c>
      <c r="J1633" s="3">
        <f>Table3[[#This Row],[Quantity_Sold]]*Table3[[#This Row],[Selling_Price]]</f>
        <v>807</v>
      </c>
      <c r="K1633" s="3">
        <f t="shared" si="102"/>
        <v>26.9</v>
      </c>
      <c r="L1633" s="3">
        <f t="shared" si="103"/>
        <v>780.1</v>
      </c>
      <c r="M1633" s="3" t="str">
        <f>TEXT(Table3[[#This Row],[Date]], "mmmm")</f>
        <v>February</v>
      </c>
      <c r="N1633" s="3" t="str">
        <f>_xlfn.XLOOKUP(D1633,Customers!A:A,Customers!B:B )</f>
        <v>Larson and Sons</v>
      </c>
      <c r="O1633" s="3" t="str">
        <f>_xlfn.XLOOKUP(C1633,Books!A:A,Books!B:B)</f>
        <v>Course history</v>
      </c>
      <c r="P1633" s="3" t="str">
        <f>INDEX(Customers!B:B,MATCH(D1633,Customers!A:A,0))</f>
        <v>Larson and Sons</v>
      </c>
    </row>
    <row r="1634" spans="1:16">
      <c r="A1634" t="s">
        <v>2281</v>
      </c>
      <c r="B1634" s="5">
        <v>44964</v>
      </c>
      <c r="C1634" t="s">
        <v>13</v>
      </c>
      <c r="D1634" t="s">
        <v>184</v>
      </c>
      <c r="E1634">
        <v>9</v>
      </c>
      <c r="F1634" t="str">
        <f t="shared" si="100"/>
        <v>Bulk</v>
      </c>
      <c r="G1634" s="3">
        <v>354</v>
      </c>
      <c r="H1634">
        <v>0</v>
      </c>
      <c r="I1634" t="str">
        <f t="shared" si="101"/>
        <v>full price</v>
      </c>
      <c r="J1634" s="3">
        <f>Table3[[#This Row],[Quantity_Sold]]*Table3[[#This Row],[Selling_Price]]</f>
        <v>3186</v>
      </c>
      <c r="K1634" s="3">
        <f t="shared" si="102"/>
        <v>0</v>
      </c>
      <c r="L1634" s="3">
        <f t="shared" si="103"/>
        <v>3186</v>
      </c>
      <c r="M1634" s="3" t="str">
        <f>TEXT(Table3[[#This Row],[Date]], "mmmm")</f>
        <v>February</v>
      </c>
      <c r="N1634" s="3" t="str">
        <f>_xlfn.XLOOKUP(D1634,Customers!A:A,Customers!B:B )</f>
        <v>Wells, Jones and Rogers</v>
      </c>
      <c r="O1634" s="3" t="str">
        <f>_xlfn.XLOOKUP(C1634,Books!A:A,Books!B:B)</f>
        <v>Food ability</v>
      </c>
      <c r="P1634" s="3" t="str">
        <f>INDEX(Customers!B:B,MATCH(D1634,Customers!A:A,0))</f>
        <v>Wells, Jones and Rogers</v>
      </c>
    </row>
    <row r="1635" spans="1:16">
      <c r="A1635" t="s">
        <v>2282</v>
      </c>
      <c r="B1635" s="5">
        <v>44981</v>
      </c>
      <c r="C1635" t="s">
        <v>20</v>
      </c>
      <c r="D1635" t="s">
        <v>316</v>
      </c>
      <c r="E1635">
        <v>10</v>
      </c>
      <c r="F1635" t="str">
        <f t="shared" si="100"/>
        <v>Bulk</v>
      </c>
      <c r="G1635" s="3">
        <v>213</v>
      </c>
      <c r="H1635">
        <v>0</v>
      </c>
      <c r="I1635" t="str">
        <f t="shared" si="101"/>
        <v>full price</v>
      </c>
      <c r="J1635" s="3">
        <f>Table3[[#This Row],[Quantity_Sold]]*Table3[[#This Row],[Selling_Price]]</f>
        <v>2130</v>
      </c>
      <c r="K1635" s="3">
        <f t="shared" si="102"/>
        <v>0</v>
      </c>
      <c r="L1635" s="3">
        <f t="shared" si="103"/>
        <v>2130</v>
      </c>
      <c r="M1635" s="3" t="str">
        <f>TEXT(Table3[[#This Row],[Date]], "mmmm")</f>
        <v>February</v>
      </c>
      <c r="N1635" s="3" t="str">
        <f>_xlfn.XLOOKUP(D1635,Customers!A:A,Customers!B:B )</f>
        <v>King LLC</v>
      </c>
      <c r="O1635" s="3" t="str">
        <f>_xlfn.XLOOKUP(C1635,Books!A:A,Books!B:B)</f>
        <v>System they</v>
      </c>
      <c r="P1635" s="3" t="str">
        <f>INDEX(Customers!B:B,MATCH(D1635,Customers!A:A,0))</f>
        <v>King LLC</v>
      </c>
    </row>
    <row r="1636" spans="1:16">
      <c r="A1636" t="s">
        <v>2283</v>
      </c>
      <c r="B1636" s="5">
        <v>44961</v>
      </c>
      <c r="C1636" t="s">
        <v>100</v>
      </c>
      <c r="D1636" t="s">
        <v>602</v>
      </c>
      <c r="E1636">
        <v>3</v>
      </c>
      <c r="F1636" t="str">
        <f t="shared" si="100"/>
        <v>normal</v>
      </c>
      <c r="G1636" s="3">
        <v>334</v>
      </c>
      <c r="H1636">
        <v>10</v>
      </c>
      <c r="I1636" t="str">
        <f t="shared" si="101"/>
        <v>discounted</v>
      </c>
      <c r="J1636" s="3">
        <f>Table3[[#This Row],[Quantity_Sold]]*Table3[[#This Row],[Selling_Price]]</f>
        <v>1002</v>
      </c>
      <c r="K1636" s="3">
        <f t="shared" si="102"/>
        <v>33.4</v>
      </c>
      <c r="L1636" s="3">
        <f t="shared" si="103"/>
        <v>968.6</v>
      </c>
      <c r="M1636" s="3" t="str">
        <f>TEXT(Table3[[#This Row],[Date]], "mmmm")</f>
        <v>February</v>
      </c>
      <c r="N1636" s="3" t="str">
        <f>_xlfn.XLOOKUP(D1636,Customers!A:A,Customers!B:B )</f>
        <v>Spears, Matthews and Ellis</v>
      </c>
      <c r="O1636" s="3" t="str">
        <f>_xlfn.XLOOKUP(C1636,Books!A:A,Books!B:B)</f>
        <v>Prevent particularly wrong</v>
      </c>
      <c r="P1636" s="3" t="str">
        <f>INDEX(Customers!B:B,MATCH(D1636,Customers!A:A,0))</f>
        <v>Spears, Matthews and Ellis</v>
      </c>
    </row>
    <row r="1637" spans="1:16">
      <c r="A1637" t="s">
        <v>2284</v>
      </c>
      <c r="B1637" s="5">
        <v>44983</v>
      </c>
      <c r="C1637" t="s">
        <v>82</v>
      </c>
      <c r="D1637" t="s">
        <v>396</v>
      </c>
      <c r="E1637">
        <v>10</v>
      </c>
      <c r="F1637" t="str">
        <f t="shared" si="100"/>
        <v>Bulk</v>
      </c>
      <c r="G1637" s="3">
        <v>373</v>
      </c>
      <c r="H1637">
        <v>0</v>
      </c>
      <c r="I1637" t="str">
        <f t="shared" si="101"/>
        <v>full price</v>
      </c>
      <c r="J1637" s="3">
        <f>Table3[[#This Row],[Quantity_Sold]]*Table3[[#This Row],[Selling_Price]]</f>
        <v>3730</v>
      </c>
      <c r="K1637" s="3">
        <f t="shared" si="102"/>
        <v>0</v>
      </c>
      <c r="L1637" s="3">
        <f t="shared" si="103"/>
        <v>3730</v>
      </c>
      <c r="M1637" s="3" t="str">
        <f>TEXT(Table3[[#This Row],[Date]], "mmmm")</f>
        <v>February</v>
      </c>
      <c r="N1637" s="3" t="str">
        <f>_xlfn.XLOOKUP(D1637,Customers!A:A,Customers!B:B )</f>
        <v>Holt-Brown</v>
      </c>
      <c r="O1637" s="3" t="str">
        <f>_xlfn.XLOOKUP(C1637,Books!A:A,Books!B:B)</f>
        <v>Light leader expect</v>
      </c>
      <c r="P1637" s="3" t="str">
        <f>INDEX(Customers!B:B,MATCH(D1637,Customers!A:A,0))</f>
        <v>Holt-Brown</v>
      </c>
    </row>
    <row r="1638" spans="1:16">
      <c r="A1638" t="s">
        <v>2285</v>
      </c>
      <c r="B1638" s="5">
        <v>44982</v>
      </c>
      <c r="C1638" t="s">
        <v>13</v>
      </c>
      <c r="D1638" t="s">
        <v>524</v>
      </c>
      <c r="E1638">
        <v>6</v>
      </c>
      <c r="F1638" t="str">
        <f t="shared" si="100"/>
        <v>Bulk</v>
      </c>
      <c r="G1638" s="3">
        <v>354</v>
      </c>
      <c r="H1638">
        <v>10</v>
      </c>
      <c r="I1638" t="str">
        <f t="shared" si="101"/>
        <v>discounted</v>
      </c>
      <c r="J1638" s="3">
        <f>Table3[[#This Row],[Quantity_Sold]]*Table3[[#This Row],[Selling_Price]]</f>
        <v>2124</v>
      </c>
      <c r="K1638" s="3">
        <f t="shared" si="102"/>
        <v>35.4</v>
      </c>
      <c r="L1638" s="3">
        <f t="shared" si="103"/>
        <v>2088.6</v>
      </c>
      <c r="M1638" s="3" t="str">
        <f>TEXT(Table3[[#This Row],[Date]], "mmmm")</f>
        <v>February</v>
      </c>
      <c r="N1638" s="3" t="str">
        <f>_xlfn.XLOOKUP(D1638,Customers!A:A,Customers!B:B )</f>
        <v>Golden Inc</v>
      </c>
      <c r="O1638" s="3" t="str">
        <f>_xlfn.XLOOKUP(C1638,Books!A:A,Books!B:B)</f>
        <v>Food ability</v>
      </c>
      <c r="P1638" s="3" t="str">
        <f>INDEX(Customers!B:B,MATCH(D1638,Customers!A:A,0))</f>
        <v>Golden Inc</v>
      </c>
    </row>
    <row r="1639" spans="1:16">
      <c r="A1639" t="s">
        <v>2286</v>
      </c>
      <c r="B1639" s="5">
        <v>44970</v>
      </c>
      <c r="C1639" t="s">
        <v>78</v>
      </c>
      <c r="D1639" t="s">
        <v>390</v>
      </c>
      <c r="E1639">
        <v>9</v>
      </c>
      <c r="F1639" t="str">
        <f t="shared" si="100"/>
        <v>Bulk</v>
      </c>
      <c r="G1639" s="3">
        <v>288</v>
      </c>
      <c r="H1639">
        <v>5</v>
      </c>
      <c r="I1639" t="str">
        <f t="shared" si="101"/>
        <v>discounted</v>
      </c>
      <c r="J1639" s="3">
        <f>Table3[[#This Row],[Quantity_Sold]]*Table3[[#This Row],[Selling_Price]]</f>
        <v>2592</v>
      </c>
      <c r="K1639" s="3">
        <f t="shared" si="102"/>
        <v>14.4</v>
      </c>
      <c r="L1639" s="3">
        <f t="shared" si="103"/>
        <v>2577.6</v>
      </c>
      <c r="M1639" s="3" t="str">
        <f>TEXT(Table3[[#This Row],[Date]], "mmmm")</f>
        <v>February</v>
      </c>
      <c r="N1639" s="3" t="str">
        <f>_xlfn.XLOOKUP(D1639,Customers!A:A,Customers!B:B )</f>
        <v>Rodriguez, Brown and Daniels</v>
      </c>
      <c r="O1639" s="3" t="str">
        <f>_xlfn.XLOOKUP(C1639,Books!A:A,Books!B:B)</f>
        <v>Visit although I</v>
      </c>
      <c r="P1639" s="3" t="str">
        <f>INDEX(Customers!B:B,MATCH(D1639,Customers!A:A,0))</f>
        <v>Rodriguez, Brown and Daniels</v>
      </c>
    </row>
    <row r="1640" spans="1:16">
      <c r="A1640" t="s">
        <v>2287</v>
      </c>
      <c r="B1640" s="5">
        <v>44970</v>
      </c>
      <c r="C1640" t="s">
        <v>108</v>
      </c>
      <c r="D1640" t="s">
        <v>618</v>
      </c>
      <c r="E1640">
        <v>8</v>
      </c>
      <c r="F1640" t="str">
        <f t="shared" si="100"/>
        <v>Bulk</v>
      </c>
      <c r="G1640" s="3">
        <v>287</v>
      </c>
      <c r="H1640">
        <v>10</v>
      </c>
      <c r="I1640" t="str">
        <f t="shared" si="101"/>
        <v>discounted</v>
      </c>
      <c r="J1640" s="3">
        <f>Table3[[#This Row],[Quantity_Sold]]*Table3[[#This Row],[Selling_Price]]</f>
        <v>2296</v>
      </c>
      <c r="K1640" s="3">
        <f t="shared" si="102"/>
        <v>28.7</v>
      </c>
      <c r="L1640" s="3">
        <f t="shared" si="103"/>
        <v>2267.3000000000002</v>
      </c>
      <c r="M1640" s="3" t="str">
        <f>TEXT(Table3[[#This Row],[Date]], "mmmm")</f>
        <v>February</v>
      </c>
      <c r="N1640" s="3" t="str">
        <f>_xlfn.XLOOKUP(D1640,Customers!A:A,Customers!B:B )</f>
        <v>Sampson-Porter</v>
      </c>
      <c r="O1640" s="3" t="str">
        <f>_xlfn.XLOOKUP(C1640,Books!A:A,Books!B:B)</f>
        <v>Front</v>
      </c>
      <c r="P1640" s="3" t="str">
        <f>INDEX(Customers!B:B,MATCH(D1640,Customers!A:A,0))</f>
        <v>Sampson-Porter</v>
      </c>
    </row>
    <row r="1641" spans="1:16">
      <c r="A1641" t="s">
        <v>2288</v>
      </c>
      <c r="B1641" s="5">
        <v>44964</v>
      </c>
      <c r="C1641" t="s">
        <v>22</v>
      </c>
      <c r="D1641" t="s">
        <v>326</v>
      </c>
      <c r="E1641">
        <v>10</v>
      </c>
      <c r="F1641" t="str">
        <f t="shared" si="100"/>
        <v>Bulk</v>
      </c>
      <c r="G1641" s="3">
        <v>332</v>
      </c>
      <c r="H1641">
        <v>15</v>
      </c>
      <c r="I1641" t="str">
        <f t="shared" si="101"/>
        <v>discounted</v>
      </c>
      <c r="J1641" s="3">
        <f>Table3[[#This Row],[Quantity_Sold]]*Table3[[#This Row],[Selling_Price]]</f>
        <v>3320</v>
      </c>
      <c r="K1641" s="3">
        <f t="shared" si="102"/>
        <v>49.8</v>
      </c>
      <c r="L1641" s="3">
        <f t="shared" si="103"/>
        <v>3270.2</v>
      </c>
      <c r="M1641" s="3" t="str">
        <f>TEXT(Table3[[#This Row],[Date]], "mmmm")</f>
        <v>February</v>
      </c>
      <c r="N1641" s="3" t="str">
        <f>_xlfn.XLOOKUP(D1641,Customers!A:A,Customers!B:B )</f>
        <v>Scott-Johnston</v>
      </c>
      <c r="O1641" s="3" t="str">
        <f>_xlfn.XLOOKUP(C1641,Books!A:A,Books!B:B)</f>
        <v>Loss peace on</v>
      </c>
      <c r="P1641" s="3" t="str">
        <f>INDEX(Customers!B:B,MATCH(D1641,Customers!A:A,0))</f>
        <v>Scott-Johnston</v>
      </c>
    </row>
    <row r="1642" spans="1:16">
      <c r="A1642" t="s">
        <v>2289</v>
      </c>
      <c r="B1642" s="5">
        <v>44973</v>
      </c>
      <c r="C1642" t="s">
        <v>4</v>
      </c>
      <c r="D1642" t="s">
        <v>402</v>
      </c>
      <c r="E1642">
        <v>5</v>
      </c>
      <c r="F1642" t="str">
        <f t="shared" si="100"/>
        <v>normal</v>
      </c>
      <c r="G1642" s="3">
        <v>418</v>
      </c>
      <c r="H1642">
        <v>0</v>
      </c>
      <c r="I1642" t="str">
        <f t="shared" si="101"/>
        <v>full price</v>
      </c>
      <c r="J1642" s="3">
        <f>Table3[[#This Row],[Quantity_Sold]]*Table3[[#This Row],[Selling_Price]]</f>
        <v>2090</v>
      </c>
      <c r="K1642" s="3">
        <f t="shared" si="102"/>
        <v>0</v>
      </c>
      <c r="L1642" s="3">
        <f t="shared" si="103"/>
        <v>2090</v>
      </c>
      <c r="M1642" s="3" t="str">
        <f>TEXT(Table3[[#This Row],[Date]], "mmmm")</f>
        <v>February</v>
      </c>
      <c r="N1642" s="3" t="str">
        <f>_xlfn.XLOOKUP(D1642,Customers!A:A,Customers!B:B )</f>
        <v>Caldwell PLC</v>
      </c>
      <c r="O1642" s="3" t="str">
        <f>_xlfn.XLOOKUP(C1642,Books!A:A,Books!B:B)</f>
        <v>Arrive ok</v>
      </c>
      <c r="P1642" s="3" t="str">
        <f>INDEX(Customers!B:B,MATCH(D1642,Customers!A:A,0))</f>
        <v>Caldwell PLC</v>
      </c>
    </row>
    <row r="1643" spans="1:16">
      <c r="A1643" t="s">
        <v>2290</v>
      </c>
      <c r="B1643" s="5">
        <v>44972</v>
      </c>
      <c r="C1643" t="s">
        <v>90</v>
      </c>
      <c r="D1643" t="s">
        <v>270</v>
      </c>
      <c r="E1643">
        <v>5</v>
      </c>
      <c r="F1643" t="str">
        <f t="shared" si="100"/>
        <v>normal</v>
      </c>
      <c r="G1643" s="3">
        <v>222</v>
      </c>
      <c r="H1643">
        <v>5</v>
      </c>
      <c r="I1643" t="str">
        <f t="shared" si="101"/>
        <v>discounted</v>
      </c>
      <c r="J1643" s="3">
        <f>Table3[[#This Row],[Quantity_Sold]]*Table3[[#This Row],[Selling_Price]]</f>
        <v>1110</v>
      </c>
      <c r="K1643" s="3">
        <f t="shared" si="102"/>
        <v>11.1</v>
      </c>
      <c r="L1643" s="3">
        <f t="shared" si="103"/>
        <v>1098.9000000000001</v>
      </c>
      <c r="M1643" s="3" t="str">
        <f>TEXT(Table3[[#This Row],[Date]], "mmmm")</f>
        <v>February</v>
      </c>
      <c r="N1643" s="3" t="str">
        <f>_xlfn.XLOOKUP(D1643,Customers!A:A,Customers!B:B )</f>
        <v>Martin Group</v>
      </c>
      <c r="O1643" s="3" t="str">
        <f>_xlfn.XLOOKUP(C1643,Books!A:A,Books!B:B)</f>
        <v>Remember approach buy</v>
      </c>
      <c r="P1643" s="3" t="str">
        <f>INDEX(Customers!B:B,MATCH(D1643,Customers!A:A,0))</f>
        <v>Martin Group</v>
      </c>
    </row>
    <row r="1644" spans="1:16">
      <c r="A1644" t="s">
        <v>2291</v>
      </c>
      <c r="B1644" s="5">
        <v>44973</v>
      </c>
      <c r="C1644" t="s">
        <v>106</v>
      </c>
      <c r="D1644" t="s">
        <v>512</v>
      </c>
      <c r="E1644">
        <v>5</v>
      </c>
      <c r="F1644" t="str">
        <f t="shared" si="100"/>
        <v>normal</v>
      </c>
      <c r="G1644" s="3">
        <v>219</v>
      </c>
      <c r="H1644">
        <v>0</v>
      </c>
      <c r="I1644" t="str">
        <f t="shared" si="101"/>
        <v>full price</v>
      </c>
      <c r="J1644" s="3">
        <f>Table3[[#This Row],[Quantity_Sold]]*Table3[[#This Row],[Selling_Price]]</f>
        <v>1095</v>
      </c>
      <c r="K1644" s="3">
        <f t="shared" si="102"/>
        <v>0</v>
      </c>
      <c r="L1644" s="3">
        <f t="shared" si="103"/>
        <v>1095</v>
      </c>
      <c r="M1644" s="3" t="str">
        <f>TEXT(Table3[[#This Row],[Date]], "mmmm")</f>
        <v>February</v>
      </c>
      <c r="N1644" s="3" t="str">
        <f>_xlfn.XLOOKUP(D1644,Customers!A:A,Customers!B:B )</f>
        <v>Melton Ltd</v>
      </c>
      <c r="O1644" s="3" t="str">
        <f>_xlfn.XLOOKUP(C1644,Books!A:A,Books!B:B)</f>
        <v>Some may</v>
      </c>
      <c r="P1644" s="3" t="str">
        <f>INDEX(Customers!B:B,MATCH(D1644,Customers!A:A,0))</f>
        <v>Melton Ltd</v>
      </c>
    </row>
    <row r="1645" spans="1:16">
      <c r="A1645" t="s">
        <v>2292</v>
      </c>
      <c r="B1645" s="5">
        <v>44969</v>
      </c>
      <c r="C1645" t="s">
        <v>126</v>
      </c>
      <c r="D1645" t="s">
        <v>466</v>
      </c>
      <c r="E1645">
        <v>2</v>
      </c>
      <c r="F1645" t="str">
        <f t="shared" si="100"/>
        <v>normal</v>
      </c>
      <c r="G1645" s="3">
        <v>399</v>
      </c>
      <c r="H1645">
        <v>10</v>
      </c>
      <c r="I1645" t="str">
        <f t="shared" si="101"/>
        <v>discounted</v>
      </c>
      <c r="J1645" s="3">
        <f>Table3[[#This Row],[Quantity_Sold]]*Table3[[#This Row],[Selling_Price]]</f>
        <v>798</v>
      </c>
      <c r="K1645" s="3">
        <f t="shared" si="102"/>
        <v>39.9</v>
      </c>
      <c r="L1645" s="3">
        <f t="shared" si="103"/>
        <v>758.1</v>
      </c>
      <c r="M1645" s="3" t="str">
        <f>TEXT(Table3[[#This Row],[Date]], "mmmm")</f>
        <v>February</v>
      </c>
      <c r="N1645" s="3" t="str">
        <f>_xlfn.XLOOKUP(D1645,Customers!A:A,Customers!B:B )</f>
        <v>Knight-Coleman</v>
      </c>
      <c r="O1645" s="3" t="str">
        <f>_xlfn.XLOOKUP(C1645,Books!A:A,Books!B:B)</f>
        <v>Ahead leg senior</v>
      </c>
      <c r="P1645" s="3" t="str">
        <f>INDEX(Customers!B:B,MATCH(D1645,Customers!A:A,0))</f>
        <v>Knight-Coleman</v>
      </c>
    </row>
    <row r="1646" spans="1:16">
      <c r="A1646" t="s">
        <v>2293</v>
      </c>
      <c r="B1646" s="5">
        <v>44963</v>
      </c>
      <c r="C1646" t="s">
        <v>18</v>
      </c>
      <c r="D1646" t="s">
        <v>234</v>
      </c>
      <c r="E1646">
        <v>1</v>
      </c>
      <c r="F1646" t="str">
        <f t="shared" si="100"/>
        <v>normal</v>
      </c>
      <c r="G1646" s="3">
        <v>500</v>
      </c>
      <c r="H1646">
        <v>10</v>
      </c>
      <c r="I1646" t="str">
        <f t="shared" si="101"/>
        <v>discounted</v>
      </c>
      <c r="J1646" s="3">
        <f>Table3[[#This Row],[Quantity_Sold]]*Table3[[#This Row],[Selling_Price]]</f>
        <v>500</v>
      </c>
      <c r="K1646" s="3">
        <f t="shared" si="102"/>
        <v>50</v>
      </c>
      <c r="L1646" s="3">
        <f t="shared" si="103"/>
        <v>450</v>
      </c>
      <c r="M1646" s="3" t="str">
        <f>TEXT(Table3[[#This Row],[Date]], "mmmm")</f>
        <v>February</v>
      </c>
      <c r="N1646" s="3" t="str">
        <f>_xlfn.XLOOKUP(D1646,Customers!A:A,Customers!B:B )</f>
        <v>Alvarez, Le and Wilson</v>
      </c>
      <c r="O1646" s="3" t="str">
        <f>_xlfn.XLOOKUP(C1646,Books!A:A,Books!B:B)</f>
        <v>Cell become</v>
      </c>
      <c r="P1646" s="3" t="str">
        <f>INDEX(Customers!B:B,MATCH(D1646,Customers!A:A,0))</f>
        <v>Alvarez, Le and Wilson</v>
      </c>
    </row>
    <row r="1647" spans="1:16">
      <c r="A1647" t="s">
        <v>2294</v>
      </c>
      <c r="B1647" s="5">
        <v>44973</v>
      </c>
      <c r="C1647" t="s">
        <v>48</v>
      </c>
      <c r="D1647" t="s">
        <v>532</v>
      </c>
      <c r="E1647">
        <v>6</v>
      </c>
      <c r="F1647" t="str">
        <f t="shared" si="100"/>
        <v>Bulk</v>
      </c>
      <c r="G1647" s="3">
        <v>386</v>
      </c>
      <c r="H1647">
        <v>15</v>
      </c>
      <c r="I1647" t="str">
        <f t="shared" si="101"/>
        <v>discounted</v>
      </c>
      <c r="J1647" s="3">
        <f>Table3[[#This Row],[Quantity_Sold]]*Table3[[#This Row],[Selling_Price]]</f>
        <v>2316</v>
      </c>
      <c r="K1647" s="3">
        <f t="shared" si="102"/>
        <v>57.9</v>
      </c>
      <c r="L1647" s="3">
        <f t="shared" si="103"/>
        <v>2258.1</v>
      </c>
      <c r="M1647" s="3" t="str">
        <f>TEXT(Table3[[#This Row],[Date]], "mmmm")</f>
        <v>February</v>
      </c>
      <c r="N1647" s="3" t="str">
        <f>_xlfn.XLOOKUP(D1647,Customers!A:A,Customers!B:B )</f>
        <v>Bender Group</v>
      </c>
      <c r="O1647" s="3" t="str">
        <f>_xlfn.XLOOKUP(C1647,Books!A:A,Books!B:B)</f>
        <v>Choose level</v>
      </c>
      <c r="P1647" s="3" t="str">
        <f>INDEX(Customers!B:B,MATCH(D1647,Customers!A:A,0))</f>
        <v>Bender Group</v>
      </c>
    </row>
    <row r="1648" spans="1:16">
      <c r="A1648" t="s">
        <v>2295</v>
      </c>
      <c r="B1648" s="5">
        <v>44964</v>
      </c>
      <c r="C1648" t="s">
        <v>84</v>
      </c>
      <c r="D1648" t="s">
        <v>392</v>
      </c>
      <c r="E1648">
        <v>7</v>
      </c>
      <c r="F1648" t="str">
        <f t="shared" si="100"/>
        <v>Bulk</v>
      </c>
      <c r="G1648" s="3">
        <v>481</v>
      </c>
      <c r="H1648">
        <v>10</v>
      </c>
      <c r="I1648" t="str">
        <f t="shared" si="101"/>
        <v>discounted</v>
      </c>
      <c r="J1648" s="3">
        <f>Table3[[#This Row],[Quantity_Sold]]*Table3[[#This Row],[Selling_Price]]</f>
        <v>3367</v>
      </c>
      <c r="K1648" s="3">
        <f t="shared" si="102"/>
        <v>48.1</v>
      </c>
      <c r="L1648" s="3">
        <f t="shared" si="103"/>
        <v>3318.9</v>
      </c>
      <c r="M1648" s="3" t="str">
        <f>TEXT(Table3[[#This Row],[Date]], "mmmm")</f>
        <v>February</v>
      </c>
      <c r="N1648" s="3" t="str">
        <f>_xlfn.XLOOKUP(D1648,Customers!A:A,Customers!B:B )</f>
        <v>Bruce-Jacobs</v>
      </c>
      <c r="O1648" s="3" t="str">
        <f>_xlfn.XLOOKUP(C1648,Books!A:A,Books!B:B)</f>
        <v>Statement back brother</v>
      </c>
      <c r="P1648" s="3" t="str">
        <f>INDEX(Customers!B:B,MATCH(D1648,Customers!A:A,0))</f>
        <v>Bruce-Jacobs</v>
      </c>
    </row>
    <row r="1649" spans="1:16">
      <c r="A1649" t="s">
        <v>2296</v>
      </c>
      <c r="B1649" s="5">
        <v>44982</v>
      </c>
      <c r="C1649" t="s">
        <v>66</v>
      </c>
      <c r="D1649" t="s">
        <v>372</v>
      </c>
      <c r="E1649">
        <v>1</v>
      </c>
      <c r="F1649" t="str">
        <f t="shared" si="100"/>
        <v>normal</v>
      </c>
      <c r="G1649" s="3">
        <v>271</v>
      </c>
      <c r="H1649">
        <v>10</v>
      </c>
      <c r="I1649" t="str">
        <f t="shared" si="101"/>
        <v>discounted</v>
      </c>
      <c r="J1649" s="3">
        <f>Table3[[#This Row],[Quantity_Sold]]*Table3[[#This Row],[Selling_Price]]</f>
        <v>271</v>
      </c>
      <c r="K1649" s="3">
        <f t="shared" si="102"/>
        <v>27.1</v>
      </c>
      <c r="L1649" s="3">
        <f t="shared" si="103"/>
        <v>243.9</v>
      </c>
      <c r="M1649" s="3" t="str">
        <f>TEXT(Table3[[#This Row],[Date]], "mmmm")</f>
        <v>February</v>
      </c>
      <c r="N1649" s="3" t="str">
        <f>_xlfn.XLOOKUP(D1649,Customers!A:A,Customers!B:B )</f>
        <v>Lambert, Valdez and Garcia</v>
      </c>
      <c r="O1649" s="3" t="str">
        <f>_xlfn.XLOOKUP(C1649,Books!A:A,Books!B:B)</f>
        <v>Easy citizen time</v>
      </c>
      <c r="P1649" s="3" t="str">
        <f>INDEX(Customers!B:B,MATCH(D1649,Customers!A:A,0))</f>
        <v>Lambert, Valdez and Garcia</v>
      </c>
    </row>
    <row r="1650" spans="1:16">
      <c r="A1650" t="s">
        <v>2297</v>
      </c>
      <c r="B1650" s="5">
        <v>44966</v>
      </c>
      <c r="C1650" t="s">
        <v>96</v>
      </c>
      <c r="D1650" t="s">
        <v>157</v>
      </c>
      <c r="E1650">
        <v>7</v>
      </c>
      <c r="F1650" t="str">
        <f t="shared" si="100"/>
        <v>Bulk</v>
      </c>
      <c r="G1650" s="3">
        <v>396</v>
      </c>
      <c r="H1650">
        <v>15</v>
      </c>
      <c r="I1650" t="str">
        <f t="shared" si="101"/>
        <v>discounted</v>
      </c>
      <c r="J1650" s="3">
        <f>Table3[[#This Row],[Quantity_Sold]]*Table3[[#This Row],[Selling_Price]]</f>
        <v>2772</v>
      </c>
      <c r="K1650" s="3">
        <f t="shared" si="102"/>
        <v>59.4</v>
      </c>
      <c r="L1650" s="3">
        <f t="shared" si="103"/>
        <v>2712.6</v>
      </c>
      <c r="M1650" s="3" t="str">
        <f>TEXT(Table3[[#This Row],[Date]], "mmmm")</f>
        <v>February</v>
      </c>
      <c r="N1650" s="3" t="str">
        <f>_xlfn.XLOOKUP(D1650,Customers!A:A,Customers!B:B )</f>
        <v>Brown PLC</v>
      </c>
      <c r="O1650" s="3" t="str">
        <f>_xlfn.XLOOKUP(C1650,Books!A:A,Books!B:B)</f>
        <v>Green city audience</v>
      </c>
      <c r="P1650" s="3" t="str">
        <f>INDEX(Customers!B:B,MATCH(D1650,Customers!A:A,0))</f>
        <v>Brown PLC</v>
      </c>
    </row>
    <row r="1651" spans="1:16">
      <c r="A1651" t="s">
        <v>2298</v>
      </c>
      <c r="B1651" s="5">
        <v>44958</v>
      </c>
      <c r="C1651" t="s">
        <v>88</v>
      </c>
      <c r="D1651" t="s">
        <v>408</v>
      </c>
      <c r="E1651">
        <v>9</v>
      </c>
      <c r="F1651" t="str">
        <f t="shared" si="100"/>
        <v>Bulk</v>
      </c>
      <c r="G1651" s="3">
        <v>456</v>
      </c>
      <c r="H1651">
        <v>10</v>
      </c>
      <c r="I1651" t="str">
        <f t="shared" si="101"/>
        <v>discounted</v>
      </c>
      <c r="J1651" s="3">
        <f>Table3[[#This Row],[Quantity_Sold]]*Table3[[#This Row],[Selling_Price]]</f>
        <v>4104</v>
      </c>
      <c r="K1651" s="3">
        <f t="shared" si="102"/>
        <v>45.6</v>
      </c>
      <c r="L1651" s="3">
        <f t="shared" si="103"/>
        <v>4058.4</v>
      </c>
      <c r="M1651" s="3" t="str">
        <f>TEXT(Table3[[#This Row],[Date]], "mmmm")</f>
        <v>February</v>
      </c>
      <c r="N1651" s="3" t="str">
        <f>_xlfn.XLOOKUP(D1651,Customers!A:A,Customers!B:B )</f>
        <v>Miranda-Jimenez</v>
      </c>
      <c r="O1651" s="3" t="str">
        <f>_xlfn.XLOOKUP(C1651,Books!A:A,Books!B:B)</f>
        <v>Lay chance</v>
      </c>
      <c r="P1651" s="3" t="str">
        <f>INDEX(Customers!B:B,MATCH(D1651,Customers!A:A,0))</f>
        <v>Miranda-Jimenez</v>
      </c>
    </row>
    <row r="1652" spans="1:16">
      <c r="A1652" t="s">
        <v>2299</v>
      </c>
      <c r="B1652" s="5">
        <v>44965</v>
      </c>
      <c r="C1652" t="s">
        <v>92</v>
      </c>
      <c r="D1652" t="s">
        <v>162</v>
      </c>
      <c r="E1652">
        <v>10</v>
      </c>
      <c r="F1652" t="str">
        <f t="shared" si="100"/>
        <v>Bulk</v>
      </c>
      <c r="G1652" s="3">
        <v>381</v>
      </c>
      <c r="H1652">
        <v>5</v>
      </c>
      <c r="I1652" t="str">
        <f t="shared" si="101"/>
        <v>discounted</v>
      </c>
      <c r="J1652" s="3">
        <f>Table3[[#This Row],[Quantity_Sold]]*Table3[[#This Row],[Selling_Price]]</f>
        <v>3810</v>
      </c>
      <c r="K1652" s="3">
        <f t="shared" si="102"/>
        <v>19.05</v>
      </c>
      <c r="L1652" s="3">
        <f t="shared" si="103"/>
        <v>3790.95</v>
      </c>
      <c r="M1652" s="3" t="str">
        <f>TEXT(Table3[[#This Row],[Date]], "mmmm")</f>
        <v>February</v>
      </c>
      <c r="N1652" s="3" t="str">
        <f>_xlfn.XLOOKUP(D1652,Customers!A:A,Customers!B:B )</f>
        <v>Trevino PLC</v>
      </c>
      <c r="O1652" s="3" t="str">
        <f>_xlfn.XLOOKUP(C1652,Books!A:A,Books!B:B)</f>
        <v>Also general growth local</v>
      </c>
      <c r="P1652" s="3" t="str">
        <f>INDEX(Customers!B:B,MATCH(D1652,Customers!A:A,0))</f>
        <v>Trevino PLC</v>
      </c>
    </row>
    <row r="1653" spans="1:16">
      <c r="A1653" t="s">
        <v>2300</v>
      </c>
      <c r="B1653" s="5">
        <v>44974</v>
      </c>
      <c r="C1653" t="s">
        <v>38</v>
      </c>
      <c r="D1653" t="s">
        <v>552</v>
      </c>
      <c r="E1653">
        <v>5</v>
      </c>
      <c r="F1653" t="str">
        <f t="shared" si="100"/>
        <v>normal</v>
      </c>
      <c r="G1653" s="3">
        <v>417</v>
      </c>
      <c r="H1653">
        <v>5</v>
      </c>
      <c r="I1653" t="str">
        <f t="shared" si="101"/>
        <v>discounted</v>
      </c>
      <c r="J1653" s="3">
        <f>Table3[[#This Row],[Quantity_Sold]]*Table3[[#This Row],[Selling_Price]]</f>
        <v>2085</v>
      </c>
      <c r="K1653" s="3">
        <f t="shared" si="102"/>
        <v>20.85</v>
      </c>
      <c r="L1653" s="3">
        <f t="shared" si="103"/>
        <v>2064.15</v>
      </c>
      <c r="M1653" s="3" t="str">
        <f>TEXT(Table3[[#This Row],[Date]], "mmmm")</f>
        <v>February</v>
      </c>
      <c r="N1653" s="3" t="str">
        <f>_xlfn.XLOOKUP(D1653,Customers!A:A,Customers!B:B )</f>
        <v>Lamb LLC</v>
      </c>
      <c r="O1653" s="3" t="str">
        <f>_xlfn.XLOOKUP(C1653,Books!A:A,Books!B:B)</f>
        <v>Impact believe worker look</v>
      </c>
      <c r="P1653" s="3" t="str">
        <f>INDEX(Customers!B:B,MATCH(D1653,Customers!A:A,0))</f>
        <v>Lamb LLC</v>
      </c>
    </row>
    <row r="1654" spans="1:16">
      <c r="A1654" t="s">
        <v>2301</v>
      </c>
      <c r="B1654" s="5">
        <v>44971</v>
      </c>
      <c r="C1654" t="s">
        <v>56</v>
      </c>
      <c r="D1654" t="s">
        <v>542</v>
      </c>
      <c r="E1654">
        <v>9</v>
      </c>
      <c r="F1654" t="str">
        <f t="shared" si="100"/>
        <v>Bulk</v>
      </c>
      <c r="G1654" s="3">
        <v>222</v>
      </c>
      <c r="H1654">
        <v>15</v>
      </c>
      <c r="I1654" t="str">
        <f t="shared" si="101"/>
        <v>discounted</v>
      </c>
      <c r="J1654" s="3">
        <f>Table3[[#This Row],[Quantity_Sold]]*Table3[[#This Row],[Selling_Price]]</f>
        <v>1998</v>
      </c>
      <c r="K1654" s="3">
        <f t="shared" si="102"/>
        <v>33.299999999999997</v>
      </c>
      <c r="L1654" s="3">
        <f t="shared" si="103"/>
        <v>1964.7</v>
      </c>
      <c r="M1654" s="3" t="str">
        <f>TEXT(Table3[[#This Row],[Date]], "mmmm")</f>
        <v>February</v>
      </c>
      <c r="N1654" s="3" t="str">
        <f>_xlfn.XLOOKUP(D1654,Customers!A:A,Customers!B:B )</f>
        <v>Rodriguez, Hammond and Mason</v>
      </c>
      <c r="O1654" s="3" t="str">
        <f>_xlfn.XLOOKUP(C1654,Books!A:A,Books!B:B)</f>
        <v>Unit coach</v>
      </c>
      <c r="P1654" s="3" t="str">
        <f>INDEX(Customers!B:B,MATCH(D1654,Customers!A:A,0))</f>
        <v>Rodriguez, Hammond and Mason</v>
      </c>
    </row>
    <row r="1655" spans="1:16">
      <c r="A1655" t="s">
        <v>2302</v>
      </c>
      <c r="B1655" s="5">
        <v>44979</v>
      </c>
      <c r="C1655" t="s">
        <v>58</v>
      </c>
      <c r="D1655" t="s">
        <v>260</v>
      </c>
      <c r="E1655">
        <v>1</v>
      </c>
      <c r="F1655" t="str">
        <f t="shared" si="100"/>
        <v>normal</v>
      </c>
      <c r="G1655" s="3">
        <v>467</v>
      </c>
      <c r="H1655">
        <v>5</v>
      </c>
      <c r="I1655" t="str">
        <f t="shared" si="101"/>
        <v>discounted</v>
      </c>
      <c r="J1655" s="3">
        <f>Table3[[#This Row],[Quantity_Sold]]*Table3[[#This Row],[Selling_Price]]</f>
        <v>467</v>
      </c>
      <c r="K1655" s="3">
        <f t="shared" si="102"/>
        <v>23.35</v>
      </c>
      <c r="L1655" s="3">
        <f t="shared" si="103"/>
        <v>443.65</v>
      </c>
      <c r="M1655" s="3" t="str">
        <f>TEXT(Table3[[#This Row],[Date]], "mmmm")</f>
        <v>February</v>
      </c>
      <c r="N1655" s="3" t="str">
        <f>_xlfn.XLOOKUP(D1655,Customers!A:A,Customers!B:B )</f>
        <v>Thomas-Melendez</v>
      </c>
      <c r="O1655" s="3" t="str">
        <f>_xlfn.XLOOKUP(C1655,Books!A:A,Books!B:B)</f>
        <v>World threat</v>
      </c>
      <c r="P1655" s="3" t="str">
        <f>INDEX(Customers!B:B,MATCH(D1655,Customers!A:A,0))</f>
        <v>Thomas-Melendez</v>
      </c>
    </row>
    <row r="1656" spans="1:16">
      <c r="A1656" t="s">
        <v>2303</v>
      </c>
      <c r="B1656" s="5">
        <v>44962</v>
      </c>
      <c r="C1656" t="s">
        <v>84</v>
      </c>
      <c r="D1656" t="s">
        <v>544</v>
      </c>
      <c r="E1656">
        <v>6</v>
      </c>
      <c r="F1656" t="str">
        <f t="shared" si="100"/>
        <v>Bulk</v>
      </c>
      <c r="G1656" s="3">
        <v>481</v>
      </c>
      <c r="H1656">
        <v>0</v>
      </c>
      <c r="I1656" t="str">
        <f t="shared" si="101"/>
        <v>full price</v>
      </c>
      <c r="J1656" s="3">
        <f>Table3[[#This Row],[Quantity_Sold]]*Table3[[#This Row],[Selling_Price]]</f>
        <v>2886</v>
      </c>
      <c r="K1656" s="3">
        <f t="shared" si="102"/>
        <v>0</v>
      </c>
      <c r="L1656" s="3">
        <f t="shared" si="103"/>
        <v>2886</v>
      </c>
      <c r="M1656" s="3" t="str">
        <f>TEXT(Table3[[#This Row],[Date]], "mmmm")</f>
        <v>February</v>
      </c>
      <c r="N1656" s="3" t="str">
        <f>_xlfn.XLOOKUP(D1656,Customers!A:A,Customers!B:B )</f>
        <v>Lee Ltd</v>
      </c>
      <c r="O1656" s="3" t="str">
        <f>_xlfn.XLOOKUP(C1656,Books!A:A,Books!B:B)</f>
        <v>Statement back brother</v>
      </c>
      <c r="P1656" s="3" t="str">
        <f>INDEX(Customers!B:B,MATCH(D1656,Customers!A:A,0))</f>
        <v>Lee Ltd</v>
      </c>
    </row>
    <row r="1657" spans="1:16">
      <c r="A1657" t="s">
        <v>2304</v>
      </c>
      <c r="B1657" s="5">
        <v>44968</v>
      </c>
      <c r="C1657" t="s">
        <v>36</v>
      </c>
      <c r="D1657" t="s">
        <v>544</v>
      </c>
      <c r="E1657">
        <v>5</v>
      </c>
      <c r="F1657" t="str">
        <f t="shared" si="100"/>
        <v>normal</v>
      </c>
      <c r="G1657" s="3">
        <v>420</v>
      </c>
      <c r="H1657">
        <v>15</v>
      </c>
      <c r="I1657" t="str">
        <f t="shared" si="101"/>
        <v>discounted</v>
      </c>
      <c r="J1657" s="3">
        <f>Table3[[#This Row],[Quantity_Sold]]*Table3[[#This Row],[Selling_Price]]</f>
        <v>2100</v>
      </c>
      <c r="K1657" s="3">
        <f t="shared" si="102"/>
        <v>63</v>
      </c>
      <c r="L1657" s="3">
        <f t="shared" si="103"/>
        <v>2037</v>
      </c>
      <c r="M1657" s="3" t="str">
        <f>TEXT(Table3[[#This Row],[Date]], "mmmm")</f>
        <v>February</v>
      </c>
      <c r="N1657" s="3" t="str">
        <f>_xlfn.XLOOKUP(D1657,Customers!A:A,Customers!B:B )</f>
        <v>Lee Ltd</v>
      </c>
      <c r="O1657" s="3" t="str">
        <f>_xlfn.XLOOKUP(C1657,Books!A:A,Books!B:B)</f>
        <v>Try fast</v>
      </c>
      <c r="P1657" s="3" t="str">
        <f>INDEX(Customers!B:B,MATCH(D1657,Customers!A:A,0))</f>
        <v>Lee Ltd</v>
      </c>
    </row>
    <row r="1658" spans="1:16">
      <c r="A1658" t="s">
        <v>2305</v>
      </c>
      <c r="B1658" s="5">
        <v>44960</v>
      </c>
      <c r="C1658" t="s">
        <v>15</v>
      </c>
      <c r="D1658" t="s">
        <v>364</v>
      </c>
      <c r="E1658">
        <v>9</v>
      </c>
      <c r="F1658" t="str">
        <f t="shared" si="100"/>
        <v>Bulk</v>
      </c>
      <c r="G1658" s="3">
        <v>248</v>
      </c>
      <c r="H1658">
        <v>0</v>
      </c>
      <c r="I1658" t="str">
        <f t="shared" si="101"/>
        <v>full price</v>
      </c>
      <c r="J1658" s="3">
        <f>Table3[[#This Row],[Quantity_Sold]]*Table3[[#This Row],[Selling_Price]]</f>
        <v>2232</v>
      </c>
      <c r="K1658" s="3">
        <f t="shared" si="102"/>
        <v>0</v>
      </c>
      <c r="L1658" s="3">
        <f t="shared" si="103"/>
        <v>2232</v>
      </c>
      <c r="M1658" s="3" t="str">
        <f>TEXT(Table3[[#This Row],[Date]], "mmmm")</f>
        <v>February</v>
      </c>
      <c r="N1658" s="3" t="str">
        <f>_xlfn.XLOOKUP(D1658,Customers!A:A,Customers!B:B )</f>
        <v>Mann PLC</v>
      </c>
      <c r="O1658" s="3" t="str">
        <f>_xlfn.XLOOKUP(C1658,Books!A:A,Books!B:B)</f>
        <v>Especially father down</v>
      </c>
      <c r="P1658" s="3" t="str">
        <f>INDEX(Customers!B:B,MATCH(D1658,Customers!A:A,0))</f>
        <v>Mann PLC</v>
      </c>
    </row>
    <row r="1659" spans="1:16">
      <c r="A1659" t="s">
        <v>2306</v>
      </c>
      <c r="B1659" s="5">
        <v>44960</v>
      </c>
      <c r="C1659" t="s">
        <v>80</v>
      </c>
      <c r="D1659" t="s">
        <v>194</v>
      </c>
      <c r="E1659">
        <v>3</v>
      </c>
      <c r="F1659" t="str">
        <f t="shared" si="100"/>
        <v>normal</v>
      </c>
      <c r="G1659" s="3">
        <v>164</v>
      </c>
      <c r="H1659">
        <v>15</v>
      </c>
      <c r="I1659" t="str">
        <f t="shared" si="101"/>
        <v>discounted</v>
      </c>
      <c r="J1659" s="3">
        <f>Table3[[#This Row],[Quantity_Sold]]*Table3[[#This Row],[Selling_Price]]</f>
        <v>492</v>
      </c>
      <c r="K1659" s="3">
        <f t="shared" si="102"/>
        <v>24.6</v>
      </c>
      <c r="L1659" s="3">
        <f t="shared" si="103"/>
        <v>467.4</v>
      </c>
      <c r="M1659" s="3" t="str">
        <f>TEXT(Table3[[#This Row],[Date]], "mmmm")</f>
        <v>February</v>
      </c>
      <c r="N1659" s="3" t="str">
        <f>_xlfn.XLOOKUP(D1659,Customers!A:A,Customers!B:B )</f>
        <v>Cook-Rocha</v>
      </c>
      <c r="O1659" s="3" t="str">
        <f>_xlfn.XLOOKUP(C1659,Books!A:A,Books!B:B)</f>
        <v>Can apply</v>
      </c>
      <c r="P1659" s="3" t="str">
        <f>INDEX(Customers!B:B,MATCH(D1659,Customers!A:A,0))</f>
        <v>Cook-Rocha</v>
      </c>
    </row>
    <row r="1660" spans="1:16">
      <c r="A1660" t="s">
        <v>2307</v>
      </c>
      <c r="B1660" s="5">
        <v>44982</v>
      </c>
      <c r="C1660" t="s">
        <v>106</v>
      </c>
      <c r="D1660" t="s">
        <v>180</v>
      </c>
      <c r="E1660">
        <v>6</v>
      </c>
      <c r="F1660" t="str">
        <f t="shared" si="100"/>
        <v>Bulk</v>
      </c>
      <c r="G1660" s="3">
        <v>219</v>
      </c>
      <c r="H1660">
        <v>5</v>
      </c>
      <c r="I1660" t="str">
        <f t="shared" si="101"/>
        <v>discounted</v>
      </c>
      <c r="J1660" s="3">
        <f>Table3[[#This Row],[Quantity_Sold]]*Table3[[#This Row],[Selling_Price]]</f>
        <v>1314</v>
      </c>
      <c r="K1660" s="3">
        <f t="shared" si="102"/>
        <v>10.95</v>
      </c>
      <c r="L1660" s="3">
        <f t="shared" si="103"/>
        <v>1303.05</v>
      </c>
      <c r="M1660" s="3" t="str">
        <f>TEXT(Table3[[#This Row],[Date]], "mmmm")</f>
        <v>February</v>
      </c>
      <c r="N1660" s="3" t="str">
        <f>_xlfn.XLOOKUP(D1660,Customers!A:A,Customers!B:B )</f>
        <v>Harris-Chandler</v>
      </c>
      <c r="O1660" s="3" t="str">
        <f>_xlfn.XLOOKUP(C1660,Books!A:A,Books!B:B)</f>
        <v>Some may</v>
      </c>
      <c r="P1660" s="3" t="str">
        <f>INDEX(Customers!B:B,MATCH(D1660,Customers!A:A,0))</f>
        <v>Harris-Chandler</v>
      </c>
    </row>
    <row r="1661" spans="1:16">
      <c r="A1661" t="s">
        <v>2308</v>
      </c>
      <c r="B1661" s="5">
        <v>44958</v>
      </c>
      <c r="C1661" t="s">
        <v>20</v>
      </c>
      <c r="D1661" t="s">
        <v>602</v>
      </c>
      <c r="E1661">
        <v>10</v>
      </c>
      <c r="F1661" t="str">
        <f t="shared" si="100"/>
        <v>Bulk</v>
      </c>
      <c r="G1661" s="3">
        <v>213</v>
      </c>
      <c r="H1661">
        <v>10</v>
      </c>
      <c r="I1661" t="str">
        <f t="shared" si="101"/>
        <v>discounted</v>
      </c>
      <c r="J1661" s="3">
        <f>Table3[[#This Row],[Quantity_Sold]]*Table3[[#This Row],[Selling_Price]]</f>
        <v>2130</v>
      </c>
      <c r="K1661" s="3">
        <f t="shared" si="102"/>
        <v>21.3</v>
      </c>
      <c r="L1661" s="3">
        <f t="shared" si="103"/>
        <v>2108.6999999999998</v>
      </c>
      <c r="M1661" s="3" t="str">
        <f>TEXT(Table3[[#This Row],[Date]], "mmmm")</f>
        <v>February</v>
      </c>
      <c r="N1661" s="3" t="str">
        <f>_xlfn.XLOOKUP(D1661,Customers!A:A,Customers!B:B )</f>
        <v>Spears, Matthews and Ellis</v>
      </c>
      <c r="O1661" s="3" t="str">
        <f>_xlfn.XLOOKUP(C1661,Books!A:A,Books!B:B)</f>
        <v>System they</v>
      </c>
      <c r="P1661" s="3" t="str">
        <f>INDEX(Customers!B:B,MATCH(D1661,Customers!A:A,0))</f>
        <v>Spears, Matthews and Ellis</v>
      </c>
    </row>
    <row r="1662" spans="1:16">
      <c r="A1662" t="s">
        <v>2309</v>
      </c>
      <c r="B1662" s="5">
        <v>44971</v>
      </c>
      <c r="C1662" t="s">
        <v>122</v>
      </c>
      <c r="D1662" t="s">
        <v>234</v>
      </c>
      <c r="E1662">
        <v>8</v>
      </c>
      <c r="F1662" t="str">
        <f t="shared" si="100"/>
        <v>Bulk</v>
      </c>
      <c r="G1662" s="3">
        <v>326</v>
      </c>
      <c r="H1662">
        <v>15</v>
      </c>
      <c r="I1662" t="str">
        <f t="shared" si="101"/>
        <v>discounted</v>
      </c>
      <c r="J1662" s="3">
        <f>Table3[[#This Row],[Quantity_Sold]]*Table3[[#This Row],[Selling_Price]]</f>
        <v>2608</v>
      </c>
      <c r="K1662" s="3">
        <f t="shared" si="102"/>
        <v>48.9</v>
      </c>
      <c r="L1662" s="3">
        <f t="shared" si="103"/>
        <v>2559.1</v>
      </c>
      <c r="M1662" s="3" t="str">
        <f>TEXT(Table3[[#This Row],[Date]], "mmmm")</f>
        <v>February</v>
      </c>
      <c r="N1662" s="3" t="str">
        <f>_xlfn.XLOOKUP(D1662,Customers!A:A,Customers!B:B )</f>
        <v>Alvarez, Le and Wilson</v>
      </c>
      <c r="O1662" s="3" t="str">
        <f>_xlfn.XLOOKUP(C1662,Books!A:A,Books!B:B)</f>
        <v>Than every</v>
      </c>
      <c r="P1662" s="3" t="str">
        <f>INDEX(Customers!B:B,MATCH(D1662,Customers!A:A,0))</f>
        <v>Alvarez, Le and Wilson</v>
      </c>
    </row>
    <row r="1663" spans="1:16">
      <c r="A1663" t="s">
        <v>2310</v>
      </c>
      <c r="B1663" s="5">
        <v>44961</v>
      </c>
      <c r="C1663" t="s">
        <v>42</v>
      </c>
      <c r="D1663" t="s">
        <v>157</v>
      </c>
      <c r="E1663">
        <v>7</v>
      </c>
      <c r="F1663" t="str">
        <f t="shared" si="100"/>
        <v>Bulk</v>
      </c>
      <c r="G1663" s="3">
        <v>303</v>
      </c>
      <c r="H1663">
        <v>15</v>
      </c>
      <c r="I1663" t="str">
        <f t="shared" si="101"/>
        <v>discounted</v>
      </c>
      <c r="J1663" s="3">
        <f>Table3[[#This Row],[Quantity_Sold]]*Table3[[#This Row],[Selling_Price]]</f>
        <v>2121</v>
      </c>
      <c r="K1663" s="3">
        <f t="shared" si="102"/>
        <v>45.45</v>
      </c>
      <c r="L1663" s="3">
        <f t="shared" si="103"/>
        <v>2075.5500000000002</v>
      </c>
      <c r="M1663" s="3" t="str">
        <f>TEXT(Table3[[#This Row],[Date]], "mmmm")</f>
        <v>February</v>
      </c>
      <c r="N1663" s="3" t="str">
        <f>_xlfn.XLOOKUP(D1663,Customers!A:A,Customers!B:B )</f>
        <v>Brown PLC</v>
      </c>
      <c r="O1663" s="3" t="str">
        <f>_xlfn.XLOOKUP(C1663,Books!A:A,Books!B:B)</f>
        <v>Industry sport interesting</v>
      </c>
      <c r="P1663" s="3" t="str">
        <f>INDEX(Customers!B:B,MATCH(D1663,Customers!A:A,0))</f>
        <v>Brown PLC</v>
      </c>
    </row>
    <row r="1664" spans="1:16">
      <c r="A1664" t="s">
        <v>2311</v>
      </c>
      <c r="B1664" s="5">
        <v>44983</v>
      </c>
      <c r="C1664" t="s">
        <v>74</v>
      </c>
      <c r="D1664" t="s">
        <v>552</v>
      </c>
      <c r="E1664">
        <v>1</v>
      </c>
      <c r="F1664" t="str">
        <f t="shared" si="100"/>
        <v>normal</v>
      </c>
      <c r="G1664" s="3">
        <v>347</v>
      </c>
      <c r="H1664">
        <v>15</v>
      </c>
      <c r="I1664" t="str">
        <f t="shared" si="101"/>
        <v>discounted</v>
      </c>
      <c r="J1664" s="3">
        <f>Table3[[#This Row],[Quantity_Sold]]*Table3[[#This Row],[Selling_Price]]</f>
        <v>347</v>
      </c>
      <c r="K1664" s="3">
        <f t="shared" si="102"/>
        <v>52.05</v>
      </c>
      <c r="L1664" s="3">
        <f t="shared" si="103"/>
        <v>294.95</v>
      </c>
      <c r="M1664" s="3" t="str">
        <f>TEXT(Table3[[#This Row],[Date]], "mmmm")</f>
        <v>February</v>
      </c>
      <c r="N1664" s="3" t="str">
        <f>_xlfn.XLOOKUP(D1664,Customers!A:A,Customers!B:B )</f>
        <v>Lamb LLC</v>
      </c>
      <c r="O1664" s="3" t="str">
        <f>_xlfn.XLOOKUP(C1664,Books!A:A,Books!B:B)</f>
        <v>Think either pressure</v>
      </c>
      <c r="P1664" s="3" t="str">
        <f>INDEX(Customers!B:B,MATCH(D1664,Customers!A:A,0))</f>
        <v>Lamb LLC</v>
      </c>
    </row>
    <row r="1665" spans="1:16">
      <c r="A1665" t="s">
        <v>2312</v>
      </c>
      <c r="B1665" s="5">
        <v>44962</v>
      </c>
      <c r="C1665" t="s">
        <v>86</v>
      </c>
      <c r="D1665" t="s">
        <v>544</v>
      </c>
      <c r="E1665">
        <v>6</v>
      </c>
      <c r="F1665" t="str">
        <f t="shared" si="100"/>
        <v>Bulk</v>
      </c>
      <c r="G1665" s="3">
        <v>356</v>
      </c>
      <c r="H1665">
        <v>10</v>
      </c>
      <c r="I1665" t="str">
        <f t="shared" si="101"/>
        <v>discounted</v>
      </c>
      <c r="J1665" s="3">
        <f>Table3[[#This Row],[Quantity_Sold]]*Table3[[#This Row],[Selling_Price]]</f>
        <v>2136</v>
      </c>
      <c r="K1665" s="3">
        <f t="shared" si="102"/>
        <v>35.6</v>
      </c>
      <c r="L1665" s="3">
        <f t="shared" si="103"/>
        <v>2100.4</v>
      </c>
      <c r="M1665" s="3" t="str">
        <f>TEXT(Table3[[#This Row],[Date]], "mmmm")</f>
        <v>February</v>
      </c>
      <c r="N1665" s="3" t="str">
        <f>_xlfn.XLOOKUP(D1665,Customers!A:A,Customers!B:B )</f>
        <v>Lee Ltd</v>
      </c>
      <c r="O1665" s="3" t="str">
        <f>_xlfn.XLOOKUP(C1665,Books!A:A,Books!B:B)</f>
        <v>While responsibility</v>
      </c>
      <c r="P1665" s="3" t="str">
        <f>INDEX(Customers!B:B,MATCH(D1665,Customers!A:A,0))</f>
        <v>Lee Ltd</v>
      </c>
    </row>
    <row r="1666" spans="1:16">
      <c r="A1666" t="s">
        <v>2313</v>
      </c>
      <c r="B1666" s="5">
        <v>44973</v>
      </c>
      <c r="C1666" t="s">
        <v>78</v>
      </c>
      <c r="D1666" t="s">
        <v>626</v>
      </c>
      <c r="E1666">
        <v>6</v>
      </c>
      <c r="F1666" t="str">
        <f t="shared" ref="F1666:F1729" si="104">IF(E1666&gt;5,"Bulk","normal")</f>
        <v>Bulk</v>
      </c>
      <c r="G1666" s="3">
        <v>288</v>
      </c>
      <c r="H1666">
        <v>5</v>
      </c>
      <c r="I1666" t="str">
        <f t="shared" ref="I1666:I1729" si="105">IF(H1666&gt;0,"discounted","full price")</f>
        <v>discounted</v>
      </c>
      <c r="J1666" s="3">
        <f>Table3[[#This Row],[Quantity_Sold]]*Table3[[#This Row],[Selling_Price]]</f>
        <v>1728</v>
      </c>
      <c r="K1666" s="3">
        <f t="shared" ref="K1666:K1729" si="106">H1666*G1666/100</f>
        <v>14.4</v>
      </c>
      <c r="L1666" s="3">
        <f t="shared" ref="L1666:L1729" si="107">J1666-K1666</f>
        <v>1713.6</v>
      </c>
      <c r="M1666" s="3" t="str">
        <f>TEXT(Table3[[#This Row],[Date]], "mmmm")</f>
        <v>February</v>
      </c>
      <c r="N1666" s="3" t="str">
        <f>_xlfn.XLOOKUP(D1666,Customers!A:A,Customers!B:B )</f>
        <v>Young Ltd</v>
      </c>
      <c r="O1666" s="3" t="str">
        <f>_xlfn.XLOOKUP(C1666,Books!A:A,Books!B:B)</f>
        <v>Visit although I</v>
      </c>
      <c r="P1666" s="3" t="str">
        <f>INDEX(Customers!B:B,MATCH(D1666,Customers!A:A,0))</f>
        <v>Young Ltd</v>
      </c>
    </row>
    <row r="1667" spans="1:16">
      <c r="A1667" t="s">
        <v>2314</v>
      </c>
      <c r="B1667" s="5">
        <v>44979</v>
      </c>
      <c r="C1667" t="s">
        <v>74</v>
      </c>
      <c r="D1667" t="s">
        <v>440</v>
      </c>
      <c r="E1667">
        <v>2</v>
      </c>
      <c r="F1667" t="str">
        <f t="shared" si="104"/>
        <v>normal</v>
      </c>
      <c r="G1667" s="3">
        <v>347</v>
      </c>
      <c r="H1667">
        <v>15</v>
      </c>
      <c r="I1667" t="str">
        <f t="shared" si="105"/>
        <v>discounted</v>
      </c>
      <c r="J1667" s="3">
        <f>Table3[[#This Row],[Quantity_Sold]]*Table3[[#This Row],[Selling_Price]]</f>
        <v>694</v>
      </c>
      <c r="K1667" s="3">
        <f t="shared" si="106"/>
        <v>52.05</v>
      </c>
      <c r="L1667" s="3">
        <f t="shared" si="107"/>
        <v>641.95000000000005</v>
      </c>
      <c r="M1667" s="3" t="str">
        <f>TEXT(Table3[[#This Row],[Date]], "mmmm")</f>
        <v>February</v>
      </c>
      <c r="N1667" s="3" t="str">
        <f>_xlfn.XLOOKUP(D1667,Customers!A:A,Customers!B:B )</f>
        <v>Lopez Ltd</v>
      </c>
      <c r="O1667" s="3" t="str">
        <f>_xlfn.XLOOKUP(C1667,Books!A:A,Books!B:B)</f>
        <v>Think either pressure</v>
      </c>
      <c r="P1667" s="3" t="str">
        <f>INDEX(Customers!B:B,MATCH(D1667,Customers!A:A,0))</f>
        <v>Lopez Ltd</v>
      </c>
    </row>
    <row r="1668" spans="1:16">
      <c r="A1668" t="s">
        <v>2315</v>
      </c>
      <c r="B1668" s="5">
        <v>44970</v>
      </c>
      <c r="C1668" t="s">
        <v>86</v>
      </c>
      <c r="D1668" t="s">
        <v>594</v>
      </c>
      <c r="E1668">
        <v>9</v>
      </c>
      <c r="F1668" t="str">
        <f t="shared" si="104"/>
        <v>Bulk</v>
      </c>
      <c r="G1668" s="3">
        <v>356</v>
      </c>
      <c r="H1668">
        <v>15</v>
      </c>
      <c r="I1668" t="str">
        <f t="shared" si="105"/>
        <v>discounted</v>
      </c>
      <c r="J1668" s="3">
        <f>Table3[[#This Row],[Quantity_Sold]]*Table3[[#This Row],[Selling_Price]]</f>
        <v>3204</v>
      </c>
      <c r="K1668" s="3">
        <f t="shared" si="106"/>
        <v>53.4</v>
      </c>
      <c r="L1668" s="3">
        <f t="shared" si="107"/>
        <v>3150.6</v>
      </c>
      <c r="M1668" s="3" t="str">
        <f>TEXT(Table3[[#This Row],[Date]], "mmmm")</f>
        <v>February</v>
      </c>
      <c r="N1668" s="3" t="str">
        <f>_xlfn.XLOOKUP(D1668,Customers!A:A,Customers!B:B )</f>
        <v>Bauer, Page and Archer</v>
      </c>
      <c r="O1668" s="3" t="str">
        <f>_xlfn.XLOOKUP(C1668,Books!A:A,Books!B:B)</f>
        <v>While responsibility</v>
      </c>
      <c r="P1668" s="3" t="str">
        <f>INDEX(Customers!B:B,MATCH(D1668,Customers!A:A,0))</f>
        <v>Bauer, Page and Archer</v>
      </c>
    </row>
    <row r="1669" spans="1:16">
      <c r="A1669" t="s">
        <v>2316</v>
      </c>
      <c r="B1669" s="5">
        <v>44967</v>
      </c>
      <c r="C1669" t="s">
        <v>110</v>
      </c>
      <c r="D1669" t="s">
        <v>612</v>
      </c>
      <c r="E1669">
        <v>5</v>
      </c>
      <c r="F1669" t="str">
        <f t="shared" si="104"/>
        <v>normal</v>
      </c>
      <c r="G1669" s="3">
        <v>451</v>
      </c>
      <c r="H1669">
        <v>10</v>
      </c>
      <c r="I1669" t="str">
        <f t="shared" si="105"/>
        <v>discounted</v>
      </c>
      <c r="J1669" s="3">
        <f>Table3[[#This Row],[Quantity_Sold]]*Table3[[#This Row],[Selling_Price]]</f>
        <v>2255</v>
      </c>
      <c r="K1669" s="3">
        <f t="shared" si="106"/>
        <v>45.1</v>
      </c>
      <c r="L1669" s="3">
        <f t="shared" si="107"/>
        <v>2209.9</v>
      </c>
      <c r="M1669" s="3" t="str">
        <f>TEXT(Table3[[#This Row],[Date]], "mmmm")</f>
        <v>February</v>
      </c>
      <c r="N1669" s="3" t="str">
        <f>_xlfn.XLOOKUP(D1669,Customers!A:A,Customers!B:B )</f>
        <v>Washington, Golden and Roberts</v>
      </c>
      <c r="O1669" s="3" t="str">
        <f>_xlfn.XLOOKUP(C1669,Books!A:A,Books!B:B)</f>
        <v>Sense produce</v>
      </c>
      <c r="P1669" s="3" t="str">
        <f>INDEX(Customers!B:B,MATCH(D1669,Customers!A:A,0))</f>
        <v>Washington, Golden and Roberts</v>
      </c>
    </row>
    <row r="1670" spans="1:16">
      <c r="A1670" t="s">
        <v>2317</v>
      </c>
      <c r="B1670" s="5">
        <v>44964</v>
      </c>
      <c r="C1670" t="s">
        <v>110</v>
      </c>
      <c r="D1670" t="s">
        <v>178</v>
      </c>
      <c r="E1670">
        <v>6</v>
      </c>
      <c r="F1670" t="str">
        <f t="shared" si="104"/>
        <v>Bulk</v>
      </c>
      <c r="G1670" s="3">
        <v>451</v>
      </c>
      <c r="H1670">
        <v>0</v>
      </c>
      <c r="I1670" t="str">
        <f t="shared" si="105"/>
        <v>full price</v>
      </c>
      <c r="J1670" s="3">
        <f>Table3[[#This Row],[Quantity_Sold]]*Table3[[#This Row],[Selling_Price]]</f>
        <v>2706</v>
      </c>
      <c r="K1670" s="3">
        <f t="shared" si="106"/>
        <v>0</v>
      </c>
      <c r="L1670" s="3">
        <f t="shared" si="107"/>
        <v>2706</v>
      </c>
      <c r="M1670" s="3" t="str">
        <f>TEXT(Table3[[#This Row],[Date]], "mmmm")</f>
        <v>February</v>
      </c>
      <c r="N1670" s="3" t="str">
        <f>_xlfn.XLOOKUP(D1670,Customers!A:A,Customers!B:B )</f>
        <v>Ross, Ballard and Clark</v>
      </c>
      <c r="O1670" s="3" t="str">
        <f>_xlfn.XLOOKUP(C1670,Books!A:A,Books!B:B)</f>
        <v>Sense produce</v>
      </c>
      <c r="P1670" s="3" t="str">
        <f>INDEX(Customers!B:B,MATCH(D1670,Customers!A:A,0))</f>
        <v>Ross, Ballard and Clark</v>
      </c>
    </row>
    <row r="1671" spans="1:16">
      <c r="A1671" t="s">
        <v>2318</v>
      </c>
      <c r="B1671" s="5">
        <v>44960</v>
      </c>
      <c r="C1671" t="s">
        <v>15</v>
      </c>
      <c r="D1671" t="s">
        <v>448</v>
      </c>
      <c r="E1671">
        <v>6</v>
      </c>
      <c r="F1671" t="str">
        <f t="shared" si="104"/>
        <v>Bulk</v>
      </c>
      <c r="G1671" s="3">
        <v>248</v>
      </c>
      <c r="H1671">
        <v>10</v>
      </c>
      <c r="I1671" t="str">
        <f t="shared" si="105"/>
        <v>discounted</v>
      </c>
      <c r="J1671" s="3">
        <f>Table3[[#This Row],[Quantity_Sold]]*Table3[[#This Row],[Selling_Price]]</f>
        <v>1488</v>
      </c>
      <c r="K1671" s="3">
        <f t="shared" si="106"/>
        <v>24.8</v>
      </c>
      <c r="L1671" s="3">
        <f t="shared" si="107"/>
        <v>1463.2</v>
      </c>
      <c r="M1671" s="3" t="str">
        <f>TEXT(Table3[[#This Row],[Date]], "mmmm")</f>
        <v>February</v>
      </c>
      <c r="N1671" s="3" t="str">
        <f>_xlfn.XLOOKUP(D1671,Customers!A:A,Customers!B:B )</f>
        <v>Blair, Gibson and Patel</v>
      </c>
      <c r="O1671" s="3" t="str">
        <f>_xlfn.XLOOKUP(C1671,Books!A:A,Books!B:B)</f>
        <v>Especially father down</v>
      </c>
      <c r="P1671" s="3" t="str">
        <f>INDEX(Customers!B:B,MATCH(D1671,Customers!A:A,0))</f>
        <v>Blair, Gibson and Patel</v>
      </c>
    </row>
    <row r="1672" spans="1:16">
      <c r="A1672" t="s">
        <v>2319</v>
      </c>
      <c r="B1672" s="5">
        <v>44963</v>
      </c>
      <c r="C1672" t="s">
        <v>114</v>
      </c>
      <c r="D1672" t="s">
        <v>264</v>
      </c>
      <c r="E1672">
        <v>9</v>
      </c>
      <c r="F1672" t="str">
        <f t="shared" si="104"/>
        <v>Bulk</v>
      </c>
      <c r="G1672" s="3">
        <v>315</v>
      </c>
      <c r="H1672">
        <v>0</v>
      </c>
      <c r="I1672" t="str">
        <f t="shared" si="105"/>
        <v>full price</v>
      </c>
      <c r="J1672" s="3">
        <f>Table3[[#This Row],[Quantity_Sold]]*Table3[[#This Row],[Selling_Price]]</f>
        <v>2835</v>
      </c>
      <c r="K1672" s="3">
        <f t="shared" si="106"/>
        <v>0</v>
      </c>
      <c r="L1672" s="3">
        <f t="shared" si="107"/>
        <v>2835</v>
      </c>
      <c r="M1672" s="3" t="str">
        <f>TEXT(Table3[[#This Row],[Date]], "mmmm")</f>
        <v>February</v>
      </c>
      <c r="N1672" s="3" t="str">
        <f>_xlfn.XLOOKUP(D1672,Customers!A:A,Customers!B:B )</f>
        <v>Price Ltd</v>
      </c>
      <c r="O1672" s="3" t="str">
        <f>_xlfn.XLOOKUP(C1672,Books!A:A,Books!B:B)</f>
        <v>Detail difficult power</v>
      </c>
      <c r="P1672" s="3" t="str">
        <f>INDEX(Customers!B:B,MATCH(D1672,Customers!A:A,0))</f>
        <v>Price Ltd</v>
      </c>
    </row>
    <row r="1673" spans="1:16">
      <c r="A1673" t="s">
        <v>2320</v>
      </c>
      <c r="B1673" s="5">
        <v>44979</v>
      </c>
      <c r="C1673" t="s">
        <v>15</v>
      </c>
      <c r="D1673" t="s">
        <v>558</v>
      </c>
      <c r="E1673">
        <v>6</v>
      </c>
      <c r="F1673" t="str">
        <f t="shared" si="104"/>
        <v>Bulk</v>
      </c>
      <c r="G1673" s="3">
        <v>248</v>
      </c>
      <c r="H1673">
        <v>5</v>
      </c>
      <c r="I1673" t="str">
        <f t="shared" si="105"/>
        <v>discounted</v>
      </c>
      <c r="J1673" s="3">
        <f>Table3[[#This Row],[Quantity_Sold]]*Table3[[#This Row],[Selling_Price]]</f>
        <v>1488</v>
      </c>
      <c r="K1673" s="3">
        <f t="shared" si="106"/>
        <v>12.4</v>
      </c>
      <c r="L1673" s="3">
        <f t="shared" si="107"/>
        <v>1475.6</v>
      </c>
      <c r="M1673" s="3" t="str">
        <f>TEXT(Table3[[#This Row],[Date]], "mmmm")</f>
        <v>February</v>
      </c>
      <c r="N1673" s="3" t="str">
        <f>_xlfn.XLOOKUP(D1673,Customers!A:A,Customers!B:B )</f>
        <v>Maldonado-Cohen</v>
      </c>
      <c r="O1673" s="3" t="str">
        <f>_xlfn.XLOOKUP(C1673,Books!A:A,Books!B:B)</f>
        <v>Especially father down</v>
      </c>
      <c r="P1673" s="3" t="str">
        <f>INDEX(Customers!B:B,MATCH(D1673,Customers!A:A,0))</f>
        <v>Maldonado-Cohen</v>
      </c>
    </row>
    <row r="1674" spans="1:16">
      <c r="A1674" t="s">
        <v>2321</v>
      </c>
      <c r="B1674" s="5">
        <v>44968</v>
      </c>
      <c r="C1674" t="s">
        <v>28</v>
      </c>
      <c r="D1674" t="s">
        <v>149</v>
      </c>
      <c r="E1674">
        <v>4</v>
      </c>
      <c r="F1674" t="str">
        <f t="shared" si="104"/>
        <v>normal</v>
      </c>
      <c r="G1674" s="3">
        <v>342</v>
      </c>
      <c r="H1674">
        <v>5</v>
      </c>
      <c r="I1674" t="str">
        <f t="shared" si="105"/>
        <v>discounted</v>
      </c>
      <c r="J1674" s="3">
        <f>Table3[[#This Row],[Quantity_Sold]]*Table3[[#This Row],[Selling_Price]]</f>
        <v>1368</v>
      </c>
      <c r="K1674" s="3">
        <f t="shared" si="106"/>
        <v>17.100000000000001</v>
      </c>
      <c r="L1674" s="3">
        <f t="shared" si="107"/>
        <v>1350.9</v>
      </c>
      <c r="M1674" s="3" t="str">
        <f>TEXT(Table3[[#This Row],[Date]], "mmmm")</f>
        <v>February</v>
      </c>
      <c r="N1674" s="3" t="str">
        <f>_xlfn.XLOOKUP(D1674,Customers!A:A,Customers!B:B )</f>
        <v>Webster LLC</v>
      </c>
      <c r="O1674" s="3" t="str">
        <f>_xlfn.XLOOKUP(C1674,Books!A:A,Books!B:B)</f>
        <v>Eat pattern view</v>
      </c>
      <c r="P1674" s="3" t="str">
        <f>INDEX(Customers!B:B,MATCH(D1674,Customers!A:A,0))</f>
        <v>Webster LLC</v>
      </c>
    </row>
    <row r="1675" spans="1:16">
      <c r="A1675" t="s">
        <v>2322</v>
      </c>
      <c r="B1675" s="5">
        <v>44984</v>
      </c>
      <c r="C1675" t="s">
        <v>126</v>
      </c>
      <c r="D1675" t="s">
        <v>210</v>
      </c>
      <c r="E1675">
        <v>2</v>
      </c>
      <c r="F1675" t="str">
        <f t="shared" si="104"/>
        <v>normal</v>
      </c>
      <c r="G1675" s="3">
        <v>399</v>
      </c>
      <c r="H1675">
        <v>10</v>
      </c>
      <c r="I1675" t="str">
        <f t="shared" si="105"/>
        <v>discounted</v>
      </c>
      <c r="J1675" s="3">
        <f>Table3[[#This Row],[Quantity_Sold]]*Table3[[#This Row],[Selling_Price]]</f>
        <v>798</v>
      </c>
      <c r="K1675" s="3">
        <f t="shared" si="106"/>
        <v>39.9</v>
      </c>
      <c r="L1675" s="3">
        <f t="shared" si="107"/>
        <v>758.1</v>
      </c>
      <c r="M1675" s="3" t="str">
        <f>TEXT(Table3[[#This Row],[Date]], "mmmm")</f>
        <v>February</v>
      </c>
      <c r="N1675" s="3" t="str">
        <f>_xlfn.XLOOKUP(D1675,Customers!A:A,Customers!B:B )</f>
        <v>Green-Everett</v>
      </c>
      <c r="O1675" s="3" t="str">
        <f>_xlfn.XLOOKUP(C1675,Books!A:A,Books!B:B)</f>
        <v>Ahead leg senior</v>
      </c>
      <c r="P1675" s="3" t="str">
        <f>INDEX(Customers!B:B,MATCH(D1675,Customers!A:A,0))</f>
        <v>Green-Everett</v>
      </c>
    </row>
    <row r="1676" spans="1:16">
      <c r="A1676" t="s">
        <v>2323</v>
      </c>
      <c r="B1676" s="5">
        <v>44980</v>
      </c>
      <c r="C1676" t="s">
        <v>58</v>
      </c>
      <c r="D1676" t="s">
        <v>568</v>
      </c>
      <c r="E1676">
        <v>9</v>
      </c>
      <c r="F1676" t="str">
        <f t="shared" si="104"/>
        <v>Bulk</v>
      </c>
      <c r="G1676" s="3">
        <v>467</v>
      </c>
      <c r="H1676">
        <v>15</v>
      </c>
      <c r="I1676" t="str">
        <f t="shared" si="105"/>
        <v>discounted</v>
      </c>
      <c r="J1676" s="3">
        <f>Table3[[#This Row],[Quantity_Sold]]*Table3[[#This Row],[Selling_Price]]</f>
        <v>4203</v>
      </c>
      <c r="K1676" s="3">
        <f t="shared" si="106"/>
        <v>70.05</v>
      </c>
      <c r="L1676" s="3">
        <f t="shared" si="107"/>
        <v>4132.95</v>
      </c>
      <c r="M1676" s="3" t="str">
        <f>TEXT(Table3[[#This Row],[Date]], "mmmm")</f>
        <v>February</v>
      </c>
      <c r="N1676" s="3" t="str">
        <f>_xlfn.XLOOKUP(D1676,Customers!A:A,Customers!B:B )</f>
        <v>Smith PLC</v>
      </c>
      <c r="O1676" s="3" t="str">
        <f>_xlfn.XLOOKUP(C1676,Books!A:A,Books!B:B)</f>
        <v>World threat</v>
      </c>
      <c r="P1676" s="3" t="str">
        <f>INDEX(Customers!B:B,MATCH(D1676,Customers!A:A,0))</f>
        <v>Smith PLC</v>
      </c>
    </row>
    <row r="1677" spans="1:16">
      <c r="A1677" t="s">
        <v>2324</v>
      </c>
      <c r="B1677" s="5">
        <v>44970</v>
      </c>
      <c r="C1677" t="s">
        <v>118</v>
      </c>
      <c r="D1677" t="s">
        <v>626</v>
      </c>
      <c r="E1677">
        <v>9</v>
      </c>
      <c r="F1677" t="str">
        <f t="shared" si="104"/>
        <v>Bulk</v>
      </c>
      <c r="G1677" s="3">
        <v>192</v>
      </c>
      <c r="H1677">
        <v>0</v>
      </c>
      <c r="I1677" t="str">
        <f t="shared" si="105"/>
        <v>full price</v>
      </c>
      <c r="J1677" s="3">
        <f>Table3[[#This Row],[Quantity_Sold]]*Table3[[#This Row],[Selling_Price]]</f>
        <v>1728</v>
      </c>
      <c r="K1677" s="3">
        <f t="shared" si="106"/>
        <v>0</v>
      </c>
      <c r="L1677" s="3">
        <f t="shared" si="107"/>
        <v>1728</v>
      </c>
      <c r="M1677" s="3" t="str">
        <f>TEXT(Table3[[#This Row],[Date]], "mmmm")</f>
        <v>February</v>
      </c>
      <c r="N1677" s="3" t="str">
        <f>_xlfn.XLOOKUP(D1677,Customers!A:A,Customers!B:B )</f>
        <v>Young Ltd</v>
      </c>
      <c r="O1677" s="3" t="str">
        <f>_xlfn.XLOOKUP(C1677,Books!A:A,Books!B:B)</f>
        <v>Attorney</v>
      </c>
      <c r="P1677" s="3" t="str">
        <f>INDEX(Customers!B:B,MATCH(D1677,Customers!A:A,0))</f>
        <v>Young Ltd</v>
      </c>
    </row>
    <row r="1678" spans="1:16">
      <c r="A1678" t="s">
        <v>2325</v>
      </c>
      <c r="B1678" s="5">
        <v>44974</v>
      </c>
      <c r="C1678" t="s">
        <v>60</v>
      </c>
      <c r="D1678" t="s">
        <v>498</v>
      </c>
      <c r="E1678">
        <v>3</v>
      </c>
      <c r="F1678" t="str">
        <f t="shared" si="104"/>
        <v>normal</v>
      </c>
      <c r="G1678" s="3">
        <v>459</v>
      </c>
      <c r="H1678">
        <v>10</v>
      </c>
      <c r="I1678" t="str">
        <f t="shared" si="105"/>
        <v>discounted</v>
      </c>
      <c r="J1678" s="3">
        <f>Table3[[#This Row],[Quantity_Sold]]*Table3[[#This Row],[Selling_Price]]</f>
        <v>1377</v>
      </c>
      <c r="K1678" s="3">
        <f t="shared" si="106"/>
        <v>45.9</v>
      </c>
      <c r="L1678" s="3">
        <f t="shared" si="107"/>
        <v>1331.1</v>
      </c>
      <c r="M1678" s="3" t="str">
        <f>TEXT(Table3[[#This Row],[Date]], "mmmm")</f>
        <v>February</v>
      </c>
      <c r="N1678" s="3" t="str">
        <f>_xlfn.XLOOKUP(D1678,Customers!A:A,Customers!B:B )</f>
        <v>Anderson-Hogan</v>
      </c>
      <c r="O1678" s="3" t="str">
        <f>_xlfn.XLOOKUP(C1678,Books!A:A,Books!B:B)</f>
        <v>Whatever method</v>
      </c>
      <c r="P1678" s="3" t="str">
        <f>INDEX(Customers!B:B,MATCH(D1678,Customers!A:A,0))</f>
        <v>Anderson-Hogan</v>
      </c>
    </row>
    <row r="1679" spans="1:16">
      <c r="A1679" t="s">
        <v>2326</v>
      </c>
      <c r="B1679" s="5">
        <v>44978</v>
      </c>
      <c r="C1679" t="s">
        <v>66</v>
      </c>
      <c r="D1679" t="s">
        <v>322</v>
      </c>
      <c r="E1679">
        <v>8</v>
      </c>
      <c r="F1679" t="str">
        <f t="shared" si="104"/>
        <v>Bulk</v>
      </c>
      <c r="G1679" s="3">
        <v>271</v>
      </c>
      <c r="H1679">
        <v>0</v>
      </c>
      <c r="I1679" t="str">
        <f t="shared" si="105"/>
        <v>full price</v>
      </c>
      <c r="J1679" s="3">
        <f>Table3[[#This Row],[Quantity_Sold]]*Table3[[#This Row],[Selling_Price]]</f>
        <v>2168</v>
      </c>
      <c r="K1679" s="3">
        <f t="shared" si="106"/>
        <v>0</v>
      </c>
      <c r="L1679" s="3">
        <f t="shared" si="107"/>
        <v>2168</v>
      </c>
      <c r="M1679" s="3" t="str">
        <f>TEXT(Table3[[#This Row],[Date]], "mmmm")</f>
        <v>February</v>
      </c>
      <c r="N1679" s="3" t="str">
        <f>_xlfn.XLOOKUP(D1679,Customers!A:A,Customers!B:B )</f>
        <v>Henderson, Daniels and Kelly</v>
      </c>
      <c r="O1679" s="3" t="str">
        <f>_xlfn.XLOOKUP(C1679,Books!A:A,Books!B:B)</f>
        <v>Easy citizen time</v>
      </c>
      <c r="P1679" s="3" t="str">
        <f>INDEX(Customers!B:B,MATCH(D1679,Customers!A:A,0))</f>
        <v>Henderson, Daniels and Kelly</v>
      </c>
    </row>
    <row r="1680" spans="1:16">
      <c r="A1680" t="s">
        <v>2327</v>
      </c>
      <c r="B1680" s="5">
        <v>44968</v>
      </c>
      <c r="C1680" t="s">
        <v>46</v>
      </c>
      <c r="D1680" t="s">
        <v>153</v>
      </c>
      <c r="E1680">
        <v>7</v>
      </c>
      <c r="F1680" t="str">
        <f t="shared" si="104"/>
        <v>Bulk</v>
      </c>
      <c r="G1680" s="3">
        <v>167</v>
      </c>
      <c r="H1680">
        <v>0</v>
      </c>
      <c r="I1680" t="str">
        <f t="shared" si="105"/>
        <v>full price</v>
      </c>
      <c r="J1680" s="3">
        <f>Table3[[#This Row],[Quantity_Sold]]*Table3[[#This Row],[Selling_Price]]</f>
        <v>1169</v>
      </c>
      <c r="K1680" s="3">
        <f t="shared" si="106"/>
        <v>0</v>
      </c>
      <c r="L1680" s="3">
        <f t="shared" si="107"/>
        <v>1169</v>
      </c>
      <c r="M1680" s="3" t="str">
        <f>TEXT(Table3[[#This Row],[Date]], "mmmm")</f>
        <v>February</v>
      </c>
      <c r="N1680" s="3" t="str">
        <f>_xlfn.XLOOKUP(D1680,Customers!A:A,Customers!B:B )</f>
        <v>Brown and Sons</v>
      </c>
      <c r="O1680" s="3" t="str">
        <f>_xlfn.XLOOKUP(C1680,Books!A:A,Books!B:B)</f>
        <v>Result population age</v>
      </c>
      <c r="P1680" s="3" t="str">
        <f>INDEX(Customers!B:B,MATCH(D1680,Customers!A:A,0))</f>
        <v>Brown and Sons</v>
      </c>
    </row>
    <row r="1681" spans="1:16">
      <c r="A1681" t="s">
        <v>2328</v>
      </c>
      <c r="B1681" s="5">
        <v>44978</v>
      </c>
      <c r="C1681" t="s">
        <v>10</v>
      </c>
      <c r="D1681" t="s">
        <v>268</v>
      </c>
      <c r="E1681">
        <v>9</v>
      </c>
      <c r="F1681" t="str">
        <f t="shared" si="104"/>
        <v>Bulk</v>
      </c>
      <c r="G1681" s="3">
        <v>167</v>
      </c>
      <c r="H1681">
        <v>0</v>
      </c>
      <c r="I1681" t="str">
        <f t="shared" si="105"/>
        <v>full price</v>
      </c>
      <c r="J1681" s="3">
        <f>Table3[[#This Row],[Quantity_Sold]]*Table3[[#This Row],[Selling_Price]]</f>
        <v>1503</v>
      </c>
      <c r="K1681" s="3">
        <f t="shared" si="106"/>
        <v>0</v>
      </c>
      <c r="L1681" s="3">
        <f t="shared" si="107"/>
        <v>1503</v>
      </c>
      <c r="M1681" s="3" t="str">
        <f>TEXT(Table3[[#This Row],[Date]], "mmmm")</f>
        <v>February</v>
      </c>
      <c r="N1681" s="3" t="str">
        <f>_xlfn.XLOOKUP(D1681,Customers!A:A,Customers!B:B )</f>
        <v>Williams-Hart</v>
      </c>
      <c r="O1681" s="3" t="str">
        <f>_xlfn.XLOOKUP(C1681,Books!A:A,Books!B:B)</f>
        <v>Late</v>
      </c>
      <c r="P1681" s="3" t="str">
        <f>INDEX(Customers!B:B,MATCH(D1681,Customers!A:A,0))</f>
        <v>Williams-Hart</v>
      </c>
    </row>
    <row r="1682" spans="1:16">
      <c r="A1682" t="s">
        <v>2329</v>
      </c>
      <c r="B1682" s="5">
        <v>44978</v>
      </c>
      <c r="C1682" t="s">
        <v>104</v>
      </c>
      <c r="D1682" t="s">
        <v>260</v>
      </c>
      <c r="E1682">
        <v>6</v>
      </c>
      <c r="F1682" t="str">
        <f t="shared" si="104"/>
        <v>Bulk</v>
      </c>
      <c r="G1682" s="3">
        <v>465</v>
      </c>
      <c r="H1682">
        <v>5</v>
      </c>
      <c r="I1682" t="str">
        <f t="shared" si="105"/>
        <v>discounted</v>
      </c>
      <c r="J1682" s="3">
        <f>Table3[[#This Row],[Quantity_Sold]]*Table3[[#This Row],[Selling_Price]]</f>
        <v>2790</v>
      </c>
      <c r="K1682" s="3">
        <f t="shared" si="106"/>
        <v>23.25</v>
      </c>
      <c r="L1682" s="3">
        <f t="shared" si="107"/>
        <v>2766.75</v>
      </c>
      <c r="M1682" s="3" t="str">
        <f>TEXT(Table3[[#This Row],[Date]], "mmmm")</f>
        <v>February</v>
      </c>
      <c r="N1682" s="3" t="str">
        <f>_xlfn.XLOOKUP(D1682,Customers!A:A,Customers!B:B )</f>
        <v>Thomas-Melendez</v>
      </c>
      <c r="O1682" s="3" t="str">
        <f>_xlfn.XLOOKUP(C1682,Books!A:A,Books!B:B)</f>
        <v>Process find daughter</v>
      </c>
      <c r="P1682" s="3" t="str">
        <f>INDEX(Customers!B:B,MATCH(D1682,Customers!A:A,0))</f>
        <v>Thomas-Melendez</v>
      </c>
    </row>
    <row r="1683" spans="1:16">
      <c r="A1683" t="s">
        <v>2330</v>
      </c>
      <c r="B1683" s="5">
        <v>44985</v>
      </c>
      <c r="C1683" t="s">
        <v>22</v>
      </c>
      <c r="D1683" t="s">
        <v>155</v>
      </c>
      <c r="E1683">
        <v>1</v>
      </c>
      <c r="F1683" t="str">
        <f t="shared" si="104"/>
        <v>normal</v>
      </c>
      <c r="G1683" s="3">
        <v>332</v>
      </c>
      <c r="H1683">
        <v>5</v>
      </c>
      <c r="I1683" t="str">
        <f t="shared" si="105"/>
        <v>discounted</v>
      </c>
      <c r="J1683" s="3">
        <f>Table3[[#This Row],[Quantity_Sold]]*Table3[[#This Row],[Selling_Price]]</f>
        <v>332</v>
      </c>
      <c r="K1683" s="3">
        <f t="shared" si="106"/>
        <v>16.600000000000001</v>
      </c>
      <c r="L1683" s="3">
        <f t="shared" si="107"/>
        <v>315.39999999999998</v>
      </c>
      <c r="M1683" s="3" t="str">
        <f>TEXT(Table3[[#This Row],[Date]], "mmmm")</f>
        <v>February</v>
      </c>
      <c r="N1683" s="3" t="str">
        <f>_xlfn.XLOOKUP(D1683,Customers!A:A,Customers!B:B )</f>
        <v>Gibson Ltd</v>
      </c>
      <c r="O1683" s="3" t="str">
        <f>_xlfn.XLOOKUP(C1683,Books!A:A,Books!B:B)</f>
        <v>Loss peace on</v>
      </c>
      <c r="P1683" s="3" t="str">
        <f>INDEX(Customers!B:B,MATCH(D1683,Customers!A:A,0))</f>
        <v>Gibson Ltd</v>
      </c>
    </row>
    <row r="1684" spans="1:16">
      <c r="A1684" t="s">
        <v>2331</v>
      </c>
      <c r="B1684" s="5">
        <v>44972</v>
      </c>
      <c r="C1684" t="s">
        <v>38</v>
      </c>
      <c r="D1684" t="s">
        <v>290</v>
      </c>
      <c r="E1684">
        <v>6</v>
      </c>
      <c r="F1684" t="str">
        <f t="shared" si="104"/>
        <v>Bulk</v>
      </c>
      <c r="G1684" s="3">
        <v>417</v>
      </c>
      <c r="H1684">
        <v>5</v>
      </c>
      <c r="I1684" t="str">
        <f t="shared" si="105"/>
        <v>discounted</v>
      </c>
      <c r="J1684" s="3">
        <f>Table3[[#This Row],[Quantity_Sold]]*Table3[[#This Row],[Selling_Price]]</f>
        <v>2502</v>
      </c>
      <c r="K1684" s="3">
        <f t="shared" si="106"/>
        <v>20.85</v>
      </c>
      <c r="L1684" s="3">
        <f t="shared" si="107"/>
        <v>2481.15</v>
      </c>
      <c r="M1684" s="3" t="str">
        <f>TEXT(Table3[[#This Row],[Date]], "mmmm")</f>
        <v>February</v>
      </c>
      <c r="N1684" s="3" t="str">
        <f>_xlfn.XLOOKUP(D1684,Customers!A:A,Customers!B:B )</f>
        <v>Kaiser Group</v>
      </c>
      <c r="O1684" s="3" t="str">
        <f>_xlfn.XLOOKUP(C1684,Books!A:A,Books!B:B)</f>
        <v>Impact believe worker look</v>
      </c>
      <c r="P1684" s="3" t="str">
        <f>INDEX(Customers!B:B,MATCH(D1684,Customers!A:A,0))</f>
        <v>Kaiser Group</v>
      </c>
    </row>
    <row r="1685" spans="1:16">
      <c r="A1685" t="s">
        <v>2332</v>
      </c>
      <c r="B1685" s="5">
        <v>44958</v>
      </c>
      <c r="C1685" t="s">
        <v>32</v>
      </c>
      <c r="D1685" t="s">
        <v>147</v>
      </c>
      <c r="E1685">
        <v>7</v>
      </c>
      <c r="F1685" t="str">
        <f t="shared" si="104"/>
        <v>Bulk</v>
      </c>
      <c r="G1685" s="3">
        <v>186</v>
      </c>
      <c r="H1685">
        <v>10</v>
      </c>
      <c r="I1685" t="str">
        <f t="shared" si="105"/>
        <v>discounted</v>
      </c>
      <c r="J1685" s="3">
        <f>Table3[[#This Row],[Quantity_Sold]]*Table3[[#This Row],[Selling_Price]]</f>
        <v>1302</v>
      </c>
      <c r="K1685" s="3">
        <f t="shared" si="106"/>
        <v>18.600000000000001</v>
      </c>
      <c r="L1685" s="3">
        <f t="shared" si="107"/>
        <v>1283.4000000000001</v>
      </c>
      <c r="M1685" s="3" t="str">
        <f>TEXT(Table3[[#This Row],[Date]], "mmmm")</f>
        <v>February</v>
      </c>
      <c r="N1685" s="3" t="str">
        <f>_xlfn.XLOOKUP(D1685,Customers!A:A,Customers!B:B )</f>
        <v>Callahan-Sullivan</v>
      </c>
      <c r="O1685" s="3" t="str">
        <f>_xlfn.XLOOKUP(C1685,Books!A:A,Books!B:B)</f>
        <v>Charge along</v>
      </c>
      <c r="P1685" s="3" t="str">
        <f>INDEX(Customers!B:B,MATCH(D1685,Customers!A:A,0))</f>
        <v>Callahan-Sullivan</v>
      </c>
    </row>
    <row r="1686" spans="1:16">
      <c r="A1686" t="s">
        <v>2333</v>
      </c>
      <c r="B1686" s="5">
        <v>44984</v>
      </c>
      <c r="C1686" t="s">
        <v>62</v>
      </c>
      <c r="D1686" t="s">
        <v>208</v>
      </c>
      <c r="E1686">
        <v>6</v>
      </c>
      <c r="F1686" t="str">
        <f t="shared" si="104"/>
        <v>Bulk</v>
      </c>
      <c r="G1686" s="3">
        <v>336</v>
      </c>
      <c r="H1686">
        <v>10</v>
      </c>
      <c r="I1686" t="str">
        <f t="shared" si="105"/>
        <v>discounted</v>
      </c>
      <c r="J1686" s="3">
        <f>Table3[[#This Row],[Quantity_Sold]]*Table3[[#This Row],[Selling_Price]]</f>
        <v>2016</v>
      </c>
      <c r="K1686" s="3">
        <f t="shared" si="106"/>
        <v>33.6</v>
      </c>
      <c r="L1686" s="3">
        <f t="shared" si="107"/>
        <v>1982.4</v>
      </c>
      <c r="M1686" s="3" t="str">
        <f>TEXT(Table3[[#This Row],[Date]], "mmmm")</f>
        <v>February</v>
      </c>
      <c r="N1686" s="3" t="str">
        <f>_xlfn.XLOOKUP(D1686,Customers!A:A,Customers!B:B )</f>
        <v>Smith-Proctor</v>
      </c>
      <c r="O1686" s="3" t="str">
        <f>_xlfn.XLOOKUP(C1686,Books!A:A,Books!B:B)</f>
        <v>Wife get age</v>
      </c>
      <c r="P1686" s="3" t="str">
        <f>INDEX(Customers!B:B,MATCH(D1686,Customers!A:A,0))</f>
        <v>Smith-Proctor</v>
      </c>
    </row>
    <row r="1687" spans="1:16">
      <c r="A1687" t="s">
        <v>2334</v>
      </c>
      <c r="B1687" s="5">
        <v>44967</v>
      </c>
      <c r="C1687" t="s">
        <v>7</v>
      </c>
      <c r="D1687" t="s">
        <v>478</v>
      </c>
      <c r="E1687">
        <v>8</v>
      </c>
      <c r="F1687" t="str">
        <f t="shared" si="104"/>
        <v>Bulk</v>
      </c>
      <c r="G1687" s="3">
        <v>341</v>
      </c>
      <c r="H1687">
        <v>15</v>
      </c>
      <c r="I1687" t="str">
        <f t="shared" si="105"/>
        <v>discounted</v>
      </c>
      <c r="J1687" s="3">
        <f>Table3[[#This Row],[Quantity_Sold]]*Table3[[#This Row],[Selling_Price]]</f>
        <v>2728</v>
      </c>
      <c r="K1687" s="3">
        <f t="shared" si="106"/>
        <v>51.15</v>
      </c>
      <c r="L1687" s="3">
        <f t="shared" si="107"/>
        <v>2676.85</v>
      </c>
      <c r="M1687" s="3" t="str">
        <f>TEXT(Table3[[#This Row],[Date]], "mmmm")</f>
        <v>February</v>
      </c>
      <c r="N1687" s="3" t="str">
        <f>_xlfn.XLOOKUP(D1687,Customers!A:A,Customers!B:B )</f>
        <v>Moran LLC</v>
      </c>
      <c r="O1687" s="3" t="str">
        <f>_xlfn.XLOOKUP(C1687,Books!A:A,Books!B:B)</f>
        <v>Key protect simple fall</v>
      </c>
      <c r="P1687" s="3" t="str">
        <f>INDEX(Customers!B:B,MATCH(D1687,Customers!A:A,0))</f>
        <v>Moran LLC</v>
      </c>
    </row>
    <row r="1688" spans="1:16">
      <c r="A1688" t="s">
        <v>2335</v>
      </c>
      <c r="B1688" s="5">
        <v>44958</v>
      </c>
      <c r="C1688" t="s">
        <v>15</v>
      </c>
      <c r="D1688" t="s">
        <v>562</v>
      </c>
      <c r="E1688">
        <v>1</v>
      </c>
      <c r="F1688" t="str">
        <f t="shared" si="104"/>
        <v>normal</v>
      </c>
      <c r="G1688" s="3">
        <v>248</v>
      </c>
      <c r="H1688">
        <v>10</v>
      </c>
      <c r="I1688" t="str">
        <f t="shared" si="105"/>
        <v>discounted</v>
      </c>
      <c r="J1688" s="3">
        <f>Table3[[#This Row],[Quantity_Sold]]*Table3[[#This Row],[Selling_Price]]</f>
        <v>248</v>
      </c>
      <c r="K1688" s="3">
        <f t="shared" si="106"/>
        <v>24.8</v>
      </c>
      <c r="L1688" s="3">
        <f t="shared" si="107"/>
        <v>223.2</v>
      </c>
      <c r="M1688" s="3" t="str">
        <f>TEXT(Table3[[#This Row],[Date]], "mmmm")</f>
        <v>February</v>
      </c>
      <c r="N1688" s="3" t="str">
        <f>_xlfn.XLOOKUP(D1688,Customers!A:A,Customers!B:B )</f>
        <v>Nelson, Martinez and Malone</v>
      </c>
      <c r="O1688" s="3" t="str">
        <f>_xlfn.XLOOKUP(C1688,Books!A:A,Books!B:B)</f>
        <v>Especially father down</v>
      </c>
      <c r="P1688" s="3" t="str">
        <f>INDEX(Customers!B:B,MATCH(D1688,Customers!A:A,0))</f>
        <v>Nelson, Martinez and Malone</v>
      </c>
    </row>
    <row r="1689" spans="1:16">
      <c r="A1689" t="s">
        <v>2336</v>
      </c>
      <c r="B1689" s="5">
        <v>44974</v>
      </c>
      <c r="C1689" t="s">
        <v>58</v>
      </c>
      <c r="D1689" t="s">
        <v>572</v>
      </c>
      <c r="E1689">
        <v>3</v>
      </c>
      <c r="F1689" t="str">
        <f t="shared" si="104"/>
        <v>normal</v>
      </c>
      <c r="G1689" s="3">
        <v>467</v>
      </c>
      <c r="H1689">
        <v>5</v>
      </c>
      <c r="I1689" t="str">
        <f t="shared" si="105"/>
        <v>discounted</v>
      </c>
      <c r="J1689" s="3">
        <f>Table3[[#This Row],[Quantity_Sold]]*Table3[[#This Row],[Selling_Price]]</f>
        <v>1401</v>
      </c>
      <c r="K1689" s="3">
        <f t="shared" si="106"/>
        <v>23.35</v>
      </c>
      <c r="L1689" s="3">
        <f t="shared" si="107"/>
        <v>1377.65</v>
      </c>
      <c r="M1689" s="3" t="str">
        <f>TEXT(Table3[[#This Row],[Date]], "mmmm")</f>
        <v>February</v>
      </c>
      <c r="N1689" s="3" t="str">
        <f>_xlfn.XLOOKUP(D1689,Customers!A:A,Customers!B:B )</f>
        <v>Hill Inc</v>
      </c>
      <c r="O1689" s="3" t="str">
        <f>_xlfn.XLOOKUP(C1689,Books!A:A,Books!B:B)</f>
        <v>World threat</v>
      </c>
      <c r="P1689" s="3" t="str">
        <f>INDEX(Customers!B:B,MATCH(D1689,Customers!A:A,0))</f>
        <v>Hill Inc</v>
      </c>
    </row>
    <row r="1690" spans="1:16">
      <c r="A1690" t="s">
        <v>2337</v>
      </c>
      <c r="B1690" s="5">
        <v>44967</v>
      </c>
      <c r="C1690" t="s">
        <v>86</v>
      </c>
      <c r="D1690" t="s">
        <v>186</v>
      </c>
      <c r="E1690">
        <v>8</v>
      </c>
      <c r="F1690" t="str">
        <f t="shared" si="104"/>
        <v>Bulk</v>
      </c>
      <c r="G1690" s="3">
        <v>356</v>
      </c>
      <c r="H1690">
        <v>10</v>
      </c>
      <c r="I1690" t="str">
        <f t="shared" si="105"/>
        <v>discounted</v>
      </c>
      <c r="J1690" s="3">
        <f>Table3[[#This Row],[Quantity_Sold]]*Table3[[#This Row],[Selling_Price]]</f>
        <v>2848</v>
      </c>
      <c r="K1690" s="3">
        <f t="shared" si="106"/>
        <v>35.6</v>
      </c>
      <c r="L1690" s="3">
        <f t="shared" si="107"/>
        <v>2812.4</v>
      </c>
      <c r="M1690" s="3" t="str">
        <f>TEXT(Table3[[#This Row],[Date]], "mmmm")</f>
        <v>February</v>
      </c>
      <c r="N1690" s="3" t="str">
        <f>_xlfn.XLOOKUP(D1690,Customers!A:A,Customers!B:B )</f>
        <v>Williams-Edwards</v>
      </c>
      <c r="O1690" s="3" t="str">
        <f>_xlfn.XLOOKUP(C1690,Books!A:A,Books!B:B)</f>
        <v>While responsibility</v>
      </c>
      <c r="P1690" s="3" t="str">
        <f>INDEX(Customers!B:B,MATCH(D1690,Customers!A:A,0))</f>
        <v>Williams-Edwards</v>
      </c>
    </row>
    <row r="1691" spans="1:16">
      <c r="A1691" t="s">
        <v>2338</v>
      </c>
      <c r="B1691" s="5">
        <v>44962</v>
      </c>
      <c r="C1691" t="s">
        <v>90</v>
      </c>
      <c r="D1691" t="s">
        <v>292</v>
      </c>
      <c r="E1691">
        <v>9</v>
      </c>
      <c r="F1691" t="str">
        <f t="shared" si="104"/>
        <v>Bulk</v>
      </c>
      <c r="G1691" s="3">
        <v>222</v>
      </c>
      <c r="H1691">
        <v>10</v>
      </c>
      <c r="I1691" t="str">
        <f t="shared" si="105"/>
        <v>discounted</v>
      </c>
      <c r="J1691" s="3">
        <f>Table3[[#This Row],[Quantity_Sold]]*Table3[[#This Row],[Selling_Price]]</f>
        <v>1998</v>
      </c>
      <c r="K1691" s="3">
        <f t="shared" si="106"/>
        <v>22.2</v>
      </c>
      <c r="L1691" s="3">
        <f t="shared" si="107"/>
        <v>1975.8</v>
      </c>
      <c r="M1691" s="3" t="str">
        <f>TEXT(Table3[[#This Row],[Date]], "mmmm")</f>
        <v>February</v>
      </c>
      <c r="N1691" s="3" t="str">
        <f>_xlfn.XLOOKUP(D1691,Customers!A:A,Customers!B:B )</f>
        <v>Murphy Group</v>
      </c>
      <c r="O1691" s="3" t="str">
        <f>_xlfn.XLOOKUP(C1691,Books!A:A,Books!B:B)</f>
        <v>Remember approach buy</v>
      </c>
      <c r="P1691" s="3" t="str">
        <f>INDEX(Customers!B:B,MATCH(D1691,Customers!A:A,0))</f>
        <v>Murphy Group</v>
      </c>
    </row>
    <row r="1692" spans="1:16">
      <c r="A1692" t="s">
        <v>2339</v>
      </c>
      <c r="B1692" s="5">
        <v>44971</v>
      </c>
      <c r="C1692" t="s">
        <v>116</v>
      </c>
      <c r="D1692" t="s">
        <v>536</v>
      </c>
      <c r="E1692">
        <v>10</v>
      </c>
      <c r="F1692" t="str">
        <f t="shared" si="104"/>
        <v>Bulk</v>
      </c>
      <c r="G1692" s="3">
        <v>209</v>
      </c>
      <c r="H1692">
        <v>5</v>
      </c>
      <c r="I1692" t="str">
        <f t="shared" si="105"/>
        <v>discounted</v>
      </c>
      <c r="J1692" s="3">
        <f>Table3[[#This Row],[Quantity_Sold]]*Table3[[#This Row],[Selling_Price]]</f>
        <v>2090</v>
      </c>
      <c r="K1692" s="3">
        <f t="shared" si="106"/>
        <v>10.45</v>
      </c>
      <c r="L1692" s="3">
        <f t="shared" si="107"/>
        <v>2079.5500000000002</v>
      </c>
      <c r="M1692" s="3" t="str">
        <f>TEXT(Table3[[#This Row],[Date]], "mmmm")</f>
        <v>February</v>
      </c>
      <c r="N1692" s="3" t="str">
        <f>_xlfn.XLOOKUP(D1692,Customers!A:A,Customers!B:B )</f>
        <v>Watts, Phillips and Vang</v>
      </c>
      <c r="O1692" s="3" t="str">
        <f>_xlfn.XLOOKUP(C1692,Books!A:A,Books!B:B)</f>
        <v>Present positive</v>
      </c>
      <c r="P1692" s="3" t="str">
        <f>INDEX(Customers!B:B,MATCH(D1692,Customers!A:A,0))</f>
        <v>Watts, Phillips and Vang</v>
      </c>
    </row>
    <row r="1693" spans="1:16">
      <c r="A1693" t="s">
        <v>2340</v>
      </c>
      <c r="B1693" s="5">
        <v>44984</v>
      </c>
      <c r="C1693" t="s">
        <v>100</v>
      </c>
      <c r="D1693" t="s">
        <v>314</v>
      </c>
      <c r="E1693">
        <v>10</v>
      </c>
      <c r="F1693" t="str">
        <f t="shared" si="104"/>
        <v>Bulk</v>
      </c>
      <c r="G1693" s="3">
        <v>334</v>
      </c>
      <c r="H1693">
        <v>0</v>
      </c>
      <c r="I1693" t="str">
        <f t="shared" si="105"/>
        <v>full price</v>
      </c>
      <c r="J1693" s="3">
        <f>Table3[[#This Row],[Quantity_Sold]]*Table3[[#This Row],[Selling_Price]]</f>
        <v>3340</v>
      </c>
      <c r="K1693" s="3">
        <f t="shared" si="106"/>
        <v>0</v>
      </c>
      <c r="L1693" s="3">
        <f t="shared" si="107"/>
        <v>3340</v>
      </c>
      <c r="M1693" s="3" t="str">
        <f>TEXT(Table3[[#This Row],[Date]], "mmmm")</f>
        <v>February</v>
      </c>
      <c r="N1693" s="3" t="str">
        <f>_xlfn.XLOOKUP(D1693,Customers!A:A,Customers!B:B )</f>
        <v>Anderson LLC</v>
      </c>
      <c r="O1693" s="3" t="str">
        <f>_xlfn.XLOOKUP(C1693,Books!A:A,Books!B:B)</f>
        <v>Prevent particularly wrong</v>
      </c>
      <c r="P1693" s="3" t="str">
        <f>INDEX(Customers!B:B,MATCH(D1693,Customers!A:A,0))</f>
        <v>Anderson LLC</v>
      </c>
    </row>
    <row r="1694" spans="1:16">
      <c r="A1694" t="s">
        <v>2341</v>
      </c>
      <c r="B1694" s="5">
        <v>44958</v>
      </c>
      <c r="C1694" t="s">
        <v>112</v>
      </c>
      <c r="D1694" t="s">
        <v>149</v>
      </c>
      <c r="E1694">
        <v>6</v>
      </c>
      <c r="F1694" t="str">
        <f t="shared" si="104"/>
        <v>Bulk</v>
      </c>
      <c r="G1694" s="3">
        <v>462</v>
      </c>
      <c r="H1694">
        <v>15</v>
      </c>
      <c r="I1694" t="str">
        <f t="shared" si="105"/>
        <v>discounted</v>
      </c>
      <c r="J1694" s="3">
        <f>Table3[[#This Row],[Quantity_Sold]]*Table3[[#This Row],[Selling_Price]]</f>
        <v>2772</v>
      </c>
      <c r="K1694" s="3">
        <f t="shared" si="106"/>
        <v>69.3</v>
      </c>
      <c r="L1694" s="3">
        <f t="shared" si="107"/>
        <v>2702.7</v>
      </c>
      <c r="M1694" s="3" t="str">
        <f>TEXT(Table3[[#This Row],[Date]], "mmmm")</f>
        <v>February</v>
      </c>
      <c r="N1694" s="3" t="str">
        <f>_xlfn.XLOOKUP(D1694,Customers!A:A,Customers!B:B )</f>
        <v>Webster LLC</v>
      </c>
      <c r="O1694" s="3" t="str">
        <f>_xlfn.XLOOKUP(C1694,Books!A:A,Books!B:B)</f>
        <v>Now stage</v>
      </c>
      <c r="P1694" s="3" t="str">
        <f>INDEX(Customers!B:B,MATCH(D1694,Customers!A:A,0))</f>
        <v>Webster LLC</v>
      </c>
    </row>
    <row r="1695" spans="1:16">
      <c r="A1695" t="s">
        <v>2342</v>
      </c>
      <c r="B1695" s="5">
        <v>44972</v>
      </c>
      <c r="C1695" t="s">
        <v>84</v>
      </c>
      <c r="D1695" t="s">
        <v>546</v>
      </c>
      <c r="E1695">
        <v>4</v>
      </c>
      <c r="F1695" t="str">
        <f t="shared" si="104"/>
        <v>normal</v>
      </c>
      <c r="G1695" s="3">
        <v>481</v>
      </c>
      <c r="H1695">
        <v>5</v>
      </c>
      <c r="I1695" t="str">
        <f t="shared" si="105"/>
        <v>discounted</v>
      </c>
      <c r="J1695" s="3">
        <f>Table3[[#This Row],[Quantity_Sold]]*Table3[[#This Row],[Selling_Price]]</f>
        <v>1924</v>
      </c>
      <c r="K1695" s="3">
        <f t="shared" si="106"/>
        <v>24.05</v>
      </c>
      <c r="L1695" s="3">
        <f t="shared" si="107"/>
        <v>1899.95</v>
      </c>
      <c r="M1695" s="3" t="str">
        <f>TEXT(Table3[[#This Row],[Date]], "mmmm")</f>
        <v>February</v>
      </c>
      <c r="N1695" s="3" t="str">
        <f>_xlfn.XLOOKUP(D1695,Customers!A:A,Customers!B:B )</f>
        <v>Sanford Group</v>
      </c>
      <c r="O1695" s="3" t="str">
        <f>_xlfn.XLOOKUP(C1695,Books!A:A,Books!B:B)</f>
        <v>Statement back brother</v>
      </c>
      <c r="P1695" s="3" t="str">
        <f>INDEX(Customers!B:B,MATCH(D1695,Customers!A:A,0))</f>
        <v>Sanford Group</v>
      </c>
    </row>
    <row r="1696" spans="1:16">
      <c r="A1696" t="s">
        <v>2343</v>
      </c>
      <c r="B1696" s="5">
        <v>44958</v>
      </c>
      <c r="C1696" t="s">
        <v>122</v>
      </c>
      <c r="D1696" t="s">
        <v>526</v>
      </c>
      <c r="E1696">
        <v>2</v>
      </c>
      <c r="F1696" t="str">
        <f t="shared" si="104"/>
        <v>normal</v>
      </c>
      <c r="G1696" s="3">
        <v>326</v>
      </c>
      <c r="H1696">
        <v>5</v>
      </c>
      <c r="I1696" t="str">
        <f t="shared" si="105"/>
        <v>discounted</v>
      </c>
      <c r="J1696" s="3">
        <f>Table3[[#This Row],[Quantity_Sold]]*Table3[[#This Row],[Selling_Price]]</f>
        <v>652</v>
      </c>
      <c r="K1696" s="3">
        <f t="shared" si="106"/>
        <v>16.3</v>
      </c>
      <c r="L1696" s="3">
        <f t="shared" si="107"/>
        <v>635.70000000000005</v>
      </c>
      <c r="M1696" s="3" t="str">
        <f>TEXT(Table3[[#This Row],[Date]], "mmmm")</f>
        <v>February</v>
      </c>
      <c r="N1696" s="3" t="str">
        <f>_xlfn.XLOOKUP(D1696,Customers!A:A,Customers!B:B )</f>
        <v>Holden, Austin and Robinson</v>
      </c>
      <c r="O1696" s="3" t="str">
        <f>_xlfn.XLOOKUP(C1696,Books!A:A,Books!B:B)</f>
        <v>Than every</v>
      </c>
      <c r="P1696" s="3" t="str">
        <f>INDEX(Customers!B:B,MATCH(D1696,Customers!A:A,0))</f>
        <v>Holden, Austin and Robinson</v>
      </c>
    </row>
    <row r="1697" spans="1:16">
      <c r="A1697" t="s">
        <v>2344</v>
      </c>
      <c r="B1697" s="5">
        <v>44982</v>
      </c>
      <c r="C1697" t="s">
        <v>13</v>
      </c>
      <c r="D1697" t="s">
        <v>598</v>
      </c>
      <c r="E1697">
        <v>10</v>
      </c>
      <c r="F1697" t="str">
        <f t="shared" si="104"/>
        <v>Bulk</v>
      </c>
      <c r="G1697" s="3">
        <v>354</v>
      </c>
      <c r="H1697">
        <v>15</v>
      </c>
      <c r="I1697" t="str">
        <f t="shared" si="105"/>
        <v>discounted</v>
      </c>
      <c r="J1697" s="3">
        <f>Table3[[#This Row],[Quantity_Sold]]*Table3[[#This Row],[Selling_Price]]</f>
        <v>3540</v>
      </c>
      <c r="K1697" s="3">
        <f t="shared" si="106"/>
        <v>53.1</v>
      </c>
      <c r="L1697" s="3">
        <f t="shared" si="107"/>
        <v>3486.9</v>
      </c>
      <c r="M1697" s="3" t="str">
        <f>TEXT(Table3[[#This Row],[Date]], "mmmm")</f>
        <v>February</v>
      </c>
      <c r="N1697" s="3" t="str">
        <f>_xlfn.XLOOKUP(D1697,Customers!A:A,Customers!B:B )</f>
        <v>Clark LLC</v>
      </c>
      <c r="O1697" s="3" t="str">
        <f>_xlfn.XLOOKUP(C1697,Books!A:A,Books!B:B)</f>
        <v>Food ability</v>
      </c>
      <c r="P1697" s="3" t="str">
        <f>INDEX(Customers!B:B,MATCH(D1697,Customers!A:A,0))</f>
        <v>Clark LLC</v>
      </c>
    </row>
    <row r="1698" spans="1:16">
      <c r="A1698" t="s">
        <v>2345</v>
      </c>
      <c r="B1698" s="5">
        <v>44975</v>
      </c>
      <c r="C1698" t="s">
        <v>70</v>
      </c>
      <c r="D1698" t="s">
        <v>136</v>
      </c>
      <c r="E1698">
        <v>7</v>
      </c>
      <c r="F1698" t="str">
        <f t="shared" si="104"/>
        <v>Bulk</v>
      </c>
      <c r="G1698" s="3">
        <v>370</v>
      </c>
      <c r="H1698">
        <v>10</v>
      </c>
      <c r="I1698" t="str">
        <f t="shared" si="105"/>
        <v>discounted</v>
      </c>
      <c r="J1698" s="3">
        <f>Table3[[#This Row],[Quantity_Sold]]*Table3[[#This Row],[Selling_Price]]</f>
        <v>2590</v>
      </c>
      <c r="K1698" s="3">
        <f t="shared" si="106"/>
        <v>37</v>
      </c>
      <c r="L1698" s="3">
        <f t="shared" si="107"/>
        <v>2553</v>
      </c>
      <c r="M1698" s="3" t="str">
        <f>TEXT(Table3[[#This Row],[Date]], "mmmm")</f>
        <v>February</v>
      </c>
      <c r="N1698" s="3" t="str">
        <f>_xlfn.XLOOKUP(D1698,Customers!A:A,Customers!B:B )</f>
        <v>Bowman Group</v>
      </c>
      <c r="O1698" s="3" t="str">
        <f>_xlfn.XLOOKUP(C1698,Books!A:A,Books!B:B)</f>
        <v>Assume wrong</v>
      </c>
      <c r="P1698" s="3" t="str">
        <f>INDEX(Customers!B:B,MATCH(D1698,Customers!A:A,0))</f>
        <v>Bowman Group</v>
      </c>
    </row>
    <row r="1699" spans="1:16">
      <c r="A1699" t="s">
        <v>2346</v>
      </c>
      <c r="B1699" s="5">
        <v>44958</v>
      </c>
      <c r="C1699" t="s">
        <v>86</v>
      </c>
      <c r="D1699" t="s">
        <v>448</v>
      </c>
      <c r="E1699">
        <v>1</v>
      </c>
      <c r="F1699" t="str">
        <f t="shared" si="104"/>
        <v>normal</v>
      </c>
      <c r="G1699" s="3">
        <v>356</v>
      </c>
      <c r="H1699">
        <v>10</v>
      </c>
      <c r="I1699" t="str">
        <f t="shared" si="105"/>
        <v>discounted</v>
      </c>
      <c r="J1699" s="3">
        <f>Table3[[#This Row],[Quantity_Sold]]*Table3[[#This Row],[Selling_Price]]</f>
        <v>356</v>
      </c>
      <c r="K1699" s="3">
        <f t="shared" si="106"/>
        <v>35.6</v>
      </c>
      <c r="L1699" s="3">
        <f t="shared" si="107"/>
        <v>320.39999999999998</v>
      </c>
      <c r="M1699" s="3" t="str">
        <f>TEXT(Table3[[#This Row],[Date]], "mmmm")</f>
        <v>February</v>
      </c>
      <c r="N1699" s="3" t="str">
        <f>_xlfn.XLOOKUP(D1699,Customers!A:A,Customers!B:B )</f>
        <v>Blair, Gibson and Patel</v>
      </c>
      <c r="O1699" s="3" t="str">
        <f>_xlfn.XLOOKUP(C1699,Books!A:A,Books!B:B)</f>
        <v>While responsibility</v>
      </c>
      <c r="P1699" s="3" t="str">
        <f>INDEX(Customers!B:B,MATCH(D1699,Customers!A:A,0))</f>
        <v>Blair, Gibson and Patel</v>
      </c>
    </row>
    <row r="1700" spans="1:16">
      <c r="A1700" t="s">
        <v>2347</v>
      </c>
      <c r="B1700" s="5">
        <v>44959</v>
      </c>
      <c r="C1700" t="s">
        <v>28</v>
      </c>
      <c r="D1700" t="s">
        <v>460</v>
      </c>
      <c r="E1700">
        <v>2</v>
      </c>
      <c r="F1700" t="str">
        <f t="shared" si="104"/>
        <v>normal</v>
      </c>
      <c r="G1700" s="3">
        <v>342</v>
      </c>
      <c r="H1700">
        <v>10</v>
      </c>
      <c r="I1700" t="str">
        <f t="shared" si="105"/>
        <v>discounted</v>
      </c>
      <c r="J1700" s="3">
        <f>Table3[[#This Row],[Quantity_Sold]]*Table3[[#This Row],[Selling_Price]]</f>
        <v>684</v>
      </c>
      <c r="K1700" s="3">
        <f t="shared" si="106"/>
        <v>34.200000000000003</v>
      </c>
      <c r="L1700" s="3">
        <f t="shared" si="107"/>
        <v>649.79999999999995</v>
      </c>
      <c r="M1700" s="3" t="str">
        <f>TEXT(Table3[[#This Row],[Date]], "mmmm")</f>
        <v>February</v>
      </c>
      <c r="N1700" s="3" t="str">
        <f>_xlfn.XLOOKUP(D1700,Customers!A:A,Customers!B:B )</f>
        <v>Alvarez, Knight and Lopez</v>
      </c>
      <c r="O1700" s="3" t="str">
        <f>_xlfn.XLOOKUP(C1700,Books!A:A,Books!B:B)</f>
        <v>Eat pattern view</v>
      </c>
      <c r="P1700" s="3" t="str">
        <f>INDEX(Customers!B:B,MATCH(D1700,Customers!A:A,0))</f>
        <v>Alvarez, Knight and Lopez</v>
      </c>
    </row>
    <row r="1701" spans="1:16">
      <c r="A1701" t="s">
        <v>2348</v>
      </c>
      <c r="B1701" s="5">
        <v>44971</v>
      </c>
      <c r="C1701" t="s">
        <v>26</v>
      </c>
      <c r="D1701" t="s">
        <v>216</v>
      </c>
      <c r="E1701">
        <v>5</v>
      </c>
      <c r="F1701" t="str">
        <f t="shared" si="104"/>
        <v>normal</v>
      </c>
      <c r="G1701" s="3">
        <v>210</v>
      </c>
      <c r="H1701">
        <v>15</v>
      </c>
      <c r="I1701" t="str">
        <f t="shared" si="105"/>
        <v>discounted</v>
      </c>
      <c r="J1701" s="3">
        <f>Table3[[#This Row],[Quantity_Sold]]*Table3[[#This Row],[Selling_Price]]</f>
        <v>1050</v>
      </c>
      <c r="K1701" s="3">
        <f t="shared" si="106"/>
        <v>31.5</v>
      </c>
      <c r="L1701" s="3">
        <f t="shared" si="107"/>
        <v>1018.5</v>
      </c>
      <c r="M1701" s="3" t="str">
        <f>TEXT(Table3[[#This Row],[Date]], "mmmm")</f>
        <v>February</v>
      </c>
      <c r="N1701" s="3" t="str">
        <f>_xlfn.XLOOKUP(D1701,Customers!A:A,Customers!B:B )</f>
        <v>Evans PLC</v>
      </c>
      <c r="O1701" s="3" t="str">
        <f>_xlfn.XLOOKUP(C1701,Books!A:A,Books!B:B)</f>
        <v>Nearly material</v>
      </c>
      <c r="P1701" s="3" t="str">
        <f>INDEX(Customers!B:B,MATCH(D1701,Customers!A:A,0))</f>
        <v>Evans PLC</v>
      </c>
    </row>
    <row r="1702" spans="1:16">
      <c r="A1702" t="s">
        <v>2349</v>
      </c>
      <c r="B1702" s="5">
        <v>44973</v>
      </c>
      <c r="C1702" t="s">
        <v>102</v>
      </c>
      <c r="D1702" t="s">
        <v>348</v>
      </c>
      <c r="E1702">
        <v>4</v>
      </c>
      <c r="F1702" t="str">
        <f t="shared" si="104"/>
        <v>normal</v>
      </c>
      <c r="G1702" s="3">
        <v>162</v>
      </c>
      <c r="H1702">
        <v>5</v>
      </c>
      <c r="I1702" t="str">
        <f t="shared" si="105"/>
        <v>discounted</v>
      </c>
      <c r="J1702" s="3">
        <f>Table3[[#This Row],[Quantity_Sold]]*Table3[[#This Row],[Selling_Price]]</f>
        <v>648</v>
      </c>
      <c r="K1702" s="3">
        <f t="shared" si="106"/>
        <v>8.1</v>
      </c>
      <c r="L1702" s="3">
        <f t="shared" si="107"/>
        <v>639.9</v>
      </c>
      <c r="M1702" s="3" t="str">
        <f>TEXT(Table3[[#This Row],[Date]], "mmmm")</f>
        <v>February</v>
      </c>
      <c r="N1702" s="3" t="str">
        <f>_xlfn.XLOOKUP(D1702,Customers!A:A,Customers!B:B )</f>
        <v>Wade Group</v>
      </c>
      <c r="O1702" s="3" t="str">
        <f>_xlfn.XLOOKUP(C1702,Books!A:A,Books!B:B)</f>
        <v>Effort same</v>
      </c>
      <c r="P1702" s="3" t="str">
        <f>INDEX(Customers!B:B,MATCH(D1702,Customers!A:A,0))</f>
        <v>Wade Group</v>
      </c>
    </row>
    <row r="1703" spans="1:16">
      <c r="A1703" t="s">
        <v>2350</v>
      </c>
      <c r="B1703" s="5">
        <v>44975</v>
      </c>
      <c r="C1703" t="s">
        <v>98</v>
      </c>
      <c r="D1703" t="s">
        <v>408</v>
      </c>
      <c r="E1703">
        <v>4</v>
      </c>
      <c r="F1703" t="str">
        <f t="shared" si="104"/>
        <v>normal</v>
      </c>
      <c r="G1703" s="3">
        <v>206</v>
      </c>
      <c r="H1703">
        <v>0</v>
      </c>
      <c r="I1703" t="str">
        <f t="shared" si="105"/>
        <v>full price</v>
      </c>
      <c r="J1703" s="3">
        <f>Table3[[#This Row],[Quantity_Sold]]*Table3[[#This Row],[Selling_Price]]</f>
        <v>824</v>
      </c>
      <c r="K1703" s="3">
        <f t="shared" si="106"/>
        <v>0</v>
      </c>
      <c r="L1703" s="3">
        <f t="shared" si="107"/>
        <v>824</v>
      </c>
      <c r="M1703" s="3" t="str">
        <f>TEXT(Table3[[#This Row],[Date]], "mmmm")</f>
        <v>February</v>
      </c>
      <c r="N1703" s="3" t="str">
        <f>_xlfn.XLOOKUP(D1703,Customers!A:A,Customers!B:B )</f>
        <v>Miranda-Jimenez</v>
      </c>
      <c r="O1703" s="3" t="str">
        <f>_xlfn.XLOOKUP(C1703,Books!A:A,Books!B:B)</f>
        <v>Inside lot never discover</v>
      </c>
      <c r="P1703" s="3" t="str">
        <f>INDEX(Customers!B:B,MATCH(D1703,Customers!A:A,0))</f>
        <v>Miranda-Jimenez</v>
      </c>
    </row>
    <row r="1704" spans="1:16">
      <c r="A1704" t="s">
        <v>2351</v>
      </c>
      <c r="B1704" s="5">
        <v>44966</v>
      </c>
      <c r="C1704" t="s">
        <v>30</v>
      </c>
      <c r="D1704" t="s">
        <v>470</v>
      </c>
      <c r="E1704">
        <v>7</v>
      </c>
      <c r="F1704" t="str">
        <f t="shared" si="104"/>
        <v>Bulk</v>
      </c>
      <c r="G1704" s="3">
        <v>281</v>
      </c>
      <c r="H1704">
        <v>15</v>
      </c>
      <c r="I1704" t="str">
        <f t="shared" si="105"/>
        <v>discounted</v>
      </c>
      <c r="J1704" s="3">
        <f>Table3[[#This Row],[Quantity_Sold]]*Table3[[#This Row],[Selling_Price]]</f>
        <v>1967</v>
      </c>
      <c r="K1704" s="3">
        <f t="shared" si="106"/>
        <v>42.15</v>
      </c>
      <c r="L1704" s="3">
        <f t="shared" si="107"/>
        <v>1924.85</v>
      </c>
      <c r="M1704" s="3" t="str">
        <f>TEXT(Table3[[#This Row],[Date]], "mmmm")</f>
        <v>February</v>
      </c>
      <c r="N1704" s="3" t="str">
        <f>_xlfn.XLOOKUP(D1704,Customers!A:A,Customers!B:B )</f>
        <v>Hill-Rojas</v>
      </c>
      <c r="O1704" s="3" t="str">
        <f>_xlfn.XLOOKUP(C1704,Books!A:A,Books!B:B)</f>
        <v>Remember serve</v>
      </c>
      <c r="P1704" s="3" t="str">
        <f>INDEX(Customers!B:B,MATCH(D1704,Customers!A:A,0))</f>
        <v>Hill-Rojas</v>
      </c>
    </row>
    <row r="1705" spans="1:16">
      <c r="A1705" t="s">
        <v>2352</v>
      </c>
      <c r="B1705" s="5">
        <v>44968</v>
      </c>
      <c r="C1705" t="s">
        <v>30</v>
      </c>
      <c r="D1705" t="s">
        <v>196</v>
      </c>
      <c r="E1705">
        <v>6</v>
      </c>
      <c r="F1705" t="str">
        <f t="shared" si="104"/>
        <v>Bulk</v>
      </c>
      <c r="G1705" s="3">
        <v>281</v>
      </c>
      <c r="H1705">
        <v>15</v>
      </c>
      <c r="I1705" t="str">
        <f t="shared" si="105"/>
        <v>discounted</v>
      </c>
      <c r="J1705" s="3">
        <f>Table3[[#This Row],[Quantity_Sold]]*Table3[[#This Row],[Selling_Price]]</f>
        <v>1686</v>
      </c>
      <c r="K1705" s="3">
        <f t="shared" si="106"/>
        <v>42.15</v>
      </c>
      <c r="L1705" s="3">
        <f t="shared" si="107"/>
        <v>1643.85</v>
      </c>
      <c r="M1705" s="3" t="str">
        <f>TEXT(Table3[[#This Row],[Date]], "mmmm")</f>
        <v>February</v>
      </c>
      <c r="N1705" s="3" t="str">
        <f>_xlfn.XLOOKUP(D1705,Customers!A:A,Customers!B:B )</f>
        <v>Martinez-Monroe</v>
      </c>
      <c r="O1705" s="3" t="str">
        <f>_xlfn.XLOOKUP(C1705,Books!A:A,Books!B:B)</f>
        <v>Remember serve</v>
      </c>
      <c r="P1705" s="3" t="str">
        <f>INDEX(Customers!B:B,MATCH(D1705,Customers!A:A,0))</f>
        <v>Martinez-Monroe</v>
      </c>
    </row>
    <row r="1706" spans="1:16">
      <c r="A1706" t="s">
        <v>2353</v>
      </c>
      <c r="B1706" s="5">
        <v>44980</v>
      </c>
      <c r="C1706" t="s">
        <v>48</v>
      </c>
      <c r="D1706" t="s">
        <v>224</v>
      </c>
      <c r="E1706">
        <v>9</v>
      </c>
      <c r="F1706" t="str">
        <f t="shared" si="104"/>
        <v>Bulk</v>
      </c>
      <c r="G1706" s="3">
        <v>386</v>
      </c>
      <c r="H1706">
        <v>5</v>
      </c>
      <c r="I1706" t="str">
        <f t="shared" si="105"/>
        <v>discounted</v>
      </c>
      <c r="J1706" s="3">
        <f>Table3[[#This Row],[Quantity_Sold]]*Table3[[#This Row],[Selling_Price]]</f>
        <v>3474</v>
      </c>
      <c r="K1706" s="3">
        <f t="shared" si="106"/>
        <v>19.3</v>
      </c>
      <c r="L1706" s="3">
        <f t="shared" si="107"/>
        <v>3454.7</v>
      </c>
      <c r="M1706" s="3" t="str">
        <f>TEXT(Table3[[#This Row],[Date]], "mmmm")</f>
        <v>February</v>
      </c>
      <c r="N1706" s="3" t="str">
        <f>_xlfn.XLOOKUP(D1706,Customers!A:A,Customers!B:B )</f>
        <v>Williams Ltd</v>
      </c>
      <c r="O1706" s="3" t="str">
        <f>_xlfn.XLOOKUP(C1706,Books!A:A,Books!B:B)</f>
        <v>Choose level</v>
      </c>
      <c r="P1706" s="3" t="str">
        <f>INDEX(Customers!B:B,MATCH(D1706,Customers!A:A,0))</f>
        <v>Williams Ltd</v>
      </c>
    </row>
    <row r="1707" spans="1:16">
      <c r="A1707" t="s">
        <v>2354</v>
      </c>
      <c r="B1707" s="5">
        <v>44983</v>
      </c>
      <c r="C1707" t="s">
        <v>110</v>
      </c>
      <c r="D1707" t="s">
        <v>236</v>
      </c>
      <c r="E1707">
        <v>6</v>
      </c>
      <c r="F1707" t="str">
        <f t="shared" si="104"/>
        <v>Bulk</v>
      </c>
      <c r="G1707" s="3">
        <v>451</v>
      </c>
      <c r="H1707">
        <v>15</v>
      </c>
      <c r="I1707" t="str">
        <f t="shared" si="105"/>
        <v>discounted</v>
      </c>
      <c r="J1707" s="3">
        <f>Table3[[#This Row],[Quantity_Sold]]*Table3[[#This Row],[Selling_Price]]</f>
        <v>2706</v>
      </c>
      <c r="K1707" s="3">
        <f t="shared" si="106"/>
        <v>67.650000000000006</v>
      </c>
      <c r="L1707" s="3">
        <f t="shared" si="107"/>
        <v>2638.35</v>
      </c>
      <c r="M1707" s="3" t="str">
        <f>TEXT(Table3[[#This Row],[Date]], "mmmm")</f>
        <v>February</v>
      </c>
      <c r="N1707" s="3" t="str">
        <f>_xlfn.XLOOKUP(D1707,Customers!A:A,Customers!B:B )</f>
        <v>Davis, Franklin and Pollard</v>
      </c>
      <c r="O1707" s="3" t="str">
        <f>_xlfn.XLOOKUP(C1707,Books!A:A,Books!B:B)</f>
        <v>Sense produce</v>
      </c>
      <c r="P1707" s="3" t="str">
        <f>INDEX(Customers!B:B,MATCH(D1707,Customers!A:A,0))</f>
        <v>Davis, Franklin and Pollard</v>
      </c>
    </row>
    <row r="1708" spans="1:16">
      <c r="A1708" t="s">
        <v>2355</v>
      </c>
      <c r="B1708" s="5">
        <v>44979</v>
      </c>
      <c r="C1708" t="s">
        <v>90</v>
      </c>
      <c r="D1708" t="s">
        <v>442</v>
      </c>
      <c r="E1708">
        <v>5</v>
      </c>
      <c r="F1708" t="str">
        <f t="shared" si="104"/>
        <v>normal</v>
      </c>
      <c r="G1708" s="3">
        <v>222</v>
      </c>
      <c r="H1708">
        <v>0</v>
      </c>
      <c r="I1708" t="str">
        <f t="shared" si="105"/>
        <v>full price</v>
      </c>
      <c r="J1708" s="3">
        <f>Table3[[#This Row],[Quantity_Sold]]*Table3[[#This Row],[Selling_Price]]</f>
        <v>1110</v>
      </c>
      <c r="K1708" s="3">
        <f t="shared" si="106"/>
        <v>0</v>
      </c>
      <c r="L1708" s="3">
        <f t="shared" si="107"/>
        <v>1110</v>
      </c>
      <c r="M1708" s="3" t="str">
        <f>TEXT(Table3[[#This Row],[Date]], "mmmm")</f>
        <v>February</v>
      </c>
      <c r="N1708" s="3" t="str">
        <f>_xlfn.XLOOKUP(D1708,Customers!A:A,Customers!B:B )</f>
        <v>Terry-Simpson</v>
      </c>
      <c r="O1708" s="3" t="str">
        <f>_xlfn.XLOOKUP(C1708,Books!A:A,Books!B:B)</f>
        <v>Remember approach buy</v>
      </c>
      <c r="P1708" s="3" t="str">
        <f>INDEX(Customers!B:B,MATCH(D1708,Customers!A:A,0))</f>
        <v>Terry-Simpson</v>
      </c>
    </row>
    <row r="1709" spans="1:16">
      <c r="A1709" t="s">
        <v>2356</v>
      </c>
      <c r="B1709" s="5">
        <v>44984</v>
      </c>
      <c r="C1709" t="s">
        <v>100</v>
      </c>
      <c r="D1709" t="s">
        <v>506</v>
      </c>
      <c r="E1709">
        <v>2</v>
      </c>
      <c r="F1709" t="str">
        <f t="shared" si="104"/>
        <v>normal</v>
      </c>
      <c r="G1709" s="3">
        <v>334</v>
      </c>
      <c r="H1709">
        <v>5</v>
      </c>
      <c r="I1709" t="str">
        <f t="shared" si="105"/>
        <v>discounted</v>
      </c>
      <c r="J1709" s="3">
        <f>Table3[[#This Row],[Quantity_Sold]]*Table3[[#This Row],[Selling_Price]]</f>
        <v>668</v>
      </c>
      <c r="K1709" s="3">
        <f t="shared" si="106"/>
        <v>16.7</v>
      </c>
      <c r="L1709" s="3">
        <f t="shared" si="107"/>
        <v>651.29999999999995</v>
      </c>
      <c r="M1709" s="3" t="str">
        <f>TEXT(Table3[[#This Row],[Date]], "mmmm")</f>
        <v>February</v>
      </c>
      <c r="N1709" s="3" t="str">
        <f>_xlfn.XLOOKUP(D1709,Customers!A:A,Customers!B:B )</f>
        <v>Torres Ltd</v>
      </c>
      <c r="O1709" s="3" t="str">
        <f>_xlfn.XLOOKUP(C1709,Books!A:A,Books!B:B)</f>
        <v>Prevent particularly wrong</v>
      </c>
      <c r="P1709" s="3" t="str">
        <f>INDEX(Customers!B:B,MATCH(D1709,Customers!A:A,0))</f>
        <v>Torres Ltd</v>
      </c>
    </row>
    <row r="1710" spans="1:16">
      <c r="A1710" t="s">
        <v>2357</v>
      </c>
      <c r="B1710" s="5">
        <v>44971</v>
      </c>
      <c r="C1710" t="s">
        <v>94</v>
      </c>
      <c r="D1710" t="s">
        <v>572</v>
      </c>
      <c r="E1710">
        <v>7</v>
      </c>
      <c r="F1710" t="str">
        <f t="shared" si="104"/>
        <v>Bulk</v>
      </c>
      <c r="G1710" s="3">
        <v>262</v>
      </c>
      <c r="H1710">
        <v>15</v>
      </c>
      <c r="I1710" t="str">
        <f t="shared" si="105"/>
        <v>discounted</v>
      </c>
      <c r="J1710" s="3">
        <f>Table3[[#This Row],[Quantity_Sold]]*Table3[[#This Row],[Selling_Price]]</f>
        <v>1834</v>
      </c>
      <c r="K1710" s="3">
        <f t="shared" si="106"/>
        <v>39.299999999999997</v>
      </c>
      <c r="L1710" s="3">
        <f t="shared" si="107"/>
        <v>1794.7</v>
      </c>
      <c r="M1710" s="3" t="str">
        <f>TEXT(Table3[[#This Row],[Date]], "mmmm")</f>
        <v>February</v>
      </c>
      <c r="N1710" s="3" t="str">
        <f>_xlfn.XLOOKUP(D1710,Customers!A:A,Customers!B:B )</f>
        <v>Hill Inc</v>
      </c>
      <c r="O1710" s="3" t="str">
        <f>_xlfn.XLOOKUP(C1710,Books!A:A,Books!B:B)</f>
        <v>Number owner</v>
      </c>
      <c r="P1710" s="3" t="str">
        <f>INDEX(Customers!B:B,MATCH(D1710,Customers!A:A,0))</f>
        <v>Hill Inc</v>
      </c>
    </row>
    <row r="1711" spans="1:16">
      <c r="A1711" t="s">
        <v>2358</v>
      </c>
      <c r="B1711" s="5">
        <v>44971</v>
      </c>
      <c r="C1711" t="s">
        <v>84</v>
      </c>
      <c r="D1711" t="s">
        <v>246</v>
      </c>
      <c r="E1711">
        <v>10</v>
      </c>
      <c r="F1711" t="str">
        <f t="shared" si="104"/>
        <v>Bulk</v>
      </c>
      <c r="G1711" s="3">
        <v>481</v>
      </c>
      <c r="H1711">
        <v>15</v>
      </c>
      <c r="I1711" t="str">
        <f t="shared" si="105"/>
        <v>discounted</v>
      </c>
      <c r="J1711" s="3">
        <f>Table3[[#This Row],[Quantity_Sold]]*Table3[[#This Row],[Selling_Price]]</f>
        <v>4810</v>
      </c>
      <c r="K1711" s="3">
        <f t="shared" si="106"/>
        <v>72.150000000000006</v>
      </c>
      <c r="L1711" s="3">
        <f t="shared" si="107"/>
        <v>4737.8500000000004</v>
      </c>
      <c r="M1711" s="3" t="str">
        <f>TEXT(Table3[[#This Row],[Date]], "mmmm")</f>
        <v>February</v>
      </c>
      <c r="N1711" s="3" t="str">
        <f>_xlfn.XLOOKUP(D1711,Customers!A:A,Customers!B:B )</f>
        <v>Murphy LLC</v>
      </c>
      <c r="O1711" s="3" t="str">
        <f>_xlfn.XLOOKUP(C1711,Books!A:A,Books!B:B)</f>
        <v>Statement back brother</v>
      </c>
      <c r="P1711" s="3" t="str">
        <f>INDEX(Customers!B:B,MATCH(D1711,Customers!A:A,0))</f>
        <v>Murphy LLC</v>
      </c>
    </row>
    <row r="1712" spans="1:16">
      <c r="A1712" t="s">
        <v>2359</v>
      </c>
      <c r="B1712" s="5">
        <v>44965</v>
      </c>
      <c r="C1712" t="s">
        <v>50</v>
      </c>
      <c r="D1712" t="s">
        <v>512</v>
      </c>
      <c r="E1712">
        <v>1</v>
      </c>
      <c r="F1712" t="str">
        <f t="shared" si="104"/>
        <v>normal</v>
      </c>
      <c r="G1712" s="3">
        <v>269</v>
      </c>
      <c r="H1712">
        <v>15</v>
      </c>
      <c r="I1712" t="str">
        <f t="shared" si="105"/>
        <v>discounted</v>
      </c>
      <c r="J1712" s="3">
        <f>Table3[[#This Row],[Quantity_Sold]]*Table3[[#This Row],[Selling_Price]]</f>
        <v>269</v>
      </c>
      <c r="K1712" s="3">
        <f t="shared" si="106"/>
        <v>40.35</v>
      </c>
      <c r="L1712" s="3">
        <f t="shared" si="107"/>
        <v>228.65</v>
      </c>
      <c r="M1712" s="3" t="str">
        <f>TEXT(Table3[[#This Row],[Date]], "mmmm")</f>
        <v>February</v>
      </c>
      <c r="N1712" s="3" t="str">
        <f>_xlfn.XLOOKUP(D1712,Customers!A:A,Customers!B:B )</f>
        <v>Melton Ltd</v>
      </c>
      <c r="O1712" s="3" t="str">
        <f>_xlfn.XLOOKUP(C1712,Books!A:A,Books!B:B)</f>
        <v>Course history</v>
      </c>
      <c r="P1712" s="3" t="str">
        <f>INDEX(Customers!B:B,MATCH(D1712,Customers!A:A,0))</f>
        <v>Melton Ltd</v>
      </c>
    </row>
    <row r="1713" spans="1:16">
      <c r="A1713" t="s">
        <v>2360</v>
      </c>
      <c r="B1713" s="5">
        <v>44978</v>
      </c>
      <c r="C1713" t="s">
        <v>28</v>
      </c>
      <c r="D1713" t="s">
        <v>382</v>
      </c>
      <c r="E1713">
        <v>6</v>
      </c>
      <c r="F1713" t="str">
        <f t="shared" si="104"/>
        <v>Bulk</v>
      </c>
      <c r="G1713" s="3">
        <v>342</v>
      </c>
      <c r="H1713">
        <v>15</v>
      </c>
      <c r="I1713" t="str">
        <f t="shared" si="105"/>
        <v>discounted</v>
      </c>
      <c r="J1713" s="3">
        <f>Table3[[#This Row],[Quantity_Sold]]*Table3[[#This Row],[Selling_Price]]</f>
        <v>2052</v>
      </c>
      <c r="K1713" s="3">
        <f t="shared" si="106"/>
        <v>51.3</v>
      </c>
      <c r="L1713" s="3">
        <f t="shared" si="107"/>
        <v>2000.7</v>
      </c>
      <c r="M1713" s="3" t="str">
        <f>TEXT(Table3[[#This Row],[Date]], "mmmm")</f>
        <v>February</v>
      </c>
      <c r="N1713" s="3" t="str">
        <f>_xlfn.XLOOKUP(D1713,Customers!A:A,Customers!B:B )</f>
        <v>Williams and Sons</v>
      </c>
      <c r="O1713" s="3" t="str">
        <f>_xlfn.XLOOKUP(C1713,Books!A:A,Books!B:B)</f>
        <v>Eat pattern view</v>
      </c>
      <c r="P1713" s="3" t="str">
        <f>INDEX(Customers!B:B,MATCH(D1713,Customers!A:A,0))</f>
        <v>Williams and Sons</v>
      </c>
    </row>
    <row r="1714" spans="1:16">
      <c r="A1714" t="s">
        <v>2361</v>
      </c>
      <c r="B1714" s="5">
        <v>44983</v>
      </c>
      <c r="C1714" t="s">
        <v>42</v>
      </c>
      <c r="D1714" t="s">
        <v>288</v>
      </c>
      <c r="E1714">
        <v>7</v>
      </c>
      <c r="F1714" t="str">
        <f t="shared" si="104"/>
        <v>Bulk</v>
      </c>
      <c r="G1714" s="3">
        <v>303</v>
      </c>
      <c r="H1714">
        <v>10</v>
      </c>
      <c r="I1714" t="str">
        <f t="shared" si="105"/>
        <v>discounted</v>
      </c>
      <c r="J1714" s="3">
        <f>Table3[[#This Row],[Quantity_Sold]]*Table3[[#This Row],[Selling_Price]]</f>
        <v>2121</v>
      </c>
      <c r="K1714" s="3">
        <f t="shared" si="106"/>
        <v>30.3</v>
      </c>
      <c r="L1714" s="3">
        <f t="shared" si="107"/>
        <v>2090.6999999999998</v>
      </c>
      <c r="M1714" s="3" t="str">
        <f>TEXT(Table3[[#This Row],[Date]], "mmmm")</f>
        <v>February</v>
      </c>
      <c r="N1714" s="3" t="str">
        <f>_xlfn.XLOOKUP(D1714,Customers!A:A,Customers!B:B )</f>
        <v>Martinez, Bruce and Brady</v>
      </c>
      <c r="O1714" s="3" t="str">
        <f>_xlfn.XLOOKUP(C1714,Books!A:A,Books!B:B)</f>
        <v>Industry sport interesting</v>
      </c>
      <c r="P1714" s="3" t="str">
        <f>INDEX(Customers!B:B,MATCH(D1714,Customers!A:A,0))</f>
        <v>Martinez, Bruce and Brady</v>
      </c>
    </row>
    <row r="1715" spans="1:16">
      <c r="A1715" t="s">
        <v>2362</v>
      </c>
      <c r="B1715" s="5">
        <v>44966</v>
      </c>
      <c r="C1715" t="s">
        <v>102</v>
      </c>
      <c r="D1715" t="s">
        <v>480</v>
      </c>
      <c r="E1715">
        <v>9</v>
      </c>
      <c r="F1715" t="str">
        <f t="shared" si="104"/>
        <v>Bulk</v>
      </c>
      <c r="G1715" s="3">
        <v>162</v>
      </c>
      <c r="H1715">
        <v>10</v>
      </c>
      <c r="I1715" t="str">
        <f t="shared" si="105"/>
        <v>discounted</v>
      </c>
      <c r="J1715" s="3">
        <f>Table3[[#This Row],[Quantity_Sold]]*Table3[[#This Row],[Selling_Price]]</f>
        <v>1458</v>
      </c>
      <c r="K1715" s="3">
        <f t="shared" si="106"/>
        <v>16.2</v>
      </c>
      <c r="L1715" s="3">
        <f t="shared" si="107"/>
        <v>1441.8</v>
      </c>
      <c r="M1715" s="3" t="str">
        <f>TEXT(Table3[[#This Row],[Date]], "mmmm")</f>
        <v>February</v>
      </c>
      <c r="N1715" s="3" t="str">
        <f>_xlfn.XLOOKUP(D1715,Customers!A:A,Customers!B:B )</f>
        <v>Jordan, Parker and Adams</v>
      </c>
      <c r="O1715" s="3" t="str">
        <f>_xlfn.XLOOKUP(C1715,Books!A:A,Books!B:B)</f>
        <v>Effort same</v>
      </c>
      <c r="P1715" s="3" t="str">
        <f>INDEX(Customers!B:B,MATCH(D1715,Customers!A:A,0))</f>
        <v>Jordan, Parker and Adams</v>
      </c>
    </row>
    <row r="1716" spans="1:16">
      <c r="A1716" t="s">
        <v>2363</v>
      </c>
      <c r="B1716" s="5">
        <v>44977</v>
      </c>
      <c r="C1716" t="s">
        <v>10</v>
      </c>
      <c r="D1716" t="s">
        <v>396</v>
      </c>
      <c r="E1716">
        <v>7</v>
      </c>
      <c r="F1716" t="str">
        <f t="shared" si="104"/>
        <v>Bulk</v>
      </c>
      <c r="G1716" s="3">
        <v>167</v>
      </c>
      <c r="H1716">
        <v>5</v>
      </c>
      <c r="I1716" t="str">
        <f t="shared" si="105"/>
        <v>discounted</v>
      </c>
      <c r="J1716" s="3">
        <f>Table3[[#This Row],[Quantity_Sold]]*Table3[[#This Row],[Selling_Price]]</f>
        <v>1169</v>
      </c>
      <c r="K1716" s="3">
        <f t="shared" si="106"/>
        <v>8.35</v>
      </c>
      <c r="L1716" s="3">
        <f t="shared" si="107"/>
        <v>1160.6500000000001</v>
      </c>
      <c r="M1716" s="3" t="str">
        <f>TEXT(Table3[[#This Row],[Date]], "mmmm")</f>
        <v>February</v>
      </c>
      <c r="N1716" s="3" t="str">
        <f>_xlfn.XLOOKUP(D1716,Customers!A:A,Customers!B:B )</f>
        <v>Holt-Brown</v>
      </c>
      <c r="O1716" s="3" t="str">
        <f>_xlfn.XLOOKUP(C1716,Books!A:A,Books!B:B)</f>
        <v>Late</v>
      </c>
      <c r="P1716" s="3" t="str">
        <f>INDEX(Customers!B:B,MATCH(D1716,Customers!A:A,0))</f>
        <v>Holt-Brown</v>
      </c>
    </row>
    <row r="1717" spans="1:16">
      <c r="A1717" t="s">
        <v>2364</v>
      </c>
      <c r="B1717" s="5">
        <v>44974</v>
      </c>
      <c r="C1717" t="s">
        <v>34</v>
      </c>
      <c r="D1717" t="s">
        <v>162</v>
      </c>
      <c r="E1717">
        <v>9</v>
      </c>
      <c r="F1717" t="str">
        <f t="shared" si="104"/>
        <v>Bulk</v>
      </c>
      <c r="G1717" s="3">
        <v>284</v>
      </c>
      <c r="H1717">
        <v>0</v>
      </c>
      <c r="I1717" t="str">
        <f t="shared" si="105"/>
        <v>full price</v>
      </c>
      <c r="J1717" s="3">
        <f>Table3[[#This Row],[Quantity_Sold]]*Table3[[#This Row],[Selling_Price]]</f>
        <v>2556</v>
      </c>
      <c r="K1717" s="3">
        <f t="shared" si="106"/>
        <v>0</v>
      </c>
      <c r="L1717" s="3">
        <f t="shared" si="107"/>
        <v>2556</v>
      </c>
      <c r="M1717" s="3" t="str">
        <f>TEXT(Table3[[#This Row],[Date]], "mmmm")</f>
        <v>February</v>
      </c>
      <c r="N1717" s="3" t="str">
        <f>_xlfn.XLOOKUP(D1717,Customers!A:A,Customers!B:B )</f>
        <v>Trevino PLC</v>
      </c>
      <c r="O1717" s="3" t="str">
        <f>_xlfn.XLOOKUP(C1717,Books!A:A,Books!B:B)</f>
        <v>Against realize bill</v>
      </c>
      <c r="P1717" s="3" t="str">
        <f>INDEX(Customers!B:B,MATCH(D1717,Customers!A:A,0))</f>
        <v>Trevino PLC</v>
      </c>
    </row>
    <row r="1718" spans="1:16">
      <c r="A1718" t="s">
        <v>2365</v>
      </c>
      <c r="B1718" s="5">
        <v>44967</v>
      </c>
      <c r="C1718" t="s">
        <v>4</v>
      </c>
      <c r="D1718" t="s">
        <v>508</v>
      </c>
      <c r="E1718">
        <v>2</v>
      </c>
      <c r="F1718" t="str">
        <f t="shared" si="104"/>
        <v>normal</v>
      </c>
      <c r="G1718" s="3">
        <v>418</v>
      </c>
      <c r="H1718">
        <v>0</v>
      </c>
      <c r="I1718" t="str">
        <f t="shared" si="105"/>
        <v>full price</v>
      </c>
      <c r="J1718" s="3">
        <f>Table3[[#This Row],[Quantity_Sold]]*Table3[[#This Row],[Selling_Price]]</f>
        <v>836</v>
      </c>
      <c r="K1718" s="3">
        <f t="shared" si="106"/>
        <v>0</v>
      </c>
      <c r="L1718" s="3">
        <f t="shared" si="107"/>
        <v>836</v>
      </c>
      <c r="M1718" s="3" t="str">
        <f>TEXT(Table3[[#This Row],[Date]], "mmmm")</f>
        <v>February</v>
      </c>
      <c r="N1718" s="3" t="str">
        <f>_xlfn.XLOOKUP(D1718,Customers!A:A,Customers!B:B )</f>
        <v>George, Howard and Mcdaniel</v>
      </c>
      <c r="O1718" s="3" t="str">
        <f>_xlfn.XLOOKUP(C1718,Books!A:A,Books!B:B)</f>
        <v>Arrive ok</v>
      </c>
      <c r="P1718" s="3" t="str">
        <f>INDEX(Customers!B:B,MATCH(D1718,Customers!A:A,0))</f>
        <v>George, Howard and Mcdaniel</v>
      </c>
    </row>
    <row r="1719" spans="1:16">
      <c r="A1719" t="s">
        <v>2366</v>
      </c>
      <c r="B1719" s="5">
        <v>44969</v>
      </c>
      <c r="C1719" t="s">
        <v>56</v>
      </c>
      <c r="D1719" t="s">
        <v>260</v>
      </c>
      <c r="E1719">
        <v>5</v>
      </c>
      <c r="F1719" t="str">
        <f t="shared" si="104"/>
        <v>normal</v>
      </c>
      <c r="G1719" s="3">
        <v>222</v>
      </c>
      <c r="H1719">
        <v>5</v>
      </c>
      <c r="I1719" t="str">
        <f t="shared" si="105"/>
        <v>discounted</v>
      </c>
      <c r="J1719" s="3">
        <f>Table3[[#This Row],[Quantity_Sold]]*Table3[[#This Row],[Selling_Price]]</f>
        <v>1110</v>
      </c>
      <c r="K1719" s="3">
        <f t="shared" si="106"/>
        <v>11.1</v>
      </c>
      <c r="L1719" s="3">
        <f t="shared" si="107"/>
        <v>1098.9000000000001</v>
      </c>
      <c r="M1719" s="3" t="str">
        <f>TEXT(Table3[[#This Row],[Date]], "mmmm")</f>
        <v>February</v>
      </c>
      <c r="N1719" s="3" t="str">
        <f>_xlfn.XLOOKUP(D1719,Customers!A:A,Customers!B:B )</f>
        <v>Thomas-Melendez</v>
      </c>
      <c r="O1719" s="3" t="str">
        <f>_xlfn.XLOOKUP(C1719,Books!A:A,Books!B:B)</f>
        <v>Unit coach</v>
      </c>
      <c r="P1719" s="3" t="str">
        <f>INDEX(Customers!B:B,MATCH(D1719,Customers!A:A,0))</f>
        <v>Thomas-Melendez</v>
      </c>
    </row>
    <row r="1720" spans="1:16">
      <c r="A1720" t="s">
        <v>2367</v>
      </c>
      <c r="B1720" s="5">
        <v>44962</v>
      </c>
      <c r="C1720" t="s">
        <v>26</v>
      </c>
      <c r="D1720" t="s">
        <v>236</v>
      </c>
      <c r="E1720">
        <v>7</v>
      </c>
      <c r="F1720" t="str">
        <f t="shared" si="104"/>
        <v>Bulk</v>
      </c>
      <c r="G1720" s="3">
        <v>210</v>
      </c>
      <c r="H1720">
        <v>15</v>
      </c>
      <c r="I1720" t="str">
        <f t="shared" si="105"/>
        <v>discounted</v>
      </c>
      <c r="J1720" s="3">
        <f>Table3[[#This Row],[Quantity_Sold]]*Table3[[#This Row],[Selling_Price]]</f>
        <v>1470</v>
      </c>
      <c r="K1720" s="3">
        <f t="shared" si="106"/>
        <v>31.5</v>
      </c>
      <c r="L1720" s="3">
        <f t="shared" si="107"/>
        <v>1438.5</v>
      </c>
      <c r="M1720" s="3" t="str">
        <f>TEXT(Table3[[#This Row],[Date]], "mmmm")</f>
        <v>February</v>
      </c>
      <c r="N1720" s="3" t="str">
        <f>_xlfn.XLOOKUP(D1720,Customers!A:A,Customers!B:B )</f>
        <v>Davis, Franklin and Pollard</v>
      </c>
      <c r="O1720" s="3" t="str">
        <f>_xlfn.XLOOKUP(C1720,Books!A:A,Books!B:B)</f>
        <v>Nearly material</v>
      </c>
      <c r="P1720" s="3" t="str">
        <f>INDEX(Customers!B:B,MATCH(D1720,Customers!A:A,0))</f>
        <v>Davis, Franklin and Pollard</v>
      </c>
    </row>
    <row r="1721" spans="1:16">
      <c r="A1721" t="s">
        <v>2368</v>
      </c>
      <c r="B1721" s="5">
        <v>44972</v>
      </c>
      <c r="C1721" t="s">
        <v>110</v>
      </c>
      <c r="D1721" t="s">
        <v>226</v>
      </c>
      <c r="E1721">
        <v>4</v>
      </c>
      <c r="F1721" t="str">
        <f t="shared" si="104"/>
        <v>normal</v>
      </c>
      <c r="G1721" s="3">
        <v>451</v>
      </c>
      <c r="H1721">
        <v>15</v>
      </c>
      <c r="I1721" t="str">
        <f t="shared" si="105"/>
        <v>discounted</v>
      </c>
      <c r="J1721" s="3">
        <f>Table3[[#This Row],[Quantity_Sold]]*Table3[[#This Row],[Selling_Price]]</f>
        <v>1804</v>
      </c>
      <c r="K1721" s="3">
        <f t="shared" si="106"/>
        <v>67.650000000000006</v>
      </c>
      <c r="L1721" s="3">
        <f t="shared" si="107"/>
        <v>1736.35</v>
      </c>
      <c r="M1721" s="3" t="str">
        <f>TEXT(Table3[[#This Row],[Date]], "mmmm")</f>
        <v>February</v>
      </c>
      <c r="N1721" s="3" t="str">
        <f>_xlfn.XLOOKUP(D1721,Customers!A:A,Customers!B:B )</f>
        <v>Blackburn, Castillo and Diaz</v>
      </c>
      <c r="O1721" s="3" t="str">
        <f>_xlfn.XLOOKUP(C1721,Books!A:A,Books!B:B)</f>
        <v>Sense produce</v>
      </c>
      <c r="P1721" s="3" t="str">
        <f>INDEX(Customers!B:B,MATCH(D1721,Customers!A:A,0))</f>
        <v>Blackburn, Castillo and Diaz</v>
      </c>
    </row>
    <row r="1722" spans="1:16">
      <c r="A1722" t="s">
        <v>2369</v>
      </c>
      <c r="B1722" s="5">
        <v>44981</v>
      </c>
      <c r="C1722" t="s">
        <v>114</v>
      </c>
      <c r="D1722" t="s">
        <v>198</v>
      </c>
      <c r="E1722">
        <v>6</v>
      </c>
      <c r="F1722" t="str">
        <f t="shared" si="104"/>
        <v>Bulk</v>
      </c>
      <c r="G1722" s="3">
        <v>315</v>
      </c>
      <c r="H1722">
        <v>5</v>
      </c>
      <c r="I1722" t="str">
        <f t="shared" si="105"/>
        <v>discounted</v>
      </c>
      <c r="J1722" s="3">
        <f>Table3[[#This Row],[Quantity_Sold]]*Table3[[#This Row],[Selling_Price]]</f>
        <v>1890</v>
      </c>
      <c r="K1722" s="3">
        <f t="shared" si="106"/>
        <v>15.75</v>
      </c>
      <c r="L1722" s="3">
        <f t="shared" si="107"/>
        <v>1874.25</v>
      </c>
      <c r="M1722" s="3" t="str">
        <f>TEXT(Table3[[#This Row],[Date]], "mmmm")</f>
        <v>February</v>
      </c>
      <c r="N1722" s="3" t="str">
        <f>_xlfn.XLOOKUP(D1722,Customers!A:A,Customers!B:B )</f>
        <v>Harris-Mills</v>
      </c>
      <c r="O1722" s="3" t="str">
        <f>_xlfn.XLOOKUP(C1722,Books!A:A,Books!B:B)</f>
        <v>Detail difficult power</v>
      </c>
      <c r="P1722" s="3" t="str">
        <f>INDEX(Customers!B:B,MATCH(D1722,Customers!A:A,0))</f>
        <v>Harris-Mills</v>
      </c>
    </row>
    <row r="1723" spans="1:16">
      <c r="A1723" t="s">
        <v>2370</v>
      </c>
      <c r="B1723" s="5">
        <v>44976</v>
      </c>
      <c r="C1723" t="s">
        <v>18</v>
      </c>
      <c r="D1723" t="s">
        <v>610</v>
      </c>
      <c r="E1723">
        <v>10</v>
      </c>
      <c r="F1723" t="str">
        <f t="shared" si="104"/>
        <v>Bulk</v>
      </c>
      <c r="G1723" s="3">
        <v>500</v>
      </c>
      <c r="H1723">
        <v>15</v>
      </c>
      <c r="I1723" t="str">
        <f t="shared" si="105"/>
        <v>discounted</v>
      </c>
      <c r="J1723" s="3">
        <f>Table3[[#This Row],[Quantity_Sold]]*Table3[[#This Row],[Selling_Price]]</f>
        <v>5000</v>
      </c>
      <c r="K1723" s="3">
        <f t="shared" si="106"/>
        <v>75</v>
      </c>
      <c r="L1723" s="3">
        <f t="shared" si="107"/>
        <v>4925</v>
      </c>
      <c r="M1723" s="3" t="str">
        <f>TEXT(Table3[[#This Row],[Date]], "mmmm")</f>
        <v>February</v>
      </c>
      <c r="N1723" s="3" t="str">
        <f>_xlfn.XLOOKUP(D1723,Customers!A:A,Customers!B:B )</f>
        <v>Ross Ltd</v>
      </c>
      <c r="O1723" s="3" t="str">
        <f>_xlfn.XLOOKUP(C1723,Books!A:A,Books!B:B)</f>
        <v>Cell become</v>
      </c>
      <c r="P1723" s="3" t="str">
        <f>INDEX(Customers!B:B,MATCH(D1723,Customers!A:A,0))</f>
        <v>Ross Ltd</v>
      </c>
    </row>
    <row r="1724" spans="1:16">
      <c r="A1724" t="s">
        <v>2371</v>
      </c>
      <c r="B1724" s="5">
        <v>44974</v>
      </c>
      <c r="C1724" t="s">
        <v>110</v>
      </c>
      <c r="D1724" t="s">
        <v>418</v>
      </c>
      <c r="E1724">
        <v>7</v>
      </c>
      <c r="F1724" t="str">
        <f t="shared" si="104"/>
        <v>Bulk</v>
      </c>
      <c r="G1724" s="3">
        <v>451</v>
      </c>
      <c r="H1724">
        <v>10</v>
      </c>
      <c r="I1724" t="str">
        <f t="shared" si="105"/>
        <v>discounted</v>
      </c>
      <c r="J1724" s="3">
        <f>Table3[[#This Row],[Quantity_Sold]]*Table3[[#This Row],[Selling_Price]]</f>
        <v>3157</v>
      </c>
      <c r="K1724" s="3">
        <f t="shared" si="106"/>
        <v>45.1</v>
      </c>
      <c r="L1724" s="3">
        <f t="shared" si="107"/>
        <v>3111.9</v>
      </c>
      <c r="M1724" s="3" t="str">
        <f>TEXT(Table3[[#This Row],[Date]], "mmmm")</f>
        <v>February</v>
      </c>
      <c r="N1724" s="3" t="str">
        <f>_xlfn.XLOOKUP(D1724,Customers!A:A,Customers!B:B )</f>
        <v>Holloway, Lewis and Bryan</v>
      </c>
      <c r="O1724" s="3" t="str">
        <f>_xlfn.XLOOKUP(C1724,Books!A:A,Books!B:B)</f>
        <v>Sense produce</v>
      </c>
      <c r="P1724" s="3" t="str">
        <f>INDEX(Customers!B:B,MATCH(D1724,Customers!A:A,0))</f>
        <v>Holloway, Lewis and Bryan</v>
      </c>
    </row>
    <row r="1725" spans="1:16">
      <c r="A1725" t="s">
        <v>2372</v>
      </c>
      <c r="B1725" s="5">
        <v>44966</v>
      </c>
      <c r="C1725" t="s">
        <v>24</v>
      </c>
      <c r="D1725" t="s">
        <v>490</v>
      </c>
      <c r="E1725">
        <v>10</v>
      </c>
      <c r="F1725" t="str">
        <f t="shared" si="104"/>
        <v>Bulk</v>
      </c>
      <c r="G1725" s="3">
        <v>492</v>
      </c>
      <c r="H1725">
        <v>15</v>
      </c>
      <c r="I1725" t="str">
        <f t="shared" si="105"/>
        <v>discounted</v>
      </c>
      <c r="J1725" s="3">
        <f>Table3[[#This Row],[Quantity_Sold]]*Table3[[#This Row],[Selling_Price]]</f>
        <v>4920</v>
      </c>
      <c r="K1725" s="3">
        <f t="shared" si="106"/>
        <v>73.8</v>
      </c>
      <c r="L1725" s="3">
        <f t="shared" si="107"/>
        <v>4846.2</v>
      </c>
      <c r="M1725" s="3" t="str">
        <f>TEXT(Table3[[#This Row],[Date]], "mmmm")</f>
        <v>February</v>
      </c>
      <c r="N1725" s="3" t="str">
        <f>_xlfn.XLOOKUP(D1725,Customers!A:A,Customers!B:B )</f>
        <v>Edwards, Ayers and Lowe</v>
      </c>
      <c r="O1725" s="3" t="str">
        <f>_xlfn.XLOOKUP(C1725,Books!A:A,Books!B:B)</f>
        <v>Audience stop sport</v>
      </c>
      <c r="P1725" s="3" t="str">
        <f>INDEX(Customers!B:B,MATCH(D1725,Customers!A:A,0))</f>
        <v>Edwards, Ayers and Lowe</v>
      </c>
    </row>
    <row r="1726" spans="1:16">
      <c r="A1726" t="s">
        <v>2373</v>
      </c>
      <c r="B1726" s="5">
        <v>44982</v>
      </c>
      <c r="C1726" t="s">
        <v>10</v>
      </c>
      <c r="D1726" t="s">
        <v>218</v>
      </c>
      <c r="E1726">
        <v>3</v>
      </c>
      <c r="F1726" t="str">
        <f t="shared" si="104"/>
        <v>normal</v>
      </c>
      <c r="G1726" s="3">
        <v>167</v>
      </c>
      <c r="H1726">
        <v>0</v>
      </c>
      <c r="I1726" t="str">
        <f t="shared" si="105"/>
        <v>full price</v>
      </c>
      <c r="J1726" s="3">
        <f>Table3[[#This Row],[Quantity_Sold]]*Table3[[#This Row],[Selling_Price]]</f>
        <v>501</v>
      </c>
      <c r="K1726" s="3">
        <f t="shared" si="106"/>
        <v>0</v>
      </c>
      <c r="L1726" s="3">
        <f t="shared" si="107"/>
        <v>501</v>
      </c>
      <c r="M1726" s="3" t="str">
        <f>TEXT(Table3[[#This Row],[Date]], "mmmm")</f>
        <v>February</v>
      </c>
      <c r="N1726" s="3" t="str">
        <f>_xlfn.XLOOKUP(D1726,Customers!A:A,Customers!B:B )</f>
        <v>Fox-Williams</v>
      </c>
      <c r="O1726" s="3" t="str">
        <f>_xlfn.XLOOKUP(C1726,Books!A:A,Books!B:B)</f>
        <v>Late</v>
      </c>
      <c r="P1726" s="3" t="str">
        <f>INDEX(Customers!B:B,MATCH(D1726,Customers!A:A,0))</f>
        <v>Fox-Williams</v>
      </c>
    </row>
    <row r="1727" spans="1:16">
      <c r="A1727" t="s">
        <v>2374</v>
      </c>
      <c r="B1727" s="5">
        <v>44980</v>
      </c>
      <c r="C1727" t="s">
        <v>106</v>
      </c>
      <c r="D1727" t="s">
        <v>334</v>
      </c>
      <c r="E1727">
        <v>6</v>
      </c>
      <c r="F1727" t="str">
        <f t="shared" si="104"/>
        <v>Bulk</v>
      </c>
      <c r="G1727" s="3">
        <v>219</v>
      </c>
      <c r="H1727">
        <v>15</v>
      </c>
      <c r="I1727" t="str">
        <f t="shared" si="105"/>
        <v>discounted</v>
      </c>
      <c r="J1727" s="3">
        <f>Table3[[#This Row],[Quantity_Sold]]*Table3[[#This Row],[Selling_Price]]</f>
        <v>1314</v>
      </c>
      <c r="K1727" s="3">
        <f t="shared" si="106"/>
        <v>32.85</v>
      </c>
      <c r="L1727" s="3">
        <f t="shared" si="107"/>
        <v>1281.1500000000001</v>
      </c>
      <c r="M1727" s="3" t="str">
        <f>TEXT(Table3[[#This Row],[Date]], "mmmm")</f>
        <v>February</v>
      </c>
      <c r="N1727" s="3" t="str">
        <f>_xlfn.XLOOKUP(D1727,Customers!A:A,Customers!B:B )</f>
        <v>Torres, Rodriguez and Edwards</v>
      </c>
      <c r="O1727" s="3" t="str">
        <f>_xlfn.XLOOKUP(C1727,Books!A:A,Books!B:B)</f>
        <v>Some may</v>
      </c>
      <c r="P1727" s="3" t="str">
        <f>INDEX(Customers!B:B,MATCH(D1727,Customers!A:A,0))</f>
        <v>Torres, Rodriguez and Edwards</v>
      </c>
    </row>
    <row r="1728" spans="1:16">
      <c r="A1728" t="s">
        <v>2375</v>
      </c>
      <c r="B1728" s="5">
        <v>44964</v>
      </c>
      <c r="C1728" t="s">
        <v>104</v>
      </c>
      <c r="D1728" t="s">
        <v>606</v>
      </c>
      <c r="E1728">
        <v>4</v>
      </c>
      <c r="F1728" t="str">
        <f t="shared" si="104"/>
        <v>normal</v>
      </c>
      <c r="G1728" s="3">
        <v>465</v>
      </c>
      <c r="H1728">
        <v>15</v>
      </c>
      <c r="I1728" t="str">
        <f t="shared" si="105"/>
        <v>discounted</v>
      </c>
      <c r="J1728" s="3">
        <f>Table3[[#This Row],[Quantity_Sold]]*Table3[[#This Row],[Selling_Price]]</f>
        <v>1860</v>
      </c>
      <c r="K1728" s="3">
        <f t="shared" si="106"/>
        <v>69.75</v>
      </c>
      <c r="L1728" s="3">
        <f t="shared" si="107"/>
        <v>1790.25</v>
      </c>
      <c r="M1728" s="3" t="str">
        <f>TEXT(Table3[[#This Row],[Date]], "mmmm")</f>
        <v>February</v>
      </c>
      <c r="N1728" s="3" t="str">
        <f>_xlfn.XLOOKUP(D1728,Customers!A:A,Customers!B:B )</f>
        <v>Jackson Inc</v>
      </c>
      <c r="O1728" s="3" t="str">
        <f>_xlfn.XLOOKUP(C1728,Books!A:A,Books!B:B)</f>
        <v>Process find daughter</v>
      </c>
      <c r="P1728" s="3" t="str">
        <f>INDEX(Customers!B:B,MATCH(D1728,Customers!A:A,0))</f>
        <v>Jackson Inc</v>
      </c>
    </row>
    <row r="1729" spans="1:16">
      <c r="A1729" t="s">
        <v>2376</v>
      </c>
      <c r="B1729" s="5">
        <v>44959</v>
      </c>
      <c r="C1729" t="s">
        <v>24</v>
      </c>
      <c r="D1729" t="s">
        <v>590</v>
      </c>
      <c r="E1729">
        <v>1</v>
      </c>
      <c r="F1729" t="str">
        <f t="shared" si="104"/>
        <v>normal</v>
      </c>
      <c r="G1729" s="3">
        <v>492</v>
      </c>
      <c r="H1729">
        <v>5</v>
      </c>
      <c r="I1729" t="str">
        <f t="shared" si="105"/>
        <v>discounted</v>
      </c>
      <c r="J1729" s="3">
        <f>Table3[[#This Row],[Quantity_Sold]]*Table3[[#This Row],[Selling_Price]]</f>
        <v>492</v>
      </c>
      <c r="K1729" s="3">
        <f t="shared" si="106"/>
        <v>24.6</v>
      </c>
      <c r="L1729" s="3">
        <f t="shared" si="107"/>
        <v>467.4</v>
      </c>
      <c r="M1729" s="3" t="str">
        <f>TEXT(Table3[[#This Row],[Date]], "mmmm")</f>
        <v>February</v>
      </c>
      <c r="N1729" s="3" t="str">
        <f>_xlfn.XLOOKUP(D1729,Customers!A:A,Customers!B:B )</f>
        <v>Mills, Robles and Smith</v>
      </c>
      <c r="O1729" s="3" t="str">
        <f>_xlfn.XLOOKUP(C1729,Books!A:A,Books!B:B)</f>
        <v>Audience stop sport</v>
      </c>
      <c r="P1729" s="3" t="str">
        <f>INDEX(Customers!B:B,MATCH(D1729,Customers!A:A,0))</f>
        <v>Mills, Robles and Smith</v>
      </c>
    </row>
    <row r="1730" spans="1:16">
      <c r="A1730" t="s">
        <v>2377</v>
      </c>
      <c r="B1730" s="5">
        <v>44980</v>
      </c>
      <c r="C1730" t="s">
        <v>22</v>
      </c>
      <c r="D1730" t="s">
        <v>282</v>
      </c>
      <c r="E1730">
        <v>4</v>
      </c>
      <c r="F1730" t="str">
        <f t="shared" ref="F1730:F1793" si="108">IF(E1730&gt;5,"Bulk","normal")</f>
        <v>normal</v>
      </c>
      <c r="G1730" s="3">
        <v>332</v>
      </c>
      <c r="H1730">
        <v>5</v>
      </c>
      <c r="I1730" t="str">
        <f t="shared" ref="I1730:I1793" si="109">IF(H1730&gt;0,"discounted","full price")</f>
        <v>discounted</v>
      </c>
      <c r="J1730" s="3">
        <f>Table3[[#This Row],[Quantity_Sold]]*Table3[[#This Row],[Selling_Price]]</f>
        <v>1328</v>
      </c>
      <c r="K1730" s="3">
        <f t="shared" ref="K1730:K1793" si="110">H1730*G1730/100</f>
        <v>16.600000000000001</v>
      </c>
      <c r="L1730" s="3">
        <f t="shared" ref="L1730:L1793" si="111">J1730-K1730</f>
        <v>1311.4</v>
      </c>
      <c r="M1730" s="3" t="str">
        <f>TEXT(Table3[[#This Row],[Date]], "mmmm")</f>
        <v>February</v>
      </c>
      <c r="N1730" s="3" t="str">
        <f>_xlfn.XLOOKUP(D1730,Customers!A:A,Customers!B:B )</f>
        <v>Mckenzie-Russell</v>
      </c>
      <c r="O1730" s="3" t="str">
        <f>_xlfn.XLOOKUP(C1730,Books!A:A,Books!B:B)</f>
        <v>Loss peace on</v>
      </c>
      <c r="P1730" s="3" t="str">
        <f>INDEX(Customers!B:B,MATCH(D1730,Customers!A:A,0))</f>
        <v>Mckenzie-Russell</v>
      </c>
    </row>
    <row r="1731" spans="1:16">
      <c r="A1731" t="s">
        <v>2378</v>
      </c>
      <c r="B1731" s="5">
        <v>44983</v>
      </c>
      <c r="C1731" t="s">
        <v>108</v>
      </c>
      <c r="D1731" t="s">
        <v>314</v>
      </c>
      <c r="E1731">
        <v>6</v>
      </c>
      <c r="F1731" t="str">
        <f t="shared" si="108"/>
        <v>Bulk</v>
      </c>
      <c r="G1731" s="3">
        <v>287</v>
      </c>
      <c r="H1731">
        <v>5</v>
      </c>
      <c r="I1731" t="str">
        <f t="shared" si="109"/>
        <v>discounted</v>
      </c>
      <c r="J1731" s="3">
        <f>Table3[[#This Row],[Quantity_Sold]]*Table3[[#This Row],[Selling_Price]]</f>
        <v>1722</v>
      </c>
      <c r="K1731" s="3">
        <f t="shared" si="110"/>
        <v>14.35</v>
      </c>
      <c r="L1731" s="3">
        <f t="shared" si="111"/>
        <v>1707.65</v>
      </c>
      <c r="M1731" s="3" t="str">
        <f>TEXT(Table3[[#This Row],[Date]], "mmmm")</f>
        <v>February</v>
      </c>
      <c r="N1731" s="3" t="str">
        <f>_xlfn.XLOOKUP(D1731,Customers!A:A,Customers!B:B )</f>
        <v>Anderson LLC</v>
      </c>
      <c r="O1731" s="3" t="str">
        <f>_xlfn.XLOOKUP(C1731,Books!A:A,Books!B:B)</f>
        <v>Front</v>
      </c>
      <c r="P1731" s="3" t="str">
        <f>INDEX(Customers!B:B,MATCH(D1731,Customers!A:A,0))</f>
        <v>Anderson LLC</v>
      </c>
    </row>
    <row r="1732" spans="1:16">
      <c r="A1732" t="s">
        <v>2379</v>
      </c>
      <c r="B1732" s="5">
        <v>44965</v>
      </c>
      <c r="C1732" t="s">
        <v>104</v>
      </c>
      <c r="D1732" t="s">
        <v>160</v>
      </c>
      <c r="E1732">
        <v>6</v>
      </c>
      <c r="F1732" t="str">
        <f t="shared" si="108"/>
        <v>Bulk</v>
      </c>
      <c r="G1732" s="3">
        <v>465</v>
      </c>
      <c r="H1732">
        <v>0</v>
      </c>
      <c r="I1732" t="str">
        <f t="shared" si="109"/>
        <v>full price</v>
      </c>
      <c r="J1732" s="3">
        <f>Table3[[#This Row],[Quantity_Sold]]*Table3[[#This Row],[Selling_Price]]</f>
        <v>2790</v>
      </c>
      <c r="K1732" s="3">
        <f t="shared" si="110"/>
        <v>0</v>
      </c>
      <c r="L1732" s="3">
        <f t="shared" si="111"/>
        <v>2790</v>
      </c>
      <c r="M1732" s="3" t="str">
        <f>TEXT(Table3[[#This Row],[Date]], "mmmm")</f>
        <v>February</v>
      </c>
      <c r="N1732" s="3" t="str">
        <f>_xlfn.XLOOKUP(D1732,Customers!A:A,Customers!B:B )</f>
        <v>Wu Group</v>
      </c>
      <c r="O1732" s="3" t="str">
        <f>_xlfn.XLOOKUP(C1732,Books!A:A,Books!B:B)</f>
        <v>Process find daughter</v>
      </c>
      <c r="P1732" s="3" t="str">
        <f>INDEX(Customers!B:B,MATCH(D1732,Customers!A:A,0))</f>
        <v>Wu Group</v>
      </c>
    </row>
    <row r="1733" spans="1:16">
      <c r="A1733" t="s">
        <v>2380</v>
      </c>
      <c r="B1733" s="5">
        <v>44967</v>
      </c>
      <c r="C1733" t="s">
        <v>118</v>
      </c>
      <c r="D1733" t="s">
        <v>338</v>
      </c>
      <c r="E1733">
        <v>2</v>
      </c>
      <c r="F1733" t="str">
        <f t="shared" si="108"/>
        <v>normal</v>
      </c>
      <c r="G1733" s="3">
        <v>192</v>
      </c>
      <c r="H1733">
        <v>10</v>
      </c>
      <c r="I1733" t="str">
        <f t="shared" si="109"/>
        <v>discounted</v>
      </c>
      <c r="J1733" s="3">
        <f>Table3[[#This Row],[Quantity_Sold]]*Table3[[#This Row],[Selling_Price]]</f>
        <v>384</v>
      </c>
      <c r="K1733" s="3">
        <f t="shared" si="110"/>
        <v>19.2</v>
      </c>
      <c r="L1733" s="3">
        <f t="shared" si="111"/>
        <v>364.8</v>
      </c>
      <c r="M1733" s="3" t="str">
        <f>TEXT(Table3[[#This Row],[Date]], "mmmm")</f>
        <v>February</v>
      </c>
      <c r="N1733" s="3" t="str">
        <f>_xlfn.XLOOKUP(D1733,Customers!A:A,Customers!B:B )</f>
        <v>Mahoney-Long</v>
      </c>
      <c r="O1733" s="3" t="str">
        <f>_xlfn.XLOOKUP(C1733,Books!A:A,Books!B:B)</f>
        <v>Attorney</v>
      </c>
      <c r="P1733" s="3" t="str">
        <f>INDEX(Customers!B:B,MATCH(D1733,Customers!A:A,0))</f>
        <v>Mahoney-Long</v>
      </c>
    </row>
    <row r="1734" spans="1:16">
      <c r="A1734" t="s">
        <v>2381</v>
      </c>
      <c r="B1734" s="5">
        <v>44985</v>
      </c>
      <c r="C1734" t="s">
        <v>80</v>
      </c>
      <c r="D1734" t="s">
        <v>147</v>
      </c>
      <c r="E1734">
        <v>3</v>
      </c>
      <c r="F1734" t="str">
        <f t="shared" si="108"/>
        <v>normal</v>
      </c>
      <c r="G1734" s="3">
        <v>164</v>
      </c>
      <c r="H1734">
        <v>5</v>
      </c>
      <c r="I1734" t="str">
        <f t="shared" si="109"/>
        <v>discounted</v>
      </c>
      <c r="J1734" s="3">
        <f>Table3[[#This Row],[Quantity_Sold]]*Table3[[#This Row],[Selling_Price]]</f>
        <v>492</v>
      </c>
      <c r="K1734" s="3">
        <f t="shared" si="110"/>
        <v>8.1999999999999993</v>
      </c>
      <c r="L1734" s="3">
        <f t="shared" si="111"/>
        <v>483.8</v>
      </c>
      <c r="M1734" s="3" t="str">
        <f>TEXT(Table3[[#This Row],[Date]], "mmmm")</f>
        <v>February</v>
      </c>
      <c r="N1734" s="3" t="str">
        <f>_xlfn.XLOOKUP(D1734,Customers!A:A,Customers!B:B )</f>
        <v>Callahan-Sullivan</v>
      </c>
      <c r="O1734" s="3" t="str">
        <f>_xlfn.XLOOKUP(C1734,Books!A:A,Books!B:B)</f>
        <v>Can apply</v>
      </c>
      <c r="P1734" s="3" t="str">
        <f>INDEX(Customers!B:B,MATCH(D1734,Customers!A:A,0))</f>
        <v>Callahan-Sullivan</v>
      </c>
    </row>
    <row r="1735" spans="1:16">
      <c r="A1735" t="s">
        <v>2382</v>
      </c>
      <c r="B1735" s="5">
        <v>44985</v>
      </c>
      <c r="C1735" t="s">
        <v>24</v>
      </c>
      <c r="D1735" t="s">
        <v>354</v>
      </c>
      <c r="E1735">
        <v>5</v>
      </c>
      <c r="F1735" t="str">
        <f t="shared" si="108"/>
        <v>normal</v>
      </c>
      <c r="G1735" s="3">
        <v>492</v>
      </c>
      <c r="H1735">
        <v>15</v>
      </c>
      <c r="I1735" t="str">
        <f t="shared" si="109"/>
        <v>discounted</v>
      </c>
      <c r="J1735" s="3">
        <f>Table3[[#This Row],[Quantity_Sold]]*Table3[[#This Row],[Selling_Price]]</f>
        <v>2460</v>
      </c>
      <c r="K1735" s="3">
        <f t="shared" si="110"/>
        <v>73.8</v>
      </c>
      <c r="L1735" s="3">
        <f t="shared" si="111"/>
        <v>2386.1999999999998</v>
      </c>
      <c r="M1735" s="3" t="str">
        <f>TEXT(Table3[[#This Row],[Date]], "mmmm")</f>
        <v>February</v>
      </c>
      <c r="N1735" s="3" t="str">
        <f>_xlfn.XLOOKUP(D1735,Customers!A:A,Customers!B:B )</f>
        <v>Davis, Harmon and Morgan</v>
      </c>
      <c r="O1735" s="3" t="str">
        <f>_xlfn.XLOOKUP(C1735,Books!A:A,Books!B:B)</f>
        <v>Audience stop sport</v>
      </c>
      <c r="P1735" s="3" t="str">
        <f>INDEX(Customers!B:B,MATCH(D1735,Customers!A:A,0))</f>
        <v>Davis, Harmon and Morgan</v>
      </c>
    </row>
    <row r="1736" spans="1:16">
      <c r="A1736" t="s">
        <v>2383</v>
      </c>
      <c r="B1736" s="5">
        <v>44981</v>
      </c>
      <c r="C1736" t="s">
        <v>80</v>
      </c>
      <c r="D1736" t="s">
        <v>440</v>
      </c>
      <c r="E1736">
        <v>4</v>
      </c>
      <c r="F1736" t="str">
        <f t="shared" si="108"/>
        <v>normal</v>
      </c>
      <c r="G1736" s="3">
        <v>164</v>
      </c>
      <c r="H1736">
        <v>10</v>
      </c>
      <c r="I1736" t="str">
        <f t="shared" si="109"/>
        <v>discounted</v>
      </c>
      <c r="J1736" s="3">
        <f>Table3[[#This Row],[Quantity_Sold]]*Table3[[#This Row],[Selling_Price]]</f>
        <v>656</v>
      </c>
      <c r="K1736" s="3">
        <f t="shared" si="110"/>
        <v>16.399999999999999</v>
      </c>
      <c r="L1736" s="3">
        <f t="shared" si="111"/>
        <v>639.6</v>
      </c>
      <c r="M1736" s="3" t="str">
        <f>TEXT(Table3[[#This Row],[Date]], "mmmm")</f>
        <v>February</v>
      </c>
      <c r="N1736" s="3" t="str">
        <f>_xlfn.XLOOKUP(D1736,Customers!A:A,Customers!B:B )</f>
        <v>Lopez Ltd</v>
      </c>
      <c r="O1736" s="3" t="str">
        <f>_xlfn.XLOOKUP(C1736,Books!A:A,Books!B:B)</f>
        <v>Can apply</v>
      </c>
      <c r="P1736" s="3" t="str">
        <f>INDEX(Customers!B:B,MATCH(D1736,Customers!A:A,0))</f>
        <v>Lopez Ltd</v>
      </c>
    </row>
    <row r="1737" spans="1:16">
      <c r="A1737" t="s">
        <v>2384</v>
      </c>
      <c r="B1737" s="5">
        <v>44961</v>
      </c>
      <c r="C1737" t="s">
        <v>118</v>
      </c>
      <c r="D1737" t="s">
        <v>266</v>
      </c>
      <c r="E1737">
        <v>3</v>
      </c>
      <c r="F1737" t="str">
        <f t="shared" si="108"/>
        <v>normal</v>
      </c>
      <c r="G1737" s="3">
        <v>192</v>
      </c>
      <c r="H1737">
        <v>15</v>
      </c>
      <c r="I1737" t="str">
        <f t="shared" si="109"/>
        <v>discounted</v>
      </c>
      <c r="J1737" s="3">
        <f>Table3[[#This Row],[Quantity_Sold]]*Table3[[#This Row],[Selling_Price]]</f>
        <v>576</v>
      </c>
      <c r="K1737" s="3">
        <f t="shared" si="110"/>
        <v>28.8</v>
      </c>
      <c r="L1737" s="3">
        <f t="shared" si="111"/>
        <v>547.20000000000005</v>
      </c>
      <c r="M1737" s="3" t="str">
        <f>TEXT(Table3[[#This Row],[Date]], "mmmm")</f>
        <v>February</v>
      </c>
      <c r="N1737" s="3" t="str">
        <f>_xlfn.XLOOKUP(D1737,Customers!A:A,Customers!B:B )</f>
        <v>Pennington-Knox</v>
      </c>
      <c r="O1737" s="3" t="str">
        <f>_xlfn.XLOOKUP(C1737,Books!A:A,Books!B:B)</f>
        <v>Attorney</v>
      </c>
      <c r="P1737" s="3" t="str">
        <f>INDEX(Customers!B:B,MATCH(D1737,Customers!A:A,0))</f>
        <v>Pennington-Knox</v>
      </c>
    </row>
    <row r="1738" spans="1:16">
      <c r="A1738" t="s">
        <v>2385</v>
      </c>
      <c r="B1738" s="5">
        <v>44971</v>
      </c>
      <c r="C1738" t="s">
        <v>46</v>
      </c>
      <c r="D1738" t="s">
        <v>572</v>
      </c>
      <c r="E1738">
        <v>4</v>
      </c>
      <c r="F1738" t="str">
        <f t="shared" si="108"/>
        <v>normal</v>
      </c>
      <c r="G1738" s="3">
        <v>167</v>
      </c>
      <c r="H1738">
        <v>5</v>
      </c>
      <c r="I1738" t="str">
        <f t="shared" si="109"/>
        <v>discounted</v>
      </c>
      <c r="J1738" s="3">
        <f>Table3[[#This Row],[Quantity_Sold]]*Table3[[#This Row],[Selling_Price]]</f>
        <v>668</v>
      </c>
      <c r="K1738" s="3">
        <f t="shared" si="110"/>
        <v>8.35</v>
      </c>
      <c r="L1738" s="3">
        <f t="shared" si="111"/>
        <v>659.65</v>
      </c>
      <c r="M1738" s="3" t="str">
        <f>TEXT(Table3[[#This Row],[Date]], "mmmm")</f>
        <v>February</v>
      </c>
      <c r="N1738" s="3" t="str">
        <f>_xlfn.XLOOKUP(D1738,Customers!A:A,Customers!B:B )</f>
        <v>Hill Inc</v>
      </c>
      <c r="O1738" s="3" t="str">
        <f>_xlfn.XLOOKUP(C1738,Books!A:A,Books!B:B)</f>
        <v>Result population age</v>
      </c>
      <c r="P1738" s="3" t="str">
        <f>INDEX(Customers!B:B,MATCH(D1738,Customers!A:A,0))</f>
        <v>Hill Inc</v>
      </c>
    </row>
    <row r="1739" spans="1:16">
      <c r="A1739" t="s">
        <v>2386</v>
      </c>
      <c r="B1739" s="5">
        <v>44970</v>
      </c>
      <c r="C1739" t="s">
        <v>28</v>
      </c>
      <c r="D1739" t="s">
        <v>546</v>
      </c>
      <c r="E1739">
        <v>6</v>
      </c>
      <c r="F1739" t="str">
        <f t="shared" si="108"/>
        <v>Bulk</v>
      </c>
      <c r="G1739" s="3">
        <v>342</v>
      </c>
      <c r="H1739">
        <v>0</v>
      </c>
      <c r="I1739" t="str">
        <f t="shared" si="109"/>
        <v>full price</v>
      </c>
      <c r="J1739" s="3">
        <f>Table3[[#This Row],[Quantity_Sold]]*Table3[[#This Row],[Selling_Price]]</f>
        <v>2052</v>
      </c>
      <c r="K1739" s="3">
        <f t="shared" si="110"/>
        <v>0</v>
      </c>
      <c r="L1739" s="3">
        <f t="shared" si="111"/>
        <v>2052</v>
      </c>
      <c r="M1739" s="3" t="str">
        <f>TEXT(Table3[[#This Row],[Date]], "mmmm")</f>
        <v>February</v>
      </c>
      <c r="N1739" s="3" t="str">
        <f>_xlfn.XLOOKUP(D1739,Customers!A:A,Customers!B:B )</f>
        <v>Sanford Group</v>
      </c>
      <c r="O1739" s="3" t="str">
        <f>_xlfn.XLOOKUP(C1739,Books!A:A,Books!B:B)</f>
        <v>Eat pattern view</v>
      </c>
      <c r="P1739" s="3" t="str">
        <f>INDEX(Customers!B:B,MATCH(D1739,Customers!A:A,0))</f>
        <v>Sanford Group</v>
      </c>
    </row>
    <row r="1740" spans="1:16">
      <c r="A1740" t="s">
        <v>2387</v>
      </c>
      <c r="B1740" s="5">
        <v>44983</v>
      </c>
      <c r="C1740" t="s">
        <v>24</v>
      </c>
      <c r="D1740" t="s">
        <v>362</v>
      </c>
      <c r="E1740">
        <v>3</v>
      </c>
      <c r="F1740" t="str">
        <f t="shared" si="108"/>
        <v>normal</v>
      </c>
      <c r="G1740" s="3">
        <v>492</v>
      </c>
      <c r="H1740">
        <v>15</v>
      </c>
      <c r="I1740" t="str">
        <f t="shared" si="109"/>
        <v>discounted</v>
      </c>
      <c r="J1740" s="3">
        <f>Table3[[#This Row],[Quantity_Sold]]*Table3[[#This Row],[Selling_Price]]</f>
        <v>1476</v>
      </c>
      <c r="K1740" s="3">
        <f t="shared" si="110"/>
        <v>73.8</v>
      </c>
      <c r="L1740" s="3">
        <f t="shared" si="111"/>
        <v>1402.2</v>
      </c>
      <c r="M1740" s="3" t="str">
        <f>TEXT(Table3[[#This Row],[Date]], "mmmm")</f>
        <v>February</v>
      </c>
      <c r="N1740" s="3" t="str">
        <f>_xlfn.XLOOKUP(D1740,Customers!A:A,Customers!B:B )</f>
        <v>Moss, Lewis and Rosales</v>
      </c>
      <c r="O1740" s="3" t="str">
        <f>_xlfn.XLOOKUP(C1740,Books!A:A,Books!B:B)</f>
        <v>Audience stop sport</v>
      </c>
      <c r="P1740" s="3" t="str">
        <f>INDEX(Customers!B:B,MATCH(D1740,Customers!A:A,0))</f>
        <v>Moss, Lewis and Rosales</v>
      </c>
    </row>
    <row r="1741" spans="1:16">
      <c r="A1741" t="s">
        <v>2388</v>
      </c>
      <c r="B1741" s="5">
        <v>44981</v>
      </c>
      <c r="C1741" t="s">
        <v>56</v>
      </c>
      <c r="D1741" t="s">
        <v>512</v>
      </c>
      <c r="E1741">
        <v>8</v>
      </c>
      <c r="F1741" t="str">
        <f t="shared" si="108"/>
        <v>Bulk</v>
      </c>
      <c r="G1741" s="3">
        <v>222</v>
      </c>
      <c r="H1741">
        <v>15</v>
      </c>
      <c r="I1741" t="str">
        <f t="shared" si="109"/>
        <v>discounted</v>
      </c>
      <c r="J1741" s="3">
        <f>Table3[[#This Row],[Quantity_Sold]]*Table3[[#This Row],[Selling_Price]]</f>
        <v>1776</v>
      </c>
      <c r="K1741" s="3">
        <f t="shared" si="110"/>
        <v>33.299999999999997</v>
      </c>
      <c r="L1741" s="3">
        <f t="shared" si="111"/>
        <v>1742.7</v>
      </c>
      <c r="M1741" s="3" t="str">
        <f>TEXT(Table3[[#This Row],[Date]], "mmmm")</f>
        <v>February</v>
      </c>
      <c r="N1741" s="3" t="str">
        <f>_xlfn.XLOOKUP(D1741,Customers!A:A,Customers!B:B )</f>
        <v>Melton Ltd</v>
      </c>
      <c r="O1741" s="3" t="str">
        <f>_xlfn.XLOOKUP(C1741,Books!A:A,Books!B:B)</f>
        <v>Unit coach</v>
      </c>
      <c r="P1741" s="3" t="str">
        <f>INDEX(Customers!B:B,MATCH(D1741,Customers!A:A,0))</f>
        <v>Melton Ltd</v>
      </c>
    </row>
    <row r="1742" spans="1:16">
      <c r="A1742" t="s">
        <v>2389</v>
      </c>
      <c r="B1742" s="5">
        <v>44985</v>
      </c>
      <c r="C1742" t="s">
        <v>4</v>
      </c>
      <c r="D1742" t="s">
        <v>584</v>
      </c>
      <c r="E1742">
        <v>1</v>
      </c>
      <c r="F1742" t="str">
        <f t="shared" si="108"/>
        <v>normal</v>
      </c>
      <c r="G1742" s="3">
        <v>418</v>
      </c>
      <c r="H1742">
        <v>10</v>
      </c>
      <c r="I1742" t="str">
        <f t="shared" si="109"/>
        <v>discounted</v>
      </c>
      <c r="J1742" s="3">
        <f>Table3[[#This Row],[Quantity_Sold]]*Table3[[#This Row],[Selling_Price]]</f>
        <v>418</v>
      </c>
      <c r="K1742" s="3">
        <f t="shared" si="110"/>
        <v>41.8</v>
      </c>
      <c r="L1742" s="3">
        <f t="shared" si="111"/>
        <v>376.2</v>
      </c>
      <c r="M1742" s="3" t="str">
        <f>TEXT(Table3[[#This Row],[Date]], "mmmm")</f>
        <v>February</v>
      </c>
      <c r="N1742" s="3" t="str">
        <f>_xlfn.XLOOKUP(D1742,Customers!A:A,Customers!B:B )</f>
        <v>Bailey Inc</v>
      </c>
      <c r="O1742" s="3" t="str">
        <f>_xlfn.XLOOKUP(C1742,Books!A:A,Books!B:B)</f>
        <v>Arrive ok</v>
      </c>
      <c r="P1742" s="3" t="str">
        <f>INDEX(Customers!B:B,MATCH(D1742,Customers!A:A,0))</f>
        <v>Bailey Inc</v>
      </c>
    </row>
    <row r="1743" spans="1:16">
      <c r="A1743" t="s">
        <v>2390</v>
      </c>
      <c r="B1743" s="5">
        <v>44974</v>
      </c>
      <c r="C1743" t="s">
        <v>80</v>
      </c>
      <c r="D1743" t="s">
        <v>352</v>
      </c>
      <c r="E1743">
        <v>8</v>
      </c>
      <c r="F1743" t="str">
        <f t="shared" si="108"/>
        <v>Bulk</v>
      </c>
      <c r="G1743" s="3">
        <v>164</v>
      </c>
      <c r="H1743">
        <v>15</v>
      </c>
      <c r="I1743" t="str">
        <f t="shared" si="109"/>
        <v>discounted</v>
      </c>
      <c r="J1743" s="3">
        <f>Table3[[#This Row],[Quantity_Sold]]*Table3[[#This Row],[Selling_Price]]</f>
        <v>1312</v>
      </c>
      <c r="K1743" s="3">
        <f t="shared" si="110"/>
        <v>24.6</v>
      </c>
      <c r="L1743" s="3">
        <f t="shared" si="111"/>
        <v>1287.4000000000001</v>
      </c>
      <c r="M1743" s="3" t="str">
        <f>TEXT(Table3[[#This Row],[Date]], "mmmm")</f>
        <v>February</v>
      </c>
      <c r="N1743" s="3" t="str">
        <f>_xlfn.XLOOKUP(D1743,Customers!A:A,Customers!B:B )</f>
        <v>Gardner PLC</v>
      </c>
      <c r="O1743" s="3" t="str">
        <f>_xlfn.XLOOKUP(C1743,Books!A:A,Books!B:B)</f>
        <v>Can apply</v>
      </c>
      <c r="P1743" s="3" t="str">
        <f>INDEX(Customers!B:B,MATCH(D1743,Customers!A:A,0))</f>
        <v>Gardner PLC</v>
      </c>
    </row>
    <row r="1744" spans="1:16">
      <c r="A1744" t="s">
        <v>2391</v>
      </c>
      <c r="B1744" s="5">
        <v>44983</v>
      </c>
      <c r="C1744" t="s">
        <v>80</v>
      </c>
      <c r="D1744" t="s">
        <v>460</v>
      </c>
      <c r="E1744">
        <v>2</v>
      </c>
      <c r="F1744" t="str">
        <f t="shared" si="108"/>
        <v>normal</v>
      </c>
      <c r="G1744" s="3">
        <v>164</v>
      </c>
      <c r="H1744">
        <v>5</v>
      </c>
      <c r="I1744" t="str">
        <f t="shared" si="109"/>
        <v>discounted</v>
      </c>
      <c r="J1744" s="3">
        <f>Table3[[#This Row],[Quantity_Sold]]*Table3[[#This Row],[Selling_Price]]</f>
        <v>328</v>
      </c>
      <c r="K1744" s="3">
        <f t="shared" si="110"/>
        <v>8.1999999999999993</v>
      </c>
      <c r="L1744" s="3">
        <f t="shared" si="111"/>
        <v>319.8</v>
      </c>
      <c r="M1744" s="3" t="str">
        <f>TEXT(Table3[[#This Row],[Date]], "mmmm")</f>
        <v>February</v>
      </c>
      <c r="N1744" s="3" t="str">
        <f>_xlfn.XLOOKUP(D1744,Customers!A:A,Customers!B:B )</f>
        <v>Alvarez, Knight and Lopez</v>
      </c>
      <c r="O1744" s="3" t="str">
        <f>_xlfn.XLOOKUP(C1744,Books!A:A,Books!B:B)</f>
        <v>Can apply</v>
      </c>
      <c r="P1744" s="3" t="str">
        <f>INDEX(Customers!B:B,MATCH(D1744,Customers!A:A,0))</f>
        <v>Alvarez, Knight and Lopez</v>
      </c>
    </row>
    <row r="1745" spans="1:16">
      <c r="A1745" t="s">
        <v>2392</v>
      </c>
      <c r="B1745" s="5">
        <v>44967</v>
      </c>
      <c r="C1745" t="s">
        <v>7</v>
      </c>
      <c r="D1745" t="s">
        <v>149</v>
      </c>
      <c r="E1745">
        <v>2</v>
      </c>
      <c r="F1745" t="str">
        <f t="shared" si="108"/>
        <v>normal</v>
      </c>
      <c r="G1745" s="3">
        <v>341</v>
      </c>
      <c r="H1745">
        <v>15</v>
      </c>
      <c r="I1745" t="str">
        <f t="shared" si="109"/>
        <v>discounted</v>
      </c>
      <c r="J1745" s="3">
        <f>Table3[[#This Row],[Quantity_Sold]]*Table3[[#This Row],[Selling_Price]]</f>
        <v>682</v>
      </c>
      <c r="K1745" s="3">
        <f t="shared" si="110"/>
        <v>51.15</v>
      </c>
      <c r="L1745" s="3">
        <f t="shared" si="111"/>
        <v>630.85</v>
      </c>
      <c r="M1745" s="3" t="str">
        <f>TEXT(Table3[[#This Row],[Date]], "mmmm")</f>
        <v>February</v>
      </c>
      <c r="N1745" s="3" t="str">
        <f>_xlfn.XLOOKUP(D1745,Customers!A:A,Customers!B:B )</f>
        <v>Webster LLC</v>
      </c>
      <c r="O1745" s="3" t="str">
        <f>_xlfn.XLOOKUP(C1745,Books!A:A,Books!B:B)</f>
        <v>Key protect simple fall</v>
      </c>
      <c r="P1745" s="3" t="str">
        <f>INDEX(Customers!B:B,MATCH(D1745,Customers!A:A,0))</f>
        <v>Webster LLC</v>
      </c>
    </row>
    <row r="1746" spans="1:16">
      <c r="A1746" t="s">
        <v>2393</v>
      </c>
      <c r="B1746" s="5">
        <v>44982</v>
      </c>
      <c r="C1746" t="s">
        <v>88</v>
      </c>
      <c r="D1746" t="s">
        <v>214</v>
      </c>
      <c r="E1746">
        <v>5</v>
      </c>
      <c r="F1746" t="str">
        <f t="shared" si="108"/>
        <v>normal</v>
      </c>
      <c r="G1746" s="3">
        <v>456</v>
      </c>
      <c r="H1746">
        <v>10</v>
      </c>
      <c r="I1746" t="str">
        <f t="shared" si="109"/>
        <v>discounted</v>
      </c>
      <c r="J1746" s="3">
        <f>Table3[[#This Row],[Quantity_Sold]]*Table3[[#This Row],[Selling_Price]]</f>
        <v>2280</v>
      </c>
      <c r="K1746" s="3">
        <f t="shared" si="110"/>
        <v>45.6</v>
      </c>
      <c r="L1746" s="3">
        <f t="shared" si="111"/>
        <v>2234.4</v>
      </c>
      <c r="M1746" s="3" t="str">
        <f>TEXT(Table3[[#This Row],[Date]], "mmmm")</f>
        <v>February</v>
      </c>
      <c r="N1746" s="3" t="str">
        <f>_xlfn.XLOOKUP(D1746,Customers!A:A,Customers!B:B )</f>
        <v>Cummings, Taylor and Pearson</v>
      </c>
      <c r="O1746" s="3" t="str">
        <f>_xlfn.XLOOKUP(C1746,Books!A:A,Books!B:B)</f>
        <v>Lay chance</v>
      </c>
      <c r="P1746" s="3" t="str">
        <f>INDEX(Customers!B:B,MATCH(D1746,Customers!A:A,0))</f>
        <v>Cummings, Taylor and Pearson</v>
      </c>
    </row>
    <row r="1747" spans="1:16">
      <c r="A1747" t="s">
        <v>2394</v>
      </c>
      <c r="B1747" s="5">
        <v>44978</v>
      </c>
      <c r="C1747" t="s">
        <v>40</v>
      </c>
      <c r="D1747" t="s">
        <v>338</v>
      </c>
      <c r="E1747">
        <v>10</v>
      </c>
      <c r="F1747" t="str">
        <f t="shared" si="108"/>
        <v>Bulk</v>
      </c>
      <c r="G1747" s="3">
        <v>427</v>
      </c>
      <c r="H1747">
        <v>5</v>
      </c>
      <c r="I1747" t="str">
        <f t="shared" si="109"/>
        <v>discounted</v>
      </c>
      <c r="J1747" s="3">
        <f>Table3[[#This Row],[Quantity_Sold]]*Table3[[#This Row],[Selling_Price]]</f>
        <v>4270</v>
      </c>
      <c r="K1747" s="3">
        <f t="shared" si="110"/>
        <v>21.35</v>
      </c>
      <c r="L1747" s="3">
        <f t="shared" si="111"/>
        <v>4248.6499999999996</v>
      </c>
      <c r="M1747" s="3" t="str">
        <f>TEXT(Table3[[#This Row],[Date]], "mmmm")</f>
        <v>February</v>
      </c>
      <c r="N1747" s="3" t="str">
        <f>_xlfn.XLOOKUP(D1747,Customers!A:A,Customers!B:B )</f>
        <v>Mahoney-Long</v>
      </c>
      <c r="O1747" s="3" t="str">
        <f>_xlfn.XLOOKUP(C1747,Books!A:A,Books!B:B)</f>
        <v>Big thought where</v>
      </c>
      <c r="P1747" s="3" t="str">
        <f>INDEX(Customers!B:B,MATCH(D1747,Customers!A:A,0))</f>
        <v>Mahoney-Long</v>
      </c>
    </row>
    <row r="1748" spans="1:16">
      <c r="A1748" t="s">
        <v>2395</v>
      </c>
      <c r="B1748" s="5">
        <v>44972</v>
      </c>
      <c r="C1748" t="s">
        <v>4</v>
      </c>
      <c r="D1748" t="s">
        <v>342</v>
      </c>
      <c r="E1748">
        <v>1</v>
      </c>
      <c r="F1748" t="str">
        <f t="shared" si="108"/>
        <v>normal</v>
      </c>
      <c r="G1748" s="3">
        <v>418</v>
      </c>
      <c r="H1748">
        <v>0</v>
      </c>
      <c r="I1748" t="str">
        <f t="shared" si="109"/>
        <v>full price</v>
      </c>
      <c r="J1748" s="3">
        <f>Table3[[#This Row],[Quantity_Sold]]*Table3[[#This Row],[Selling_Price]]</f>
        <v>418</v>
      </c>
      <c r="K1748" s="3">
        <f t="shared" si="110"/>
        <v>0</v>
      </c>
      <c r="L1748" s="3">
        <f t="shared" si="111"/>
        <v>418</v>
      </c>
      <c r="M1748" s="3" t="str">
        <f>TEXT(Table3[[#This Row],[Date]], "mmmm")</f>
        <v>February</v>
      </c>
      <c r="N1748" s="3" t="str">
        <f>_xlfn.XLOOKUP(D1748,Customers!A:A,Customers!B:B )</f>
        <v>Cooper-Bennett</v>
      </c>
      <c r="O1748" s="3" t="str">
        <f>_xlfn.XLOOKUP(C1748,Books!A:A,Books!B:B)</f>
        <v>Arrive ok</v>
      </c>
      <c r="P1748" s="3" t="str">
        <f>INDEX(Customers!B:B,MATCH(D1748,Customers!A:A,0))</f>
        <v>Cooper-Bennett</v>
      </c>
    </row>
    <row r="1749" spans="1:16">
      <c r="A1749" t="s">
        <v>2396</v>
      </c>
      <c r="B1749" s="5">
        <v>44966</v>
      </c>
      <c r="C1749" t="s">
        <v>66</v>
      </c>
      <c r="D1749" t="s">
        <v>534</v>
      </c>
      <c r="E1749">
        <v>5</v>
      </c>
      <c r="F1749" t="str">
        <f t="shared" si="108"/>
        <v>normal</v>
      </c>
      <c r="G1749" s="3">
        <v>271</v>
      </c>
      <c r="H1749">
        <v>5</v>
      </c>
      <c r="I1749" t="str">
        <f t="shared" si="109"/>
        <v>discounted</v>
      </c>
      <c r="J1749" s="3">
        <f>Table3[[#This Row],[Quantity_Sold]]*Table3[[#This Row],[Selling_Price]]</f>
        <v>1355</v>
      </c>
      <c r="K1749" s="3">
        <f t="shared" si="110"/>
        <v>13.55</v>
      </c>
      <c r="L1749" s="3">
        <f t="shared" si="111"/>
        <v>1341.45</v>
      </c>
      <c r="M1749" s="3" t="str">
        <f>TEXT(Table3[[#This Row],[Date]], "mmmm")</f>
        <v>February</v>
      </c>
      <c r="N1749" s="3" t="str">
        <f>_xlfn.XLOOKUP(D1749,Customers!A:A,Customers!B:B )</f>
        <v>Gonzalez Inc</v>
      </c>
      <c r="O1749" s="3" t="str">
        <f>_xlfn.XLOOKUP(C1749,Books!A:A,Books!B:B)</f>
        <v>Easy citizen time</v>
      </c>
      <c r="P1749" s="3" t="str">
        <f>INDEX(Customers!B:B,MATCH(D1749,Customers!A:A,0))</f>
        <v>Gonzalez Inc</v>
      </c>
    </row>
    <row r="1750" spans="1:16">
      <c r="A1750" t="s">
        <v>2397</v>
      </c>
      <c r="B1750" s="5">
        <v>44960</v>
      </c>
      <c r="C1750" t="s">
        <v>7</v>
      </c>
      <c r="D1750" t="s">
        <v>484</v>
      </c>
      <c r="E1750">
        <v>8</v>
      </c>
      <c r="F1750" t="str">
        <f t="shared" si="108"/>
        <v>Bulk</v>
      </c>
      <c r="G1750" s="3">
        <v>341</v>
      </c>
      <c r="H1750">
        <v>0</v>
      </c>
      <c r="I1750" t="str">
        <f t="shared" si="109"/>
        <v>full price</v>
      </c>
      <c r="J1750" s="3">
        <f>Table3[[#This Row],[Quantity_Sold]]*Table3[[#This Row],[Selling_Price]]</f>
        <v>2728</v>
      </c>
      <c r="K1750" s="3">
        <f t="shared" si="110"/>
        <v>0</v>
      </c>
      <c r="L1750" s="3">
        <f t="shared" si="111"/>
        <v>2728</v>
      </c>
      <c r="M1750" s="3" t="str">
        <f>TEXT(Table3[[#This Row],[Date]], "mmmm")</f>
        <v>February</v>
      </c>
      <c r="N1750" s="3" t="str">
        <f>_xlfn.XLOOKUP(D1750,Customers!A:A,Customers!B:B )</f>
        <v>Hall-Morgan</v>
      </c>
      <c r="O1750" s="3" t="str">
        <f>_xlfn.XLOOKUP(C1750,Books!A:A,Books!B:B)</f>
        <v>Key protect simple fall</v>
      </c>
      <c r="P1750" s="3" t="str">
        <f>INDEX(Customers!B:B,MATCH(D1750,Customers!A:A,0))</f>
        <v>Hall-Morgan</v>
      </c>
    </row>
    <row r="1751" spans="1:16">
      <c r="A1751" t="s">
        <v>2398</v>
      </c>
      <c r="B1751" s="5">
        <v>44962</v>
      </c>
      <c r="C1751" t="s">
        <v>100</v>
      </c>
      <c r="D1751" t="s">
        <v>610</v>
      </c>
      <c r="E1751">
        <v>5</v>
      </c>
      <c r="F1751" t="str">
        <f t="shared" si="108"/>
        <v>normal</v>
      </c>
      <c r="G1751" s="3">
        <v>334</v>
      </c>
      <c r="H1751">
        <v>10</v>
      </c>
      <c r="I1751" t="str">
        <f t="shared" si="109"/>
        <v>discounted</v>
      </c>
      <c r="J1751" s="3">
        <f>Table3[[#This Row],[Quantity_Sold]]*Table3[[#This Row],[Selling_Price]]</f>
        <v>1670</v>
      </c>
      <c r="K1751" s="3">
        <f t="shared" si="110"/>
        <v>33.4</v>
      </c>
      <c r="L1751" s="3">
        <f t="shared" si="111"/>
        <v>1636.6</v>
      </c>
      <c r="M1751" s="3" t="str">
        <f>TEXT(Table3[[#This Row],[Date]], "mmmm")</f>
        <v>February</v>
      </c>
      <c r="N1751" s="3" t="str">
        <f>_xlfn.XLOOKUP(D1751,Customers!A:A,Customers!B:B )</f>
        <v>Ross Ltd</v>
      </c>
      <c r="O1751" s="3" t="str">
        <f>_xlfn.XLOOKUP(C1751,Books!A:A,Books!B:B)</f>
        <v>Prevent particularly wrong</v>
      </c>
      <c r="P1751" s="3" t="str">
        <f>INDEX(Customers!B:B,MATCH(D1751,Customers!A:A,0))</f>
        <v>Ross Ltd</v>
      </c>
    </row>
    <row r="1752" spans="1:16">
      <c r="A1752" t="s">
        <v>2399</v>
      </c>
      <c r="B1752" s="5">
        <v>44966</v>
      </c>
      <c r="C1752" t="s">
        <v>114</v>
      </c>
      <c r="D1752" t="s">
        <v>392</v>
      </c>
      <c r="E1752">
        <v>3</v>
      </c>
      <c r="F1752" t="str">
        <f t="shared" si="108"/>
        <v>normal</v>
      </c>
      <c r="G1752" s="3">
        <v>315</v>
      </c>
      <c r="H1752">
        <v>15</v>
      </c>
      <c r="I1752" t="str">
        <f t="shared" si="109"/>
        <v>discounted</v>
      </c>
      <c r="J1752" s="3">
        <f>Table3[[#This Row],[Quantity_Sold]]*Table3[[#This Row],[Selling_Price]]</f>
        <v>945</v>
      </c>
      <c r="K1752" s="3">
        <f t="shared" si="110"/>
        <v>47.25</v>
      </c>
      <c r="L1752" s="3">
        <f t="shared" si="111"/>
        <v>897.75</v>
      </c>
      <c r="M1752" s="3" t="str">
        <f>TEXT(Table3[[#This Row],[Date]], "mmmm")</f>
        <v>February</v>
      </c>
      <c r="N1752" s="3" t="str">
        <f>_xlfn.XLOOKUP(D1752,Customers!A:A,Customers!B:B )</f>
        <v>Bruce-Jacobs</v>
      </c>
      <c r="O1752" s="3" t="str">
        <f>_xlfn.XLOOKUP(C1752,Books!A:A,Books!B:B)</f>
        <v>Detail difficult power</v>
      </c>
      <c r="P1752" s="3" t="str">
        <f>INDEX(Customers!B:B,MATCH(D1752,Customers!A:A,0))</f>
        <v>Bruce-Jacobs</v>
      </c>
    </row>
    <row r="1753" spans="1:16">
      <c r="A1753" t="s">
        <v>2400</v>
      </c>
      <c r="B1753" s="5">
        <v>44985</v>
      </c>
      <c r="C1753" t="s">
        <v>98</v>
      </c>
      <c r="D1753" t="s">
        <v>234</v>
      </c>
      <c r="E1753">
        <v>9</v>
      </c>
      <c r="F1753" t="str">
        <f t="shared" si="108"/>
        <v>Bulk</v>
      </c>
      <c r="G1753" s="3">
        <v>206</v>
      </c>
      <c r="H1753">
        <v>0</v>
      </c>
      <c r="I1753" t="str">
        <f t="shared" si="109"/>
        <v>full price</v>
      </c>
      <c r="J1753" s="3">
        <f>Table3[[#This Row],[Quantity_Sold]]*Table3[[#This Row],[Selling_Price]]</f>
        <v>1854</v>
      </c>
      <c r="K1753" s="3">
        <f t="shared" si="110"/>
        <v>0</v>
      </c>
      <c r="L1753" s="3">
        <f t="shared" si="111"/>
        <v>1854</v>
      </c>
      <c r="M1753" s="3" t="str">
        <f>TEXT(Table3[[#This Row],[Date]], "mmmm")</f>
        <v>February</v>
      </c>
      <c r="N1753" s="3" t="str">
        <f>_xlfn.XLOOKUP(D1753,Customers!A:A,Customers!B:B )</f>
        <v>Alvarez, Le and Wilson</v>
      </c>
      <c r="O1753" s="3" t="str">
        <f>_xlfn.XLOOKUP(C1753,Books!A:A,Books!B:B)</f>
        <v>Inside lot never discover</v>
      </c>
      <c r="P1753" s="3" t="str">
        <f>INDEX(Customers!B:B,MATCH(D1753,Customers!A:A,0))</f>
        <v>Alvarez, Le and Wilson</v>
      </c>
    </row>
    <row r="1754" spans="1:16">
      <c r="A1754" t="s">
        <v>2401</v>
      </c>
      <c r="B1754" s="5">
        <v>44960</v>
      </c>
      <c r="C1754" t="s">
        <v>38</v>
      </c>
      <c r="D1754" t="s">
        <v>340</v>
      </c>
      <c r="E1754">
        <v>2</v>
      </c>
      <c r="F1754" t="str">
        <f t="shared" si="108"/>
        <v>normal</v>
      </c>
      <c r="G1754" s="3">
        <v>417</v>
      </c>
      <c r="H1754">
        <v>15</v>
      </c>
      <c r="I1754" t="str">
        <f t="shared" si="109"/>
        <v>discounted</v>
      </c>
      <c r="J1754" s="3">
        <f>Table3[[#This Row],[Quantity_Sold]]*Table3[[#This Row],[Selling_Price]]</f>
        <v>834</v>
      </c>
      <c r="K1754" s="3">
        <f t="shared" si="110"/>
        <v>62.55</v>
      </c>
      <c r="L1754" s="3">
        <f t="shared" si="111"/>
        <v>771.45</v>
      </c>
      <c r="M1754" s="3" t="str">
        <f>TEXT(Table3[[#This Row],[Date]], "mmmm")</f>
        <v>February</v>
      </c>
      <c r="N1754" s="3" t="str">
        <f>_xlfn.XLOOKUP(D1754,Customers!A:A,Customers!B:B )</f>
        <v>Miller-Miller</v>
      </c>
      <c r="O1754" s="3" t="str">
        <f>_xlfn.XLOOKUP(C1754,Books!A:A,Books!B:B)</f>
        <v>Impact believe worker look</v>
      </c>
      <c r="P1754" s="3" t="str">
        <f>INDEX(Customers!B:B,MATCH(D1754,Customers!A:A,0))</f>
        <v>Miller-Miller</v>
      </c>
    </row>
    <row r="1755" spans="1:16">
      <c r="A1755" t="s">
        <v>2402</v>
      </c>
      <c r="B1755" s="5">
        <v>44967</v>
      </c>
      <c r="C1755" t="s">
        <v>108</v>
      </c>
      <c r="D1755" t="s">
        <v>416</v>
      </c>
      <c r="E1755">
        <v>10</v>
      </c>
      <c r="F1755" t="str">
        <f t="shared" si="108"/>
        <v>Bulk</v>
      </c>
      <c r="G1755" s="3">
        <v>287</v>
      </c>
      <c r="H1755">
        <v>10</v>
      </c>
      <c r="I1755" t="str">
        <f t="shared" si="109"/>
        <v>discounted</v>
      </c>
      <c r="J1755" s="3">
        <f>Table3[[#This Row],[Quantity_Sold]]*Table3[[#This Row],[Selling_Price]]</f>
        <v>2870</v>
      </c>
      <c r="K1755" s="3">
        <f t="shared" si="110"/>
        <v>28.7</v>
      </c>
      <c r="L1755" s="3">
        <f t="shared" si="111"/>
        <v>2841.3</v>
      </c>
      <c r="M1755" s="3" t="str">
        <f>TEXT(Table3[[#This Row],[Date]], "mmmm")</f>
        <v>February</v>
      </c>
      <c r="N1755" s="3" t="str">
        <f>_xlfn.XLOOKUP(D1755,Customers!A:A,Customers!B:B )</f>
        <v>Ashley, Delgado and Hernandez</v>
      </c>
      <c r="O1755" s="3" t="str">
        <f>_xlfn.XLOOKUP(C1755,Books!A:A,Books!B:B)</f>
        <v>Front</v>
      </c>
      <c r="P1755" s="3" t="str">
        <f>INDEX(Customers!B:B,MATCH(D1755,Customers!A:A,0))</f>
        <v>Ashley, Delgado and Hernandez</v>
      </c>
    </row>
    <row r="1756" spans="1:16">
      <c r="A1756" t="s">
        <v>2403</v>
      </c>
      <c r="B1756" s="5">
        <v>44967</v>
      </c>
      <c r="C1756" t="s">
        <v>114</v>
      </c>
      <c r="D1756" t="s">
        <v>464</v>
      </c>
      <c r="E1756">
        <v>7</v>
      </c>
      <c r="F1756" t="str">
        <f t="shared" si="108"/>
        <v>Bulk</v>
      </c>
      <c r="G1756" s="3">
        <v>315</v>
      </c>
      <c r="H1756">
        <v>5</v>
      </c>
      <c r="I1756" t="str">
        <f t="shared" si="109"/>
        <v>discounted</v>
      </c>
      <c r="J1756" s="3">
        <f>Table3[[#This Row],[Quantity_Sold]]*Table3[[#This Row],[Selling_Price]]</f>
        <v>2205</v>
      </c>
      <c r="K1756" s="3">
        <f t="shared" si="110"/>
        <v>15.75</v>
      </c>
      <c r="L1756" s="3">
        <f t="shared" si="111"/>
        <v>2189.25</v>
      </c>
      <c r="M1756" s="3" t="str">
        <f>TEXT(Table3[[#This Row],[Date]], "mmmm")</f>
        <v>February</v>
      </c>
      <c r="N1756" s="3" t="str">
        <f>_xlfn.XLOOKUP(D1756,Customers!A:A,Customers!B:B )</f>
        <v>Vargas, Ali and Vasquez</v>
      </c>
      <c r="O1756" s="3" t="str">
        <f>_xlfn.XLOOKUP(C1756,Books!A:A,Books!B:B)</f>
        <v>Detail difficult power</v>
      </c>
      <c r="P1756" s="3" t="str">
        <f>INDEX(Customers!B:B,MATCH(D1756,Customers!A:A,0))</f>
        <v>Vargas, Ali and Vasquez</v>
      </c>
    </row>
    <row r="1757" spans="1:16">
      <c r="A1757" t="s">
        <v>2404</v>
      </c>
      <c r="B1757" s="5">
        <v>44983</v>
      </c>
      <c r="C1757" t="s">
        <v>116</v>
      </c>
      <c r="D1757" t="s">
        <v>378</v>
      </c>
      <c r="E1757">
        <v>9</v>
      </c>
      <c r="F1757" t="str">
        <f t="shared" si="108"/>
        <v>Bulk</v>
      </c>
      <c r="G1757" s="3">
        <v>209</v>
      </c>
      <c r="H1757">
        <v>10</v>
      </c>
      <c r="I1757" t="str">
        <f t="shared" si="109"/>
        <v>discounted</v>
      </c>
      <c r="J1757" s="3">
        <f>Table3[[#This Row],[Quantity_Sold]]*Table3[[#This Row],[Selling_Price]]</f>
        <v>1881</v>
      </c>
      <c r="K1757" s="3">
        <f t="shared" si="110"/>
        <v>20.9</v>
      </c>
      <c r="L1757" s="3">
        <f t="shared" si="111"/>
        <v>1860.1</v>
      </c>
      <c r="M1757" s="3" t="str">
        <f>TEXT(Table3[[#This Row],[Date]], "mmmm")</f>
        <v>February</v>
      </c>
      <c r="N1757" s="3" t="str">
        <f>_xlfn.XLOOKUP(D1757,Customers!A:A,Customers!B:B )</f>
        <v>Aguirre Group</v>
      </c>
      <c r="O1757" s="3" t="str">
        <f>_xlfn.XLOOKUP(C1757,Books!A:A,Books!B:B)</f>
        <v>Present positive</v>
      </c>
      <c r="P1757" s="3" t="str">
        <f>INDEX(Customers!B:B,MATCH(D1757,Customers!A:A,0))</f>
        <v>Aguirre Group</v>
      </c>
    </row>
    <row r="1758" spans="1:16">
      <c r="A1758" t="s">
        <v>2405</v>
      </c>
      <c r="B1758" s="5">
        <v>44962</v>
      </c>
      <c r="C1758" t="s">
        <v>116</v>
      </c>
      <c r="D1758" t="s">
        <v>578</v>
      </c>
      <c r="E1758">
        <v>3</v>
      </c>
      <c r="F1758" t="str">
        <f t="shared" si="108"/>
        <v>normal</v>
      </c>
      <c r="G1758" s="3">
        <v>209</v>
      </c>
      <c r="H1758">
        <v>5</v>
      </c>
      <c r="I1758" t="str">
        <f t="shared" si="109"/>
        <v>discounted</v>
      </c>
      <c r="J1758" s="3">
        <f>Table3[[#This Row],[Quantity_Sold]]*Table3[[#This Row],[Selling_Price]]</f>
        <v>627</v>
      </c>
      <c r="K1758" s="3">
        <f t="shared" si="110"/>
        <v>10.45</v>
      </c>
      <c r="L1758" s="3">
        <f t="shared" si="111"/>
        <v>616.54999999999995</v>
      </c>
      <c r="M1758" s="3" t="str">
        <f>TEXT(Table3[[#This Row],[Date]], "mmmm")</f>
        <v>February</v>
      </c>
      <c r="N1758" s="3" t="str">
        <f>_xlfn.XLOOKUP(D1758,Customers!A:A,Customers!B:B )</f>
        <v>Moody-Dunn</v>
      </c>
      <c r="O1758" s="3" t="str">
        <f>_xlfn.XLOOKUP(C1758,Books!A:A,Books!B:B)</f>
        <v>Present positive</v>
      </c>
      <c r="P1758" s="3" t="str">
        <f>INDEX(Customers!B:B,MATCH(D1758,Customers!A:A,0))</f>
        <v>Moody-Dunn</v>
      </c>
    </row>
    <row r="1759" spans="1:16">
      <c r="A1759" t="s">
        <v>2406</v>
      </c>
      <c r="B1759" s="5">
        <v>44984</v>
      </c>
      <c r="C1759" t="s">
        <v>48</v>
      </c>
      <c r="D1759" t="s">
        <v>314</v>
      </c>
      <c r="E1759">
        <v>4</v>
      </c>
      <c r="F1759" t="str">
        <f t="shared" si="108"/>
        <v>normal</v>
      </c>
      <c r="G1759" s="3">
        <v>386</v>
      </c>
      <c r="H1759">
        <v>15</v>
      </c>
      <c r="I1759" t="str">
        <f t="shared" si="109"/>
        <v>discounted</v>
      </c>
      <c r="J1759" s="3">
        <f>Table3[[#This Row],[Quantity_Sold]]*Table3[[#This Row],[Selling_Price]]</f>
        <v>1544</v>
      </c>
      <c r="K1759" s="3">
        <f t="shared" si="110"/>
        <v>57.9</v>
      </c>
      <c r="L1759" s="3">
        <f t="shared" si="111"/>
        <v>1486.1</v>
      </c>
      <c r="M1759" s="3" t="str">
        <f>TEXT(Table3[[#This Row],[Date]], "mmmm")</f>
        <v>February</v>
      </c>
      <c r="N1759" s="3" t="str">
        <f>_xlfn.XLOOKUP(D1759,Customers!A:A,Customers!B:B )</f>
        <v>Anderson LLC</v>
      </c>
      <c r="O1759" s="3" t="str">
        <f>_xlfn.XLOOKUP(C1759,Books!A:A,Books!B:B)</f>
        <v>Choose level</v>
      </c>
      <c r="P1759" s="3" t="str">
        <f>INDEX(Customers!B:B,MATCH(D1759,Customers!A:A,0))</f>
        <v>Anderson LLC</v>
      </c>
    </row>
    <row r="1760" spans="1:16">
      <c r="A1760" t="s">
        <v>2407</v>
      </c>
      <c r="B1760" s="5">
        <v>44966</v>
      </c>
      <c r="C1760" t="s">
        <v>15</v>
      </c>
      <c r="D1760" t="s">
        <v>534</v>
      </c>
      <c r="E1760">
        <v>5</v>
      </c>
      <c r="F1760" t="str">
        <f t="shared" si="108"/>
        <v>normal</v>
      </c>
      <c r="G1760" s="3">
        <v>248</v>
      </c>
      <c r="H1760">
        <v>0</v>
      </c>
      <c r="I1760" t="str">
        <f t="shared" si="109"/>
        <v>full price</v>
      </c>
      <c r="J1760" s="3">
        <f>Table3[[#This Row],[Quantity_Sold]]*Table3[[#This Row],[Selling_Price]]</f>
        <v>1240</v>
      </c>
      <c r="K1760" s="3">
        <f t="shared" si="110"/>
        <v>0</v>
      </c>
      <c r="L1760" s="3">
        <f t="shared" si="111"/>
        <v>1240</v>
      </c>
      <c r="M1760" s="3" t="str">
        <f>TEXT(Table3[[#This Row],[Date]], "mmmm")</f>
        <v>February</v>
      </c>
      <c r="N1760" s="3" t="str">
        <f>_xlfn.XLOOKUP(D1760,Customers!A:A,Customers!B:B )</f>
        <v>Gonzalez Inc</v>
      </c>
      <c r="O1760" s="3" t="str">
        <f>_xlfn.XLOOKUP(C1760,Books!A:A,Books!B:B)</f>
        <v>Especially father down</v>
      </c>
      <c r="P1760" s="3" t="str">
        <f>INDEX(Customers!B:B,MATCH(D1760,Customers!A:A,0))</f>
        <v>Gonzalez Inc</v>
      </c>
    </row>
    <row r="1761" spans="1:16">
      <c r="A1761" t="s">
        <v>2408</v>
      </c>
      <c r="B1761" s="5">
        <v>44971</v>
      </c>
      <c r="C1761" t="s">
        <v>15</v>
      </c>
      <c r="D1761" t="s">
        <v>180</v>
      </c>
      <c r="E1761">
        <v>2</v>
      </c>
      <c r="F1761" t="str">
        <f t="shared" si="108"/>
        <v>normal</v>
      </c>
      <c r="G1761" s="3">
        <v>248</v>
      </c>
      <c r="H1761">
        <v>0</v>
      </c>
      <c r="I1761" t="str">
        <f t="shared" si="109"/>
        <v>full price</v>
      </c>
      <c r="J1761" s="3">
        <f>Table3[[#This Row],[Quantity_Sold]]*Table3[[#This Row],[Selling_Price]]</f>
        <v>496</v>
      </c>
      <c r="K1761" s="3">
        <f t="shared" si="110"/>
        <v>0</v>
      </c>
      <c r="L1761" s="3">
        <f t="shared" si="111"/>
        <v>496</v>
      </c>
      <c r="M1761" s="3" t="str">
        <f>TEXT(Table3[[#This Row],[Date]], "mmmm")</f>
        <v>February</v>
      </c>
      <c r="N1761" s="3" t="str">
        <f>_xlfn.XLOOKUP(D1761,Customers!A:A,Customers!B:B )</f>
        <v>Harris-Chandler</v>
      </c>
      <c r="O1761" s="3" t="str">
        <f>_xlfn.XLOOKUP(C1761,Books!A:A,Books!B:B)</f>
        <v>Especially father down</v>
      </c>
      <c r="P1761" s="3" t="str">
        <f>INDEX(Customers!B:B,MATCH(D1761,Customers!A:A,0))</f>
        <v>Harris-Chandler</v>
      </c>
    </row>
    <row r="1762" spans="1:16">
      <c r="A1762" t="s">
        <v>2409</v>
      </c>
      <c r="B1762" s="5">
        <v>44982</v>
      </c>
      <c r="C1762" t="s">
        <v>98</v>
      </c>
      <c r="D1762" t="s">
        <v>424</v>
      </c>
      <c r="E1762">
        <v>5</v>
      </c>
      <c r="F1762" t="str">
        <f t="shared" si="108"/>
        <v>normal</v>
      </c>
      <c r="G1762" s="3">
        <v>206</v>
      </c>
      <c r="H1762">
        <v>10</v>
      </c>
      <c r="I1762" t="str">
        <f t="shared" si="109"/>
        <v>discounted</v>
      </c>
      <c r="J1762" s="3">
        <f>Table3[[#This Row],[Quantity_Sold]]*Table3[[#This Row],[Selling_Price]]</f>
        <v>1030</v>
      </c>
      <c r="K1762" s="3">
        <f t="shared" si="110"/>
        <v>20.6</v>
      </c>
      <c r="L1762" s="3">
        <f t="shared" si="111"/>
        <v>1009.4</v>
      </c>
      <c r="M1762" s="3" t="str">
        <f>TEXT(Table3[[#This Row],[Date]], "mmmm")</f>
        <v>February</v>
      </c>
      <c r="N1762" s="3" t="str">
        <f>_xlfn.XLOOKUP(D1762,Customers!A:A,Customers!B:B )</f>
        <v>Dillon-Galloway</v>
      </c>
      <c r="O1762" s="3" t="str">
        <f>_xlfn.XLOOKUP(C1762,Books!A:A,Books!B:B)</f>
        <v>Inside lot never discover</v>
      </c>
      <c r="P1762" s="3" t="str">
        <f>INDEX(Customers!B:B,MATCH(D1762,Customers!A:A,0))</f>
        <v>Dillon-Galloway</v>
      </c>
    </row>
    <row r="1763" spans="1:16">
      <c r="A1763" t="s">
        <v>2410</v>
      </c>
      <c r="B1763" s="5">
        <v>44981</v>
      </c>
      <c r="C1763" t="s">
        <v>26</v>
      </c>
      <c r="D1763" t="s">
        <v>628</v>
      </c>
      <c r="E1763">
        <v>7</v>
      </c>
      <c r="F1763" t="str">
        <f t="shared" si="108"/>
        <v>Bulk</v>
      </c>
      <c r="G1763" s="3">
        <v>210</v>
      </c>
      <c r="H1763">
        <v>5</v>
      </c>
      <c r="I1763" t="str">
        <f t="shared" si="109"/>
        <v>discounted</v>
      </c>
      <c r="J1763" s="3">
        <f>Table3[[#This Row],[Quantity_Sold]]*Table3[[#This Row],[Selling_Price]]</f>
        <v>1470</v>
      </c>
      <c r="K1763" s="3">
        <f t="shared" si="110"/>
        <v>10.5</v>
      </c>
      <c r="L1763" s="3">
        <f t="shared" si="111"/>
        <v>1459.5</v>
      </c>
      <c r="M1763" s="3" t="str">
        <f>TEXT(Table3[[#This Row],[Date]], "mmmm")</f>
        <v>February</v>
      </c>
      <c r="N1763" s="3" t="str">
        <f>_xlfn.XLOOKUP(D1763,Customers!A:A,Customers!B:B )</f>
        <v>Curtis Group</v>
      </c>
      <c r="O1763" s="3" t="str">
        <f>_xlfn.XLOOKUP(C1763,Books!A:A,Books!B:B)</f>
        <v>Nearly material</v>
      </c>
      <c r="P1763" s="3" t="str">
        <f>INDEX(Customers!B:B,MATCH(D1763,Customers!A:A,0))</f>
        <v>Curtis Group</v>
      </c>
    </row>
    <row r="1764" spans="1:16">
      <c r="A1764" t="s">
        <v>2411</v>
      </c>
      <c r="B1764" s="5">
        <v>44969</v>
      </c>
      <c r="C1764" t="s">
        <v>118</v>
      </c>
      <c r="D1764" t="s">
        <v>346</v>
      </c>
      <c r="E1764">
        <v>4</v>
      </c>
      <c r="F1764" t="str">
        <f t="shared" si="108"/>
        <v>normal</v>
      </c>
      <c r="G1764" s="3">
        <v>192</v>
      </c>
      <c r="H1764">
        <v>5</v>
      </c>
      <c r="I1764" t="str">
        <f t="shared" si="109"/>
        <v>discounted</v>
      </c>
      <c r="J1764" s="3">
        <f>Table3[[#This Row],[Quantity_Sold]]*Table3[[#This Row],[Selling_Price]]</f>
        <v>768</v>
      </c>
      <c r="K1764" s="3">
        <f t="shared" si="110"/>
        <v>9.6</v>
      </c>
      <c r="L1764" s="3">
        <f t="shared" si="111"/>
        <v>758.4</v>
      </c>
      <c r="M1764" s="3" t="str">
        <f>TEXT(Table3[[#This Row],[Date]], "mmmm")</f>
        <v>February</v>
      </c>
      <c r="N1764" s="3" t="str">
        <f>_xlfn.XLOOKUP(D1764,Customers!A:A,Customers!B:B )</f>
        <v>Palmer Inc</v>
      </c>
      <c r="O1764" s="3" t="str">
        <f>_xlfn.XLOOKUP(C1764,Books!A:A,Books!B:B)</f>
        <v>Attorney</v>
      </c>
      <c r="P1764" s="3" t="str">
        <f>INDEX(Customers!B:B,MATCH(D1764,Customers!A:A,0))</f>
        <v>Palmer Inc</v>
      </c>
    </row>
    <row r="1765" spans="1:16">
      <c r="A1765" t="s">
        <v>2412</v>
      </c>
      <c r="B1765" s="5">
        <v>44978</v>
      </c>
      <c r="C1765" t="s">
        <v>56</v>
      </c>
      <c r="D1765" t="s">
        <v>386</v>
      </c>
      <c r="E1765">
        <v>10</v>
      </c>
      <c r="F1765" t="str">
        <f t="shared" si="108"/>
        <v>Bulk</v>
      </c>
      <c r="G1765" s="3">
        <v>222</v>
      </c>
      <c r="H1765">
        <v>15</v>
      </c>
      <c r="I1765" t="str">
        <f t="shared" si="109"/>
        <v>discounted</v>
      </c>
      <c r="J1765" s="3">
        <f>Table3[[#This Row],[Quantity_Sold]]*Table3[[#This Row],[Selling_Price]]</f>
        <v>2220</v>
      </c>
      <c r="K1765" s="3">
        <f t="shared" si="110"/>
        <v>33.299999999999997</v>
      </c>
      <c r="L1765" s="3">
        <f t="shared" si="111"/>
        <v>2186.6999999999998</v>
      </c>
      <c r="M1765" s="3" t="str">
        <f>TEXT(Table3[[#This Row],[Date]], "mmmm")</f>
        <v>February</v>
      </c>
      <c r="N1765" s="3" t="str">
        <f>_xlfn.XLOOKUP(D1765,Customers!A:A,Customers!B:B )</f>
        <v>Sullivan-Patterson</v>
      </c>
      <c r="O1765" s="3" t="str">
        <f>_xlfn.XLOOKUP(C1765,Books!A:A,Books!B:B)</f>
        <v>Unit coach</v>
      </c>
      <c r="P1765" s="3" t="str">
        <f>INDEX(Customers!B:B,MATCH(D1765,Customers!A:A,0))</f>
        <v>Sullivan-Patterson</v>
      </c>
    </row>
    <row r="1766" spans="1:16">
      <c r="A1766" t="s">
        <v>2413</v>
      </c>
      <c r="B1766" s="5">
        <v>44969</v>
      </c>
      <c r="C1766" t="s">
        <v>10</v>
      </c>
      <c r="D1766" t="s">
        <v>500</v>
      </c>
      <c r="E1766">
        <v>10</v>
      </c>
      <c r="F1766" t="str">
        <f t="shared" si="108"/>
        <v>Bulk</v>
      </c>
      <c r="G1766" s="3">
        <v>167</v>
      </c>
      <c r="H1766">
        <v>10</v>
      </c>
      <c r="I1766" t="str">
        <f t="shared" si="109"/>
        <v>discounted</v>
      </c>
      <c r="J1766" s="3">
        <f>Table3[[#This Row],[Quantity_Sold]]*Table3[[#This Row],[Selling_Price]]</f>
        <v>1670</v>
      </c>
      <c r="K1766" s="3">
        <f t="shared" si="110"/>
        <v>16.7</v>
      </c>
      <c r="L1766" s="3">
        <f t="shared" si="111"/>
        <v>1653.3</v>
      </c>
      <c r="M1766" s="3" t="str">
        <f>TEXT(Table3[[#This Row],[Date]], "mmmm")</f>
        <v>February</v>
      </c>
      <c r="N1766" s="3" t="str">
        <f>_xlfn.XLOOKUP(D1766,Customers!A:A,Customers!B:B )</f>
        <v>Patterson Ltd</v>
      </c>
      <c r="O1766" s="3" t="str">
        <f>_xlfn.XLOOKUP(C1766,Books!A:A,Books!B:B)</f>
        <v>Late</v>
      </c>
      <c r="P1766" s="3" t="str">
        <f>INDEX(Customers!B:B,MATCH(D1766,Customers!A:A,0))</f>
        <v>Patterson Ltd</v>
      </c>
    </row>
    <row r="1767" spans="1:16">
      <c r="A1767" t="s">
        <v>2414</v>
      </c>
      <c r="B1767" s="5">
        <v>44962</v>
      </c>
      <c r="C1767" t="s">
        <v>118</v>
      </c>
      <c r="D1767" t="s">
        <v>412</v>
      </c>
      <c r="E1767">
        <v>8</v>
      </c>
      <c r="F1767" t="str">
        <f t="shared" si="108"/>
        <v>Bulk</v>
      </c>
      <c r="G1767" s="3">
        <v>192</v>
      </c>
      <c r="H1767">
        <v>5</v>
      </c>
      <c r="I1767" t="str">
        <f t="shared" si="109"/>
        <v>discounted</v>
      </c>
      <c r="J1767" s="3">
        <f>Table3[[#This Row],[Quantity_Sold]]*Table3[[#This Row],[Selling_Price]]</f>
        <v>1536</v>
      </c>
      <c r="K1767" s="3">
        <f t="shared" si="110"/>
        <v>9.6</v>
      </c>
      <c r="L1767" s="3">
        <f t="shared" si="111"/>
        <v>1526.4</v>
      </c>
      <c r="M1767" s="3" t="str">
        <f>TEXT(Table3[[#This Row],[Date]], "mmmm")</f>
        <v>February</v>
      </c>
      <c r="N1767" s="3" t="str">
        <f>_xlfn.XLOOKUP(D1767,Customers!A:A,Customers!B:B )</f>
        <v>Mitchell, Mason and Cross</v>
      </c>
      <c r="O1767" s="3" t="str">
        <f>_xlfn.XLOOKUP(C1767,Books!A:A,Books!B:B)</f>
        <v>Attorney</v>
      </c>
      <c r="P1767" s="3" t="str">
        <f>INDEX(Customers!B:B,MATCH(D1767,Customers!A:A,0))</f>
        <v>Mitchell, Mason and Cross</v>
      </c>
    </row>
    <row r="1768" spans="1:16">
      <c r="A1768" t="s">
        <v>2415</v>
      </c>
      <c r="B1768" s="5">
        <v>44960</v>
      </c>
      <c r="C1768" t="s">
        <v>122</v>
      </c>
      <c r="D1768" t="s">
        <v>212</v>
      </c>
      <c r="E1768">
        <v>3</v>
      </c>
      <c r="F1768" t="str">
        <f t="shared" si="108"/>
        <v>normal</v>
      </c>
      <c r="G1768" s="3">
        <v>326</v>
      </c>
      <c r="H1768">
        <v>15</v>
      </c>
      <c r="I1768" t="str">
        <f t="shared" si="109"/>
        <v>discounted</v>
      </c>
      <c r="J1768" s="3">
        <f>Table3[[#This Row],[Quantity_Sold]]*Table3[[#This Row],[Selling_Price]]</f>
        <v>978</v>
      </c>
      <c r="K1768" s="3">
        <f t="shared" si="110"/>
        <v>48.9</v>
      </c>
      <c r="L1768" s="3">
        <f t="shared" si="111"/>
        <v>929.1</v>
      </c>
      <c r="M1768" s="3" t="str">
        <f>TEXT(Table3[[#This Row],[Date]], "mmmm")</f>
        <v>February</v>
      </c>
      <c r="N1768" s="3" t="str">
        <f>_xlfn.XLOOKUP(D1768,Customers!A:A,Customers!B:B )</f>
        <v>Barrett-Bryant</v>
      </c>
      <c r="O1768" s="3" t="str">
        <f>_xlfn.XLOOKUP(C1768,Books!A:A,Books!B:B)</f>
        <v>Than every</v>
      </c>
      <c r="P1768" s="3" t="str">
        <f>INDEX(Customers!B:B,MATCH(D1768,Customers!A:A,0))</f>
        <v>Barrett-Bryant</v>
      </c>
    </row>
    <row r="1769" spans="1:16">
      <c r="A1769" t="s">
        <v>2416</v>
      </c>
      <c r="B1769" s="5">
        <v>44967</v>
      </c>
      <c r="C1769" t="s">
        <v>26</v>
      </c>
      <c r="D1769" t="s">
        <v>202</v>
      </c>
      <c r="E1769">
        <v>5</v>
      </c>
      <c r="F1769" t="str">
        <f t="shared" si="108"/>
        <v>normal</v>
      </c>
      <c r="G1769" s="3">
        <v>210</v>
      </c>
      <c r="H1769">
        <v>15</v>
      </c>
      <c r="I1769" t="str">
        <f t="shared" si="109"/>
        <v>discounted</v>
      </c>
      <c r="J1769" s="3">
        <f>Table3[[#This Row],[Quantity_Sold]]*Table3[[#This Row],[Selling_Price]]</f>
        <v>1050</v>
      </c>
      <c r="K1769" s="3">
        <f t="shared" si="110"/>
        <v>31.5</v>
      </c>
      <c r="L1769" s="3">
        <f t="shared" si="111"/>
        <v>1018.5</v>
      </c>
      <c r="M1769" s="3" t="str">
        <f>TEXT(Table3[[#This Row],[Date]], "mmmm")</f>
        <v>February</v>
      </c>
      <c r="N1769" s="3" t="str">
        <f>_xlfn.XLOOKUP(D1769,Customers!A:A,Customers!B:B )</f>
        <v>Finley and Sons</v>
      </c>
      <c r="O1769" s="3" t="str">
        <f>_xlfn.XLOOKUP(C1769,Books!A:A,Books!B:B)</f>
        <v>Nearly material</v>
      </c>
      <c r="P1769" s="3" t="str">
        <f>INDEX(Customers!B:B,MATCH(D1769,Customers!A:A,0))</f>
        <v>Finley and Sons</v>
      </c>
    </row>
    <row r="1770" spans="1:16">
      <c r="A1770" t="s">
        <v>2417</v>
      </c>
      <c r="B1770" s="5">
        <v>44960</v>
      </c>
      <c r="C1770" t="s">
        <v>36</v>
      </c>
      <c r="D1770" t="s">
        <v>468</v>
      </c>
      <c r="E1770">
        <v>10</v>
      </c>
      <c r="F1770" t="str">
        <f t="shared" si="108"/>
        <v>Bulk</v>
      </c>
      <c r="G1770" s="3">
        <v>420</v>
      </c>
      <c r="H1770">
        <v>15</v>
      </c>
      <c r="I1770" t="str">
        <f t="shared" si="109"/>
        <v>discounted</v>
      </c>
      <c r="J1770" s="3">
        <f>Table3[[#This Row],[Quantity_Sold]]*Table3[[#This Row],[Selling_Price]]</f>
        <v>4200</v>
      </c>
      <c r="K1770" s="3">
        <f t="shared" si="110"/>
        <v>63</v>
      </c>
      <c r="L1770" s="3">
        <f t="shared" si="111"/>
        <v>4137</v>
      </c>
      <c r="M1770" s="3" t="str">
        <f>TEXT(Table3[[#This Row],[Date]], "mmmm")</f>
        <v>February</v>
      </c>
      <c r="N1770" s="3" t="str">
        <f>_xlfn.XLOOKUP(D1770,Customers!A:A,Customers!B:B )</f>
        <v>Barnes PLC</v>
      </c>
      <c r="O1770" s="3" t="str">
        <f>_xlfn.XLOOKUP(C1770,Books!A:A,Books!B:B)</f>
        <v>Try fast</v>
      </c>
      <c r="P1770" s="3" t="str">
        <f>INDEX(Customers!B:B,MATCH(D1770,Customers!A:A,0))</f>
        <v>Barnes PLC</v>
      </c>
    </row>
    <row r="1771" spans="1:16">
      <c r="A1771" t="s">
        <v>2418</v>
      </c>
      <c r="B1771" s="5">
        <v>44958</v>
      </c>
      <c r="C1771" t="s">
        <v>126</v>
      </c>
      <c r="D1771" t="s">
        <v>480</v>
      </c>
      <c r="E1771">
        <v>6</v>
      </c>
      <c r="F1771" t="str">
        <f t="shared" si="108"/>
        <v>Bulk</v>
      </c>
      <c r="G1771" s="3">
        <v>399</v>
      </c>
      <c r="H1771">
        <v>15</v>
      </c>
      <c r="I1771" t="str">
        <f t="shared" si="109"/>
        <v>discounted</v>
      </c>
      <c r="J1771" s="3">
        <f>Table3[[#This Row],[Quantity_Sold]]*Table3[[#This Row],[Selling_Price]]</f>
        <v>2394</v>
      </c>
      <c r="K1771" s="3">
        <f t="shared" si="110"/>
        <v>59.85</v>
      </c>
      <c r="L1771" s="3">
        <f t="shared" si="111"/>
        <v>2334.15</v>
      </c>
      <c r="M1771" s="3" t="str">
        <f>TEXT(Table3[[#This Row],[Date]], "mmmm")</f>
        <v>February</v>
      </c>
      <c r="N1771" s="3" t="str">
        <f>_xlfn.XLOOKUP(D1771,Customers!A:A,Customers!B:B )</f>
        <v>Jordan, Parker and Adams</v>
      </c>
      <c r="O1771" s="3" t="str">
        <f>_xlfn.XLOOKUP(C1771,Books!A:A,Books!B:B)</f>
        <v>Ahead leg senior</v>
      </c>
      <c r="P1771" s="3" t="str">
        <f>INDEX(Customers!B:B,MATCH(D1771,Customers!A:A,0))</f>
        <v>Jordan, Parker and Adams</v>
      </c>
    </row>
    <row r="1772" spans="1:16">
      <c r="A1772" t="s">
        <v>2419</v>
      </c>
      <c r="B1772" s="5">
        <v>44971</v>
      </c>
      <c r="C1772" t="s">
        <v>68</v>
      </c>
      <c r="D1772" t="s">
        <v>406</v>
      </c>
      <c r="E1772">
        <v>8</v>
      </c>
      <c r="F1772" t="str">
        <f t="shared" si="108"/>
        <v>Bulk</v>
      </c>
      <c r="G1772" s="3">
        <v>410</v>
      </c>
      <c r="H1772">
        <v>5</v>
      </c>
      <c r="I1772" t="str">
        <f t="shared" si="109"/>
        <v>discounted</v>
      </c>
      <c r="J1772" s="3">
        <f>Table3[[#This Row],[Quantity_Sold]]*Table3[[#This Row],[Selling_Price]]</f>
        <v>3280</v>
      </c>
      <c r="K1772" s="3">
        <f t="shared" si="110"/>
        <v>20.5</v>
      </c>
      <c r="L1772" s="3">
        <f t="shared" si="111"/>
        <v>3259.5</v>
      </c>
      <c r="M1772" s="3" t="str">
        <f>TEXT(Table3[[#This Row],[Date]], "mmmm")</f>
        <v>February</v>
      </c>
      <c r="N1772" s="3" t="str">
        <f>_xlfn.XLOOKUP(D1772,Customers!A:A,Customers!B:B )</f>
        <v>Hernandez PLC</v>
      </c>
      <c r="O1772" s="3" t="str">
        <f>_xlfn.XLOOKUP(C1772,Books!A:A,Books!B:B)</f>
        <v>Audience will series</v>
      </c>
      <c r="P1772" s="3" t="str">
        <f>INDEX(Customers!B:B,MATCH(D1772,Customers!A:A,0))</f>
        <v>Hernandez PLC</v>
      </c>
    </row>
    <row r="1773" spans="1:16">
      <c r="A1773" t="s">
        <v>2420</v>
      </c>
      <c r="B1773" s="5">
        <v>44968</v>
      </c>
      <c r="C1773" t="s">
        <v>56</v>
      </c>
      <c r="D1773" t="s">
        <v>226</v>
      </c>
      <c r="E1773">
        <v>6</v>
      </c>
      <c r="F1773" t="str">
        <f t="shared" si="108"/>
        <v>Bulk</v>
      </c>
      <c r="G1773" s="3">
        <v>222</v>
      </c>
      <c r="H1773">
        <v>10</v>
      </c>
      <c r="I1773" t="str">
        <f t="shared" si="109"/>
        <v>discounted</v>
      </c>
      <c r="J1773" s="3">
        <f>Table3[[#This Row],[Quantity_Sold]]*Table3[[#This Row],[Selling_Price]]</f>
        <v>1332</v>
      </c>
      <c r="K1773" s="3">
        <f t="shared" si="110"/>
        <v>22.2</v>
      </c>
      <c r="L1773" s="3">
        <f t="shared" si="111"/>
        <v>1309.8</v>
      </c>
      <c r="M1773" s="3" t="str">
        <f>TEXT(Table3[[#This Row],[Date]], "mmmm")</f>
        <v>February</v>
      </c>
      <c r="N1773" s="3" t="str">
        <f>_xlfn.XLOOKUP(D1773,Customers!A:A,Customers!B:B )</f>
        <v>Blackburn, Castillo and Diaz</v>
      </c>
      <c r="O1773" s="3" t="str">
        <f>_xlfn.XLOOKUP(C1773,Books!A:A,Books!B:B)</f>
        <v>Unit coach</v>
      </c>
      <c r="P1773" s="3" t="str">
        <f>INDEX(Customers!B:B,MATCH(D1773,Customers!A:A,0))</f>
        <v>Blackburn, Castillo and Diaz</v>
      </c>
    </row>
    <row r="1774" spans="1:16">
      <c r="A1774" t="s">
        <v>2421</v>
      </c>
      <c r="B1774" s="5">
        <v>44958</v>
      </c>
      <c r="C1774" t="s">
        <v>106</v>
      </c>
      <c r="D1774" t="s">
        <v>304</v>
      </c>
      <c r="E1774">
        <v>8</v>
      </c>
      <c r="F1774" t="str">
        <f t="shared" si="108"/>
        <v>Bulk</v>
      </c>
      <c r="G1774" s="3">
        <v>219</v>
      </c>
      <c r="H1774">
        <v>0</v>
      </c>
      <c r="I1774" t="str">
        <f t="shared" si="109"/>
        <v>full price</v>
      </c>
      <c r="J1774" s="3">
        <f>Table3[[#This Row],[Quantity_Sold]]*Table3[[#This Row],[Selling_Price]]</f>
        <v>1752</v>
      </c>
      <c r="K1774" s="3">
        <f t="shared" si="110"/>
        <v>0</v>
      </c>
      <c r="L1774" s="3">
        <f t="shared" si="111"/>
        <v>1752</v>
      </c>
      <c r="M1774" s="3" t="str">
        <f>TEXT(Table3[[#This Row],[Date]], "mmmm")</f>
        <v>February</v>
      </c>
      <c r="N1774" s="3" t="str">
        <f>_xlfn.XLOOKUP(D1774,Customers!A:A,Customers!B:B )</f>
        <v>Roberts, Silva and Gray</v>
      </c>
      <c r="O1774" s="3" t="str">
        <f>_xlfn.XLOOKUP(C1774,Books!A:A,Books!B:B)</f>
        <v>Some may</v>
      </c>
      <c r="P1774" s="3" t="str">
        <f>INDEX(Customers!B:B,MATCH(D1774,Customers!A:A,0))</f>
        <v>Roberts, Silva and Gray</v>
      </c>
    </row>
    <row r="1775" spans="1:16">
      <c r="A1775" t="s">
        <v>2422</v>
      </c>
      <c r="B1775" s="5">
        <v>44967</v>
      </c>
      <c r="C1775" t="s">
        <v>96</v>
      </c>
      <c r="D1775" t="s">
        <v>394</v>
      </c>
      <c r="E1775">
        <v>10</v>
      </c>
      <c r="F1775" t="str">
        <f t="shared" si="108"/>
        <v>Bulk</v>
      </c>
      <c r="G1775" s="3">
        <v>396</v>
      </c>
      <c r="H1775">
        <v>15</v>
      </c>
      <c r="I1775" t="str">
        <f t="shared" si="109"/>
        <v>discounted</v>
      </c>
      <c r="J1775" s="3">
        <f>Table3[[#This Row],[Quantity_Sold]]*Table3[[#This Row],[Selling_Price]]</f>
        <v>3960</v>
      </c>
      <c r="K1775" s="3">
        <f t="shared" si="110"/>
        <v>59.4</v>
      </c>
      <c r="L1775" s="3">
        <f t="shared" si="111"/>
        <v>3900.6</v>
      </c>
      <c r="M1775" s="3" t="str">
        <f>TEXT(Table3[[#This Row],[Date]], "mmmm")</f>
        <v>February</v>
      </c>
      <c r="N1775" s="3" t="str">
        <f>_xlfn.XLOOKUP(D1775,Customers!A:A,Customers!B:B )</f>
        <v>Johnson, Gordon and Fuentes</v>
      </c>
      <c r="O1775" s="3" t="str">
        <f>_xlfn.XLOOKUP(C1775,Books!A:A,Books!B:B)</f>
        <v>Green city audience</v>
      </c>
      <c r="P1775" s="3" t="str">
        <f>INDEX(Customers!B:B,MATCH(D1775,Customers!A:A,0))</f>
        <v>Johnson, Gordon and Fuentes</v>
      </c>
    </row>
    <row r="1776" spans="1:16">
      <c r="A1776" t="s">
        <v>2423</v>
      </c>
      <c r="B1776" s="5">
        <v>44980</v>
      </c>
      <c r="C1776" t="s">
        <v>52</v>
      </c>
      <c r="D1776" t="s">
        <v>218</v>
      </c>
      <c r="E1776">
        <v>1</v>
      </c>
      <c r="F1776" t="str">
        <f t="shared" si="108"/>
        <v>normal</v>
      </c>
      <c r="G1776" s="3">
        <v>441</v>
      </c>
      <c r="H1776">
        <v>15</v>
      </c>
      <c r="I1776" t="str">
        <f t="shared" si="109"/>
        <v>discounted</v>
      </c>
      <c r="J1776" s="3">
        <f>Table3[[#This Row],[Quantity_Sold]]*Table3[[#This Row],[Selling_Price]]</f>
        <v>441</v>
      </c>
      <c r="K1776" s="3">
        <f t="shared" si="110"/>
        <v>66.150000000000006</v>
      </c>
      <c r="L1776" s="3">
        <f t="shared" si="111"/>
        <v>374.85</v>
      </c>
      <c r="M1776" s="3" t="str">
        <f>TEXT(Table3[[#This Row],[Date]], "mmmm")</f>
        <v>February</v>
      </c>
      <c r="N1776" s="3" t="str">
        <f>_xlfn.XLOOKUP(D1776,Customers!A:A,Customers!B:B )</f>
        <v>Fox-Williams</v>
      </c>
      <c r="O1776" s="3" t="str">
        <f>_xlfn.XLOOKUP(C1776,Books!A:A,Books!B:B)</f>
        <v>Hope meet thing</v>
      </c>
      <c r="P1776" s="3" t="str">
        <f>INDEX(Customers!B:B,MATCH(D1776,Customers!A:A,0))</f>
        <v>Fox-Williams</v>
      </c>
    </row>
    <row r="1777" spans="1:16">
      <c r="A1777" t="s">
        <v>2424</v>
      </c>
      <c r="B1777" s="5">
        <v>44973</v>
      </c>
      <c r="C1777" t="s">
        <v>82</v>
      </c>
      <c r="D1777" t="s">
        <v>606</v>
      </c>
      <c r="E1777">
        <v>7</v>
      </c>
      <c r="F1777" t="str">
        <f t="shared" si="108"/>
        <v>Bulk</v>
      </c>
      <c r="G1777" s="3">
        <v>373</v>
      </c>
      <c r="H1777">
        <v>10</v>
      </c>
      <c r="I1777" t="str">
        <f t="shared" si="109"/>
        <v>discounted</v>
      </c>
      <c r="J1777" s="3">
        <f>Table3[[#This Row],[Quantity_Sold]]*Table3[[#This Row],[Selling_Price]]</f>
        <v>2611</v>
      </c>
      <c r="K1777" s="3">
        <f t="shared" si="110"/>
        <v>37.299999999999997</v>
      </c>
      <c r="L1777" s="3">
        <f t="shared" si="111"/>
        <v>2573.6999999999998</v>
      </c>
      <c r="M1777" s="3" t="str">
        <f>TEXT(Table3[[#This Row],[Date]], "mmmm")</f>
        <v>February</v>
      </c>
      <c r="N1777" s="3" t="str">
        <f>_xlfn.XLOOKUP(D1777,Customers!A:A,Customers!B:B )</f>
        <v>Jackson Inc</v>
      </c>
      <c r="O1777" s="3" t="str">
        <f>_xlfn.XLOOKUP(C1777,Books!A:A,Books!B:B)</f>
        <v>Light leader expect</v>
      </c>
      <c r="P1777" s="3" t="str">
        <f>INDEX(Customers!B:B,MATCH(D1777,Customers!A:A,0))</f>
        <v>Jackson Inc</v>
      </c>
    </row>
    <row r="1778" spans="1:16">
      <c r="A1778" t="s">
        <v>2425</v>
      </c>
      <c r="B1778" s="5">
        <v>44966</v>
      </c>
      <c r="C1778" t="s">
        <v>90</v>
      </c>
      <c r="D1778" t="s">
        <v>614</v>
      </c>
      <c r="E1778">
        <v>7</v>
      </c>
      <c r="F1778" t="str">
        <f t="shared" si="108"/>
        <v>Bulk</v>
      </c>
      <c r="G1778" s="3">
        <v>222</v>
      </c>
      <c r="H1778">
        <v>10</v>
      </c>
      <c r="I1778" t="str">
        <f t="shared" si="109"/>
        <v>discounted</v>
      </c>
      <c r="J1778" s="3">
        <f>Table3[[#This Row],[Quantity_Sold]]*Table3[[#This Row],[Selling_Price]]</f>
        <v>1554</v>
      </c>
      <c r="K1778" s="3">
        <f t="shared" si="110"/>
        <v>22.2</v>
      </c>
      <c r="L1778" s="3">
        <f t="shared" si="111"/>
        <v>1531.8</v>
      </c>
      <c r="M1778" s="3" t="str">
        <f>TEXT(Table3[[#This Row],[Date]], "mmmm")</f>
        <v>February</v>
      </c>
      <c r="N1778" s="3" t="str">
        <f>_xlfn.XLOOKUP(D1778,Customers!A:A,Customers!B:B )</f>
        <v>Morgan PLC</v>
      </c>
      <c r="O1778" s="3" t="str">
        <f>_xlfn.XLOOKUP(C1778,Books!A:A,Books!B:B)</f>
        <v>Remember approach buy</v>
      </c>
      <c r="P1778" s="3" t="str">
        <f>INDEX(Customers!B:B,MATCH(D1778,Customers!A:A,0))</f>
        <v>Morgan PLC</v>
      </c>
    </row>
    <row r="1779" spans="1:16">
      <c r="A1779" t="s">
        <v>2426</v>
      </c>
      <c r="B1779" s="5">
        <v>44981</v>
      </c>
      <c r="C1779" t="s">
        <v>7</v>
      </c>
      <c r="D1779" t="s">
        <v>276</v>
      </c>
      <c r="E1779">
        <v>1</v>
      </c>
      <c r="F1779" t="str">
        <f t="shared" si="108"/>
        <v>normal</v>
      </c>
      <c r="G1779" s="3">
        <v>341</v>
      </c>
      <c r="H1779">
        <v>10</v>
      </c>
      <c r="I1779" t="str">
        <f t="shared" si="109"/>
        <v>discounted</v>
      </c>
      <c r="J1779" s="3">
        <f>Table3[[#This Row],[Quantity_Sold]]*Table3[[#This Row],[Selling_Price]]</f>
        <v>341</v>
      </c>
      <c r="K1779" s="3">
        <f t="shared" si="110"/>
        <v>34.1</v>
      </c>
      <c r="L1779" s="3">
        <f t="shared" si="111"/>
        <v>306.89999999999998</v>
      </c>
      <c r="M1779" s="3" t="str">
        <f>TEXT(Table3[[#This Row],[Date]], "mmmm")</f>
        <v>February</v>
      </c>
      <c r="N1779" s="3" t="str">
        <f>_xlfn.XLOOKUP(D1779,Customers!A:A,Customers!B:B )</f>
        <v>Johnston and Sons</v>
      </c>
      <c r="O1779" s="3" t="str">
        <f>_xlfn.XLOOKUP(C1779,Books!A:A,Books!B:B)</f>
        <v>Key protect simple fall</v>
      </c>
      <c r="P1779" s="3" t="str">
        <f>INDEX(Customers!B:B,MATCH(D1779,Customers!A:A,0))</f>
        <v>Johnston and Sons</v>
      </c>
    </row>
    <row r="1780" spans="1:16">
      <c r="A1780" t="s">
        <v>2427</v>
      </c>
      <c r="B1780" s="5">
        <v>44971</v>
      </c>
      <c r="C1780" t="s">
        <v>96</v>
      </c>
      <c r="D1780" t="s">
        <v>252</v>
      </c>
      <c r="E1780">
        <v>7</v>
      </c>
      <c r="F1780" t="str">
        <f t="shared" si="108"/>
        <v>Bulk</v>
      </c>
      <c r="G1780" s="3">
        <v>396</v>
      </c>
      <c r="H1780">
        <v>10</v>
      </c>
      <c r="I1780" t="str">
        <f t="shared" si="109"/>
        <v>discounted</v>
      </c>
      <c r="J1780" s="3">
        <f>Table3[[#This Row],[Quantity_Sold]]*Table3[[#This Row],[Selling_Price]]</f>
        <v>2772</v>
      </c>
      <c r="K1780" s="3">
        <f t="shared" si="110"/>
        <v>39.6</v>
      </c>
      <c r="L1780" s="3">
        <f t="shared" si="111"/>
        <v>2732.4</v>
      </c>
      <c r="M1780" s="3" t="str">
        <f>TEXT(Table3[[#This Row],[Date]], "mmmm")</f>
        <v>February</v>
      </c>
      <c r="N1780" s="3" t="str">
        <f>_xlfn.XLOOKUP(D1780,Customers!A:A,Customers!B:B )</f>
        <v>Weber PLC</v>
      </c>
      <c r="O1780" s="3" t="str">
        <f>_xlfn.XLOOKUP(C1780,Books!A:A,Books!B:B)</f>
        <v>Green city audience</v>
      </c>
      <c r="P1780" s="3" t="str">
        <f>INDEX(Customers!B:B,MATCH(D1780,Customers!A:A,0))</f>
        <v>Weber PLC</v>
      </c>
    </row>
    <row r="1781" spans="1:16">
      <c r="A1781" t="s">
        <v>2428</v>
      </c>
      <c r="B1781" s="5">
        <v>44969</v>
      </c>
      <c r="C1781" t="s">
        <v>124</v>
      </c>
      <c r="D1781" t="s">
        <v>320</v>
      </c>
      <c r="E1781">
        <v>2</v>
      </c>
      <c r="F1781" t="str">
        <f t="shared" si="108"/>
        <v>normal</v>
      </c>
      <c r="G1781" s="3">
        <v>362</v>
      </c>
      <c r="H1781">
        <v>10</v>
      </c>
      <c r="I1781" t="str">
        <f t="shared" si="109"/>
        <v>discounted</v>
      </c>
      <c r="J1781" s="3">
        <f>Table3[[#This Row],[Quantity_Sold]]*Table3[[#This Row],[Selling_Price]]</f>
        <v>724</v>
      </c>
      <c r="K1781" s="3">
        <f t="shared" si="110"/>
        <v>36.200000000000003</v>
      </c>
      <c r="L1781" s="3">
        <f t="shared" si="111"/>
        <v>687.8</v>
      </c>
      <c r="M1781" s="3" t="str">
        <f>TEXT(Table3[[#This Row],[Date]], "mmmm")</f>
        <v>February</v>
      </c>
      <c r="N1781" s="3" t="str">
        <f>_xlfn.XLOOKUP(D1781,Customers!A:A,Customers!B:B )</f>
        <v>Warner, Willis and Ray</v>
      </c>
      <c r="O1781" s="3" t="str">
        <f>_xlfn.XLOOKUP(C1781,Books!A:A,Books!B:B)</f>
        <v>Financial</v>
      </c>
      <c r="P1781" s="3" t="str">
        <f>INDEX(Customers!B:B,MATCH(D1781,Customers!A:A,0))</f>
        <v>Warner, Willis and Ray</v>
      </c>
    </row>
    <row r="1782" spans="1:16">
      <c r="A1782" t="s">
        <v>2429</v>
      </c>
      <c r="B1782" s="5">
        <v>44974</v>
      </c>
      <c r="C1782" t="s">
        <v>118</v>
      </c>
      <c r="D1782" t="s">
        <v>340</v>
      </c>
      <c r="E1782">
        <v>1</v>
      </c>
      <c r="F1782" t="str">
        <f t="shared" si="108"/>
        <v>normal</v>
      </c>
      <c r="G1782" s="3">
        <v>192</v>
      </c>
      <c r="H1782">
        <v>15</v>
      </c>
      <c r="I1782" t="str">
        <f t="shared" si="109"/>
        <v>discounted</v>
      </c>
      <c r="J1782" s="3">
        <f>Table3[[#This Row],[Quantity_Sold]]*Table3[[#This Row],[Selling_Price]]</f>
        <v>192</v>
      </c>
      <c r="K1782" s="3">
        <f t="shared" si="110"/>
        <v>28.8</v>
      </c>
      <c r="L1782" s="3">
        <f t="shared" si="111"/>
        <v>163.19999999999999</v>
      </c>
      <c r="M1782" s="3" t="str">
        <f>TEXT(Table3[[#This Row],[Date]], "mmmm")</f>
        <v>February</v>
      </c>
      <c r="N1782" s="3" t="str">
        <f>_xlfn.XLOOKUP(D1782,Customers!A:A,Customers!B:B )</f>
        <v>Miller-Miller</v>
      </c>
      <c r="O1782" s="3" t="str">
        <f>_xlfn.XLOOKUP(C1782,Books!A:A,Books!B:B)</f>
        <v>Attorney</v>
      </c>
      <c r="P1782" s="3" t="str">
        <f>INDEX(Customers!B:B,MATCH(D1782,Customers!A:A,0))</f>
        <v>Miller-Miller</v>
      </c>
    </row>
    <row r="1783" spans="1:16">
      <c r="A1783" t="s">
        <v>2430</v>
      </c>
      <c r="B1783" s="5">
        <v>44977</v>
      </c>
      <c r="C1783" t="s">
        <v>38</v>
      </c>
      <c r="D1783" t="s">
        <v>448</v>
      </c>
      <c r="E1783">
        <v>9</v>
      </c>
      <c r="F1783" t="str">
        <f t="shared" si="108"/>
        <v>Bulk</v>
      </c>
      <c r="G1783" s="3">
        <v>417</v>
      </c>
      <c r="H1783">
        <v>10</v>
      </c>
      <c r="I1783" t="str">
        <f t="shared" si="109"/>
        <v>discounted</v>
      </c>
      <c r="J1783" s="3">
        <f>Table3[[#This Row],[Quantity_Sold]]*Table3[[#This Row],[Selling_Price]]</f>
        <v>3753</v>
      </c>
      <c r="K1783" s="3">
        <f t="shared" si="110"/>
        <v>41.7</v>
      </c>
      <c r="L1783" s="3">
        <f t="shared" si="111"/>
        <v>3711.3</v>
      </c>
      <c r="M1783" s="3" t="str">
        <f>TEXT(Table3[[#This Row],[Date]], "mmmm")</f>
        <v>February</v>
      </c>
      <c r="N1783" s="3" t="str">
        <f>_xlfn.XLOOKUP(D1783,Customers!A:A,Customers!B:B )</f>
        <v>Blair, Gibson and Patel</v>
      </c>
      <c r="O1783" s="3" t="str">
        <f>_xlfn.XLOOKUP(C1783,Books!A:A,Books!B:B)</f>
        <v>Impact believe worker look</v>
      </c>
      <c r="P1783" s="3" t="str">
        <f>INDEX(Customers!B:B,MATCH(D1783,Customers!A:A,0))</f>
        <v>Blair, Gibson and Patel</v>
      </c>
    </row>
    <row r="1784" spans="1:16">
      <c r="A1784" t="s">
        <v>2431</v>
      </c>
      <c r="B1784" s="5">
        <v>44958</v>
      </c>
      <c r="C1784" t="s">
        <v>126</v>
      </c>
      <c r="D1784" t="s">
        <v>410</v>
      </c>
      <c r="E1784">
        <v>4</v>
      </c>
      <c r="F1784" t="str">
        <f t="shared" si="108"/>
        <v>normal</v>
      </c>
      <c r="G1784" s="3">
        <v>399</v>
      </c>
      <c r="H1784">
        <v>10</v>
      </c>
      <c r="I1784" t="str">
        <f t="shared" si="109"/>
        <v>discounted</v>
      </c>
      <c r="J1784" s="3">
        <f>Table3[[#This Row],[Quantity_Sold]]*Table3[[#This Row],[Selling_Price]]</f>
        <v>1596</v>
      </c>
      <c r="K1784" s="3">
        <f t="shared" si="110"/>
        <v>39.9</v>
      </c>
      <c r="L1784" s="3">
        <f t="shared" si="111"/>
        <v>1556.1</v>
      </c>
      <c r="M1784" s="3" t="str">
        <f>TEXT(Table3[[#This Row],[Date]], "mmmm")</f>
        <v>February</v>
      </c>
      <c r="N1784" s="3" t="str">
        <f>_xlfn.XLOOKUP(D1784,Customers!A:A,Customers!B:B )</f>
        <v>Norris Group</v>
      </c>
      <c r="O1784" s="3" t="str">
        <f>_xlfn.XLOOKUP(C1784,Books!A:A,Books!B:B)</f>
        <v>Ahead leg senior</v>
      </c>
      <c r="P1784" s="3" t="str">
        <f>INDEX(Customers!B:B,MATCH(D1784,Customers!A:A,0))</f>
        <v>Norris Group</v>
      </c>
    </row>
    <row r="1785" spans="1:16">
      <c r="A1785" t="s">
        <v>2432</v>
      </c>
      <c r="B1785" s="5">
        <v>44977</v>
      </c>
      <c r="C1785" t="s">
        <v>38</v>
      </c>
      <c r="D1785" t="s">
        <v>466</v>
      </c>
      <c r="E1785">
        <v>4</v>
      </c>
      <c r="F1785" t="str">
        <f t="shared" si="108"/>
        <v>normal</v>
      </c>
      <c r="G1785" s="3">
        <v>417</v>
      </c>
      <c r="H1785">
        <v>5</v>
      </c>
      <c r="I1785" t="str">
        <f t="shared" si="109"/>
        <v>discounted</v>
      </c>
      <c r="J1785" s="3">
        <f>Table3[[#This Row],[Quantity_Sold]]*Table3[[#This Row],[Selling_Price]]</f>
        <v>1668</v>
      </c>
      <c r="K1785" s="3">
        <f t="shared" si="110"/>
        <v>20.85</v>
      </c>
      <c r="L1785" s="3">
        <f t="shared" si="111"/>
        <v>1647.15</v>
      </c>
      <c r="M1785" s="3" t="str">
        <f>TEXT(Table3[[#This Row],[Date]], "mmmm")</f>
        <v>February</v>
      </c>
      <c r="N1785" s="3" t="str">
        <f>_xlfn.XLOOKUP(D1785,Customers!A:A,Customers!B:B )</f>
        <v>Knight-Coleman</v>
      </c>
      <c r="O1785" s="3" t="str">
        <f>_xlfn.XLOOKUP(C1785,Books!A:A,Books!B:B)</f>
        <v>Impact believe worker look</v>
      </c>
      <c r="P1785" s="3" t="str">
        <f>INDEX(Customers!B:B,MATCH(D1785,Customers!A:A,0))</f>
        <v>Knight-Coleman</v>
      </c>
    </row>
    <row r="1786" spans="1:16">
      <c r="A1786" t="s">
        <v>2433</v>
      </c>
      <c r="B1786" s="5">
        <v>44973</v>
      </c>
      <c r="C1786" t="s">
        <v>56</v>
      </c>
      <c r="D1786" t="s">
        <v>416</v>
      </c>
      <c r="E1786">
        <v>1</v>
      </c>
      <c r="F1786" t="str">
        <f t="shared" si="108"/>
        <v>normal</v>
      </c>
      <c r="G1786" s="3">
        <v>222</v>
      </c>
      <c r="H1786">
        <v>10</v>
      </c>
      <c r="I1786" t="str">
        <f t="shared" si="109"/>
        <v>discounted</v>
      </c>
      <c r="J1786" s="3">
        <f>Table3[[#This Row],[Quantity_Sold]]*Table3[[#This Row],[Selling_Price]]</f>
        <v>222</v>
      </c>
      <c r="K1786" s="3">
        <f t="shared" si="110"/>
        <v>22.2</v>
      </c>
      <c r="L1786" s="3">
        <f t="shared" si="111"/>
        <v>199.8</v>
      </c>
      <c r="M1786" s="3" t="str">
        <f>TEXT(Table3[[#This Row],[Date]], "mmmm")</f>
        <v>February</v>
      </c>
      <c r="N1786" s="3" t="str">
        <f>_xlfn.XLOOKUP(D1786,Customers!A:A,Customers!B:B )</f>
        <v>Ashley, Delgado and Hernandez</v>
      </c>
      <c r="O1786" s="3" t="str">
        <f>_xlfn.XLOOKUP(C1786,Books!A:A,Books!B:B)</f>
        <v>Unit coach</v>
      </c>
      <c r="P1786" s="3" t="str">
        <f>INDEX(Customers!B:B,MATCH(D1786,Customers!A:A,0))</f>
        <v>Ashley, Delgado and Hernandez</v>
      </c>
    </row>
    <row r="1787" spans="1:16">
      <c r="A1787" t="s">
        <v>2434</v>
      </c>
      <c r="B1787" s="5">
        <v>44970</v>
      </c>
      <c r="C1787" t="s">
        <v>24</v>
      </c>
      <c r="D1787" t="s">
        <v>530</v>
      </c>
      <c r="E1787">
        <v>5</v>
      </c>
      <c r="F1787" t="str">
        <f t="shared" si="108"/>
        <v>normal</v>
      </c>
      <c r="G1787" s="3">
        <v>492</v>
      </c>
      <c r="H1787">
        <v>0</v>
      </c>
      <c r="I1787" t="str">
        <f t="shared" si="109"/>
        <v>full price</v>
      </c>
      <c r="J1787" s="3">
        <f>Table3[[#This Row],[Quantity_Sold]]*Table3[[#This Row],[Selling_Price]]</f>
        <v>2460</v>
      </c>
      <c r="K1787" s="3">
        <f t="shared" si="110"/>
        <v>0</v>
      </c>
      <c r="L1787" s="3">
        <f t="shared" si="111"/>
        <v>2460</v>
      </c>
      <c r="M1787" s="3" t="str">
        <f>TEXT(Table3[[#This Row],[Date]], "mmmm")</f>
        <v>February</v>
      </c>
      <c r="N1787" s="3" t="str">
        <f>_xlfn.XLOOKUP(D1787,Customers!A:A,Customers!B:B )</f>
        <v>Prince Group</v>
      </c>
      <c r="O1787" s="3" t="str">
        <f>_xlfn.XLOOKUP(C1787,Books!A:A,Books!B:B)</f>
        <v>Audience stop sport</v>
      </c>
      <c r="P1787" s="3" t="str">
        <f>INDEX(Customers!B:B,MATCH(D1787,Customers!A:A,0))</f>
        <v>Prince Group</v>
      </c>
    </row>
    <row r="1788" spans="1:16">
      <c r="A1788" t="s">
        <v>2435</v>
      </c>
      <c r="B1788" s="5">
        <v>44958</v>
      </c>
      <c r="C1788" t="s">
        <v>72</v>
      </c>
      <c r="D1788" t="s">
        <v>364</v>
      </c>
      <c r="E1788">
        <v>1</v>
      </c>
      <c r="F1788" t="str">
        <f t="shared" si="108"/>
        <v>normal</v>
      </c>
      <c r="G1788" s="3">
        <v>423</v>
      </c>
      <c r="H1788">
        <v>0</v>
      </c>
      <c r="I1788" t="str">
        <f t="shared" si="109"/>
        <v>full price</v>
      </c>
      <c r="J1788" s="3">
        <f>Table3[[#This Row],[Quantity_Sold]]*Table3[[#This Row],[Selling_Price]]</f>
        <v>423</v>
      </c>
      <c r="K1788" s="3">
        <f t="shared" si="110"/>
        <v>0</v>
      </c>
      <c r="L1788" s="3">
        <f t="shared" si="111"/>
        <v>423</v>
      </c>
      <c r="M1788" s="3" t="str">
        <f>TEXT(Table3[[#This Row],[Date]], "mmmm")</f>
        <v>February</v>
      </c>
      <c r="N1788" s="3" t="str">
        <f>_xlfn.XLOOKUP(D1788,Customers!A:A,Customers!B:B )</f>
        <v>Mann PLC</v>
      </c>
      <c r="O1788" s="3" t="str">
        <f>_xlfn.XLOOKUP(C1788,Books!A:A,Books!B:B)</f>
        <v>Remain hard</v>
      </c>
      <c r="P1788" s="3" t="str">
        <f>INDEX(Customers!B:B,MATCH(D1788,Customers!A:A,0))</f>
        <v>Mann PLC</v>
      </c>
    </row>
    <row r="1789" spans="1:16">
      <c r="A1789" t="s">
        <v>2436</v>
      </c>
      <c r="B1789" s="5">
        <v>44969</v>
      </c>
      <c r="C1789" t="s">
        <v>4</v>
      </c>
      <c r="D1789" t="s">
        <v>438</v>
      </c>
      <c r="E1789">
        <v>8</v>
      </c>
      <c r="F1789" t="str">
        <f t="shared" si="108"/>
        <v>Bulk</v>
      </c>
      <c r="G1789" s="3">
        <v>418</v>
      </c>
      <c r="H1789">
        <v>0</v>
      </c>
      <c r="I1789" t="str">
        <f t="shared" si="109"/>
        <v>full price</v>
      </c>
      <c r="J1789" s="3">
        <f>Table3[[#This Row],[Quantity_Sold]]*Table3[[#This Row],[Selling_Price]]</f>
        <v>3344</v>
      </c>
      <c r="K1789" s="3">
        <f t="shared" si="110"/>
        <v>0</v>
      </c>
      <c r="L1789" s="3">
        <f t="shared" si="111"/>
        <v>3344</v>
      </c>
      <c r="M1789" s="3" t="str">
        <f>TEXT(Table3[[#This Row],[Date]], "mmmm")</f>
        <v>February</v>
      </c>
      <c r="N1789" s="3" t="str">
        <f>_xlfn.XLOOKUP(D1789,Customers!A:A,Customers!B:B )</f>
        <v>Wolfe-Spencer</v>
      </c>
      <c r="O1789" s="3" t="str">
        <f>_xlfn.XLOOKUP(C1789,Books!A:A,Books!B:B)</f>
        <v>Arrive ok</v>
      </c>
      <c r="P1789" s="3" t="str">
        <f>INDEX(Customers!B:B,MATCH(D1789,Customers!A:A,0))</f>
        <v>Wolfe-Spencer</v>
      </c>
    </row>
    <row r="1790" spans="1:16">
      <c r="A1790" t="s">
        <v>2437</v>
      </c>
      <c r="B1790" s="5">
        <v>44963</v>
      </c>
      <c r="C1790" t="s">
        <v>80</v>
      </c>
      <c r="D1790" t="s">
        <v>200</v>
      </c>
      <c r="E1790">
        <v>7</v>
      </c>
      <c r="F1790" t="str">
        <f t="shared" si="108"/>
        <v>Bulk</v>
      </c>
      <c r="G1790" s="3">
        <v>164</v>
      </c>
      <c r="H1790">
        <v>10</v>
      </c>
      <c r="I1790" t="str">
        <f t="shared" si="109"/>
        <v>discounted</v>
      </c>
      <c r="J1790" s="3">
        <f>Table3[[#This Row],[Quantity_Sold]]*Table3[[#This Row],[Selling_Price]]</f>
        <v>1148</v>
      </c>
      <c r="K1790" s="3">
        <f t="shared" si="110"/>
        <v>16.399999999999999</v>
      </c>
      <c r="L1790" s="3">
        <f t="shared" si="111"/>
        <v>1131.5999999999999</v>
      </c>
      <c r="M1790" s="3" t="str">
        <f>TEXT(Table3[[#This Row],[Date]], "mmmm")</f>
        <v>February</v>
      </c>
      <c r="N1790" s="3" t="str">
        <f>_xlfn.XLOOKUP(D1790,Customers!A:A,Customers!B:B )</f>
        <v>Baird, Johnson and Ellison</v>
      </c>
      <c r="O1790" s="3" t="str">
        <f>_xlfn.XLOOKUP(C1790,Books!A:A,Books!B:B)</f>
        <v>Can apply</v>
      </c>
      <c r="P1790" s="3" t="str">
        <f>INDEX(Customers!B:B,MATCH(D1790,Customers!A:A,0))</f>
        <v>Baird, Johnson and Ellison</v>
      </c>
    </row>
    <row r="1791" spans="1:16">
      <c r="A1791" t="s">
        <v>2438</v>
      </c>
      <c r="B1791" s="5">
        <v>44966</v>
      </c>
      <c r="C1791" t="s">
        <v>38</v>
      </c>
      <c r="D1791" t="s">
        <v>578</v>
      </c>
      <c r="E1791">
        <v>9</v>
      </c>
      <c r="F1791" t="str">
        <f t="shared" si="108"/>
        <v>Bulk</v>
      </c>
      <c r="G1791" s="3">
        <v>417</v>
      </c>
      <c r="H1791">
        <v>10</v>
      </c>
      <c r="I1791" t="str">
        <f t="shared" si="109"/>
        <v>discounted</v>
      </c>
      <c r="J1791" s="3">
        <f>Table3[[#This Row],[Quantity_Sold]]*Table3[[#This Row],[Selling_Price]]</f>
        <v>3753</v>
      </c>
      <c r="K1791" s="3">
        <f t="shared" si="110"/>
        <v>41.7</v>
      </c>
      <c r="L1791" s="3">
        <f t="shared" si="111"/>
        <v>3711.3</v>
      </c>
      <c r="M1791" s="3" t="str">
        <f>TEXT(Table3[[#This Row],[Date]], "mmmm")</f>
        <v>February</v>
      </c>
      <c r="N1791" s="3" t="str">
        <f>_xlfn.XLOOKUP(D1791,Customers!A:A,Customers!B:B )</f>
        <v>Moody-Dunn</v>
      </c>
      <c r="O1791" s="3" t="str">
        <f>_xlfn.XLOOKUP(C1791,Books!A:A,Books!B:B)</f>
        <v>Impact believe worker look</v>
      </c>
      <c r="P1791" s="3" t="str">
        <f>INDEX(Customers!B:B,MATCH(D1791,Customers!A:A,0))</f>
        <v>Moody-Dunn</v>
      </c>
    </row>
    <row r="1792" spans="1:16">
      <c r="A1792" t="s">
        <v>2439</v>
      </c>
      <c r="B1792" s="5">
        <v>44961</v>
      </c>
      <c r="C1792" t="s">
        <v>94</v>
      </c>
      <c r="D1792" t="s">
        <v>388</v>
      </c>
      <c r="E1792">
        <v>2</v>
      </c>
      <c r="F1792" t="str">
        <f t="shared" si="108"/>
        <v>normal</v>
      </c>
      <c r="G1792" s="3">
        <v>262</v>
      </c>
      <c r="H1792">
        <v>15</v>
      </c>
      <c r="I1792" t="str">
        <f t="shared" si="109"/>
        <v>discounted</v>
      </c>
      <c r="J1792" s="3">
        <f>Table3[[#This Row],[Quantity_Sold]]*Table3[[#This Row],[Selling_Price]]</f>
        <v>524</v>
      </c>
      <c r="K1792" s="3">
        <f t="shared" si="110"/>
        <v>39.299999999999997</v>
      </c>
      <c r="L1792" s="3">
        <f t="shared" si="111"/>
        <v>484.7</v>
      </c>
      <c r="M1792" s="3" t="str">
        <f>TEXT(Table3[[#This Row],[Date]], "mmmm")</f>
        <v>February</v>
      </c>
      <c r="N1792" s="3" t="str">
        <f>_xlfn.XLOOKUP(D1792,Customers!A:A,Customers!B:B )</f>
        <v>Lloyd-Williams</v>
      </c>
      <c r="O1792" s="3" t="str">
        <f>_xlfn.XLOOKUP(C1792,Books!A:A,Books!B:B)</f>
        <v>Number owner</v>
      </c>
      <c r="P1792" s="3" t="str">
        <f>INDEX(Customers!B:B,MATCH(D1792,Customers!A:A,0))</f>
        <v>Lloyd-Williams</v>
      </c>
    </row>
    <row r="1793" spans="1:16">
      <c r="A1793" t="s">
        <v>2440</v>
      </c>
      <c r="B1793" s="5">
        <v>44968</v>
      </c>
      <c r="C1793" t="s">
        <v>116</v>
      </c>
      <c r="D1793" t="s">
        <v>136</v>
      </c>
      <c r="E1793">
        <v>5</v>
      </c>
      <c r="F1793" t="str">
        <f t="shared" si="108"/>
        <v>normal</v>
      </c>
      <c r="G1793" s="3">
        <v>209</v>
      </c>
      <c r="H1793">
        <v>5</v>
      </c>
      <c r="I1793" t="str">
        <f t="shared" si="109"/>
        <v>discounted</v>
      </c>
      <c r="J1793" s="3">
        <f>Table3[[#This Row],[Quantity_Sold]]*Table3[[#This Row],[Selling_Price]]</f>
        <v>1045</v>
      </c>
      <c r="K1793" s="3">
        <f t="shared" si="110"/>
        <v>10.45</v>
      </c>
      <c r="L1793" s="3">
        <f t="shared" si="111"/>
        <v>1034.55</v>
      </c>
      <c r="M1793" s="3" t="str">
        <f>TEXT(Table3[[#This Row],[Date]], "mmmm")</f>
        <v>February</v>
      </c>
      <c r="N1793" s="3" t="str">
        <f>_xlfn.XLOOKUP(D1793,Customers!A:A,Customers!B:B )</f>
        <v>Bowman Group</v>
      </c>
      <c r="O1793" s="3" t="str">
        <f>_xlfn.XLOOKUP(C1793,Books!A:A,Books!B:B)</f>
        <v>Present positive</v>
      </c>
      <c r="P1793" s="3" t="str">
        <f>INDEX(Customers!B:B,MATCH(D1793,Customers!A:A,0))</f>
        <v>Bowman Group</v>
      </c>
    </row>
    <row r="1794" spans="1:16">
      <c r="A1794" t="s">
        <v>2441</v>
      </c>
      <c r="B1794" s="5">
        <v>44984</v>
      </c>
      <c r="C1794" t="s">
        <v>78</v>
      </c>
      <c r="D1794" t="s">
        <v>264</v>
      </c>
      <c r="E1794">
        <v>5</v>
      </c>
      <c r="F1794" t="str">
        <f t="shared" ref="F1794:F1857" si="112">IF(E1794&gt;5,"Bulk","normal")</f>
        <v>normal</v>
      </c>
      <c r="G1794" s="3">
        <v>288</v>
      </c>
      <c r="H1794">
        <v>10</v>
      </c>
      <c r="I1794" t="str">
        <f t="shared" ref="I1794:I1857" si="113">IF(H1794&gt;0,"discounted","full price")</f>
        <v>discounted</v>
      </c>
      <c r="J1794" s="3">
        <f>Table3[[#This Row],[Quantity_Sold]]*Table3[[#This Row],[Selling_Price]]</f>
        <v>1440</v>
      </c>
      <c r="K1794" s="3">
        <f t="shared" ref="K1794:K1857" si="114">H1794*G1794/100</f>
        <v>28.8</v>
      </c>
      <c r="L1794" s="3">
        <f t="shared" ref="L1794:L1857" si="115">J1794-K1794</f>
        <v>1411.2</v>
      </c>
      <c r="M1794" s="3" t="str">
        <f>TEXT(Table3[[#This Row],[Date]], "mmmm")</f>
        <v>February</v>
      </c>
      <c r="N1794" s="3" t="str">
        <f>_xlfn.XLOOKUP(D1794,Customers!A:A,Customers!B:B )</f>
        <v>Price Ltd</v>
      </c>
      <c r="O1794" s="3" t="str">
        <f>_xlfn.XLOOKUP(C1794,Books!A:A,Books!B:B)</f>
        <v>Visit although I</v>
      </c>
      <c r="P1794" s="3" t="str">
        <f>INDEX(Customers!B:B,MATCH(D1794,Customers!A:A,0))</f>
        <v>Price Ltd</v>
      </c>
    </row>
    <row r="1795" spans="1:16">
      <c r="A1795" t="s">
        <v>2442</v>
      </c>
      <c r="B1795" s="5">
        <v>44976</v>
      </c>
      <c r="C1795" t="s">
        <v>28</v>
      </c>
      <c r="D1795" t="s">
        <v>308</v>
      </c>
      <c r="E1795">
        <v>6</v>
      </c>
      <c r="F1795" t="str">
        <f t="shared" si="112"/>
        <v>Bulk</v>
      </c>
      <c r="G1795" s="3">
        <v>342</v>
      </c>
      <c r="H1795">
        <v>15</v>
      </c>
      <c r="I1795" t="str">
        <f t="shared" si="113"/>
        <v>discounted</v>
      </c>
      <c r="J1795" s="3">
        <f>Table3[[#This Row],[Quantity_Sold]]*Table3[[#This Row],[Selling_Price]]</f>
        <v>2052</v>
      </c>
      <c r="K1795" s="3">
        <f t="shared" si="114"/>
        <v>51.3</v>
      </c>
      <c r="L1795" s="3">
        <f t="shared" si="115"/>
        <v>2000.7</v>
      </c>
      <c r="M1795" s="3" t="str">
        <f>TEXT(Table3[[#This Row],[Date]], "mmmm")</f>
        <v>February</v>
      </c>
      <c r="N1795" s="3" t="str">
        <f>_xlfn.XLOOKUP(D1795,Customers!A:A,Customers!B:B )</f>
        <v>Sanford-Bullock</v>
      </c>
      <c r="O1795" s="3" t="str">
        <f>_xlfn.XLOOKUP(C1795,Books!A:A,Books!B:B)</f>
        <v>Eat pattern view</v>
      </c>
      <c r="P1795" s="3" t="str">
        <f>INDEX(Customers!B:B,MATCH(D1795,Customers!A:A,0))</f>
        <v>Sanford-Bullock</v>
      </c>
    </row>
    <row r="1796" spans="1:16">
      <c r="A1796" t="s">
        <v>2443</v>
      </c>
      <c r="B1796" s="5">
        <v>44973</v>
      </c>
      <c r="C1796" t="s">
        <v>70</v>
      </c>
      <c r="D1796" t="s">
        <v>402</v>
      </c>
      <c r="E1796">
        <v>1</v>
      </c>
      <c r="F1796" t="str">
        <f t="shared" si="112"/>
        <v>normal</v>
      </c>
      <c r="G1796" s="3">
        <v>370</v>
      </c>
      <c r="H1796">
        <v>0</v>
      </c>
      <c r="I1796" t="str">
        <f t="shared" si="113"/>
        <v>full price</v>
      </c>
      <c r="J1796" s="3">
        <f>Table3[[#This Row],[Quantity_Sold]]*Table3[[#This Row],[Selling_Price]]</f>
        <v>370</v>
      </c>
      <c r="K1796" s="3">
        <f t="shared" si="114"/>
        <v>0</v>
      </c>
      <c r="L1796" s="3">
        <f t="shared" si="115"/>
        <v>370</v>
      </c>
      <c r="M1796" s="3" t="str">
        <f>TEXT(Table3[[#This Row],[Date]], "mmmm")</f>
        <v>February</v>
      </c>
      <c r="N1796" s="3" t="str">
        <f>_xlfn.XLOOKUP(D1796,Customers!A:A,Customers!B:B )</f>
        <v>Caldwell PLC</v>
      </c>
      <c r="O1796" s="3" t="str">
        <f>_xlfn.XLOOKUP(C1796,Books!A:A,Books!B:B)</f>
        <v>Assume wrong</v>
      </c>
      <c r="P1796" s="3" t="str">
        <f>INDEX(Customers!B:B,MATCH(D1796,Customers!A:A,0))</f>
        <v>Caldwell PLC</v>
      </c>
    </row>
    <row r="1797" spans="1:16">
      <c r="A1797" t="s">
        <v>2444</v>
      </c>
      <c r="B1797" s="5">
        <v>44980</v>
      </c>
      <c r="C1797" t="s">
        <v>76</v>
      </c>
      <c r="D1797" t="s">
        <v>498</v>
      </c>
      <c r="E1797">
        <v>7</v>
      </c>
      <c r="F1797" t="str">
        <f t="shared" si="112"/>
        <v>Bulk</v>
      </c>
      <c r="G1797" s="3">
        <v>305</v>
      </c>
      <c r="H1797">
        <v>0</v>
      </c>
      <c r="I1797" t="str">
        <f t="shared" si="113"/>
        <v>full price</v>
      </c>
      <c r="J1797" s="3">
        <f>Table3[[#This Row],[Quantity_Sold]]*Table3[[#This Row],[Selling_Price]]</f>
        <v>2135</v>
      </c>
      <c r="K1797" s="3">
        <f t="shared" si="114"/>
        <v>0</v>
      </c>
      <c r="L1797" s="3">
        <f t="shared" si="115"/>
        <v>2135</v>
      </c>
      <c r="M1797" s="3" t="str">
        <f>TEXT(Table3[[#This Row],[Date]], "mmmm")</f>
        <v>February</v>
      </c>
      <c r="N1797" s="3" t="str">
        <f>_xlfn.XLOOKUP(D1797,Customers!A:A,Customers!B:B )</f>
        <v>Anderson-Hogan</v>
      </c>
      <c r="O1797" s="3" t="str">
        <f>_xlfn.XLOOKUP(C1797,Books!A:A,Books!B:B)</f>
        <v>Above treatment</v>
      </c>
      <c r="P1797" s="3" t="str">
        <f>INDEX(Customers!B:B,MATCH(D1797,Customers!A:A,0))</f>
        <v>Anderson-Hogan</v>
      </c>
    </row>
    <row r="1798" spans="1:16">
      <c r="A1798" t="s">
        <v>2445</v>
      </c>
      <c r="B1798" s="5">
        <v>44984</v>
      </c>
      <c r="C1798" t="s">
        <v>82</v>
      </c>
      <c r="D1798" t="s">
        <v>564</v>
      </c>
      <c r="E1798">
        <v>1</v>
      </c>
      <c r="F1798" t="str">
        <f t="shared" si="112"/>
        <v>normal</v>
      </c>
      <c r="G1798" s="3">
        <v>373</v>
      </c>
      <c r="H1798">
        <v>0</v>
      </c>
      <c r="I1798" t="str">
        <f t="shared" si="113"/>
        <v>full price</v>
      </c>
      <c r="J1798" s="3">
        <f>Table3[[#This Row],[Quantity_Sold]]*Table3[[#This Row],[Selling_Price]]</f>
        <v>373</v>
      </c>
      <c r="K1798" s="3">
        <f t="shared" si="114"/>
        <v>0</v>
      </c>
      <c r="L1798" s="3">
        <f t="shared" si="115"/>
        <v>373</v>
      </c>
      <c r="M1798" s="3" t="str">
        <f>TEXT(Table3[[#This Row],[Date]], "mmmm")</f>
        <v>February</v>
      </c>
      <c r="N1798" s="3" t="str">
        <f>_xlfn.XLOOKUP(D1798,Customers!A:A,Customers!B:B )</f>
        <v>Hernandez, Castaneda and Khan</v>
      </c>
      <c r="O1798" s="3" t="str">
        <f>_xlfn.XLOOKUP(C1798,Books!A:A,Books!B:B)</f>
        <v>Light leader expect</v>
      </c>
      <c r="P1798" s="3" t="str">
        <f>INDEX(Customers!B:B,MATCH(D1798,Customers!A:A,0))</f>
        <v>Hernandez, Castaneda and Khan</v>
      </c>
    </row>
    <row r="1799" spans="1:16">
      <c r="A1799" t="s">
        <v>2446</v>
      </c>
      <c r="B1799" s="5">
        <v>44976</v>
      </c>
      <c r="C1799" t="s">
        <v>36</v>
      </c>
      <c r="D1799" t="s">
        <v>478</v>
      </c>
      <c r="E1799">
        <v>2</v>
      </c>
      <c r="F1799" t="str">
        <f t="shared" si="112"/>
        <v>normal</v>
      </c>
      <c r="G1799" s="3">
        <v>420</v>
      </c>
      <c r="H1799">
        <v>0</v>
      </c>
      <c r="I1799" t="str">
        <f t="shared" si="113"/>
        <v>full price</v>
      </c>
      <c r="J1799" s="3">
        <f>Table3[[#This Row],[Quantity_Sold]]*Table3[[#This Row],[Selling_Price]]</f>
        <v>840</v>
      </c>
      <c r="K1799" s="3">
        <f t="shared" si="114"/>
        <v>0</v>
      </c>
      <c r="L1799" s="3">
        <f t="shared" si="115"/>
        <v>840</v>
      </c>
      <c r="M1799" s="3" t="str">
        <f>TEXT(Table3[[#This Row],[Date]], "mmmm")</f>
        <v>February</v>
      </c>
      <c r="N1799" s="3" t="str">
        <f>_xlfn.XLOOKUP(D1799,Customers!A:A,Customers!B:B )</f>
        <v>Moran LLC</v>
      </c>
      <c r="O1799" s="3" t="str">
        <f>_xlfn.XLOOKUP(C1799,Books!A:A,Books!B:B)</f>
        <v>Try fast</v>
      </c>
      <c r="P1799" s="3" t="str">
        <f>INDEX(Customers!B:B,MATCH(D1799,Customers!A:A,0))</f>
        <v>Moran LLC</v>
      </c>
    </row>
    <row r="1800" spans="1:16">
      <c r="A1800" t="s">
        <v>2447</v>
      </c>
      <c r="B1800" s="5">
        <v>44963</v>
      </c>
      <c r="C1800" t="s">
        <v>92</v>
      </c>
      <c r="D1800" t="s">
        <v>560</v>
      </c>
      <c r="E1800">
        <v>3</v>
      </c>
      <c r="F1800" t="str">
        <f t="shared" si="112"/>
        <v>normal</v>
      </c>
      <c r="G1800" s="3">
        <v>381</v>
      </c>
      <c r="H1800">
        <v>15</v>
      </c>
      <c r="I1800" t="str">
        <f t="shared" si="113"/>
        <v>discounted</v>
      </c>
      <c r="J1800" s="3">
        <f>Table3[[#This Row],[Quantity_Sold]]*Table3[[#This Row],[Selling_Price]]</f>
        <v>1143</v>
      </c>
      <c r="K1800" s="3">
        <f t="shared" si="114"/>
        <v>57.15</v>
      </c>
      <c r="L1800" s="3">
        <f t="shared" si="115"/>
        <v>1085.8499999999999</v>
      </c>
      <c r="M1800" s="3" t="str">
        <f>TEXT(Table3[[#This Row],[Date]], "mmmm")</f>
        <v>February</v>
      </c>
      <c r="N1800" s="3" t="str">
        <f>_xlfn.XLOOKUP(D1800,Customers!A:A,Customers!B:B )</f>
        <v>Ryan-Flynn</v>
      </c>
      <c r="O1800" s="3" t="str">
        <f>_xlfn.XLOOKUP(C1800,Books!A:A,Books!B:B)</f>
        <v>Also general growth local</v>
      </c>
      <c r="P1800" s="3" t="str">
        <f>INDEX(Customers!B:B,MATCH(D1800,Customers!A:A,0))</f>
        <v>Ryan-Flynn</v>
      </c>
    </row>
    <row r="1801" spans="1:16">
      <c r="A1801" t="s">
        <v>2448</v>
      </c>
      <c r="B1801" s="5">
        <v>44981</v>
      </c>
      <c r="C1801" t="s">
        <v>88</v>
      </c>
      <c r="D1801" t="s">
        <v>136</v>
      </c>
      <c r="E1801">
        <v>10</v>
      </c>
      <c r="F1801" t="str">
        <f t="shared" si="112"/>
        <v>Bulk</v>
      </c>
      <c r="G1801" s="3">
        <v>456</v>
      </c>
      <c r="H1801">
        <v>15</v>
      </c>
      <c r="I1801" t="str">
        <f t="shared" si="113"/>
        <v>discounted</v>
      </c>
      <c r="J1801" s="3">
        <f>Table3[[#This Row],[Quantity_Sold]]*Table3[[#This Row],[Selling_Price]]</f>
        <v>4560</v>
      </c>
      <c r="K1801" s="3">
        <f t="shared" si="114"/>
        <v>68.400000000000006</v>
      </c>
      <c r="L1801" s="3">
        <f t="shared" si="115"/>
        <v>4491.6000000000004</v>
      </c>
      <c r="M1801" s="3" t="str">
        <f>TEXT(Table3[[#This Row],[Date]], "mmmm")</f>
        <v>February</v>
      </c>
      <c r="N1801" s="3" t="str">
        <f>_xlfn.XLOOKUP(D1801,Customers!A:A,Customers!B:B )</f>
        <v>Bowman Group</v>
      </c>
      <c r="O1801" s="3" t="str">
        <f>_xlfn.XLOOKUP(C1801,Books!A:A,Books!B:B)</f>
        <v>Lay chance</v>
      </c>
      <c r="P1801" s="3" t="str">
        <f>INDEX(Customers!B:B,MATCH(D1801,Customers!A:A,0))</f>
        <v>Bowman Group</v>
      </c>
    </row>
    <row r="1802" spans="1:16">
      <c r="A1802" t="s">
        <v>2449</v>
      </c>
      <c r="B1802" s="5">
        <v>44977</v>
      </c>
      <c r="C1802" t="s">
        <v>126</v>
      </c>
      <c r="D1802" t="s">
        <v>149</v>
      </c>
      <c r="E1802">
        <v>9</v>
      </c>
      <c r="F1802" t="str">
        <f t="shared" si="112"/>
        <v>Bulk</v>
      </c>
      <c r="G1802" s="3">
        <v>399</v>
      </c>
      <c r="H1802">
        <v>10</v>
      </c>
      <c r="I1802" t="str">
        <f t="shared" si="113"/>
        <v>discounted</v>
      </c>
      <c r="J1802" s="3">
        <f>Table3[[#This Row],[Quantity_Sold]]*Table3[[#This Row],[Selling_Price]]</f>
        <v>3591</v>
      </c>
      <c r="K1802" s="3">
        <f t="shared" si="114"/>
        <v>39.9</v>
      </c>
      <c r="L1802" s="3">
        <f t="shared" si="115"/>
        <v>3551.1</v>
      </c>
      <c r="M1802" s="3" t="str">
        <f>TEXT(Table3[[#This Row],[Date]], "mmmm")</f>
        <v>February</v>
      </c>
      <c r="N1802" s="3" t="str">
        <f>_xlfn.XLOOKUP(D1802,Customers!A:A,Customers!B:B )</f>
        <v>Webster LLC</v>
      </c>
      <c r="O1802" s="3" t="str">
        <f>_xlfn.XLOOKUP(C1802,Books!A:A,Books!B:B)</f>
        <v>Ahead leg senior</v>
      </c>
      <c r="P1802" s="3" t="str">
        <f>INDEX(Customers!B:B,MATCH(D1802,Customers!A:A,0))</f>
        <v>Webster LLC</v>
      </c>
    </row>
    <row r="1803" spans="1:16">
      <c r="A1803" t="s">
        <v>2450</v>
      </c>
      <c r="B1803" s="5">
        <v>44962</v>
      </c>
      <c r="C1803" t="s">
        <v>98</v>
      </c>
      <c r="D1803" t="s">
        <v>300</v>
      </c>
      <c r="E1803">
        <v>4</v>
      </c>
      <c r="F1803" t="str">
        <f t="shared" si="112"/>
        <v>normal</v>
      </c>
      <c r="G1803" s="3">
        <v>206</v>
      </c>
      <c r="H1803">
        <v>10</v>
      </c>
      <c r="I1803" t="str">
        <f t="shared" si="113"/>
        <v>discounted</v>
      </c>
      <c r="J1803" s="3">
        <f>Table3[[#This Row],[Quantity_Sold]]*Table3[[#This Row],[Selling_Price]]</f>
        <v>824</v>
      </c>
      <c r="K1803" s="3">
        <f t="shared" si="114"/>
        <v>20.6</v>
      </c>
      <c r="L1803" s="3">
        <f t="shared" si="115"/>
        <v>803.4</v>
      </c>
      <c r="M1803" s="3" t="str">
        <f>TEXT(Table3[[#This Row],[Date]], "mmmm")</f>
        <v>February</v>
      </c>
      <c r="N1803" s="3" t="str">
        <f>_xlfn.XLOOKUP(D1803,Customers!A:A,Customers!B:B )</f>
        <v>Smith-Ramsey</v>
      </c>
      <c r="O1803" s="3" t="str">
        <f>_xlfn.XLOOKUP(C1803,Books!A:A,Books!B:B)</f>
        <v>Inside lot never discover</v>
      </c>
      <c r="P1803" s="3" t="str">
        <f>INDEX(Customers!B:B,MATCH(D1803,Customers!A:A,0))</f>
        <v>Smith-Ramsey</v>
      </c>
    </row>
    <row r="1804" spans="1:16">
      <c r="A1804" t="s">
        <v>2451</v>
      </c>
      <c r="B1804" s="5">
        <v>44971</v>
      </c>
      <c r="C1804" t="s">
        <v>118</v>
      </c>
      <c r="D1804" t="s">
        <v>398</v>
      </c>
      <c r="E1804">
        <v>2</v>
      </c>
      <c r="F1804" t="str">
        <f t="shared" si="112"/>
        <v>normal</v>
      </c>
      <c r="G1804" s="3">
        <v>192</v>
      </c>
      <c r="H1804">
        <v>5</v>
      </c>
      <c r="I1804" t="str">
        <f t="shared" si="113"/>
        <v>discounted</v>
      </c>
      <c r="J1804" s="3">
        <f>Table3[[#This Row],[Quantity_Sold]]*Table3[[#This Row],[Selling_Price]]</f>
        <v>384</v>
      </c>
      <c r="K1804" s="3">
        <f t="shared" si="114"/>
        <v>9.6</v>
      </c>
      <c r="L1804" s="3">
        <f t="shared" si="115"/>
        <v>374.4</v>
      </c>
      <c r="M1804" s="3" t="str">
        <f>TEXT(Table3[[#This Row],[Date]], "mmmm")</f>
        <v>February</v>
      </c>
      <c r="N1804" s="3" t="str">
        <f>_xlfn.XLOOKUP(D1804,Customers!A:A,Customers!B:B )</f>
        <v>Moreno, Jenkins and Perez</v>
      </c>
      <c r="O1804" s="3" t="str">
        <f>_xlfn.XLOOKUP(C1804,Books!A:A,Books!B:B)</f>
        <v>Attorney</v>
      </c>
      <c r="P1804" s="3" t="str">
        <f>INDEX(Customers!B:B,MATCH(D1804,Customers!A:A,0))</f>
        <v>Moreno, Jenkins and Perez</v>
      </c>
    </row>
    <row r="1805" spans="1:16">
      <c r="A1805" t="s">
        <v>2452</v>
      </c>
      <c r="B1805" s="5">
        <v>44975</v>
      </c>
      <c r="C1805" t="s">
        <v>52</v>
      </c>
      <c r="D1805" t="s">
        <v>224</v>
      </c>
      <c r="E1805">
        <v>6</v>
      </c>
      <c r="F1805" t="str">
        <f t="shared" si="112"/>
        <v>Bulk</v>
      </c>
      <c r="G1805" s="3">
        <v>441</v>
      </c>
      <c r="H1805">
        <v>0</v>
      </c>
      <c r="I1805" t="str">
        <f t="shared" si="113"/>
        <v>full price</v>
      </c>
      <c r="J1805" s="3">
        <f>Table3[[#This Row],[Quantity_Sold]]*Table3[[#This Row],[Selling_Price]]</f>
        <v>2646</v>
      </c>
      <c r="K1805" s="3">
        <f t="shared" si="114"/>
        <v>0</v>
      </c>
      <c r="L1805" s="3">
        <f t="shared" si="115"/>
        <v>2646</v>
      </c>
      <c r="M1805" s="3" t="str">
        <f>TEXT(Table3[[#This Row],[Date]], "mmmm")</f>
        <v>February</v>
      </c>
      <c r="N1805" s="3" t="str">
        <f>_xlfn.XLOOKUP(D1805,Customers!A:A,Customers!B:B )</f>
        <v>Williams Ltd</v>
      </c>
      <c r="O1805" s="3" t="str">
        <f>_xlfn.XLOOKUP(C1805,Books!A:A,Books!B:B)</f>
        <v>Hope meet thing</v>
      </c>
      <c r="P1805" s="3" t="str">
        <f>INDEX(Customers!B:B,MATCH(D1805,Customers!A:A,0))</f>
        <v>Williams Ltd</v>
      </c>
    </row>
    <row r="1806" spans="1:16">
      <c r="A1806" t="s">
        <v>2453</v>
      </c>
      <c r="B1806" s="5">
        <v>44964</v>
      </c>
      <c r="C1806" t="s">
        <v>110</v>
      </c>
      <c r="D1806" t="s">
        <v>206</v>
      </c>
      <c r="E1806">
        <v>7</v>
      </c>
      <c r="F1806" t="str">
        <f t="shared" si="112"/>
        <v>Bulk</v>
      </c>
      <c r="G1806" s="3">
        <v>451</v>
      </c>
      <c r="H1806">
        <v>15</v>
      </c>
      <c r="I1806" t="str">
        <f t="shared" si="113"/>
        <v>discounted</v>
      </c>
      <c r="J1806" s="3">
        <f>Table3[[#This Row],[Quantity_Sold]]*Table3[[#This Row],[Selling_Price]]</f>
        <v>3157</v>
      </c>
      <c r="K1806" s="3">
        <f t="shared" si="114"/>
        <v>67.650000000000006</v>
      </c>
      <c r="L1806" s="3">
        <f t="shared" si="115"/>
        <v>3089.35</v>
      </c>
      <c r="M1806" s="3" t="str">
        <f>TEXT(Table3[[#This Row],[Date]], "mmmm")</f>
        <v>February</v>
      </c>
      <c r="N1806" s="3" t="str">
        <f>_xlfn.XLOOKUP(D1806,Customers!A:A,Customers!B:B )</f>
        <v>Sanchez-Jenkins</v>
      </c>
      <c r="O1806" s="3" t="str">
        <f>_xlfn.XLOOKUP(C1806,Books!A:A,Books!B:B)</f>
        <v>Sense produce</v>
      </c>
      <c r="P1806" s="3" t="str">
        <f>INDEX(Customers!B:B,MATCH(D1806,Customers!A:A,0))</f>
        <v>Sanchez-Jenkins</v>
      </c>
    </row>
    <row r="1807" spans="1:16">
      <c r="A1807" t="s">
        <v>2454</v>
      </c>
      <c r="B1807" s="5">
        <v>44975</v>
      </c>
      <c r="C1807" t="s">
        <v>80</v>
      </c>
      <c r="D1807" t="s">
        <v>196</v>
      </c>
      <c r="E1807">
        <v>10</v>
      </c>
      <c r="F1807" t="str">
        <f t="shared" si="112"/>
        <v>Bulk</v>
      </c>
      <c r="G1807" s="3">
        <v>164</v>
      </c>
      <c r="H1807">
        <v>5</v>
      </c>
      <c r="I1807" t="str">
        <f t="shared" si="113"/>
        <v>discounted</v>
      </c>
      <c r="J1807" s="3">
        <f>Table3[[#This Row],[Quantity_Sold]]*Table3[[#This Row],[Selling_Price]]</f>
        <v>1640</v>
      </c>
      <c r="K1807" s="3">
        <f t="shared" si="114"/>
        <v>8.1999999999999993</v>
      </c>
      <c r="L1807" s="3">
        <f t="shared" si="115"/>
        <v>1631.8</v>
      </c>
      <c r="M1807" s="3" t="str">
        <f>TEXT(Table3[[#This Row],[Date]], "mmmm")</f>
        <v>February</v>
      </c>
      <c r="N1807" s="3" t="str">
        <f>_xlfn.XLOOKUP(D1807,Customers!A:A,Customers!B:B )</f>
        <v>Martinez-Monroe</v>
      </c>
      <c r="O1807" s="3" t="str">
        <f>_xlfn.XLOOKUP(C1807,Books!A:A,Books!B:B)</f>
        <v>Can apply</v>
      </c>
      <c r="P1807" s="3" t="str">
        <f>INDEX(Customers!B:B,MATCH(D1807,Customers!A:A,0))</f>
        <v>Martinez-Monroe</v>
      </c>
    </row>
    <row r="1808" spans="1:16">
      <c r="A1808" t="s">
        <v>2455</v>
      </c>
      <c r="B1808" s="5">
        <v>44983</v>
      </c>
      <c r="C1808" t="s">
        <v>40</v>
      </c>
      <c r="D1808" t="s">
        <v>438</v>
      </c>
      <c r="E1808">
        <v>5</v>
      </c>
      <c r="F1808" t="str">
        <f t="shared" si="112"/>
        <v>normal</v>
      </c>
      <c r="G1808" s="3">
        <v>427</v>
      </c>
      <c r="H1808">
        <v>10</v>
      </c>
      <c r="I1808" t="str">
        <f t="shared" si="113"/>
        <v>discounted</v>
      </c>
      <c r="J1808" s="3">
        <f>Table3[[#This Row],[Quantity_Sold]]*Table3[[#This Row],[Selling_Price]]</f>
        <v>2135</v>
      </c>
      <c r="K1808" s="3">
        <f t="shared" si="114"/>
        <v>42.7</v>
      </c>
      <c r="L1808" s="3">
        <f t="shared" si="115"/>
        <v>2092.3000000000002</v>
      </c>
      <c r="M1808" s="3" t="str">
        <f>TEXT(Table3[[#This Row],[Date]], "mmmm")</f>
        <v>February</v>
      </c>
      <c r="N1808" s="3" t="str">
        <f>_xlfn.XLOOKUP(D1808,Customers!A:A,Customers!B:B )</f>
        <v>Wolfe-Spencer</v>
      </c>
      <c r="O1808" s="3" t="str">
        <f>_xlfn.XLOOKUP(C1808,Books!A:A,Books!B:B)</f>
        <v>Big thought where</v>
      </c>
      <c r="P1808" s="3" t="str">
        <f>INDEX(Customers!B:B,MATCH(D1808,Customers!A:A,0))</f>
        <v>Wolfe-Spencer</v>
      </c>
    </row>
    <row r="1809" spans="1:16">
      <c r="A1809" t="s">
        <v>2456</v>
      </c>
      <c r="B1809" s="5">
        <v>44963</v>
      </c>
      <c r="C1809" t="s">
        <v>4</v>
      </c>
      <c r="D1809" t="s">
        <v>608</v>
      </c>
      <c r="E1809">
        <v>7</v>
      </c>
      <c r="F1809" t="str">
        <f t="shared" si="112"/>
        <v>Bulk</v>
      </c>
      <c r="G1809" s="3">
        <v>418</v>
      </c>
      <c r="H1809">
        <v>10</v>
      </c>
      <c r="I1809" t="str">
        <f t="shared" si="113"/>
        <v>discounted</v>
      </c>
      <c r="J1809" s="3">
        <f>Table3[[#This Row],[Quantity_Sold]]*Table3[[#This Row],[Selling_Price]]</f>
        <v>2926</v>
      </c>
      <c r="K1809" s="3">
        <f t="shared" si="114"/>
        <v>41.8</v>
      </c>
      <c r="L1809" s="3">
        <f t="shared" si="115"/>
        <v>2884.2</v>
      </c>
      <c r="M1809" s="3" t="str">
        <f>TEXT(Table3[[#This Row],[Date]], "mmmm")</f>
        <v>February</v>
      </c>
      <c r="N1809" s="3" t="str">
        <f>_xlfn.XLOOKUP(D1809,Customers!A:A,Customers!B:B )</f>
        <v>Taylor Group</v>
      </c>
      <c r="O1809" s="3" t="str">
        <f>_xlfn.XLOOKUP(C1809,Books!A:A,Books!B:B)</f>
        <v>Arrive ok</v>
      </c>
      <c r="P1809" s="3" t="str">
        <f>INDEX(Customers!B:B,MATCH(D1809,Customers!A:A,0))</f>
        <v>Taylor Group</v>
      </c>
    </row>
    <row r="1810" spans="1:16">
      <c r="A1810" t="s">
        <v>2457</v>
      </c>
      <c r="B1810" s="5">
        <v>44964</v>
      </c>
      <c r="C1810" t="s">
        <v>60</v>
      </c>
      <c r="D1810" t="s">
        <v>155</v>
      </c>
      <c r="E1810">
        <v>4</v>
      </c>
      <c r="F1810" t="str">
        <f t="shared" si="112"/>
        <v>normal</v>
      </c>
      <c r="G1810" s="3">
        <v>459</v>
      </c>
      <c r="H1810">
        <v>0</v>
      </c>
      <c r="I1810" t="str">
        <f t="shared" si="113"/>
        <v>full price</v>
      </c>
      <c r="J1810" s="3">
        <f>Table3[[#This Row],[Quantity_Sold]]*Table3[[#This Row],[Selling_Price]]</f>
        <v>1836</v>
      </c>
      <c r="K1810" s="3">
        <f t="shared" si="114"/>
        <v>0</v>
      </c>
      <c r="L1810" s="3">
        <f t="shared" si="115"/>
        <v>1836</v>
      </c>
      <c r="M1810" s="3" t="str">
        <f>TEXT(Table3[[#This Row],[Date]], "mmmm")</f>
        <v>February</v>
      </c>
      <c r="N1810" s="3" t="str">
        <f>_xlfn.XLOOKUP(D1810,Customers!A:A,Customers!B:B )</f>
        <v>Gibson Ltd</v>
      </c>
      <c r="O1810" s="3" t="str">
        <f>_xlfn.XLOOKUP(C1810,Books!A:A,Books!B:B)</f>
        <v>Whatever method</v>
      </c>
      <c r="P1810" s="3" t="str">
        <f>INDEX(Customers!B:B,MATCH(D1810,Customers!A:A,0))</f>
        <v>Gibson Ltd</v>
      </c>
    </row>
    <row r="1811" spans="1:16">
      <c r="A1811" t="s">
        <v>2458</v>
      </c>
      <c r="B1811" s="5">
        <v>44970</v>
      </c>
      <c r="C1811" t="s">
        <v>7</v>
      </c>
      <c r="D1811" t="s">
        <v>250</v>
      </c>
      <c r="E1811">
        <v>7</v>
      </c>
      <c r="F1811" t="str">
        <f t="shared" si="112"/>
        <v>Bulk</v>
      </c>
      <c r="G1811" s="3">
        <v>341</v>
      </c>
      <c r="H1811">
        <v>5</v>
      </c>
      <c r="I1811" t="str">
        <f t="shared" si="113"/>
        <v>discounted</v>
      </c>
      <c r="J1811" s="3">
        <f>Table3[[#This Row],[Quantity_Sold]]*Table3[[#This Row],[Selling_Price]]</f>
        <v>2387</v>
      </c>
      <c r="K1811" s="3">
        <f t="shared" si="114"/>
        <v>17.05</v>
      </c>
      <c r="L1811" s="3">
        <f t="shared" si="115"/>
        <v>2369.9499999999998</v>
      </c>
      <c r="M1811" s="3" t="str">
        <f>TEXT(Table3[[#This Row],[Date]], "mmmm")</f>
        <v>February</v>
      </c>
      <c r="N1811" s="3" t="str">
        <f>_xlfn.XLOOKUP(D1811,Customers!A:A,Customers!B:B )</f>
        <v>Contreras, Suarez and Rocha</v>
      </c>
      <c r="O1811" s="3" t="str">
        <f>_xlfn.XLOOKUP(C1811,Books!A:A,Books!B:B)</f>
        <v>Key protect simple fall</v>
      </c>
      <c r="P1811" s="3" t="str">
        <f>INDEX(Customers!B:B,MATCH(D1811,Customers!A:A,0))</f>
        <v>Contreras, Suarez and Rocha</v>
      </c>
    </row>
    <row r="1812" spans="1:16">
      <c r="A1812" t="s">
        <v>2459</v>
      </c>
      <c r="B1812" s="5">
        <v>44977</v>
      </c>
      <c r="C1812" t="s">
        <v>26</v>
      </c>
      <c r="D1812" t="s">
        <v>342</v>
      </c>
      <c r="E1812">
        <v>9</v>
      </c>
      <c r="F1812" t="str">
        <f t="shared" si="112"/>
        <v>Bulk</v>
      </c>
      <c r="G1812" s="3">
        <v>210</v>
      </c>
      <c r="H1812">
        <v>0</v>
      </c>
      <c r="I1812" t="str">
        <f t="shared" si="113"/>
        <v>full price</v>
      </c>
      <c r="J1812" s="3">
        <f>Table3[[#This Row],[Quantity_Sold]]*Table3[[#This Row],[Selling_Price]]</f>
        <v>1890</v>
      </c>
      <c r="K1812" s="3">
        <f t="shared" si="114"/>
        <v>0</v>
      </c>
      <c r="L1812" s="3">
        <f t="shared" si="115"/>
        <v>1890</v>
      </c>
      <c r="M1812" s="3" t="str">
        <f>TEXT(Table3[[#This Row],[Date]], "mmmm")</f>
        <v>February</v>
      </c>
      <c r="N1812" s="3" t="str">
        <f>_xlfn.XLOOKUP(D1812,Customers!A:A,Customers!B:B )</f>
        <v>Cooper-Bennett</v>
      </c>
      <c r="O1812" s="3" t="str">
        <f>_xlfn.XLOOKUP(C1812,Books!A:A,Books!B:B)</f>
        <v>Nearly material</v>
      </c>
      <c r="P1812" s="3" t="str">
        <f>INDEX(Customers!B:B,MATCH(D1812,Customers!A:A,0))</f>
        <v>Cooper-Bennett</v>
      </c>
    </row>
    <row r="1813" spans="1:16">
      <c r="A1813" t="s">
        <v>2460</v>
      </c>
      <c r="B1813" s="5">
        <v>44968</v>
      </c>
      <c r="C1813" t="s">
        <v>38</v>
      </c>
      <c r="D1813" t="s">
        <v>280</v>
      </c>
      <c r="E1813">
        <v>9</v>
      </c>
      <c r="F1813" t="str">
        <f t="shared" si="112"/>
        <v>Bulk</v>
      </c>
      <c r="G1813" s="3">
        <v>417</v>
      </c>
      <c r="H1813">
        <v>10</v>
      </c>
      <c r="I1813" t="str">
        <f t="shared" si="113"/>
        <v>discounted</v>
      </c>
      <c r="J1813" s="3">
        <f>Table3[[#This Row],[Quantity_Sold]]*Table3[[#This Row],[Selling_Price]]</f>
        <v>3753</v>
      </c>
      <c r="K1813" s="3">
        <f t="shared" si="114"/>
        <v>41.7</v>
      </c>
      <c r="L1813" s="3">
        <f t="shared" si="115"/>
        <v>3711.3</v>
      </c>
      <c r="M1813" s="3" t="str">
        <f>TEXT(Table3[[#This Row],[Date]], "mmmm")</f>
        <v>February</v>
      </c>
      <c r="N1813" s="3" t="str">
        <f>_xlfn.XLOOKUP(D1813,Customers!A:A,Customers!B:B )</f>
        <v>Bautista-Wright</v>
      </c>
      <c r="O1813" s="3" t="str">
        <f>_xlfn.XLOOKUP(C1813,Books!A:A,Books!B:B)</f>
        <v>Impact believe worker look</v>
      </c>
      <c r="P1813" s="3" t="str">
        <f>INDEX(Customers!B:B,MATCH(D1813,Customers!A:A,0))</f>
        <v>Bautista-Wright</v>
      </c>
    </row>
    <row r="1814" spans="1:16">
      <c r="A1814" t="s">
        <v>2461</v>
      </c>
      <c r="B1814" s="5">
        <v>44977</v>
      </c>
      <c r="C1814" t="s">
        <v>106</v>
      </c>
      <c r="D1814" t="s">
        <v>290</v>
      </c>
      <c r="E1814">
        <v>5</v>
      </c>
      <c r="F1814" t="str">
        <f t="shared" si="112"/>
        <v>normal</v>
      </c>
      <c r="G1814" s="3">
        <v>219</v>
      </c>
      <c r="H1814">
        <v>10</v>
      </c>
      <c r="I1814" t="str">
        <f t="shared" si="113"/>
        <v>discounted</v>
      </c>
      <c r="J1814" s="3">
        <f>Table3[[#This Row],[Quantity_Sold]]*Table3[[#This Row],[Selling_Price]]</f>
        <v>1095</v>
      </c>
      <c r="K1814" s="3">
        <f t="shared" si="114"/>
        <v>21.9</v>
      </c>
      <c r="L1814" s="3">
        <f t="shared" si="115"/>
        <v>1073.0999999999999</v>
      </c>
      <c r="M1814" s="3" t="str">
        <f>TEXT(Table3[[#This Row],[Date]], "mmmm")</f>
        <v>February</v>
      </c>
      <c r="N1814" s="3" t="str">
        <f>_xlfn.XLOOKUP(D1814,Customers!A:A,Customers!B:B )</f>
        <v>Kaiser Group</v>
      </c>
      <c r="O1814" s="3" t="str">
        <f>_xlfn.XLOOKUP(C1814,Books!A:A,Books!B:B)</f>
        <v>Some may</v>
      </c>
      <c r="P1814" s="3" t="str">
        <f>INDEX(Customers!B:B,MATCH(D1814,Customers!A:A,0))</f>
        <v>Kaiser Group</v>
      </c>
    </row>
    <row r="1815" spans="1:16">
      <c r="A1815" t="s">
        <v>2462</v>
      </c>
      <c r="B1815" s="5">
        <v>44958</v>
      </c>
      <c r="C1815" t="s">
        <v>94</v>
      </c>
      <c r="D1815" t="s">
        <v>606</v>
      </c>
      <c r="E1815">
        <v>7</v>
      </c>
      <c r="F1815" t="str">
        <f t="shared" si="112"/>
        <v>Bulk</v>
      </c>
      <c r="G1815" s="3">
        <v>262</v>
      </c>
      <c r="H1815">
        <v>15</v>
      </c>
      <c r="I1815" t="str">
        <f t="shared" si="113"/>
        <v>discounted</v>
      </c>
      <c r="J1815" s="3">
        <f>Table3[[#This Row],[Quantity_Sold]]*Table3[[#This Row],[Selling_Price]]</f>
        <v>1834</v>
      </c>
      <c r="K1815" s="3">
        <f t="shared" si="114"/>
        <v>39.299999999999997</v>
      </c>
      <c r="L1815" s="3">
        <f t="shared" si="115"/>
        <v>1794.7</v>
      </c>
      <c r="M1815" s="3" t="str">
        <f>TEXT(Table3[[#This Row],[Date]], "mmmm")</f>
        <v>February</v>
      </c>
      <c r="N1815" s="3" t="str">
        <f>_xlfn.XLOOKUP(D1815,Customers!A:A,Customers!B:B )</f>
        <v>Jackson Inc</v>
      </c>
      <c r="O1815" s="3" t="str">
        <f>_xlfn.XLOOKUP(C1815,Books!A:A,Books!B:B)</f>
        <v>Number owner</v>
      </c>
      <c r="P1815" s="3" t="str">
        <f>INDEX(Customers!B:B,MATCH(D1815,Customers!A:A,0))</f>
        <v>Jackson Inc</v>
      </c>
    </row>
    <row r="1816" spans="1:16">
      <c r="A1816" t="s">
        <v>2463</v>
      </c>
      <c r="B1816" s="5">
        <v>44959</v>
      </c>
      <c r="C1816" t="s">
        <v>114</v>
      </c>
      <c r="D1816" t="s">
        <v>570</v>
      </c>
      <c r="E1816">
        <v>3</v>
      </c>
      <c r="F1816" t="str">
        <f t="shared" si="112"/>
        <v>normal</v>
      </c>
      <c r="G1816" s="3">
        <v>315</v>
      </c>
      <c r="H1816">
        <v>0</v>
      </c>
      <c r="I1816" t="str">
        <f t="shared" si="113"/>
        <v>full price</v>
      </c>
      <c r="J1816" s="3">
        <f>Table3[[#This Row],[Quantity_Sold]]*Table3[[#This Row],[Selling_Price]]</f>
        <v>945</v>
      </c>
      <c r="K1816" s="3">
        <f t="shared" si="114"/>
        <v>0</v>
      </c>
      <c r="L1816" s="3">
        <f t="shared" si="115"/>
        <v>945</v>
      </c>
      <c r="M1816" s="3" t="str">
        <f>TEXT(Table3[[#This Row],[Date]], "mmmm")</f>
        <v>February</v>
      </c>
      <c r="N1816" s="3" t="str">
        <f>_xlfn.XLOOKUP(D1816,Customers!A:A,Customers!B:B )</f>
        <v>Potter Group</v>
      </c>
      <c r="O1816" s="3" t="str">
        <f>_xlfn.XLOOKUP(C1816,Books!A:A,Books!B:B)</f>
        <v>Detail difficult power</v>
      </c>
      <c r="P1816" s="3" t="str">
        <f>INDEX(Customers!B:B,MATCH(D1816,Customers!A:A,0))</f>
        <v>Potter Group</v>
      </c>
    </row>
    <row r="1817" spans="1:16">
      <c r="A1817" t="s">
        <v>2464</v>
      </c>
      <c r="B1817" s="5">
        <v>44975</v>
      </c>
      <c r="C1817" t="s">
        <v>4</v>
      </c>
      <c r="D1817" t="s">
        <v>344</v>
      </c>
      <c r="E1817">
        <v>5</v>
      </c>
      <c r="F1817" t="str">
        <f t="shared" si="112"/>
        <v>normal</v>
      </c>
      <c r="G1817" s="3">
        <v>418</v>
      </c>
      <c r="H1817">
        <v>5</v>
      </c>
      <c r="I1817" t="str">
        <f t="shared" si="113"/>
        <v>discounted</v>
      </c>
      <c r="J1817" s="3">
        <f>Table3[[#This Row],[Quantity_Sold]]*Table3[[#This Row],[Selling_Price]]</f>
        <v>2090</v>
      </c>
      <c r="K1817" s="3">
        <f t="shared" si="114"/>
        <v>20.9</v>
      </c>
      <c r="L1817" s="3">
        <f t="shared" si="115"/>
        <v>2069.1</v>
      </c>
      <c r="M1817" s="3" t="str">
        <f>TEXT(Table3[[#This Row],[Date]], "mmmm")</f>
        <v>February</v>
      </c>
      <c r="N1817" s="3" t="str">
        <f>_xlfn.XLOOKUP(D1817,Customers!A:A,Customers!B:B )</f>
        <v>Newman-Fitzgerald</v>
      </c>
      <c r="O1817" s="3" t="str">
        <f>_xlfn.XLOOKUP(C1817,Books!A:A,Books!B:B)</f>
        <v>Arrive ok</v>
      </c>
      <c r="P1817" s="3" t="str">
        <f>INDEX(Customers!B:B,MATCH(D1817,Customers!A:A,0))</f>
        <v>Newman-Fitzgerald</v>
      </c>
    </row>
    <row r="1818" spans="1:16">
      <c r="A1818" t="s">
        <v>2465</v>
      </c>
      <c r="B1818" s="5">
        <v>44963</v>
      </c>
      <c r="C1818" t="s">
        <v>34</v>
      </c>
      <c r="D1818" t="s">
        <v>580</v>
      </c>
      <c r="E1818">
        <v>6</v>
      </c>
      <c r="F1818" t="str">
        <f t="shared" si="112"/>
        <v>Bulk</v>
      </c>
      <c r="G1818" s="3">
        <v>284</v>
      </c>
      <c r="H1818">
        <v>0</v>
      </c>
      <c r="I1818" t="str">
        <f t="shared" si="113"/>
        <v>full price</v>
      </c>
      <c r="J1818" s="3">
        <f>Table3[[#This Row],[Quantity_Sold]]*Table3[[#This Row],[Selling_Price]]</f>
        <v>1704</v>
      </c>
      <c r="K1818" s="3">
        <f t="shared" si="114"/>
        <v>0</v>
      </c>
      <c r="L1818" s="3">
        <f t="shared" si="115"/>
        <v>1704</v>
      </c>
      <c r="M1818" s="3" t="str">
        <f>TEXT(Table3[[#This Row],[Date]], "mmmm")</f>
        <v>February</v>
      </c>
      <c r="N1818" s="3" t="str">
        <f>_xlfn.XLOOKUP(D1818,Customers!A:A,Customers!B:B )</f>
        <v>Brown-Walter</v>
      </c>
      <c r="O1818" s="3" t="str">
        <f>_xlfn.XLOOKUP(C1818,Books!A:A,Books!B:B)</f>
        <v>Against realize bill</v>
      </c>
      <c r="P1818" s="3" t="str">
        <f>INDEX(Customers!B:B,MATCH(D1818,Customers!A:A,0))</f>
        <v>Brown-Walter</v>
      </c>
    </row>
    <row r="1819" spans="1:16">
      <c r="A1819" t="s">
        <v>2466</v>
      </c>
      <c r="B1819" s="5">
        <v>44971</v>
      </c>
      <c r="C1819" t="s">
        <v>78</v>
      </c>
      <c r="D1819" t="s">
        <v>444</v>
      </c>
      <c r="E1819">
        <v>4</v>
      </c>
      <c r="F1819" t="str">
        <f t="shared" si="112"/>
        <v>normal</v>
      </c>
      <c r="G1819" s="3">
        <v>288</v>
      </c>
      <c r="H1819">
        <v>5</v>
      </c>
      <c r="I1819" t="str">
        <f t="shared" si="113"/>
        <v>discounted</v>
      </c>
      <c r="J1819" s="3">
        <f>Table3[[#This Row],[Quantity_Sold]]*Table3[[#This Row],[Selling_Price]]</f>
        <v>1152</v>
      </c>
      <c r="K1819" s="3">
        <f t="shared" si="114"/>
        <v>14.4</v>
      </c>
      <c r="L1819" s="3">
        <f t="shared" si="115"/>
        <v>1137.5999999999999</v>
      </c>
      <c r="M1819" s="3" t="str">
        <f>TEXT(Table3[[#This Row],[Date]], "mmmm")</f>
        <v>February</v>
      </c>
      <c r="N1819" s="3" t="str">
        <f>_xlfn.XLOOKUP(D1819,Customers!A:A,Customers!B:B )</f>
        <v>Larson and Sons</v>
      </c>
      <c r="O1819" s="3" t="str">
        <f>_xlfn.XLOOKUP(C1819,Books!A:A,Books!B:B)</f>
        <v>Visit although I</v>
      </c>
      <c r="P1819" s="3" t="str">
        <f>INDEX(Customers!B:B,MATCH(D1819,Customers!A:A,0))</f>
        <v>Larson and Sons</v>
      </c>
    </row>
    <row r="1820" spans="1:16">
      <c r="A1820" t="s">
        <v>2467</v>
      </c>
      <c r="B1820" s="5">
        <v>44979</v>
      </c>
      <c r="C1820" t="s">
        <v>15</v>
      </c>
      <c r="D1820" t="s">
        <v>164</v>
      </c>
      <c r="E1820">
        <v>7</v>
      </c>
      <c r="F1820" t="str">
        <f t="shared" si="112"/>
        <v>Bulk</v>
      </c>
      <c r="G1820" s="3">
        <v>248</v>
      </c>
      <c r="H1820">
        <v>15</v>
      </c>
      <c r="I1820" t="str">
        <f t="shared" si="113"/>
        <v>discounted</v>
      </c>
      <c r="J1820" s="3">
        <f>Table3[[#This Row],[Quantity_Sold]]*Table3[[#This Row],[Selling_Price]]</f>
        <v>1736</v>
      </c>
      <c r="K1820" s="3">
        <f t="shared" si="114"/>
        <v>37.200000000000003</v>
      </c>
      <c r="L1820" s="3">
        <f t="shared" si="115"/>
        <v>1698.8</v>
      </c>
      <c r="M1820" s="3" t="str">
        <f>TEXT(Table3[[#This Row],[Date]], "mmmm")</f>
        <v>February</v>
      </c>
      <c r="N1820" s="3" t="str">
        <f>_xlfn.XLOOKUP(D1820,Customers!A:A,Customers!B:B )</f>
        <v>Munoz, Black and Wilson</v>
      </c>
      <c r="O1820" s="3" t="str">
        <f>_xlfn.XLOOKUP(C1820,Books!A:A,Books!B:B)</f>
        <v>Especially father down</v>
      </c>
      <c r="P1820" s="3" t="str">
        <f>INDEX(Customers!B:B,MATCH(D1820,Customers!A:A,0))</f>
        <v>Munoz, Black and Wilson</v>
      </c>
    </row>
    <row r="1821" spans="1:16">
      <c r="A1821" t="s">
        <v>2468</v>
      </c>
      <c r="B1821" s="5">
        <v>44974</v>
      </c>
      <c r="C1821" t="s">
        <v>48</v>
      </c>
      <c r="D1821" t="s">
        <v>390</v>
      </c>
      <c r="E1821">
        <v>4</v>
      </c>
      <c r="F1821" t="str">
        <f t="shared" si="112"/>
        <v>normal</v>
      </c>
      <c r="G1821" s="3">
        <v>386</v>
      </c>
      <c r="H1821">
        <v>5</v>
      </c>
      <c r="I1821" t="str">
        <f t="shared" si="113"/>
        <v>discounted</v>
      </c>
      <c r="J1821" s="3">
        <f>Table3[[#This Row],[Quantity_Sold]]*Table3[[#This Row],[Selling_Price]]</f>
        <v>1544</v>
      </c>
      <c r="K1821" s="3">
        <f t="shared" si="114"/>
        <v>19.3</v>
      </c>
      <c r="L1821" s="3">
        <f t="shared" si="115"/>
        <v>1524.7</v>
      </c>
      <c r="M1821" s="3" t="str">
        <f>TEXT(Table3[[#This Row],[Date]], "mmmm")</f>
        <v>February</v>
      </c>
      <c r="N1821" s="3" t="str">
        <f>_xlfn.XLOOKUP(D1821,Customers!A:A,Customers!B:B )</f>
        <v>Rodriguez, Brown and Daniels</v>
      </c>
      <c r="O1821" s="3" t="str">
        <f>_xlfn.XLOOKUP(C1821,Books!A:A,Books!B:B)</f>
        <v>Choose level</v>
      </c>
      <c r="P1821" s="3" t="str">
        <f>INDEX(Customers!B:B,MATCH(D1821,Customers!A:A,0))</f>
        <v>Rodriguez, Brown and Daniels</v>
      </c>
    </row>
    <row r="1822" spans="1:16">
      <c r="A1822" t="s">
        <v>2469</v>
      </c>
      <c r="B1822" s="5">
        <v>44969</v>
      </c>
      <c r="C1822" t="s">
        <v>20</v>
      </c>
      <c r="D1822" t="s">
        <v>222</v>
      </c>
      <c r="E1822">
        <v>3</v>
      </c>
      <c r="F1822" t="str">
        <f t="shared" si="112"/>
        <v>normal</v>
      </c>
      <c r="G1822" s="3">
        <v>213</v>
      </c>
      <c r="H1822">
        <v>5</v>
      </c>
      <c r="I1822" t="str">
        <f t="shared" si="113"/>
        <v>discounted</v>
      </c>
      <c r="J1822" s="3">
        <f>Table3[[#This Row],[Quantity_Sold]]*Table3[[#This Row],[Selling_Price]]</f>
        <v>639</v>
      </c>
      <c r="K1822" s="3">
        <f t="shared" si="114"/>
        <v>10.65</v>
      </c>
      <c r="L1822" s="3">
        <f t="shared" si="115"/>
        <v>628.35</v>
      </c>
      <c r="M1822" s="3" t="str">
        <f>TEXT(Table3[[#This Row],[Date]], "mmmm")</f>
        <v>February</v>
      </c>
      <c r="N1822" s="3" t="str">
        <f>_xlfn.XLOOKUP(D1822,Customers!A:A,Customers!B:B )</f>
        <v>Lewis-Hunter</v>
      </c>
      <c r="O1822" s="3" t="str">
        <f>_xlfn.XLOOKUP(C1822,Books!A:A,Books!B:B)</f>
        <v>System they</v>
      </c>
      <c r="P1822" s="3" t="str">
        <f>INDEX(Customers!B:B,MATCH(D1822,Customers!A:A,0))</f>
        <v>Lewis-Hunter</v>
      </c>
    </row>
    <row r="1823" spans="1:16">
      <c r="A1823" t="s">
        <v>2470</v>
      </c>
      <c r="B1823" s="5">
        <v>44974</v>
      </c>
      <c r="C1823" t="s">
        <v>26</v>
      </c>
      <c r="D1823" t="s">
        <v>302</v>
      </c>
      <c r="E1823">
        <v>3</v>
      </c>
      <c r="F1823" t="str">
        <f t="shared" si="112"/>
        <v>normal</v>
      </c>
      <c r="G1823" s="3">
        <v>210</v>
      </c>
      <c r="H1823">
        <v>0</v>
      </c>
      <c r="I1823" t="str">
        <f t="shared" si="113"/>
        <v>full price</v>
      </c>
      <c r="J1823" s="3">
        <f>Table3[[#This Row],[Quantity_Sold]]*Table3[[#This Row],[Selling_Price]]</f>
        <v>630</v>
      </c>
      <c r="K1823" s="3">
        <f t="shared" si="114"/>
        <v>0</v>
      </c>
      <c r="L1823" s="3">
        <f t="shared" si="115"/>
        <v>630</v>
      </c>
      <c r="M1823" s="3" t="str">
        <f>TEXT(Table3[[#This Row],[Date]], "mmmm")</f>
        <v>February</v>
      </c>
      <c r="N1823" s="3" t="str">
        <f>_xlfn.XLOOKUP(D1823,Customers!A:A,Customers!B:B )</f>
        <v>Miles Ltd</v>
      </c>
      <c r="O1823" s="3" t="str">
        <f>_xlfn.XLOOKUP(C1823,Books!A:A,Books!B:B)</f>
        <v>Nearly material</v>
      </c>
      <c r="P1823" s="3" t="str">
        <f>INDEX(Customers!B:B,MATCH(D1823,Customers!A:A,0))</f>
        <v>Miles Ltd</v>
      </c>
    </row>
    <row r="1824" spans="1:16">
      <c r="A1824" t="s">
        <v>2471</v>
      </c>
      <c r="B1824" s="5">
        <v>44974</v>
      </c>
      <c r="C1824" t="s">
        <v>72</v>
      </c>
      <c r="D1824" t="s">
        <v>268</v>
      </c>
      <c r="E1824">
        <v>6</v>
      </c>
      <c r="F1824" t="str">
        <f t="shared" si="112"/>
        <v>Bulk</v>
      </c>
      <c r="G1824" s="3">
        <v>423</v>
      </c>
      <c r="H1824">
        <v>0</v>
      </c>
      <c r="I1824" t="str">
        <f t="shared" si="113"/>
        <v>full price</v>
      </c>
      <c r="J1824" s="3">
        <f>Table3[[#This Row],[Quantity_Sold]]*Table3[[#This Row],[Selling_Price]]</f>
        <v>2538</v>
      </c>
      <c r="K1824" s="3">
        <f t="shared" si="114"/>
        <v>0</v>
      </c>
      <c r="L1824" s="3">
        <f t="shared" si="115"/>
        <v>2538</v>
      </c>
      <c r="M1824" s="3" t="str">
        <f>TEXT(Table3[[#This Row],[Date]], "mmmm")</f>
        <v>February</v>
      </c>
      <c r="N1824" s="3" t="str">
        <f>_xlfn.XLOOKUP(D1824,Customers!A:A,Customers!B:B )</f>
        <v>Williams-Hart</v>
      </c>
      <c r="O1824" s="3" t="str">
        <f>_xlfn.XLOOKUP(C1824,Books!A:A,Books!B:B)</f>
        <v>Remain hard</v>
      </c>
      <c r="P1824" s="3" t="str">
        <f>INDEX(Customers!B:B,MATCH(D1824,Customers!A:A,0))</f>
        <v>Williams-Hart</v>
      </c>
    </row>
    <row r="1825" spans="1:16">
      <c r="A1825" t="s">
        <v>2472</v>
      </c>
      <c r="B1825" s="5">
        <v>44982</v>
      </c>
      <c r="C1825" t="s">
        <v>122</v>
      </c>
      <c r="D1825" t="s">
        <v>216</v>
      </c>
      <c r="E1825">
        <v>7</v>
      </c>
      <c r="F1825" t="str">
        <f t="shared" si="112"/>
        <v>Bulk</v>
      </c>
      <c r="G1825" s="3">
        <v>326</v>
      </c>
      <c r="H1825">
        <v>5</v>
      </c>
      <c r="I1825" t="str">
        <f t="shared" si="113"/>
        <v>discounted</v>
      </c>
      <c r="J1825" s="3">
        <f>Table3[[#This Row],[Quantity_Sold]]*Table3[[#This Row],[Selling_Price]]</f>
        <v>2282</v>
      </c>
      <c r="K1825" s="3">
        <f t="shared" si="114"/>
        <v>16.3</v>
      </c>
      <c r="L1825" s="3">
        <f t="shared" si="115"/>
        <v>2265.6999999999998</v>
      </c>
      <c r="M1825" s="3" t="str">
        <f>TEXT(Table3[[#This Row],[Date]], "mmmm")</f>
        <v>February</v>
      </c>
      <c r="N1825" s="3" t="str">
        <f>_xlfn.XLOOKUP(D1825,Customers!A:A,Customers!B:B )</f>
        <v>Evans PLC</v>
      </c>
      <c r="O1825" s="3" t="str">
        <f>_xlfn.XLOOKUP(C1825,Books!A:A,Books!B:B)</f>
        <v>Than every</v>
      </c>
      <c r="P1825" s="3" t="str">
        <f>INDEX(Customers!B:B,MATCH(D1825,Customers!A:A,0))</f>
        <v>Evans PLC</v>
      </c>
    </row>
    <row r="1826" spans="1:16">
      <c r="A1826" t="s">
        <v>2473</v>
      </c>
      <c r="B1826" s="5">
        <v>44968</v>
      </c>
      <c r="C1826" t="s">
        <v>18</v>
      </c>
      <c r="D1826" t="s">
        <v>136</v>
      </c>
      <c r="E1826">
        <v>10</v>
      </c>
      <c r="F1826" t="str">
        <f t="shared" si="112"/>
        <v>Bulk</v>
      </c>
      <c r="G1826" s="3">
        <v>500</v>
      </c>
      <c r="H1826">
        <v>10</v>
      </c>
      <c r="I1826" t="str">
        <f t="shared" si="113"/>
        <v>discounted</v>
      </c>
      <c r="J1826" s="3">
        <f>Table3[[#This Row],[Quantity_Sold]]*Table3[[#This Row],[Selling_Price]]</f>
        <v>5000</v>
      </c>
      <c r="K1826" s="3">
        <f t="shared" si="114"/>
        <v>50</v>
      </c>
      <c r="L1826" s="3">
        <f t="shared" si="115"/>
        <v>4950</v>
      </c>
      <c r="M1826" s="3" t="str">
        <f>TEXT(Table3[[#This Row],[Date]], "mmmm")</f>
        <v>February</v>
      </c>
      <c r="N1826" s="3" t="str">
        <f>_xlfn.XLOOKUP(D1826,Customers!A:A,Customers!B:B )</f>
        <v>Bowman Group</v>
      </c>
      <c r="O1826" s="3" t="str">
        <f>_xlfn.XLOOKUP(C1826,Books!A:A,Books!B:B)</f>
        <v>Cell become</v>
      </c>
      <c r="P1826" s="3" t="str">
        <f>INDEX(Customers!B:B,MATCH(D1826,Customers!A:A,0))</f>
        <v>Bowman Group</v>
      </c>
    </row>
    <row r="1827" spans="1:16">
      <c r="A1827" t="s">
        <v>2474</v>
      </c>
      <c r="B1827" s="5">
        <v>44969</v>
      </c>
      <c r="C1827" t="s">
        <v>74</v>
      </c>
      <c r="D1827" t="s">
        <v>252</v>
      </c>
      <c r="E1827">
        <v>5</v>
      </c>
      <c r="F1827" t="str">
        <f t="shared" si="112"/>
        <v>normal</v>
      </c>
      <c r="G1827" s="3">
        <v>347</v>
      </c>
      <c r="H1827">
        <v>0</v>
      </c>
      <c r="I1827" t="str">
        <f t="shared" si="113"/>
        <v>full price</v>
      </c>
      <c r="J1827" s="3">
        <f>Table3[[#This Row],[Quantity_Sold]]*Table3[[#This Row],[Selling_Price]]</f>
        <v>1735</v>
      </c>
      <c r="K1827" s="3">
        <f t="shared" si="114"/>
        <v>0</v>
      </c>
      <c r="L1827" s="3">
        <f t="shared" si="115"/>
        <v>1735</v>
      </c>
      <c r="M1827" s="3" t="str">
        <f>TEXT(Table3[[#This Row],[Date]], "mmmm")</f>
        <v>February</v>
      </c>
      <c r="N1827" s="3" t="str">
        <f>_xlfn.XLOOKUP(D1827,Customers!A:A,Customers!B:B )</f>
        <v>Weber PLC</v>
      </c>
      <c r="O1827" s="3" t="str">
        <f>_xlfn.XLOOKUP(C1827,Books!A:A,Books!B:B)</f>
        <v>Think either pressure</v>
      </c>
      <c r="P1827" s="3" t="str">
        <f>INDEX(Customers!B:B,MATCH(D1827,Customers!A:A,0))</f>
        <v>Weber PLC</v>
      </c>
    </row>
    <row r="1828" spans="1:16">
      <c r="A1828" t="s">
        <v>2475</v>
      </c>
      <c r="B1828" s="5">
        <v>44971</v>
      </c>
      <c r="C1828" t="s">
        <v>124</v>
      </c>
      <c r="D1828" t="s">
        <v>366</v>
      </c>
      <c r="E1828">
        <v>2</v>
      </c>
      <c r="F1828" t="str">
        <f t="shared" si="112"/>
        <v>normal</v>
      </c>
      <c r="G1828" s="3">
        <v>362</v>
      </c>
      <c r="H1828">
        <v>5</v>
      </c>
      <c r="I1828" t="str">
        <f t="shared" si="113"/>
        <v>discounted</v>
      </c>
      <c r="J1828" s="3">
        <f>Table3[[#This Row],[Quantity_Sold]]*Table3[[#This Row],[Selling_Price]]</f>
        <v>724</v>
      </c>
      <c r="K1828" s="3">
        <f t="shared" si="114"/>
        <v>18.100000000000001</v>
      </c>
      <c r="L1828" s="3">
        <f t="shared" si="115"/>
        <v>705.9</v>
      </c>
      <c r="M1828" s="3" t="str">
        <f>TEXT(Table3[[#This Row],[Date]], "mmmm")</f>
        <v>February</v>
      </c>
      <c r="N1828" s="3" t="str">
        <f>_xlfn.XLOOKUP(D1828,Customers!A:A,Customers!B:B )</f>
        <v>Carr Ltd</v>
      </c>
      <c r="O1828" s="3" t="str">
        <f>_xlfn.XLOOKUP(C1828,Books!A:A,Books!B:B)</f>
        <v>Financial</v>
      </c>
      <c r="P1828" s="3" t="str">
        <f>INDEX(Customers!B:B,MATCH(D1828,Customers!A:A,0))</f>
        <v>Carr Ltd</v>
      </c>
    </row>
    <row r="1829" spans="1:16">
      <c r="A1829" t="s">
        <v>2476</v>
      </c>
      <c r="B1829" s="5">
        <v>44977</v>
      </c>
      <c r="C1829" t="s">
        <v>15</v>
      </c>
      <c r="D1829" t="s">
        <v>574</v>
      </c>
      <c r="E1829">
        <v>10</v>
      </c>
      <c r="F1829" t="str">
        <f t="shared" si="112"/>
        <v>Bulk</v>
      </c>
      <c r="G1829" s="3">
        <v>248</v>
      </c>
      <c r="H1829">
        <v>0</v>
      </c>
      <c r="I1829" t="str">
        <f t="shared" si="113"/>
        <v>full price</v>
      </c>
      <c r="J1829" s="3">
        <f>Table3[[#This Row],[Quantity_Sold]]*Table3[[#This Row],[Selling_Price]]</f>
        <v>2480</v>
      </c>
      <c r="K1829" s="3">
        <f t="shared" si="114"/>
        <v>0</v>
      </c>
      <c r="L1829" s="3">
        <f t="shared" si="115"/>
        <v>2480</v>
      </c>
      <c r="M1829" s="3" t="str">
        <f>TEXT(Table3[[#This Row],[Date]], "mmmm")</f>
        <v>February</v>
      </c>
      <c r="N1829" s="3" t="str">
        <f>_xlfn.XLOOKUP(D1829,Customers!A:A,Customers!B:B )</f>
        <v>Williams Group</v>
      </c>
      <c r="O1829" s="3" t="str">
        <f>_xlfn.XLOOKUP(C1829,Books!A:A,Books!B:B)</f>
        <v>Especially father down</v>
      </c>
      <c r="P1829" s="3" t="str">
        <f>INDEX(Customers!B:B,MATCH(D1829,Customers!A:A,0))</f>
        <v>Williams Group</v>
      </c>
    </row>
    <row r="1830" spans="1:16">
      <c r="A1830" t="s">
        <v>2477</v>
      </c>
      <c r="B1830" s="5">
        <v>44958</v>
      </c>
      <c r="C1830" t="s">
        <v>100</v>
      </c>
      <c r="D1830" t="s">
        <v>188</v>
      </c>
      <c r="E1830">
        <v>3</v>
      </c>
      <c r="F1830" t="str">
        <f t="shared" si="112"/>
        <v>normal</v>
      </c>
      <c r="G1830" s="3">
        <v>334</v>
      </c>
      <c r="H1830">
        <v>10</v>
      </c>
      <c r="I1830" t="str">
        <f t="shared" si="113"/>
        <v>discounted</v>
      </c>
      <c r="J1830" s="3">
        <f>Table3[[#This Row],[Quantity_Sold]]*Table3[[#This Row],[Selling_Price]]</f>
        <v>1002</v>
      </c>
      <c r="K1830" s="3">
        <f t="shared" si="114"/>
        <v>33.4</v>
      </c>
      <c r="L1830" s="3">
        <f t="shared" si="115"/>
        <v>968.6</v>
      </c>
      <c r="M1830" s="3" t="str">
        <f>TEXT(Table3[[#This Row],[Date]], "mmmm")</f>
        <v>February</v>
      </c>
      <c r="N1830" s="3" t="str">
        <f>_xlfn.XLOOKUP(D1830,Customers!A:A,Customers!B:B )</f>
        <v>Moran-Joyce</v>
      </c>
      <c r="O1830" s="3" t="str">
        <f>_xlfn.XLOOKUP(C1830,Books!A:A,Books!B:B)</f>
        <v>Prevent particularly wrong</v>
      </c>
      <c r="P1830" s="3" t="str">
        <f>INDEX(Customers!B:B,MATCH(D1830,Customers!A:A,0))</f>
        <v>Moran-Joyce</v>
      </c>
    </row>
    <row r="1831" spans="1:16">
      <c r="A1831" t="s">
        <v>2478</v>
      </c>
      <c r="B1831" s="5">
        <v>44974</v>
      </c>
      <c r="C1831" t="s">
        <v>86</v>
      </c>
      <c r="D1831" t="s">
        <v>268</v>
      </c>
      <c r="E1831">
        <v>2</v>
      </c>
      <c r="F1831" t="str">
        <f t="shared" si="112"/>
        <v>normal</v>
      </c>
      <c r="G1831" s="3">
        <v>356</v>
      </c>
      <c r="H1831">
        <v>5</v>
      </c>
      <c r="I1831" t="str">
        <f t="shared" si="113"/>
        <v>discounted</v>
      </c>
      <c r="J1831" s="3">
        <f>Table3[[#This Row],[Quantity_Sold]]*Table3[[#This Row],[Selling_Price]]</f>
        <v>712</v>
      </c>
      <c r="K1831" s="3">
        <f t="shared" si="114"/>
        <v>17.8</v>
      </c>
      <c r="L1831" s="3">
        <f t="shared" si="115"/>
        <v>694.2</v>
      </c>
      <c r="M1831" s="3" t="str">
        <f>TEXT(Table3[[#This Row],[Date]], "mmmm")</f>
        <v>February</v>
      </c>
      <c r="N1831" s="3" t="str">
        <f>_xlfn.XLOOKUP(D1831,Customers!A:A,Customers!B:B )</f>
        <v>Williams-Hart</v>
      </c>
      <c r="O1831" s="3" t="str">
        <f>_xlfn.XLOOKUP(C1831,Books!A:A,Books!B:B)</f>
        <v>While responsibility</v>
      </c>
      <c r="P1831" s="3" t="str">
        <f>INDEX(Customers!B:B,MATCH(D1831,Customers!A:A,0))</f>
        <v>Williams-Hart</v>
      </c>
    </row>
    <row r="1832" spans="1:16">
      <c r="A1832" t="s">
        <v>2479</v>
      </c>
      <c r="B1832" s="5">
        <v>44980</v>
      </c>
      <c r="C1832" t="s">
        <v>72</v>
      </c>
      <c r="D1832" t="s">
        <v>510</v>
      </c>
      <c r="E1832">
        <v>6</v>
      </c>
      <c r="F1832" t="str">
        <f t="shared" si="112"/>
        <v>Bulk</v>
      </c>
      <c r="G1832" s="3">
        <v>423</v>
      </c>
      <c r="H1832">
        <v>0</v>
      </c>
      <c r="I1832" t="str">
        <f t="shared" si="113"/>
        <v>full price</v>
      </c>
      <c r="J1832" s="3">
        <f>Table3[[#This Row],[Quantity_Sold]]*Table3[[#This Row],[Selling_Price]]</f>
        <v>2538</v>
      </c>
      <c r="K1832" s="3">
        <f t="shared" si="114"/>
        <v>0</v>
      </c>
      <c r="L1832" s="3">
        <f t="shared" si="115"/>
        <v>2538</v>
      </c>
      <c r="M1832" s="3" t="str">
        <f>TEXT(Table3[[#This Row],[Date]], "mmmm")</f>
        <v>February</v>
      </c>
      <c r="N1832" s="3" t="str">
        <f>_xlfn.XLOOKUP(D1832,Customers!A:A,Customers!B:B )</f>
        <v>Matthews, Flores and Bradley</v>
      </c>
      <c r="O1832" s="3" t="str">
        <f>_xlfn.XLOOKUP(C1832,Books!A:A,Books!B:B)</f>
        <v>Remain hard</v>
      </c>
      <c r="P1832" s="3" t="str">
        <f>INDEX(Customers!B:B,MATCH(D1832,Customers!A:A,0))</f>
        <v>Matthews, Flores and Bradley</v>
      </c>
    </row>
    <row r="1833" spans="1:16">
      <c r="A1833" t="s">
        <v>2480</v>
      </c>
      <c r="B1833" s="5">
        <v>44983</v>
      </c>
      <c r="C1833" t="s">
        <v>96</v>
      </c>
      <c r="D1833" t="s">
        <v>254</v>
      </c>
      <c r="E1833">
        <v>8</v>
      </c>
      <c r="F1833" t="str">
        <f t="shared" si="112"/>
        <v>Bulk</v>
      </c>
      <c r="G1833" s="3">
        <v>396</v>
      </c>
      <c r="H1833">
        <v>5</v>
      </c>
      <c r="I1833" t="str">
        <f t="shared" si="113"/>
        <v>discounted</v>
      </c>
      <c r="J1833" s="3">
        <f>Table3[[#This Row],[Quantity_Sold]]*Table3[[#This Row],[Selling_Price]]</f>
        <v>3168</v>
      </c>
      <c r="K1833" s="3">
        <f t="shared" si="114"/>
        <v>19.8</v>
      </c>
      <c r="L1833" s="3">
        <f t="shared" si="115"/>
        <v>3148.2</v>
      </c>
      <c r="M1833" s="3" t="str">
        <f>TEXT(Table3[[#This Row],[Date]], "mmmm")</f>
        <v>February</v>
      </c>
      <c r="N1833" s="3" t="str">
        <f>_xlfn.XLOOKUP(D1833,Customers!A:A,Customers!B:B )</f>
        <v>Nielsen, Chandler and Erickson</v>
      </c>
      <c r="O1833" s="3" t="str">
        <f>_xlfn.XLOOKUP(C1833,Books!A:A,Books!B:B)</f>
        <v>Green city audience</v>
      </c>
      <c r="P1833" s="3" t="str">
        <f>INDEX(Customers!B:B,MATCH(D1833,Customers!A:A,0))</f>
        <v>Nielsen, Chandler and Erickson</v>
      </c>
    </row>
    <row r="1834" spans="1:16">
      <c r="A1834" t="s">
        <v>2481</v>
      </c>
      <c r="B1834" s="5">
        <v>44970</v>
      </c>
      <c r="C1834" t="s">
        <v>30</v>
      </c>
      <c r="D1834" t="s">
        <v>204</v>
      </c>
      <c r="E1834">
        <v>4</v>
      </c>
      <c r="F1834" t="str">
        <f t="shared" si="112"/>
        <v>normal</v>
      </c>
      <c r="G1834" s="3">
        <v>281</v>
      </c>
      <c r="H1834">
        <v>15</v>
      </c>
      <c r="I1834" t="str">
        <f t="shared" si="113"/>
        <v>discounted</v>
      </c>
      <c r="J1834" s="3">
        <f>Table3[[#This Row],[Quantity_Sold]]*Table3[[#This Row],[Selling_Price]]</f>
        <v>1124</v>
      </c>
      <c r="K1834" s="3">
        <f t="shared" si="114"/>
        <v>42.15</v>
      </c>
      <c r="L1834" s="3">
        <f t="shared" si="115"/>
        <v>1081.8499999999999</v>
      </c>
      <c r="M1834" s="3" t="str">
        <f>TEXT(Table3[[#This Row],[Date]], "mmmm")</f>
        <v>February</v>
      </c>
      <c r="N1834" s="3" t="str">
        <f>_xlfn.XLOOKUP(D1834,Customers!A:A,Customers!B:B )</f>
        <v>Garcia, Buchanan and Clark</v>
      </c>
      <c r="O1834" s="3" t="str">
        <f>_xlfn.XLOOKUP(C1834,Books!A:A,Books!B:B)</f>
        <v>Remember serve</v>
      </c>
      <c r="P1834" s="3" t="str">
        <f>INDEX(Customers!B:B,MATCH(D1834,Customers!A:A,0))</f>
        <v>Garcia, Buchanan and Clark</v>
      </c>
    </row>
    <row r="1835" spans="1:16">
      <c r="A1835" t="s">
        <v>2482</v>
      </c>
      <c r="B1835" s="5">
        <v>44978</v>
      </c>
      <c r="C1835" t="s">
        <v>76</v>
      </c>
      <c r="D1835" t="s">
        <v>560</v>
      </c>
      <c r="E1835">
        <v>6</v>
      </c>
      <c r="F1835" t="str">
        <f t="shared" si="112"/>
        <v>Bulk</v>
      </c>
      <c r="G1835" s="3">
        <v>305</v>
      </c>
      <c r="H1835">
        <v>15</v>
      </c>
      <c r="I1835" t="str">
        <f t="shared" si="113"/>
        <v>discounted</v>
      </c>
      <c r="J1835" s="3">
        <f>Table3[[#This Row],[Quantity_Sold]]*Table3[[#This Row],[Selling_Price]]</f>
        <v>1830</v>
      </c>
      <c r="K1835" s="3">
        <f t="shared" si="114"/>
        <v>45.75</v>
      </c>
      <c r="L1835" s="3">
        <f t="shared" si="115"/>
        <v>1784.25</v>
      </c>
      <c r="M1835" s="3" t="str">
        <f>TEXT(Table3[[#This Row],[Date]], "mmmm")</f>
        <v>February</v>
      </c>
      <c r="N1835" s="3" t="str">
        <f>_xlfn.XLOOKUP(D1835,Customers!A:A,Customers!B:B )</f>
        <v>Ryan-Flynn</v>
      </c>
      <c r="O1835" s="3" t="str">
        <f>_xlfn.XLOOKUP(C1835,Books!A:A,Books!B:B)</f>
        <v>Above treatment</v>
      </c>
      <c r="P1835" s="3" t="str">
        <f>INDEX(Customers!B:B,MATCH(D1835,Customers!A:A,0))</f>
        <v>Ryan-Flynn</v>
      </c>
    </row>
    <row r="1836" spans="1:16">
      <c r="A1836" t="s">
        <v>2483</v>
      </c>
      <c r="B1836" s="5">
        <v>44974</v>
      </c>
      <c r="C1836" t="s">
        <v>20</v>
      </c>
      <c r="D1836" t="s">
        <v>370</v>
      </c>
      <c r="E1836">
        <v>2</v>
      </c>
      <c r="F1836" t="str">
        <f t="shared" si="112"/>
        <v>normal</v>
      </c>
      <c r="G1836" s="3">
        <v>213</v>
      </c>
      <c r="H1836">
        <v>15</v>
      </c>
      <c r="I1836" t="str">
        <f t="shared" si="113"/>
        <v>discounted</v>
      </c>
      <c r="J1836" s="3">
        <f>Table3[[#This Row],[Quantity_Sold]]*Table3[[#This Row],[Selling_Price]]</f>
        <v>426</v>
      </c>
      <c r="K1836" s="3">
        <f t="shared" si="114"/>
        <v>31.95</v>
      </c>
      <c r="L1836" s="3">
        <f t="shared" si="115"/>
        <v>394.05</v>
      </c>
      <c r="M1836" s="3" t="str">
        <f>TEXT(Table3[[#This Row],[Date]], "mmmm")</f>
        <v>February</v>
      </c>
      <c r="N1836" s="3" t="str">
        <f>_xlfn.XLOOKUP(D1836,Customers!A:A,Customers!B:B )</f>
        <v>Nielsen Ltd</v>
      </c>
      <c r="O1836" s="3" t="str">
        <f>_xlfn.XLOOKUP(C1836,Books!A:A,Books!B:B)</f>
        <v>System they</v>
      </c>
      <c r="P1836" s="3" t="str">
        <f>INDEX(Customers!B:B,MATCH(D1836,Customers!A:A,0))</f>
        <v>Nielsen Ltd</v>
      </c>
    </row>
    <row r="1837" spans="1:16">
      <c r="A1837" t="s">
        <v>2484</v>
      </c>
      <c r="B1837" s="5">
        <v>44984</v>
      </c>
      <c r="C1837" t="s">
        <v>50</v>
      </c>
      <c r="D1837" t="s">
        <v>614</v>
      </c>
      <c r="E1837">
        <v>2</v>
      </c>
      <c r="F1837" t="str">
        <f t="shared" si="112"/>
        <v>normal</v>
      </c>
      <c r="G1837" s="3">
        <v>269</v>
      </c>
      <c r="H1837">
        <v>5</v>
      </c>
      <c r="I1837" t="str">
        <f t="shared" si="113"/>
        <v>discounted</v>
      </c>
      <c r="J1837" s="3">
        <f>Table3[[#This Row],[Quantity_Sold]]*Table3[[#This Row],[Selling_Price]]</f>
        <v>538</v>
      </c>
      <c r="K1837" s="3">
        <f t="shared" si="114"/>
        <v>13.45</v>
      </c>
      <c r="L1837" s="3">
        <f t="shared" si="115"/>
        <v>524.54999999999995</v>
      </c>
      <c r="M1837" s="3" t="str">
        <f>TEXT(Table3[[#This Row],[Date]], "mmmm")</f>
        <v>February</v>
      </c>
      <c r="N1837" s="3" t="str">
        <f>_xlfn.XLOOKUP(D1837,Customers!A:A,Customers!B:B )</f>
        <v>Morgan PLC</v>
      </c>
      <c r="O1837" s="3" t="str">
        <f>_xlfn.XLOOKUP(C1837,Books!A:A,Books!B:B)</f>
        <v>Course history</v>
      </c>
      <c r="P1837" s="3" t="str">
        <f>INDEX(Customers!B:B,MATCH(D1837,Customers!A:A,0))</f>
        <v>Morgan PLC</v>
      </c>
    </row>
    <row r="1838" spans="1:16">
      <c r="A1838" t="s">
        <v>2485</v>
      </c>
      <c r="B1838" s="5">
        <v>44962</v>
      </c>
      <c r="C1838" t="s">
        <v>60</v>
      </c>
      <c r="D1838" t="s">
        <v>234</v>
      </c>
      <c r="E1838">
        <v>6</v>
      </c>
      <c r="F1838" t="str">
        <f t="shared" si="112"/>
        <v>Bulk</v>
      </c>
      <c r="G1838" s="3">
        <v>459</v>
      </c>
      <c r="H1838">
        <v>0</v>
      </c>
      <c r="I1838" t="str">
        <f t="shared" si="113"/>
        <v>full price</v>
      </c>
      <c r="J1838" s="3">
        <f>Table3[[#This Row],[Quantity_Sold]]*Table3[[#This Row],[Selling_Price]]</f>
        <v>2754</v>
      </c>
      <c r="K1838" s="3">
        <f t="shared" si="114"/>
        <v>0</v>
      </c>
      <c r="L1838" s="3">
        <f t="shared" si="115"/>
        <v>2754</v>
      </c>
      <c r="M1838" s="3" t="str">
        <f>TEXT(Table3[[#This Row],[Date]], "mmmm")</f>
        <v>February</v>
      </c>
      <c r="N1838" s="3" t="str">
        <f>_xlfn.XLOOKUP(D1838,Customers!A:A,Customers!B:B )</f>
        <v>Alvarez, Le and Wilson</v>
      </c>
      <c r="O1838" s="3" t="str">
        <f>_xlfn.XLOOKUP(C1838,Books!A:A,Books!B:B)</f>
        <v>Whatever method</v>
      </c>
      <c r="P1838" s="3" t="str">
        <f>INDEX(Customers!B:B,MATCH(D1838,Customers!A:A,0))</f>
        <v>Alvarez, Le and Wilson</v>
      </c>
    </row>
    <row r="1839" spans="1:16">
      <c r="A1839" t="s">
        <v>2486</v>
      </c>
      <c r="B1839" s="5">
        <v>44966</v>
      </c>
      <c r="C1839" t="s">
        <v>118</v>
      </c>
      <c r="D1839" t="s">
        <v>300</v>
      </c>
      <c r="E1839">
        <v>10</v>
      </c>
      <c r="F1839" t="str">
        <f t="shared" si="112"/>
        <v>Bulk</v>
      </c>
      <c r="G1839" s="3">
        <v>192</v>
      </c>
      <c r="H1839">
        <v>0</v>
      </c>
      <c r="I1839" t="str">
        <f t="shared" si="113"/>
        <v>full price</v>
      </c>
      <c r="J1839" s="3">
        <f>Table3[[#This Row],[Quantity_Sold]]*Table3[[#This Row],[Selling_Price]]</f>
        <v>1920</v>
      </c>
      <c r="K1839" s="3">
        <f t="shared" si="114"/>
        <v>0</v>
      </c>
      <c r="L1839" s="3">
        <f t="shared" si="115"/>
        <v>1920</v>
      </c>
      <c r="M1839" s="3" t="str">
        <f>TEXT(Table3[[#This Row],[Date]], "mmmm")</f>
        <v>February</v>
      </c>
      <c r="N1839" s="3" t="str">
        <f>_xlfn.XLOOKUP(D1839,Customers!A:A,Customers!B:B )</f>
        <v>Smith-Ramsey</v>
      </c>
      <c r="O1839" s="3" t="str">
        <f>_xlfn.XLOOKUP(C1839,Books!A:A,Books!B:B)</f>
        <v>Attorney</v>
      </c>
      <c r="P1839" s="3" t="str">
        <f>INDEX(Customers!B:B,MATCH(D1839,Customers!A:A,0))</f>
        <v>Smith-Ramsey</v>
      </c>
    </row>
    <row r="1840" spans="1:16">
      <c r="A1840" t="s">
        <v>2487</v>
      </c>
      <c r="B1840" s="5">
        <v>44979</v>
      </c>
      <c r="C1840" t="s">
        <v>44</v>
      </c>
      <c r="D1840" t="s">
        <v>147</v>
      </c>
      <c r="E1840">
        <v>10</v>
      </c>
      <c r="F1840" t="str">
        <f t="shared" si="112"/>
        <v>Bulk</v>
      </c>
      <c r="G1840" s="3">
        <v>295</v>
      </c>
      <c r="H1840">
        <v>15</v>
      </c>
      <c r="I1840" t="str">
        <f t="shared" si="113"/>
        <v>discounted</v>
      </c>
      <c r="J1840" s="3">
        <f>Table3[[#This Row],[Quantity_Sold]]*Table3[[#This Row],[Selling_Price]]</f>
        <v>2950</v>
      </c>
      <c r="K1840" s="3">
        <f t="shared" si="114"/>
        <v>44.25</v>
      </c>
      <c r="L1840" s="3">
        <f t="shared" si="115"/>
        <v>2905.75</v>
      </c>
      <c r="M1840" s="3" t="str">
        <f>TEXT(Table3[[#This Row],[Date]], "mmmm")</f>
        <v>February</v>
      </c>
      <c r="N1840" s="3" t="str">
        <f>_xlfn.XLOOKUP(D1840,Customers!A:A,Customers!B:B )</f>
        <v>Callahan-Sullivan</v>
      </c>
      <c r="O1840" s="3" t="str">
        <f>_xlfn.XLOOKUP(C1840,Books!A:A,Books!B:B)</f>
        <v>Once suddenly</v>
      </c>
      <c r="P1840" s="3" t="str">
        <f>INDEX(Customers!B:B,MATCH(D1840,Customers!A:A,0))</f>
        <v>Callahan-Sullivan</v>
      </c>
    </row>
    <row r="1841" spans="1:16">
      <c r="A1841" t="s">
        <v>2488</v>
      </c>
      <c r="B1841" s="5">
        <v>44966</v>
      </c>
      <c r="C1841" t="s">
        <v>44</v>
      </c>
      <c r="D1841" t="s">
        <v>622</v>
      </c>
      <c r="E1841">
        <v>6</v>
      </c>
      <c r="F1841" t="str">
        <f t="shared" si="112"/>
        <v>Bulk</v>
      </c>
      <c r="G1841" s="3">
        <v>295</v>
      </c>
      <c r="H1841">
        <v>0</v>
      </c>
      <c r="I1841" t="str">
        <f t="shared" si="113"/>
        <v>full price</v>
      </c>
      <c r="J1841" s="3">
        <f>Table3[[#This Row],[Quantity_Sold]]*Table3[[#This Row],[Selling_Price]]</f>
        <v>1770</v>
      </c>
      <c r="K1841" s="3">
        <f t="shared" si="114"/>
        <v>0</v>
      </c>
      <c r="L1841" s="3">
        <f t="shared" si="115"/>
        <v>1770</v>
      </c>
      <c r="M1841" s="3" t="str">
        <f>TEXT(Table3[[#This Row],[Date]], "mmmm")</f>
        <v>February</v>
      </c>
      <c r="N1841" s="3" t="str">
        <f>_xlfn.XLOOKUP(D1841,Customers!A:A,Customers!B:B )</f>
        <v>Schmidt, Mccoy and Sanchez</v>
      </c>
      <c r="O1841" s="3" t="str">
        <f>_xlfn.XLOOKUP(C1841,Books!A:A,Books!B:B)</f>
        <v>Once suddenly</v>
      </c>
      <c r="P1841" s="3" t="str">
        <f>INDEX(Customers!B:B,MATCH(D1841,Customers!A:A,0))</f>
        <v>Schmidt, Mccoy and Sanchez</v>
      </c>
    </row>
    <row r="1842" spans="1:16">
      <c r="A1842" t="s">
        <v>2489</v>
      </c>
      <c r="B1842" s="5">
        <v>44968</v>
      </c>
      <c r="C1842" t="s">
        <v>88</v>
      </c>
      <c r="D1842" t="s">
        <v>312</v>
      </c>
      <c r="E1842">
        <v>7</v>
      </c>
      <c r="F1842" t="str">
        <f t="shared" si="112"/>
        <v>Bulk</v>
      </c>
      <c r="G1842" s="3">
        <v>456</v>
      </c>
      <c r="H1842">
        <v>5</v>
      </c>
      <c r="I1842" t="str">
        <f t="shared" si="113"/>
        <v>discounted</v>
      </c>
      <c r="J1842" s="3">
        <f>Table3[[#This Row],[Quantity_Sold]]*Table3[[#This Row],[Selling_Price]]</f>
        <v>3192</v>
      </c>
      <c r="K1842" s="3">
        <f t="shared" si="114"/>
        <v>22.8</v>
      </c>
      <c r="L1842" s="3">
        <f t="shared" si="115"/>
        <v>3169.2</v>
      </c>
      <c r="M1842" s="3" t="str">
        <f>TEXT(Table3[[#This Row],[Date]], "mmmm")</f>
        <v>February</v>
      </c>
      <c r="N1842" s="3" t="str">
        <f>_xlfn.XLOOKUP(D1842,Customers!A:A,Customers!B:B )</f>
        <v>White and Sons</v>
      </c>
      <c r="O1842" s="3" t="str">
        <f>_xlfn.XLOOKUP(C1842,Books!A:A,Books!B:B)</f>
        <v>Lay chance</v>
      </c>
      <c r="P1842" s="3" t="str">
        <f>INDEX(Customers!B:B,MATCH(D1842,Customers!A:A,0))</f>
        <v>White and Sons</v>
      </c>
    </row>
    <row r="1843" spans="1:16">
      <c r="A1843" t="s">
        <v>2490</v>
      </c>
      <c r="B1843" s="5">
        <v>44970</v>
      </c>
      <c r="C1843" t="s">
        <v>114</v>
      </c>
      <c r="D1843" t="s">
        <v>188</v>
      </c>
      <c r="E1843">
        <v>9</v>
      </c>
      <c r="F1843" t="str">
        <f t="shared" si="112"/>
        <v>Bulk</v>
      </c>
      <c r="G1843" s="3">
        <v>315</v>
      </c>
      <c r="H1843">
        <v>5</v>
      </c>
      <c r="I1843" t="str">
        <f t="shared" si="113"/>
        <v>discounted</v>
      </c>
      <c r="J1843" s="3">
        <f>Table3[[#This Row],[Quantity_Sold]]*Table3[[#This Row],[Selling_Price]]</f>
        <v>2835</v>
      </c>
      <c r="K1843" s="3">
        <f t="shared" si="114"/>
        <v>15.75</v>
      </c>
      <c r="L1843" s="3">
        <f t="shared" si="115"/>
        <v>2819.25</v>
      </c>
      <c r="M1843" s="3" t="str">
        <f>TEXT(Table3[[#This Row],[Date]], "mmmm")</f>
        <v>February</v>
      </c>
      <c r="N1843" s="3" t="str">
        <f>_xlfn.XLOOKUP(D1843,Customers!A:A,Customers!B:B )</f>
        <v>Moran-Joyce</v>
      </c>
      <c r="O1843" s="3" t="str">
        <f>_xlfn.XLOOKUP(C1843,Books!A:A,Books!B:B)</f>
        <v>Detail difficult power</v>
      </c>
      <c r="P1843" s="3" t="str">
        <f>INDEX(Customers!B:B,MATCH(D1843,Customers!A:A,0))</f>
        <v>Moran-Joyce</v>
      </c>
    </row>
    <row r="1844" spans="1:16">
      <c r="A1844" t="s">
        <v>2491</v>
      </c>
      <c r="B1844" s="5">
        <v>44984</v>
      </c>
      <c r="C1844" t="s">
        <v>22</v>
      </c>
      <c r="D1844" t="s">
        <v>488</v>
      </c>
      <c r="E1844">
        <v>10</v>
      </c>
      <c r="F1844" t="str">
        <f t="shared" si="112"/>
        <v>Bulk</v>
      </c>
      <c r="G1844" s="3">
        <v>332</v>
      </c>
      <c r="H1844">
        <v>10</v>
      </c>
      <c r="I1844" t="str">
        <f t="shared" si="113"/>
        <v>discounted</v>
      </c>
      <c r="J1844" s="3">
        <f>Table3[[#This Row],[Quantity_Sold]]*Table3[[#This Row],[Selling_Price]]</f>
        <v>3320</v>
      </c>
      <c r="K1844" s="3">
        <f t="shared" si="114"/>
        <v>33.200000000000003</v>
      </c>
      <c r="L1844" s="3">
        <f t="shared" si="115"/>
        <v>3286.8</v>
      </c>
      <c r="M1844" s="3" t="str">
        <f>TEXT(Table3[[#This Row],[Date]], "mmmm")</f>
        <v>February</v>
      </c>
      <c r="N1844" s="3" t="str">
        <f>_xlfn.XLOOKUP(D1844,Customers!A:A,Customers!B:B )</f>
        <v>Young, Reed and Goodwin</v>
      </c>
      <c r="O1844" s="3" t="str">
        <f>_xlfn.XLOOKUP(C1844,Books!A:A,Books!B:B)</f>
        <v>Loss peace on</v>
      </c>
      <c r="P1844" s="3" t="str">
        <f>INDEX(Customers!B:B,MATCH(D1844,Customers!A:A,0))</f>
        <v>Young, Reed and Goodwin</v>
      </c>
    </row>
    <row r="1845" spans="1:16">
      <c r="A1845" t="s">
        <v>2492</v>
      </c>
      <c r="B1845" s="5">
        <v>44976</v>
      </c>
      <c r="C1845" t="s">
        <v>116</v>
      </c>
      <c r="D1845" t="s">
        <v>600</v>
      </c>
      <c r="E1845">
        <v>2</v>
      </c>
      <c r="F1845" t="str">
        <f t="shared" si="112"/>
        <v>normal</v>
      </c>
      <c r="G1845" s="3">
        <v>209</v>
      </c>
      <c r="H1845">
        <v>10</v>
      </c>
      <c r="I1845" t="str">
        <f t="shared" si="113"/>
        <v>discounted</v>
      </c>
      <c r="J1845" s="3">
        <f>Table3[[#This Row],[Quantity_Sold]]*Table3[[#This Row],[Selling_Price]]</f>
        <v>418</v>
      </c>
      <c r="K1845" s="3">
        <f t="shared" si="114"/>
        <v>20.9</v>
      </c>
      <c r="L1845" s="3">
        <f t="shared" si="115"/>
        <v>397.1</v>
      </c>
      <c r="M1845" s="3" t="str">
        <f>TEXT(Table3[[#This Row],[Date]], "mmmm")</f>
        <v>February</v>
      </c>
      <c r="N1845" s="3" t="str">
        <f>_xlfn.XLOOKUP(D1845,Customers!A:A,Customers!B:B )</f>
        <v>Lester and Sons</v>
      </c>
      <c r="O1845" s="3" t="str">
        <f>_xlfn.XLOOKUP(C1845,Books!A:A,Books!B:B)</f>
        <v>Present positive</v>
      </c>
      <c r="P1845" s="3" t="str">
        <f>INDEX(Customers!B:B,MATCH(D1845,Customers!A:A,0))</f>
        <v>Lester and Sons</v>
      </c>
    </row>
    <row r="1846" spans="1:16">
      <c r="A1846" t="s">
        <v>2493</v>
      </c>
      <c r="B1846" s="5">
        <v>44983</v>
      </c>
      <c r="C1846" t="s">
        <v>60</v>
      </c>
      <c r="D1846" t="s">
        <v>584</v>
      </c>
      <c r="E1846">
        <v>2</v>
      </c>
      <c r="F1846" t="str">
        <f t="shared" si="112"/>
        <v>normal</v>
      </c>
      <c r="G1846" s="3">
        <v>459</v>
      </c>
      <c r="H1846">
        <v>0</v>
      </c>
      <c r="I1846" t="str">
        <f t="shared" si="113"/>
        <v>full price</v>
      </c>
      <c r="J1846" s="3">
        <f>Table3[[#This Row],[Quantity_Sold]]*Table3[[#This Row],[Selling_Price]]</f>
        <v>918</v>
      </c>
      <c r="K1846" s="3">
        <f t="shared" si="114"/>
        <v>0</v>
      </c>
      <c r="L1846" s="3">
        <f t="shared" si="115"/>
        <v>918</v>
      </c>
      <c r="M1846" s="3" t="str">
        <f>TEXT(Table3[[#This Row],[Date]], "mmmm")</f>
        <v>February</v>
      </c>
      <c r="N1846" s="3" t="str">
        <f>_xlfn.XLOOKUP(D1846,Customers!A:A,Customers!B:B )</f>
        <v>Bailey Inc</v>
      </c>
      <c r="O1846" s="3" t="str">
        <f>_xlfn.XLOOKUP(C1846,Books!A:A,Books!B:B)</f>
        <v>Whatever method</v>
      </c>
      <c r="P1846" s="3" t="str">
        <f>INDEX(Customers!B:B,MATCH(D1846,Customers!A:A,0))</f>
        <v>Bailey Inc</v>
      </c>
    </row>
    <row r="1847" spans="1:16">
      <c r="A1847" t="s">
        <v>2494</v>
      </c>
      <c r="B1847" s="5">
        <v>44971</v>
      </c>
      <c r="C1847" t="s">
        <v>32</v>
      </c>
      <c r="D1847" t="s">
        <v>222</v>
      </c>
      <c r="E1847">
        <v>8</v>
      </c>
      <c r="F1847" t="str">
        <f t="shared" si="112"/>
        <v>Bulk</v>
      </c>
      <c r="G1847" s="3">
        <v>186</v>
      </c>
      <c r="H1847">
        <v>10</v>
      </c>
      <c r="I1847" t="str">
        <f t="shared" si="113"/>
        <v>discounted</v>
      </c>
      <c r="J1847" s="3">
        <f>Table3[[#This Row],[Quantity_Sold]]*Table3[[#This Row],[Selling_Price]]</f>
        <v>1488</v>
      </c>
      <c r="K1847" s="3">
        <f t="shared" si="114"/>
        <v>18.600000000000001</v>
      </c>
      <c r="L1847" s="3">
        <f t="shared" si="115"/>
        <v>1469.4</v>
      </c>
      <c r="M1847" s="3" t="str">
        <f>TEXT(Table3[[#This Row],[Date]], "mmmm")</f>
        <v>February</v>
      </c>
      <c r="N1847" s="3" t="str">
        <f>_xlfn.XLOOKUP(D1847,Customers!A:A,Customers!B:B )</f>
        <v>Lewis-Hunter</v>
      </c>
      <c r="O1847" s="3" t="str">
        <f>_xlfn.XLOOKUP(C1847,Books!A:A,Books!B:B)</f>
        <v>Charge along</v>
      </c>
      <c r="P1847" s="3" t="str">
        <f>INDEX(Customers!B:B,MATCH(D1847,Customers!A:A,0))</f>
        <v>Lewis-Hunter</v>
      </c>
    </row>
    <row r="1848" spans="1:16">
      <c r="A1848" t="s">
        <v>2495</v>
      </c>
      <c r="B1848" s="5">
        <v>44973</v>
      </c>
      <c r="C1848" t="s">
        <v>52</v>
      </c>
      <c r="D1848" t="s">
        <v>250</v>
      </c>
      <c r="E1848">
        <v>5</v>
      </c>
      <c r="F1848" t="str">
        <f t="shared" si="112"/>
        <v>normal</v>
      </c>
      <c r="G1848" s="3">
        <v>441</v>
      </c>
      <c r="H1848">
        <v>5</v>
      </c>
      <c r="I1848" t="str">
        <f t="shared" si="113"/>
        <v>discounted</v>
      </c>
      <c r="J1848" s="3">
        <f>Table3[[#This Row],[Quantity_Sold]]*Table3[[#This Row],[Selling_Price]]</f>
        <v>2205</v>
      </c>
      <c r="K1848" s="3">
        <f t="shared" si="114"/>
        <v>22.05</v>
      </c>
      <c r="L1848" s="3">
        <f t="shared" si="115"/>
        <v>2182.9499999999998</v>
      </c>
      <c r="M1848" s="3" t="str">
        <f>TEXT(Table3[[#This Row],[Date]], "mmmm")</f>
        <v>February</v>
      </c>
      <c r="N1848" s="3" t="str">
        <f>_xlfn.XLOOKUP(D1848,Customers!A:A,Customers!B:B )</f>
        <v>Contreras, Suarez and Rocha</v>
      </c>
      <c r="O1848" s="3" t="str">
        <f>_xlfn.XLOOKUP(C1848,Books!A:A,Books!B:B)</f>
        <v>Hope meet thing</v>
      </c>
      <c r="P1848" s="3" t="str">
        <f>INDEX(Customers!B:B,MATCH(D1848,Customers!A:A,0))</f>
        <v>Contreras, Suarez and Rocha</v>
      </c>
    </row>
    <row r="1849" spans="1:16">
      <c r="A1849" t="s">
        <v>2496</v>
      </c>
      <c r="B1849" s="5">
        <v>44969</v>
      </c>
      <c r="C1849" t="s">
        <v>76</v>
      </c>
      <c r="D1849" t="s">
        <v>492</v>
      </c>
      <c r="E1849">
        <v>5</v>
      </c>
      <c r="F1849" t="str">
        <f t="shared" si="112"/>
        <v>normal</v>
      </c>
      <c r="G1849" s="3">
        <v>305</v>
      </c>
      <c r="H1849">
        <v>10</v>
      </c>
      <c r="I1849" t="str">
        <f t="shared" si="113"/>
        <v>discounted</v>
      </c>
      <c r="J1849" s="3">
        <f>Table3[[#This Row],[Quantity_Sold]]*Table3[[#This Row],[Selling_Price]]</f>
        <v>1525</v>
      </c>
      <c r="K1849" s="3">
        <f t="shared" si="114"/>
        <v>30.5</v>
      </c>
      <c r="L1849" s="3">
        <f t="shared" si="115"/>
        <v>1494.5</v>
      </c>
      <c r="M1849" s="3" t="str">
        <f>TEXT(Table3[[#This Row],[Date]], "mmmm")</f>
        <v>February</v>
      </c>
      <c r="N1849" s="3" t="str">
        <f>_xlfn.XLOOKUP(D1849,Customers!A:A,Customers!B:B )</f>
        <v>Murray, Mason and Taylor</v>
      </c>
      <c r="O1849" s="3" t="str">
        <f>_xlfn.XLOOKUP(C1849,Books!A:A,Books!B:B)</f>
        <v>Above treatment</v>
      </c>
      <c r="P1849" s="3" t="str">
        <f>INDEX(Customers!B:B,MATCH(D1849,Customers!A:A,0))</f>
        <v>Murray, Mason and Taylor</v>
      </c>
    </row>
    <row r="1850" spans="1:16">
      <c r="A1850" t="s">
        <v>2497</v>
      </c>
      <c r="B1850" s="5">
        <v>44985</v>
      </c>
      <c r="C1850" t="s">
        <v>122</v>
      </c>
      <c r="D1850" t="s">
        <v>358</v>
      </c>
      <c r="E1850">
        <v>7</v>
      </c>
      <c r="F1850" t="str">
        <f t="shared" si="112"/>
        <v>Bulk</v>
      </c>
      <c r="G1850" s="3">
        <v>326</v>
      </c>
      <c r="H1850">
        <v>0</v>
      </c>
      <c r="I1850" t="str">
        <f t="shared" si="113"/>
        <v>full price</v>
      </c>
      <c r="J1850" s="3">
        <f>Table3[[#This Row],[Quantity_Sold]]*Table3[[#This Row],[Selling_Price]]</f>
        <v>2282</v>
      </c>
      <c r="K1850" s="3">
        <f t="shared" si="114"/>
        <v>0</v>
      </c>
      <c r="L1850" s="3">
        <f t="shared" si="115"/>
        <v>2282</v>
      </c>
      <c r="M1850" s="3" t="str">
        <f>TEXT(Table3[[#This Row],[Date]], "mmmm")</f>
        <v>February</v>
      </c>
      <c r="N1850" s="3" t="str">
        <f>_xlfn.XLOOKUP(D1850,Customers!A:A,Customers!B:B )</f>
        <v>Hood-Pena</v>
      </c>
      <c r="O1850" s="3" t="str">
        <f>_xlfn.XLOOKUP(C1850,Books!A:A,Books!B:B)</f>
        <v>Than every</v>
      </c>
      <c r="P1850" s="3" t="str">
        <f>INDEX(Customers!B:B,MATCH(D1850,Customers!A:A,0))</f>
        <v>Hood-Pena</v>
      </c>
    </row>
    <row r="1851" spans="1:16">
      <c r="A1851" t="s">
        <v>2498</v>
      </c>
      <c r="B1851" s="5">
        <v>44981</v>
      </c>
      <c r="C1851" t="s">
        <v>78</v>
      </c>
      <c r="D1851" t="s">
        <v>164</v>
      </c>
      <c r="E1851">
        <v>7</v>
      </c>
      <c r="F1851" t="str">
        <f t="shared" si="112"/>
        <v>Bulk</v>
      </c>
      <c r="G1851" s="3">
        <v>288</v>
      </c>
      <c r="H1851">
        <v>0</v>
      </c>
      <c r="I1851" t="str">
        <f t="shared" si="113"/>
        <v>full price</v>
      </c>
      <c r="J1851" s="3">
        <f>Table3[[#This Row],[Quantity_Sold]]*Table3[[#This Row],[Selling_Price]]</f>
        <v>2016</v>
      </c>
      <c r="K1851" s="3">
        <f t="shared" si="114"/>
        <v>0</v>
      </c>
      <c r="L1851" s="3">
        <f t="shared" si="115"/>
        <v>2016</v>
      </c>
      <c r="M1851" s="3" t="str">
        <f>TEXT(Table3[[#This Row],[Date]], "mmmm")</f>
        <v>February</v>
      </c>
      <c r="N1851" s="3" t="str">
        <f>_xlfn.XLOOKUP(D1851,Customers!A:A,Customers!B:B )</f>
        <v>Munoz, Black and Wilson</v>
      </c>
      <c r="O1851" s="3" t="str">
        <f>_xlfn.XLOOKUP(C1851,Books!A:A,Books!B:B)</f>
        <v>Visit although I</v>
      </c>
      <c r="P1851" s="3" t="str">
        <f>INDEX(Customers!B:B,MATCH(D1851,Customers!A:A,0))</f>
        <v>Munoz, Black and Wilson</v>
      </c>
    </row>
    <row r="1852" spans="1:16">
      <c r="A1852" t="s">
        <v>2499</v>
      </c>
      <c r="B1852" s="5">
        <v>44979</v>
      </c>
      <c r="C1852" t="s">
        <v>86</v>
      </c>
      <c r="D1852" t="s">
        <v>504</v>
      </c>
      <c r="E1852">
        <v>8</v>
      </c>
      <c r="F1852" t="str">
        <f t="shared" si="112"/>
        <v>Bulk</v>
      </c>
      <c r="G1852" s="3">
        <v>356</v>
      </c>
      <c r="H1852">
        <v>0</v>
      </c>
      <c r="I1852" t="str">
        <f t="shared" si="113"/>
        <v>full price</v>
      </c>
      <c r="J1852" s="3">
        <f>Table3[[#This Row],[Quantity_Sold]]*Table3[[#This Row],[Selling_Price]]</f>
        <v>2848</v>
      </c>
      <c r="K1852" s="3">
        <f t="shared" si="114"/>
        <v>0</v>
      </c>
      <c r="L1852" s="3">
        <f t="shared" si="115"/>
        <v>2848</v>
      </c>
      <c r="M1852" s="3" t="str">
        <f>TEXT(Table3[[#This Row],[Date]], "mmmm")</f>
        <v>February</v>
      </c>
      <c r="N1852" s="3" t="str">
        <f>_xlfn.XLOOKUP(D1852,Customers!A:A,Customers!B:B )</f>
        <v>Jones, Rodriguez and Alexander</v>
      </c>
      <c r="O1852" s="3" t="str">
        <f>_xlfn.XLOOKUP(C1852,Books!A:A,Books!B:B)</f>
        <v>While responsibility</v>
      </c>
      <c r="P1852" s="3" t="str">
        <f>INDEX(Customers!B:B,MATCH(D1852,Customers!A:A,0))</f>
        <v>Jones, Rodriguez and Alexander</v>
      </c>
    </row>
    <row r="1853" spans="1:16">
      <c r="A1853" t="s">
        <v>2500</v>
      </c>
      <c r="B1853" s="5">
        <v>44973</v>
      </c>
      <c r="C1853" t="s">
        <v>118</v>
      </c>
      <c r="D1853" t="s">
        <v>346</v>
      </c>
      <c r="E1853">
        <v>8</v>
      </c>
      <c r="F1853" t="str">
        <f t="shared" si="112"/>
        <v>Bulk</v>
      </c>
      <c r="G1853" s="3">
        <v>192</v>
      </c>
      <c r="H1853">
        <v>0</v>
      </c>
      <c r="I1853" t="str">
        <f t="shared" si="113"/>
        <v>full price</v>
      </c>
      <c r="J1853" s="3">
        <f>Table3[[#This Row],[Quantity_Sold]]*Table3[[#This Row],[Selling_Price]]</f>
        <v>1536</v>
      </c>
      <c r="K1853" s="3">
        <f t="shared" si="114"/>
        <v>0</v>
      </c>
      <c r="L1853" s="3">
        <f t="shared" si="115"/>
        <v>1536</v>
      </c>
      <c r="M1853" s="3" t="str">
        <f>TEXT(Table3[[#This Row],[Date]], "mmmm")</f>
        <v>February</v>
      </c>
      <c r="N1853" s="3" t="str">
        <f>_xlfn.XLOOKUP(D1853,Customers!A:A,Customers!B:B )</f>
        <v>Palmer Inc</v>
      </c>
      <c r="O1853" s="3" t="str">
        <f>_xlfn.XLOOKUP(C1853,Books!A:A,Books!B:B)</f>
        <v>Attorney</v>
      </c>
      <c r="P1853" s="3" t="str">
        <f>INDEX(Customers!B:B,MATCH(D1853,Customers!A:A,0))</f>
        <v>Palmer Inc</v>
      </c>
    </row>
    <row r="1854" spans="1:16">
      <c r="A1854" t="s">
        <v>2501</v>
      </c>
      <c r="B1854" s="5">
        <v>44970</v>
      </c>
      <c r="C1854" t="s">
        <v>32</v>
      </c>
      <c r="D1854" t="s">
        <v>564</v>
      </c>
      <c r="E1854">
        <v>6</v>
      </c>
      <c r="F1854" t="str">
        <f t="shared" si="112"/>
        <v>Bulk</v>
      </c>
      <c r="G1854" s="3">
        <v>186</v>
      </c>
      <c r="H1854">
        <v>0</v>
      </c>
      <c r="I1854" t="str">
        <f t="shared" si="113"/>
        <v>full price</v>
      </c>
      <c r="J1854" s="3">
        <f>Table3[[#This Row],[Quantity_Sold]]*Table3[[#This Row],[Selling_Price]]</f>
        <v>1116</v>
      </c>
      <c r="K1854" s="3">
        <f t="shared" si="114"/>
        <v>0</v>
      </c>
      <c r="L1854" s="3">
        <f t="shared" si="115"/>
        <v>1116</v>
      </c>
      <c r="M1854" s="3" t="str">
        <f>TEXT(Table3[[#This Row],[Date]], "mmmm")</f>
        <v>February</v>
      </c>
      <c r="N1854" s="3" t="str">
        <f>_xlfn.XLOOKUP(D1854,Customers!A:A,Customers!B:B )</f>
        <v>Hernandez, Castaneda and Khan</v>
      </c>
      <c r="O1854" s="3" t="str">
        <f>_xlfn.XLOOKUP(C1854,Books!A:A,Books!B:B)</f>
        <v>Charge along</v>
      </c>
      <c r="P1854" s="3" t="str">
        <f>INDEX(Customers!B:B,MATCH(D1854,Customers!A:A,0))</f>
        <v>Hernandez, Castaneda and Khan</v>
      </c>
    </row>
    <row r="1855" spans="1:16">
      <c r="A1855" t="s">
        <v>2502</v>
      </c>
      <c r="B1855" s="5">
        <v>44973</v>
      </c>
      <c r="C1855" t="s">
        <v>54</v>
      </c>
      <c r="D1855" t="s">
        <v>170</v>
      </c>
      <c r="E1855">
        <v>10</v>
      </c>
      <c r="F1855" t="str">
        <f t="shared" si="112"/>
        <v>Bulk</v>
      </c>
      <c r="G1855" s="3">
        <v>421</v>
      </c>
      <c r="H1855">
        <v>10</v>
      </c>
      <c r="I1855" t="str">
        <f t="shared" si="113"/>
        <v>discounted</v>
      </c>
      <c r="J1855" s="3">
        <f>Table3[[#This Row],[Quantity_Sold]]*Table3[[#This Row],[Selling_Price]]</f>
        <v>4210</v>
      </c>
      <c r="K1855" s="3">
        <f t="shared" si="114"/>
        <v>42.1</v>
      </c>
      <c r="L1855" s="3">
        <f t="shared" si="115"/>
        <v>4167.8999999999996</v>
      </c>
      <c r="M1855" s="3" t="str">
        <f>TEXT(Table3[[#This Row],[Date]], "mmmm")</f>
        <v>February</v>
      </c>
      <c r="N1855" s="3" t="str">
        <f>_xlfn.XLOOKUP(D1855,Customers!A:A,Customers!B:B )</f>
        <v>Taylor-Kane</v>
      </c>
      <c r="O1855" s="3" t="str">
        <f>_xlfn.XLOOKUP(C1855,Books!A:A,Books!B:B)</f>
        <v>Author director</v>
      </c>
      <c r="P1855" s="3" t="str">
        <f>INDEX(Customers!B:B,MATCH(D1855,Customers!A:A,0))</f>
        <v>Taylor-Kane</v>
      </c>
    </row>
    <row r="1856" spans="1:16">
      <c r="A1856" t="s">
        <v>2503</v>
      </c>
      <c r="B1856" s="5">
        <v>44959</v>
      </c>
      <c r="C1856" t="s">
        <v>118</v>
      </c>
      <c r="D1856" t="s">
        <v>414</v>
      </c>
      <c r="E1856">
        <v>9</v>
      </c>
      <c r="F1856" t="str">
        <f t="shared" si="112"/>
        <v>Bulk</v>
      </c>
      <c r="G1856" s="3">
        <v>192</v>
      </c>
      <c r="H1856">
        <v>10</v>
      </c>
      <c r="I1856" t="str">
        <f t="shared" si="113"/>
        <v>discounted</v>
      </c>
      <c r="J1856" s="3">
        <f>Table3[[#This Row],[Quantity_Sold]]*Table3[[#This Row],[Selling_Price]]</f>
        <v>1728</v>
      </c>
      <c r="K1856" s="3">
        <f t="shared" si="114"/>
        <v>19.2</v>
      </c>
      <c r="L1856" s="3">
        <f t="shared" si="115"/>
        <v>1708.8</v>
      </c>
      <c r="M1856" s="3" t="str">
        <f>TEXT(Table3[[#This Row],[Date]], "mmmm")</f>
        <v>February</v>
      </c>
      <c r="N1856" s="3" t="str">
        <f>_xlfn.XLOOKUP(D1856,Customers!A:A,Customers!B:B )</f>
        <v>Brown, Hunt and Anderson</v>
      </c>
      <c r="O1856" s="3" t="str">
        <f>_xlfn.XLOOKUP(C1856,Books!A:A,Books!B:B)</f>
        <v>Attorney</v>
      </c>
      <c r="P1856" s="3" t="str">
        <f>INDEX(Customers!B:B,MATCH(D1856,Customers!A:A,0))</f>
        <v>Brown, Hunt and Anderson</v>
      </c>
    </row>
    <row r="1857" spans="1:16">
      <c r="A1857" t="s">
        <v>2504</v>
      </c>
      <c r="B1857" s="5">
        <v>44971</v>
      </c>
      <c r="C1857" t="s">
        <v>106</v>
      </c>
      <c r="D1857" t="s">
        <v>468</v>
      </c>
      <c r="E1857">
        <v>4</v>
      </c>
      <c r="F1857" t="str">
        <f t="shared" si="112"/>
        <v>normal</v>
      </c>
      <c r="G1857" s="3">
        <v>219</v>
      </c>
      <c r="H1857">
        <v>10</v>
      </c>
      <c r="I1857" t="str">
        <f t="shared" si="113"/>
        <v>discounted</v>
      </c>
      <c r="J1857" s="3">
        <f>Table3[[#This Row],[Quantity_Sold]]*Table3[[#This Row],[Selling_Price]]</f>
        <v>876</v>
      </c>
      <c r="K1857" s="3">
        <f t="shared" si="114"/>
        <v>21.9</v>
      </c>
      <c r="L1857" s="3">
        <f t="shared" si="115"/>
        <v>854.1</v>
      </c>
      <c r="M1857" s="3" t="str">
        <f>TEXT(Table3[[#This Row],[Date]], "mmmm")</f>
        <v>February</v>
      </c>
      <c r="N1857" s="3" t="str">
        <f>_xlfn.XLOOKUP(D1857,Customers!A:A,Customers!B:B )</f>
        <v>Barnes PLC</v>
      </c>
      <c r="O1857" s="3" t="str">
        <f>_xlfn.XLOOKUP(C1857,Books!A:A,Books!B:B)</f>
        <v>Some may</v>
      </c>
      <c r="P1857" s="3" t="str">
        <f>INDEX(Customers!B:B,MATCH(D1857,Customers!A:A,0))</f>
        <v>Barnes PLC</v>
      </c>
    </row>
    <row r="1858" spans="1:16">
      <c r="A1858" t="s">
        <v>2505</v>
      </c>
      <c r="B1858" s="5">
        <v>44970</v>
      </c>
      <c r="C1858" t="s">
        <v>110</v>
      </c>
      <c r="D1858" t="s">
        <v>218</v>
      </c>
      <c r="E1858">
        <v>9</v>
      </c>
      <c r="F1858" t="str">
        <f t="shared" ref="F1858:F1921" si="116">IF(E1858&gt;5,"Bulk","normal")</f>
        <v>Bulk</v>
      </c>
      <c r="G1858" s="3">
        <v>451</v>
      </c>
      <c r="H1858">
        <v>10</v>
      </c>
      <c r="I1858" t="str">
        <f t="shared" ref="I1858:I1921" si="117">IF(H1858&gt;0,"discounted","full price")</f>
        <v>discounted</v>
      </c>
      <c r="J1858" s="3">
        <f>Table3[[#This Row],[Quantity_Sold]]*Table3[[#This Row],[Selling_Price]]</f>
        <v>4059</v>
      </c>
      <c r="K1858" s="3">
        <f t="shared" ref="K1858:K1921" si="118">H1858*G1858/100</f>
        <v>45.1</v>
      </c>
      <c r="L1858" s="3">
        <f t="shared" ref="L1858:L1921" si="119">J1858-K1858</f>
        <v>4013.9</v>
      </c>
      <c r="M1858" s="3" t="str">
        <f>TEXT(Table3[[#This Row],[Date]], "mmmm")</f>
        <v>February</v>
      </c>
      <c r="N1858" s="3" t="str">
        <f>_xlfn.XLOOKUP(D1858,Customers!A:A,Customers!B:B )</f>
        <v>Fox-Williams</v>
      </c>
      <c r="O1858" s="3" t="str">
        <f>_xlfn.XLOOKUP(C1858,Books!A:A,Books!B:B)</f>
        <v>Sense produce</v>
      </c>
      <c r="P1858" s="3" t="str">
        <f>INDEX(Customers!B:B,MATCH(D1858,Customers!A:A,0))</f>
        <v>Fox-Williams</v>
      </c>
    </row>
    <row r="1859" spans="1:16">
      <c r="A1859" t="s">
        <v>2506</v>
      </c>
      <c r="B1859" s="5">
        <v>44961</v>
      </c>
      <c r="C1859" t="s">
        <v>50</v>
      </c>
      <c r="D1859" t="s">
        <v>578</v>
      </c>
      <c r="E1859">
        <v>8</v>
      </c>
      <c r="F1859" t="str">
        <f t="shared" si="116"/>
        <v>Bulk</v>
      </c>
      <c r="G1859" s="3">
        <v>269</v>
      </c>
      <c r="H1859">
        <v>5</v>
      </c>
      <c r="I1859" t="str">
        <f t="shared" si="117"/>
        <v>discounted</v>
      </c>
      <c r="J1859" s="3">
        <f>Table3[[#This Row],[Quantity_Sold]]*Table3[[#This Row],[Selling_Price]]</f>
        <v>2152</v>
      </c>
      <c r="K1859" s="3">
        <f t="shared" si="118"/>
        <v>13.45</v>
      </c>
      <c r="L1859" s="3">
        <f t="shared" si="119"/>
        <v>2138.5500000000002</v>
      </c>
      <c r="M1859" s="3" t="str">
        <f>TEXT(Table3[[#This Row],[Date]], "mmmm")</f>
        <v>February</v>
      </c>
      <c r="N1859" s="3" t="str">
        <f>_xlfn.XLOOKUP(D1859,Customers!A:A,Customers!B:B )</f>
        <v>Moody-Dunn</v>
      </c>
      <c r="O1859" s="3" t="str">
        <f>_xlfn.XLOOKUP(C1859,Books!A:A,Books!B:B)</f>
        <v>Course history</v>
      </c>
      <c r="P1859" s="3" t="str">
        <f>INDEX(Customers!B:B,MATCH(D1859,Customers!A:A,0))</f>
        <v>Moody-Dunn</v>
      </c>
    </row>
    <row r="1860" spans="1:16">
      <c r="A1860" t="s">
        <v>2507</v>
      </c>
      <c r="B1860" s="5">
        <v>44971</v>
      </c>
      <c r="C1860" t="s">
        <v>54</v>
      </c>
      <c r="D1860" t="s">
        <v>204</v>
      </c>
      <c r="E1860">
        <v>6</v>
      </c>
      <c r="F1860" t="str">
        <f t="shared" si="116"/>
        <v>Bulk</v>
      </c>
      <c r="G1860" s="3">
        <v>421</v>
      </c>
      <c r="H1860">
        <v>15</v>
      </c>
      <c r="I1860" t="str">
        <f t="shared" si="117"/>
        <v>discounted</v>
      </c>
      <c r="J1860" s="3">
        <f>Table3[[#This Row],[Quantity_Sold]]*Table3[[#This Row],[Selling_Price]]</f>
        <v>2526</v>
      </c>
      <c r="K1860" s="3">
        <f t="shared" si="118"/>
        <v>63.15</v>
      </c>
      <c r="L1860" s="3">
        <f t="shared" si="119"/>
        <v>2462.85</v>
      </c>
      <c r="M1860" s="3" t="str">
        <f>TEXT(Table3[[#This Row],[Date]], "mmmm")</f>
        <v>February</v>
      </c>
      <c r="N1860" s="3" t="str">
        <f>_xlfn.XLOOKUP(D1860,Customers!A:A,Customers!B:B )</f>
        <v>Garcia, Buchanan and Clark</v>
      </c>
      <c r="O1860" s="3" t="str">
        <f>_xlfn.XLOOKUP(C1860,Books!A:A,Books!B:B)</f>
        <v>Author director</v>
      </c>
      <c r="P1860" s="3" t="str">
        <f>INDEX(Customers!B:B,MATCH(D1860,Customers!A:A,0))</f>
        <v>Garcia, Buchanan and Clark</v>
      </c>
    </row>
    <row r="1861" spans="1:16">
      <c r="A1861" t="s">
        <v>2508</v>
      </c>
      <c r="B1861" s="5">
        <v>44985</v>
      </c>
      <c r="C1861" t="s">
        <v>76</v>
      </c>
      <c r="D1861" t="s">
        <v>272</v>
      </c>
      <c r="E1861">
        <v>8</v>
      </c>
      <c r="F1861" t="str">
        <f t="shared" si="116"/>
        <v>Bulk</v>
      </c>
      <c r="G1861" s="3">
        <v>305</v>
      </c>
      <c r="H1861">
        <v>5</v>
      </c>
      <c r="I1861" t="str">
        <f t="shared" si="117"/>
        <v>discounted</v>
      </c>
      <c r="J1861" s="3">
        <f>Table3[[#This Row],[Quantity_Sold]]*Table3[[#This Row],[Selling_Price]]</f>
        <v>2440</v>
      </c>
      <c r="K1861" s="3">
        <f t="shared" si="118"/>
        <v>15.25</v>
      </c>
      <c r="L1861" s="3">
        <f t="shared" si="119"/>
        <v>2424.75</v>
      </c>
      <c r="M1861" s="3" t="str">
        <f>TEXT(Table3[[#This Row],[Date]], "mmmm")</f>
        <v>February</v>
      </c>
      <c r="N1861" s="3" t="str">
        <f>_xlfn.XLOOKUP(D1861,Customers!A:A,Customers!B:B )</f>
        <v>Garcia, Scott and Beltran</v>
      </c>
      <c r="O1861" s="3" t="str">
        <f>_xlfn.XLOOKUP(C1861,Books!A:A,Books!B:B)</f>
        <v>Above treatment</v>
      </c>
      <c r="P1861" s="3" t="str">
        <f>INDEX(Customers!B:B,MATCH(D1861,Customers!A:A,0))</f>
        <v>Garcia, Scott and Beltran</v>
      </c>
    </row>
    <row r="1862" spans="1:16">
      <c r="A1862" t="s">
        <v>2509</v>
      </c>
      <c r="B1862" s="5">
        <v>44974</v>
      </c>
      <c r="C1862" t="s">
        <v>44</v>
      </c>
      <c r="D1862" t="s">
        <v>176</v>
      </c>
      <c r="E1862">
        <v>8</v>
      </c>
      <c r="F1862" t="str">
        <f t="shared" si="116"/>
        <v>Bulk</v>
      </c>
      <c r="G1862" s="3">
        <v>295</v>
      </c>
      <c r="H1862">
        <v>5</v>
      </c>
      <c r="I1862" t="str">
        <f t="shared" si="117"/>
        <v>discounted</v>
      </c>
      <c r="J1862" s="3">
        <f>Table3[[#This Row],[Quantity_Sold]]*Table3[[#This Row],[Selling_Price]]</f>
        <v>2360</v>
      </c>
      <c r="K1862" s="3">
        <f t="shared" si="118"/>
        <v>14.75</v>
      </c>
      <c r="L1862" s="3">
        <f t="shared" si="119"/>
        <v>2345.25</v>
      </c>
      <c r="M1862" s="3" t="str">
        <f>TEXT(Table3[[#This Row],[Date]], "mmmm")</f>
        <v>February</v>
      </c>
      <c r="N1862" s="3" t="str">
        <f>_xlfn.XLOOKUP(D1862,Customers!A:A,Customers!B:B )</f>
        <v>Pierce, Cross and Solomon</v>
      </c>
      <c r="O1862" s="3" t="str">
        <f>_xlfn.XLOOKUP(C1862,Books!A:A,Books!B:B)</f>
        <v>Once suddenly</v>
      </c>
      <c r="P1862" s="3" t="str">
        <f>INDEX(Customers!B:B,MATCH(D1862,Customers!A:A,0))</f>
        <v>Pierce, Cross and Solomon</v>
      </c>
    </row>
    <row r="1863" spans="1:16">
      <c r="A1863" t="s">
        <v>2510</v>
      </c>
      <c r="B1863" s="5">
        <v>44961</v>
      </c>
      <c r="C1863" t="s">
        <v>20</v>
      </c>
      <c r="D1863" t="s">
        <v>584</v>
      </c>
      <c r="E1863">
        <v>2</v>
      </c>
      <c r="F1863" t="str">
        <f t="shared" si="116"/>
        <v>normal</v>
      </c>
      <c r="G1863" s="3">
        <v>213</v>
      </c>
      <c r="H1863">
        <v>5</v>
      </c>
      <c r="I1863" t="str">
        <f t="shared" si="117"/>
        <v>discounted</v>
      </c>
      <c r="J1863" s="3">
        <f>Table3[[#This Row],[Quantity_Sold]]*Table3[[#This Row],[Selling_Price]]</f>
        <v>426</v>
      </c>
      <c r="K1863" s="3">
        <f t="shared" si="118"/>
        <v>10.65</v>
      </c>
      <c r="L1863" s="3">
        <f t="shared" si="119"/>
        <v>415.35</v>
      </c>
      <c r="M1863" s="3" t="str">
        <f>TEXT(Table3[[#This Row],[Date]], "mmmm")</f>
        <v>February</v>
      </c>
      <c r="N1863" s="3" t="str">
        <f>_xlfn.XLOOKUP(D1863,Customers!A:A,Customers!B:B )</f>
        <v>Bailey Inc</v>
      </c>
      <c r="O1863" s="3" t="str">
        <f>_xlfn.XLOOKUP(C1863,Books!A:A,Books!B:B)</f>
        <v>System they</v>
      </c>
      <c r="P1863" s="3" t="str">
        <f>INDEX(Customers!B:B,MATCH(D1863,Customers!A:A,0))</f>
        <v>Bailey Inc</v>
      </c>
    </row>
    <row r="1864" spans="1:16">
      <c r="A1864" t="s">
        <v>2511</v>
      </c>
      <c r="B1864" s="5">
        <v>44971</v>
      </c>
      <c r="C1864" t="s">
        <v>68</v>
      </c>
      <c r="D1864" t="s">
        <v>378</v>
      </c>
      <c r="E1864">
        <v>10</v>
      </c>
      <c r="F1864" t="str">
        <f t="shared" si="116"/>
        <v>Bulk</v>
      </c>
      <c r="G1864" s="3">
        <v>410</v>
      </c>
      <c r="H1864">
        <v>15</v>
      </c>
      <c r="I1864" t="str">
        <f t="shared" si="117"/>
        <v>discounted</v>
      </c>
      <c r="J1864" s="3">
        <f>Table3[[#This Row],[Quantity_Sold]]*Table3[[#This Row],[Selling_Price]]</f>
        <v>4100</v>
      </c>
      <c r="K1864" s="3">
        <f t="shared" si="118"/>
        <v>61.5</v>
      </c>
      <c r="L1864" s="3">
        <f t="shared" si="119"/>
        <v>4038.5</v>
      </c>
      <c r="M1864" s="3" t="str">
        <f>TEXT(Table3[[#This Row],[Date]], "mmmm")</f>
        <v>February</v>
      </c>
      <c r="N1864" s="3" t="str">
        <f>_xlfn.XLOOKUP(D1864,Customers!A:A,Customers!B:B )</f>
        <v>Aguirre Group</v>
      </c>
      <c r="O1864" s="3" t="str">
        <f>_xlfn.XLOOKUP(C1864,Books!A:A,Books!B:B)</f>
        <v>Audience will series</v>
      </c>
      <c r="P1864" s="3" t="str">
        <f>INDEX(Customers!B:B,MATCH(D1864,Customers!A:A,0))</f>
        <v>Aguirre Group</v>
      </c>
    </row>
    <row r="1865" spans="1:16">
      <c r="A1865" t="s">
        <v>2512</v>
      </c>
      <c r="B1865" s="5">
        <v>44970</v>
      </c>
      <c r="C1865" t="s">
        <v>88</v>
      </c>
      <c r="D1865" t="s">
        <v>298</v>
      </c>
      <c r="E1865">
        <v>10</v>
      </c>
      <c r="F1865" t="str">
        <f t="shared" si="116"/>
        <v>Bulk</v>
      </c>
      <c r="G1865" s="3">
        <v>456</v>
      </c>
      <c r="H1865">
        <v>15</v>
      </c>
      <c r="I1865" t="str">
        <f t="shared" si="117"/>
        <v>discounted</v>
      </c>
      <c r="J1865" s="3">
        <f>Table3[[#This Row],[Quantity_Sold]]*Table3[[#This Row],[Selling_Price]]</f>
        <v>4560</v>
      </c>
      <c r="K1865" s="3">
        <f t="shared" si="118"/>
        <v>68.400000000000006</v>
      </c>
      <c r="L1865" s="3">
        <f t="shared" si="119"/>
        <v>4491.6000000000004</v>
      </c>
      <c r="M1865" s="3" t="str">
        <f>TEXT(Table3[[#This Row],[Date]], "mmmm")</f>
        <v>February</v>
      </c>
      <c r="N1865" s="3" t="str">
        <f>_xlfn.XLOOKUP(D1865,Customers!A:A,Customers!B:B )</f>
        <v>Hayes, Hampton and Palmer</v>
      </c>
      <c r="O1865" s="3" t="str">
        <f>_xlfn.XLOOKUP(C1865,Books!A:A,Books!B:B)</f>
        <v>Lay chance</v>
      </c>
      <c r="P1865" s="3" t="str">
        <f>INDEX(Customers!B:B,MATCH(D1865,Customers!A:A,0))</f>
        <v>Hayes, Hampton and Palmer</v>
      </c>
    </row>
    <row r="1866" spans="1:16">
      <c r="A1866" t="s">
        <v>2513</v>
      </c>
      <c r="B1866" s="5">
        <v>44974</v>
      </c>
      <c r="C1866" t="s">
        <v>84</v>
      </c>
      <c r="D1866" t="s">
        <v>508</v>
      </c>
      <c r="E1866">
        <v>10</v>
      </c>
      <c r="F1866" t="str">
        <f t="shared" si="116"/>
        <v>Bulk</v>
      </c>
      <c r="G1866" s="3">
        <v>481</v>
      </c>
      <c r="H1866">
        <v>0</v>
      </c>
      <c r="I1866" t="str">
        <f t="shared" si="117"/>
        <v>full price</v>
      </c>
      <c r="J1866" s="3">
        <f>Table3[[#This Row],[Quantity_Sold]]*Table3[[#This Row],[Selling_Price]]</f>
        <v>4810</v>
      </c>
      <c r="K1866" s="3">
        <f t="shared" si="118"/>
        <v>0</v>
      </c>
      <c r="L1866" s="3">
        <f t="shared" si="119"/>
        <v>4810</v>
      </c>
      <c r="M1866" s="3" t="str">
        <f>TEXT(Table3[[#This Row],[Date]], "mmmm")</f>
        <v>February</v>
      </c>
      <c r="N1866" s="3" t="str">
        <f>_xlfn.XLOOKUP(D1866,Customers!A:A,Customers!B:B )</f>
        <v>George, Howard and Mcdaniel</v>
      </c>
      <c r="O1866" s="3" t="str">
        <f>_xlfn.XLOOKUP(C1866,Books!A:A,Books!B:B)</f>
        <v>Statement back brother</v>
      </c>
      <c r="P1866" s="3" t="str">
        <f>INDEX(Customers!B:B,MATCH(D1866,Customers!A:A,0))</f>
        <v>George, Howard and Mcdaniel</v>
      </c>
    </row>
    <row r="1867" spans="1:16">
      <c r="A1867" t="s">
        <v>2514</v>
      </c>
      <c r="B1867" s="5">
        <v>44985</v>
      </c>
      <c r="C1867" t="s">
        <v>68</v>
      </c>
      <c r="D1867" t="s">
        <v>490</v>
      </c>
      <c r="E1867">
        <v>6</v>
      </c>
      <c r="F1867" t="str">
        <f t="shared" si="116"/>
        <v>Bulk</v>
      </c>
      <c r="G1867" s="3">
        <v>410</v>
      </c>
      <c r="H1867">
        <v>10</v>
      </c>
      <c r="I1867" t="str">
        <f t="shared" si="117"/>
        <v>discounted</v>
      </c>
      <c r="J1867" s="3">
        <f>Table3[[#This Row],[Quantity_Sold]]*Table3[[#This Row],[Selling_Price]]</f>
        <v>2460</v>
      </c>
      <c r="K1867" s="3">
        <f t="shared" si="118"/>
        <v>41</v>
      </c>
      <c r="L1867" s="3">
        <f t="shared" si="119"/>
        <v>2419</v>
      </c>
      <c r="M1867" s="3" t="str">
        <f>TEXT(Table3[[#This Row],[Date]], "mmmm")</f>
        <v>February</v>
      </c>
      <c r="N1867" s="3" t="str">
        <f>_xlfn.XLOOKUP(D1867,Customers!A:A,Customers!B:B )</f>
        <v>Edwards, Ayers and Lowe</v>
      </c>
      <c r="O1867" s="3" t="str">
        <f>_xlfn.XLOOKUP(C1867,Books!A:A,Books!B:B)</f>
        <v>Audience will series</v>
      </c>
      <c r="P1867" s="3" t="str">
        <f>INDEX(Customers!B:B,MATCH(D1867,Customers!A:A,0))</f>
        <v>Edwards, Ayers and Lowe</v>
      </c>
    </row>
    <row r="1868" spans="1:16">
      <c r="A1868" t="s">
        <v>2515</v>
      </c>
      <c r="B1868" s="5">
        <v>44983</v>
      </c>
      <c r="C1868" t="s">
        <v>62</v>
      </c>
      <c r="D1868" t="s">
        <v>292</v>
      </c>
      <c r="E1868">
        <v>3</v>
      </c>
      <c r="F1868" t="str">
        <f t="shared" si="116"/>
        <v>normal</v>
      </c>
      <c r="G1868" s="3">
        <v>336</v>
      </c>
      <c r="H1868">
        <v>5</v>
      </c>
      <c r="I1868" t="str">
        <f t="shared" si="117"/>
        <v>discounted</v>
      </c>
      <c r="J1868" s="3">
        <f>Table3[[#This Row],[Quantity_Sold]]*Table3[[#This Row],[Selling_Price]]</f>
        <v>1008</v>
      </c>
      <c r="K1868" s="3">
        <f t="shared" si="118"/>
        <v>16.8</v>
      </c>
      <c r="L1868" s="3">
        <f t="shared" si="119"/>
        <v>991.2</v>
      </c>
      <c r="M1868" s="3" t="str">
        <f>TEXT(Table3[[#This Row],[Date]], "mmmm")</f>
        <v>February</v>
      </c>
      <c r="N1868" s="3" t="str">
        <f>_xlfn.XLOOKUP(D1868,Customers!A:A,Customers!B:B )</f>
        <v>Murphy Group</v>
      </c>
      <c r="O1868" s="3" t="str">
        <f>_xlfn.XLOOKUP(C1868,Books!A:A,Books!B:B)</f>
        <v>Wife get age</v>
      </c>
      <c r="P1868" s="3" t="str">
        <f>INDEX(Customers!B:B,MATCH(D1868,Customers!A:A,0))</f>
        <v>Murphy Group</v>
      </c>
    </row>
    <row r="1869" spans="1:16">
      <c r="A1869" t="s">
        <v>2516</v>
      </c>
      <c r="B1869" s="5">
        <v>44971</v>
      </c>
      <c r="C1869" t="s">
        <v>15</v>
      </c>
      <c r="D1869" t="s">
        <v>159</v>
      </c>
      <c r="E1869">
        <v>5</v>
      </c>
      <c r="F1869" t="str">
        <f t="shared" si="116"/>
        <v>normal</v>
      </c>
      <c r="G1869" s="3">
        <v>248</v>
      </c>
      <c r="H1869">
        <v>0</v>
      </c>
      <c r="I1869" t="str">
        <f t="shared" si="117"/>
        <v>full price</v>
      </c>
      <c r="J1869" s="3">
        <f>Table3[[#This Row],[Quantity_Sold]]*Table3[[#This Row],[Selling_Price]]</f>
        <v>1240</v>
      </c>
      <c r="K1869" s="3">
        <f t="shared" si="118"/>
        <v>0</v>
      </c>
      <c r="L1869" s="3">
        <f t="shared" si="119"/>
        <v>1240</v>
      </c>
      <c r="M1869" s="3" t="str">
        <f>TEXT(Table3[[#This Row],[Date]], "mmmm")</f>
        <v>February</v>
      </c>
      <c r="N1869" s="3" t="str">
        <f>_xlfn.XLOOKUP(D1869,Customers!A:A,Customers!B:B )</f>
        <v>Brown and Sons</v>
      </c>
      <c r="O1869" s="3" t="str">
        <f>_xlfn.XLOOKUP(C1869,Books!A:A,Books!B:B)</f>
        <v>Especially father down</v>
      </c>
      <c r="P1869" s="3" t="str">
        <f>INDEX(Customers!B:B,MATCH(D1869,Customers!A:A,0))</f>
        <v>Brown and Sons</v>
      </c>
    </row>
    <row r="1870" spans="1:16">
      <c r="A1870" t="s">
        <v>2517</v>
      </c>
      <c r="B1870" s="5">
        <v>44982</v>
      </c>
      <c r="C1870" t="s">
        <v>20</v>
      </c>
      <c r="D1870" t="s">
        <v>274</v>
      </c>
      <c r="E1870">
        <v>1</v>
      </c>
      <c r="F1870" t="str">
        <f t="shared" si="116"/>
        <v>normal</v>
      </c>
      <c r="G1870" s="3">
        <v>213</v>
      </c>
      <c r="H1870">
        <v>5</v>
      </c>
      <c r="I1870" t="str">
        <f t="shared" si="117"/>
        <v>discounted</v>
      </c>
      <c r="J1870" s="3">
        <f>Table3[[#This Row],[Quantity_Sold]]*Table3[[#This Row],[Selling_Price]]</f>
        <v>213</v>
      </c>
      <c r="K1870" s="3">
        <f t="shared" si="118"/>
        <v>10.65</v>
      </c>
      <c r="L1870" s="3">
        <f t="shared" si="119"/>
        <v>202.35</v>
      </c>
      <c r="M1870" s="3" t="str">
        <f>TEXT(Table3[[#This Row],[Date]], "mmmm")</f>
        <v>February</v>
      </c>
      <c r="N1870" s="3" t="str">
        <f>_xlfn.XLOOKUP(D1870,Customers!A:A,Customers!B:B )</f>
        <v>Green, Wilson and Flynn</v>
      </c>
      <c r="O1870" s="3" t="str">
        <f>_xlfn.XLOOKUP(C1870,Books!A:A,Books!B:B)</f>
        <v>System they</v>
      </c>
      <c r="P1870" s="3" t="str">
        <f>INDEX(Customers!B:B,MATCH(D1870,Customers!A:A,0))</f>
        <v>Green, Wilson and Flynn</v>
      </c>
    </row>
    <row r="1871" spans="1:16">
      <c r="A1871" t="s">
        <v>2518</v>
      </c>
      <c r="B1871" s="5">
        <v>44970</v>
      </c>
      <c r="C1871" t="s">
        <v>94</v>
      </c>
      <c r="D1871" t="s">
        <v>458</v>
      </c>
      <c r="E1871">
        <v>8</v>
      </c>
      <c r="F1871" t="str">
        <f t="shared" si="116"/>
        <v>Bulk</v>
      </c>
      <c r="G1871" s="3">
        <v>262</v>
      </c>
      <c r="H1871">
        <v>15</v>
      </c>
      <c r="I1871" t="str">
        <f t="shared" si="117"/>
        <v>discounted</v>
      </c>
      <c r="J1871" s="3">
        <f>Table3[[#This Row],[Quantity_Sold]]*Table3[[#This Row],[Selling_Price]]</f>
        <v>2096</v>
      </c>
      <c r="K1871" s="3">
        <f t="shared" si="118"/>
        <v>39.299999999999997</v>
      </c>
      <c r="L1871" s="3">
        <f t="shared" si="119"/>
        <v>2056.6999999999998</v>
      </c>
      <c r="M1871" s="3" t="str">
        <f>TEXT(Table3[[#This Row],[Date]], "mmmm")</f>
        <v>February</v>
      </c>
      <c r="N1871" s="3" t="str">
        <f>_xlfn.XLOOKUP(D1871,Customers!A:A,Customers!B:B )</f>
        <v>Salazar, Maldonado and Thomas</v>
      </c>
      <c r="O1871" s="3" t="str">
        <f>_xlfn.XLOOKUP(C1871,Books!A:A,Books!B:B)</f>
        <v>Number owner</v>
      </c>
      <c r="P1871" s="3" t="str">
        <f>INDEX(Customers!B:B,MATCH(D1871,Customers!A:A,0))</f>
        <v>Salazar, Maldonado and Thomas</v>
      </c>
    </row>
    <row r="1872" spans="1:16">
      <c r="A1872" t="s">
        <v>2519</v>
      </c>
      <c r="B1872" s="5">
        <v>44958</v>
      </c>
      <c r="C1872" t="s">
        <v>10</v>
      </c>
      <c r="D1872" t="s">
        <v>214</v>
      </c>
      <c r="E1872">
        <v>10</v>
      </c>
      <c r="F1872" t="str">
        <f t="shared" si="116"/>
        <v>Bulk</v>
      </c>
      <c r="G1872" s="3">
        <v>167</v>
      </c>
      <c r="H1872">
        <v>0</v>
      </c>
      <c r="I1872" t="str">
        <f t="shared" si="117"/>
        <v>full price</v>
      </c>
      <c r="J1872" s="3">
        <f>Table3[[#This Row],[Quantity_Sold]]*Table3[[#This Row],[Selling_Price]]</f>
        <v>1670</v>
      </c>
      <c r="K1872" s="3">
        <f t="shared" si="118"/>
        <v>0</v>
      </c>
      <c r="L1872" s="3">
        <f t="shared" si="119"/>
        <v>1670</v>
      </c>
      <c r="M1872" s="3" t="str">
        <f>TEXT(Table3[[#This Row],[Date]], "mmmm")</f>
        <v>February</v>
      </c>
      <c r="N1872" s="3" t="str">
        <f>_xlfn.XLOOKUP(D1872,Customers!A:A,Customers!B:B )</f>
        <v>Cummings, Taylor and Pearson</v>
      </c>
      <c r="O1872" s="3" t="str">
        <f>_xlfn.XLOOKUP(C1872,Books!A:A,Books!B:B)</f>
        <v>Late</v>
      </c>
      <c r="P1872" s="3" t="str">
        <f>INDEX(Customers!B:B,MATCH(D1872,Customers!A:A,0))</f>
        <v>Cummings, Taylor and Pearson</v>
      </c>
    </row>
    <row r="1873" spans="1:16">
      <c r="A1873" t="s">
        <v>2520</v>
      </c>
      <c r="B1873" s="5">
        <v>44975</v>
      </c>
      <c r="C1873" t="s">
        <v>118</v>
      </c>
      <c r="D1873" t="s">
        <v>178</v>
      </c>
      <c r="E1873">
        <v>6</v>
      </c>
      <c r="F1873" t="str">
        <f t="shared" si="116"/>
        <v>Bulk</v>
      </c>
      <c r="G1873" s="3">
        <v>192</v>
      </c>
      <c r="H1873">
        <v>15</v>
      </c>
      <c r="I1873" t="str">
        <f t="shared" si="117"/>
        <v>discounted</v>
      </c>
      <c r="J1873" s="3">
        <f>Table3[[#This Row],[Quantity_Sold]]*Table3[[#This Row],[Selling_Price]]</f>
        <v>1152</v>
      </c>
      <c r="K1873" s="3">
        <f t="shared" si="118"/>
        <v>28.8</v>
      </c>
      <c r="L1873" s="3">
        <f t="shared" si="119"/>
        <v>1123.2</v>
      </c>
      <c r="M1873" s="3" t="str">
        <f>TEXT(Table3[[#This Row],[Date]], "mmmm")</f>
        <v>February</v>
      </c>
      <c r="N1873" s="3" t="str">
        <f>_xlfn.XLOOKUP(D1873,Customers!A:A,Customers!B:B )</f>
        <v>Ross, Ballard and Clark</v>
      </c>
      <c r="O1873" s="3" t="str">
        <f>_xlfn.XLOOKUP(C1873,Books!A:A,Books!B:B)</f>
        <v>Attorney</v>
      </c>
      <c r="P1873" s="3" t="str">
        <f>INDEX(Customers!B:B,MATCH(D1873,Customers!A:A,0))</f>
        <v>Ross, Ballard and Clark</v>
      </c>
    </row>
    <row r="1874" spans="1:16">
      <c r="A1874" t="s">
        <v>2521</v>
      </c>
      <c r="B1874" s="5">
        <v>44973</v>
      </c>
      <c r="C1874" t="s">
        <v>50</v>
      </c>
      <c r="D1874" t="s">
        <v>584</v>
      </c>
      <c r="E1874">
        <v>2</v>
      </c>
      <c r="F1874" t="str">
        <f t="shared" si="116"/>
        <v>normal</v>
      </c>
      <c r="G1874" s="3">
        <v>269</v>
      </c>
      <c r="H1874">
        <v>0</v>
      </c>
      <c r="I1874" t="str">
        <f t="shared" si="117"/>
        <v>full price</v>
      </c>
      <c r="J1874" s="3">
        <f>Table3[[#This Row],[Quantity_Sold]]*Table3[[#This Row],[Selling_Price]]</f>
        <v>538</v>
      </c>
      <c r="K1874" s="3">
        <f t="shared" si="118"/>
        <v>0</v>
      </c>
      <c r="L1874" s="3">
        <f t="shared" si="119"/>
        <v>538</v>
      </c>
      <c r="M1874" s="3" t="str">
        <f>TEXT(Table3[[#This Row],[Date]], "mmmm")</f>
        <v>February</v>
      </c>
      <c r="N1874" s="3" t="str">
        <f>_xlfn.XLOOKUP(D1874,Customers!A:A,Customers!B:B )</f>
        <v>Bailey Inc</v>
      </c>
      <c r="O1874" s="3" t="str">
        <f>_xlfn.XLOOKUP(C1874,Books!A:A,Books!B:B)</f>
        <v>Course history</v>
      </c>
      <c r="P1874" s="3" t="str">
        <f>INDEX(Customers!B:B,MATCH(D1874,Customers!A:A,0))</f>
        <v>Bailey Inc</v>
      </c>
    </row>
    <row r="1875" spans="1:16">
      <c r="A1875" t="s">
        <v>2522</v>
      </c>
      <c r="B1875" s="5">
        <v>44984</v>
      </c>
      <c r="C1875" t="s">
        <v>42</v>
      </c>
      <c r="D1875" t="s">
        <v>370</v>
      </c>
      <c r="E1875">
        <v>1</v>
      </c>
      <c r="F1875" t="str">
        <f t="shared" si="116"/>
        <v>normal</v>
      </c>
      <c r="G1875" s="3">
        <v>303</v>
      </c>
      <c r="H1875">
        <v>15</v>
      </c>
      <c r="I1875" t="str">
        <f t="shared" si="117"/>
        <v>discounted</v>
      </c>
      <c r="J1875" s="3">
        <f>Table3[[#This Row],[Quantity_Sold]]*Table3[[#This Row],[Selling_Price]]</f>
        <v>303</v>
      </c>
      <c r="K1875" s="3">
        <f t="shared" si="118"/>
        <v>45.45</v>
      </c>
      <c r="L1875" s="3">
        <f t="shared" si="119"/>
        <v>257.55</v>
      </c>
      <c r="M1875" s="3" t="str">
        <f>TEXT(Table3[[#This Row],[Date]], "mmmm")</f>
        <v>February</v>
      </c>
      <c r="N1875" s="3" t="str">
        <f>_xlfn.XLOOKUP(D1875,Customers!A:A,Customers!B:B )</f>
        <v>Nielsen Ltd</v>
      </c>
      <c r="O1875" s="3" t="str">
        <f>_xlfn.XLOOKUP(C1875,Books!A:A,Books!B:B)</f>
        <v>Industry sport interesting</v>
      </c>
      <c r="P1875" s="3" t="str">
        <f>INDEX(Customers!B:B,MATCH(D1875,Customers!A:A,0))</f>
        <v>Nielsen Ltd</v>
      </c>
    </row>
    <row r="1876" spans="1:16">
      <c r="A1876" t="s">
        <v>2523</v>
      </c>
      <c r="B1876" s="5">
        <v>44974</v>
      </c>
      <c r="C1876" t="s">
        <v>42</v>
      </c>
      <c r="D1876" t="s">
        <v>516</v>
      </c>
      <c r="E1876">
        <v>9</v>
      </c>
      <c r="F1876" t="str">
        <f t="shared" si="116"/>
        <v>Bulk</v>
      </c>
      <c r="G1876" s="3">
        <v>303</v>
      </c>
      <c r="H1876">
        <v>0</v>
      </c>
      <c r="I1876" t="str">
        <f t="shared" si="117"/>
        <v>full price</v>
      </c>
      <c r="J1876" s="3">
        <f>Table3[[#This Row],[Quantity_Sold]]*Table3[[#This Row],[Selling_Price]]</f>
        <v>2727</v>
      </c>
      <c r="K1876" s="3">
        <f t="shared" si="118"/>
        <v>0</v>
      </c>
      <c r="L1876" s="3">
        <f t="shared" si="119"/>
        <v>2727</v>
      </c>
      <c r="M1876" s="3" t="str">
        <f>TEXT(Table3[[#This Row],[Date]], "mmmm")</f>
        <v>February</v>
      </c>
      <c r="N1876" s="3" t="str">
        <f>_xlfn.XLOOKUP(D1876,Customers!A:A,Customers!B:B )</f>
        <v>Chen Inc</v>
      </c>
      <c r="O1876" s="3" t="str">
        <f>_xlfn.XLOOKUP(C1876,Books!A:A,Books!B:B)</f>
        <v>Industry sport interesting</v>
      </c>
      <c r="P1876" s="3" t="str">
        <f>INDEX(Customers!B:B,MATCH(D1876,Customers!A:A,0))</f>
        <v>Chen Inc</v>
      </c>
    </row>
    <row r="1877" spans="1:16">
      <c r="A1877" t="s">
        <v>2524</v>
      </c>
      <c r="B1877" s="5">
        <v>44972</v>
      </c>
      <c r="C1877" t="s">
        <v>114</v>
      </c>
      <c r="D1877" t="s">
        <v>264</v>
      </c>
      <c r="E1877">
        <v>9</v>
      </c>
      <c r="F1877" t="str">
        <f t="shared" si="116"/>
        <v>Bulk</v>
      </c>
      <c r="G1877" s="3">
        <v>315</v>
      </c>
      <c r="H1877">
        <v>10</v>
      </c>
      <c r="I1877" t="str">
        <f t="shared" si="117"/>
        <v>discounted</v>
      </c>
      <c r="J1877" s="3">
        <f>Table3[[#This Row],[Quantity_Sold]]*Table3[[#This Row],[Selling_Price]]</f>
        <v>2835</v>
      </c>
      <c r="K1877" s="3">
        <f t="shared" si="118"/>
        <v>31.5</v>
      </c>
      <c r="L1877" s="3">
        <f t="shared" si="119"/>
        <v>2803.5</v>
      </c>
      <c r="M1877" s="3" t="str">
        <f>TEXT(Table3[[#This Row],[Date]], "mmmm")</f>
        <v>February</v>
      </c>
      <c r="N1877" s="3" t="str">
        <f>_xlfn.XLOOKUP(D1877,Customers!A:A,Customers!B:B )</f>
        <v>Price Ltd</v>
      </c>
      <c r="O1877" s="3" t="str">
        <f>_xlfn.XLOOKUP(C1877,Books!A:A,Books!B:B)</f>
        <v>Detail difficult power</v>
      </c>
      <c r="P1877" s="3" t="str">
        <f>INDEX(Customers!B:B,MATCH(D1877,Customers!A:A,0))</f>
        <v>Price Ltd</v>
      </c>
    </row>
    <row r="1878" spans="1:16">
      <c r="A1878" t="s">
        <v>2525</v>
      </c>
      <c r="B1878" s="5">
        <v>44962</v>
      </c>
      <c r="C1878" t="s">
        <v>26</v>
      </c>
      <c r="D1878" t="s">
        <v>418</v>
      </c>
      <c r="E1878">
        <v>6</v>
      </c>
      <c r="F1878" t="str">
        <f t="shared" si="116"/>
        <v>Bulk</v>
      </c>
      <c r="G1878" s="3">
        <v>210</v>
      </c>
      <c r="H1878">
        <v>5</v>
      </c>
      <c r="I1878" t="str">
        <f t="shared" si="117"/>
        <v>discounted</v>
      </c>
      <c r="J1878" s="3">
        <f>Table3[[#This Row],[Quantity_Sold]]*Table3[[#This Row],[Selling_Price]]</f>
        <v>1260</v>
      </c>
      <c r="K1878" s="3">
        <f t="shared" si="118"/>
        <v>10.5</v>
      </c>
      <c r="L1878" s="3">
        <f t="shared" si="119"/>
        <v>1249.5</v>
      </c>
      <c r="M1878" s="3" t="str">
        <f>TEXT(Table3[[#This Row],[Date]], "mmmm")</f>
        <v>February</v>
      </c>
      <c r="N1878" s="3" t="str">
        <f>_xlfn.XLOOKUP(D1878,Customers!A:A,Customers!B:B )</f>
        <v>Holloway, Lewis and Bryan</v>
      </c>
      <c r="O1878" s="3" t="str">
        <f>_xlfn.XLOOKUP(C1878,Books!A:A,Books!B:B)</f>
        <v>Nearly material</v>
      </c>
      <c r="P1878" s="3" t="str">
        <f>INDEX(Customers!B:B,MATCH(D1878,Customers!A:A,0))</f>
        <v>Holloway, Lewis and Bryan</v>
      </c>
    </row>
    <row r="1879" spans="1:16">
      <c r="A1879" t="s">
        <v>2526</v>
      </c>
      <c r="B1879" s="5">
        <v>44964</v>
      </c>
      <c r="C1879" t="s">
        <v>42</v>
      </c>
      <c r="D1879" t="s">
        <v>300</v>
      </c>
      <c r="E1879">
        <v>6</v>
      </c>
      <c r="F1879" t="str">
        <f t="shared" si="116"/>
        <v>Bulk</v>
      </c>
      <c r="G1879" s="3">
        <v>303</v>
      </c>
      <c r="H1879">
        <v>15</v>
      </c>
      <c r="I1879" t="str">
        <f t="shared" si="117"/>
        <v>discounted</v>
      </c>
      <c r="J1879" s="3">
        <f>Table3[[#This Row],[Quantity_Sold]]*Table3[[#This Row],[Selling_Price]]</f>
        <v>1818</v>
      </c>
      <c r="K1879" s="3">
        <f t="shared" si="118"/>
        <v>45.45</v>
      </c>
      <c r="L1879" s="3">
        <f t="shared" si="119"/>
        <v>1772.55</v>
      </c>
      <c r="M1879" s="3" t="str">
        <f>TEXT(Table3[[#This Row],[Date]], "mmmm")</f>
        <v>February</v>
      </c>
      <c r="N1879" s="3" t="str">
        <f>_xlfn.XLOOKUP(D1879,Customers!A:A,Customers!B:B )</f>
        <v>Smith-Ramsey</v>
      </c>
      <c r="O1879" s="3" t="str">
        <f>_xlfn.XLOOKUP(C1879,Books!A:A,Books!B:B)</f>
        <v>Industry sport interesting</v>
      </c>
      <c r="P1879" s="3" t="str">
        <f>INDEX(Customers!B:B,MATCH(D1879,Customers!A:A,0))</f>
        <v>Smith-Ramsey</v>
      </c>
    </row>
    <row r="1880" spans="1:16">
      <c r="A1880" t="s">
        <v>2527</v>
      </c>
      <c r="B1880" s="5">
        <v>44982</v>
      </c>
      <c r="C1880" t="s">
        <v>46</v>
      </c>
      <c r="D1880" t="s">
        <v>160</v>
      </c>
      <c r="E1880">
        <v>1</v>
      </c>
      <c r="F1880" t="str">
        <f t="shared" si="116"/>
        <v>normal</v>
      </c>
      <c r="G1880" s="3">
        <v>167</v>
      </c>
      <c r="H1880">
        <v>10</v>
      </c>
      <c r="I1880" t="str">
        <f t="shared" si="117"/>
        <v>discounted</v>
      </c>
      <c r="J1880" s="3">
        <f>Table3[[#This Row],[Quantity_Sold]]*Table3[[#This Row],[Selling_Price]]</f>
        <v>167</v>
      </c>
      <c r="K1880" s="3">
        <f t="shared" si="118"/>
        <v>16.7</v>
      </c>
      <c r="L1880" s="3">
        <f t="shared" si="119"/>
        <v>150.30000000000001</v>
      </c>
      <c r="M1880" s="3" t="str">
        <f>TEXT(Table3[[#This Row],[Date]], "mmmm")</f>
        <v>February</v>
      </c>
      <c r="N1880" s="3" t="str">
        <f>_xlfn.XLOOKUP(D1880,Customers!A:A,Customers!B:B )</f>
        <v>Wu Group</v>
      </c>
      <c r="O1880" s="3" t="str">
        <f>_xlfn.XLOOKUP(C1880,Books!A:A,Books!B:B)</f>
        <v>Result population age</v>
      </c>
      <c r="P1880" s="3" t="str">
        <f>INDEX(Customers!B:B,MATCH(D1880,Customers!A:A,0))</f>
        <v>Wu Group</v>
      </c>
    </row>
    <row r="1881" spans="1:16">
      <c r="A1881" t="s">
        <v>2528</v>
      </c>
      <c r="B1881" s="5">
        <v>44971</v>
      </c>
      <c r="C1881" t="s">
        <v>108</v>
      </c>
      <c r="D1881" t="s">
        <v>614</v>
      </c>
      <c r="E1881">
        <v>5</v>
      </c>
      <c r="F1881" t="str">
        <f t="shared" si="116"/>
        <v>normal</v>
      </c>
      <c r="G1881" s="3">
        <v>287</v>
      </c>
      <c r="H1881">
        <v>15</v>
      </c>
      <c r="I1881" t="str">
        <f t="shared" si="117"/>
        <v>discounted</v>
      </c>
      <c r="J1881" s="3">
        <f>Table3[[#This Row],[Quantity_Sold]]*Table3[[#This Row],[Selling_Price]]</f>
        <v>1435</v>
      </c>
      <c r="K1881" s="3">
        <f t="shared" si="118"/>
        <v>43.05</v>
      </c>
      <c r="L1881" s="3">
        <f t="shared" si="119"/>
        <v>1391.95</v>
      </c>
      <c r="M1881" s="3" t="str">
        <f>TEXT(Table3[[#This Row],[Date]], "mmmm")</f>
        <v>February</v>
      </c>
      <c r="N1881" s="3" t="str">
        <f>_xlfn.XLOOKUP(D1881,Customers!A:A,Customers!B:B )</f>
        <v>Morgan PLC</v>
      </c>
      <c r="O1881" s="3" t="str">
        <f>_xlfn.XLOOKUP(C1881,Books!A:A,Books!B:B)</f>
        <v>Front</v>
      </c>
      <c r="P1881" s="3" t="str">
        <f>INDEX(Customers!B:B,MATCH(D1881,Customers!A:A,0))</f>
        <v>Morgan PLC</v>
      </c>
    </row>
    <row r="1882" spans="1:16">
      <c r="A1882" t="s">
        <v>2529</v>
      </c>
      <c r="B1882" s="5">
        <v>44970</v>
      </c>
      <c r="C1882" t="s">
        <v>126</v>
      </c>
      <c r="D1882" t="s">
        <v>346</v>
      </c>
      <c r="E1882">
        <v>1</v>
      </c>
      <c r="F1882" t="str">
        <f t="shared" si="116"/>
        <v>normal</v>
      </c>
      <c r="G1882" s="3">
        <v>399</v>
      </c>
      <c r="H1882">
        <v>15</v>
      </c>
      <c r="I1882" t="str">
        <f t="shared" si="117"/>
        <v>discounted</v>
      </c>
      <c r="J1882" s="3">
        <f>Table3[[#This Row],[Quantity_Sold]]*Table3[[#This Row],[Selling_Price]]</f>
        <v>399</v>
      </c>
      <c r="K1882" s="3">
        <f t="shared" si="118"/>
        <v>59.85</v>
      </c>
      <c r="L1882" s="3">
        <f t="shared" si="119"/>
        <v>339.15</v>
      </c>
      <c r="M1882" s="3" t="str">
        <f>TEXT(Table3[[#This Row],[Date]], "mmmm")</f>
        <v>February</v>
      </c>
      <c r="N1882" s="3" t="str">
        <f>_xlfn.XLOOKUP(D1882,Customers!A:A,Customers!B:B )</f>
        <v>Palmer Inc</v>
      </c>
      <c r="O1882" s="3" t="str">
        <f>_xlfn.XLOOKUP(C1882,Books!A:A,Books!B:B)</f>
        <v>Ahead leg senior</v>
      </c>
      <c r="P1882" s="3" t="str">
        <f>INDEX(Customers!B:B,MATCH(D1882,Customers!A:A,0))</f>
        <v>Palmer Inc</v>
      </c>
    </row>
    <row r="1883" spans="1:16">
      <c r="A1883" t="s">
        <v>2530</v>
      </c>
      <c r="B1883" s="5">
        <v>44978</v>
      </c>
      <c r="C1883" t="s">
        <v>54</v>
      </c>
      <c r="D1883" t="s">
        <v>360</v>
      </c>
      <c r="E1883">
        <v>2</v>
      </c>
      <c r="F1883" t="str">
        <f t="shared" si="116"/>
        <v>normal</v>
      </c>
      <c r="G1883" s="3">
        <v>421</v>
      </c>
      <c r="H1883">
        <v>5</v>
      </c>
      <c r="I1883" t="str">
        <f t="shared" si="117"/>
        <v>discounted</v>
      </c>
      <c r="J1883" s="3">
        <f>Table3[[#This Row],[Quantity_Sold]]*Table3[[#This Row],[Selling_Price]]</f>
        <v>842</v>
      </c>
      <c r="K1883" s="3">
        <f t="shared" si="118"/>
        <v>21.05</v>
      </c>
      <c r="L1883" s="3">
        <f t="shared" si="119"/>
        <v>820.95</v>
      </c>
      <c r="M1883" s="3" t="str">
        <f>TEXT(Table3[[#This Row],[Date]], "mmmm")</f>
        <v>February</v>
      </c>
      <c r="N1883" s="3" t="str">
        <f>_xlfn.XLOOKUP(D1883,Customers!A:A,Customers!B:B )</f>
        <v>Guzman Ltd</v>
      </c>
      <c r="O1883" s="3" t="str">
        <f>_xlfn.XLOOKUP(C1883,Books!A:A,Books!B:B)</f>
        <v>Author director</v>
      </c>
      <c r="P1883" s="3" t="str">
        <f>INDEX(Customers!B:B,MATCH(D1883,Customers!A:A,0))</f>
        <v>Guzman Ltd</v>
      </c>
    </row>
    <row r="1884" spans="1:16">
      <c r="A1884" t="s">
        <v>2531</v>
      </c>
      <c r="B1884" s="5">
        <v>44961</v>
      </c>
      <c r="C1884" t="s">
        <v>74</v>
      </c>
      <c r="D1884" t="s">
        <v>356</v>
      </c>
      <c r="E1884">
        <v>3</v>
      </c>
      <c r="F1884" t="str">
        <f t="shared" si="116"/>
        <v>normal</v>
      </c>
      <c r="G1884" s="3">
        <v>347</v>
      </c>
      <c r="H1884">
        <v>15</v>
      </c>
      <c r="I1884" t="str">
        <f t="shared" si="117"/>
        <v>discounted</v>
      </c>
      <c r="J1884" s="3">
        <f>Table3[[#This Row],[Quantity_Sold]]*Table3[[#This Row],[Selling_Price]]</f>
        <v>1041</v>
      </c>
      <c r="K1884" s="3">
        <f t="shared" si="118"/>
        <v>52.05</v>
      </c>
      <c r="L1884" s="3">
        <f t="shared" si="119"/>
        <v>988.95</v>
      </c>
      <c r="M1884" s="3" t="str">
        <f>TEXT(Table3[[#This Row],[Date]], "mmmm")</f>
        <v>February</v>
      </c>
      <c r="N1884" s="3" t="str">
        <f>_xlfn.XLOOKUP(D1884,Customers!A:A,Customers!B:B )</f>
        <v>Nash, Rich and Hill</v>
      </c>
      <c r="O1884" s="3" t="str">
        <f>_xlfn.XLOOKUP(C1884,Books!A:A,Books!B:B)</f>
        <v>Think either pressure</v>
      </c>
      <c r="P1884" s="3" t="str">
        <f>INDEX(Customers!B:B,MATCH(D1884,Customers!A:A,0))</f>
        <v>Nash, Rich and Hill</v>
      </c>
    </row>
    <row r="1885" spans="1:16">
      <c r="A1885" t="s">
        <v>2532</v>
      </c>
      <c r="B1885" s="5">
        <v>44962</v>
      </c>
      <c r="C1885" t="s">
        <v>24</v>
      </c>
      <c r="D1885" t="s">
        <v>232</v>
      </c>
      <c r="E1885">
        <v>4</v>
      </c>
      <c r="F1885" t="str">
        <f t="shared" si="116"/>
        <v>normal</v>
      </c>
      <c r="G1885" s="3">
        <v>492</v>
      </c>
      <c r="H1885">
        <v>15</v>
      </c>
      <c r="I1885" t="str">
        <f t="shared" si="117"/>
        <v>discounted</v>
      </c>
      <c r="J1885" s="3">
        <f>Table3[[#This Row],[Quantity_Sold]]*Table3[[#This Row],[Selling_Price]]</f>
        <v>1968</v>
      </c>
      <c r="K1885" s="3">
        <f t="shared" si="118"/>
        <v>73.8</v>
      </c>
      <c r="L1885" s="3">
        <f t="shared" si="119"/>
        <v>1894.2</v>
      </c>
      <c r="M1885" s="3" t="str">
        <f>TEXT(Table3[[#This Row],[Date]], "mmmm")</f>
        <v>February</v>
      </c>
      <c r="N1885" s="3" t="str">
        <f>_xlfn.XLOOKUP(D1885,Customers!A:A,Customers!B:B )</f>
        <v>Mcknight LLC</v>
      </c>
      <c r="O1885" s="3" t="str">
        <f>_xlfn.XLOOKUP(C1885,Books!A:A,Books!B:B)</f>
        <v>Audience stop sport</v>
      </c>
      <c r="P1885" s="3" t="str">
        <f>INDEX(Customers!B:B,MATCH(D1885,Customers!A:A,0))</f>
        <v>Mcknight LLC</v>
      </c>
    </row>
    <row r="1886" spans="1:16">
      <c r="A1886" t="s">
        <v>2533</v>
      </c>
      <c r="B1886" s="5">
        <v>44979</v>
      </c>
      <c r="C1886" t="s">
        <v>40</v>
      </c>
      <c r="D1886" t="s">
        <v>368</v>
      </c>
      <c r="E1886">
        <v>5</v>
      </c>
      <c r="F1886" t="str">
        <f t="shared" si="116"/>
        <v>normal</v>
      </c>
      <c r="G1886" s="3">
        <v>427</v>
      </c>
      <c r="H1886">
        <v>0</v>
      </c>
      <c r="I1886" t="str">
        <f t="shared" si="117"/>
        <v>full price</v>
      </c>
      <c r="J1886" s="3">
        <f>Table3[[#This Row],[Quantity_Sold]]*Table3[[#This Row],[Selling_Price]]</f>
        <v>2135</v>
      </c>
      <c r="K1886" s="3">
        <f t="shared" si="118"/>
        <v>0</v>
      </c>
      <c r="L1886" s="3">
        <f t="shared" si="119"/>
        <v>2135</v>
      </c>
      <c r="M1886" s="3" t="str">
        <f>TEXT(Table3[[#This Row],[Date]], "mmmm")</f>
        <v>February</v>
      </c>
      <c r="N1886" s="3" t="str">
        <f>_xlfn.XLOOKUP(D1886,Customers!A:A,Customers!B:B )</f>
        <v>Anderson-Martinez</v>
      </c>
      <c r="O1886" s="3" t="str">
        <f>_xlfn.XLOOKUP(C1886,Books!A:A,Books!B:B)</f>
        <v>Big thought where</v>
      </c>
      <c r="P1886" s="3" t="str">
        <f>INDEX(Customers!B:B,MATCH(D1886,Customers!A:A,0))</f>
        <v>Anderson-Martinez</v>
      </c>
    </row>
    <row r="1887" spans="1:16">
      <c r="A1887" t="s">
        <v>2534</v>
      </c>
      <c r="B1887" s="5">
        <v>44976</v>
      </c>
      <c r="C1887" t="s">
        <v>102</v>
      </c>
      <c r="D1887" t="s">
        <v>606</v>
      </c>
      <c r="E1887">
        <v>2</v>
      </c>
      <c r="F1887" t="str">
        <f t="shared" si="116"/>
        <v>normal</v>
      </c>
      <c r="G1887" s="3">
        <v>162</v>
      </c>
      <c r="H1887">
        <v>5</v>
      </c>
      <c r="I1887" t="str">
        <f t="shared" si="117"/>
        <v>discounted</v>
      </c>
      <c r="J1887" s="3">
        <f>Table3[[#This Row],[Quantity_Sold]]*Table3[[#This Row],[Selling_Price]]</f>
        <v>324</v>
      </c>
      <c r="K1887" s="3">
        <f t="shared" si="118"/>
        <v>8.1</v>
      </c>
      <c r="L1887" s="3">
        <f t="shared" si="119"/>
        <v>315.89999999999998</v>
      </c>
      <c r="M1887" s="3" t="str">
        <f>TEXT(Table3[[#This Row],[Date]], "mmmm")</f>
        <v>February</v>
      </c>
      <c r="N1887" s="3" t="str">
        <f>_xlfn.XLOOKUP(D1887,Customers!A:A,Customers!B:B )</f>
        <v>Jackson Inc</v>
      </c>
      <c r="O1887" s="3" t="str">
        <f>_xlfn.XLOOKUP(C1887,Books!A:A,Books!B:B)</f>
        <v>Effort same</v>
      </c>
      <c r="P1887" s="3" t="str">
        <f>INDEX(Customers!B:B,MATCH(D1887,Customers!A:A,0))</f>
        <v>Jackson Inc</v>
      </c>
    </row>
    <row r="1888" spans="1:16">
      <c r="A1888" t="s">
        <v>2535</v>
      </c>
      <c r="B1888" s="5">
        <v>44981</v>
      </c>
      <c r="C1888" t="s">
        <v>24</v>
      </c>
      <c r="D1888" t="s">
        <v>258</v>
      </c>
      <c r="E1888">
        <v>2</v>
      </c>
      <c r="F1888" t="str">
        <f t="shared" si="116"/>
        <v>normal</v>
      </c>
      <c r="G1888" s="3">
        <v>492</v>
      </c>
      <c r="H1888">
        <v>15</v>
      </c>
      <c r="I1888" t="str">
        <f t="shared" si="117"/>
        <v>discounted</v>
      </c>
      <c r="J1888" s="3">
        <f>Table3[[#This Row],[Quantity_Sold]]*Table3[[#This Row],[Selling_Price]]</f>
        <v>984</v>
      </c>
      <c r="K1888" s="3">
        <f t="shared" si="118"/>
        <v>73.8</v>
      </c>
      <c r="L1888" s="3">
        <f t="shared" si="119"/>
        <v>910.2</v>
      </c>
      <c r="M1888" s="3" t="str">
        <f>TEXT(Table3[[#This Row],[Date]], "mmmm")</f>
        <v>February</v>
      </c>
      <c r="N1888" s="3" t="str">
        <f>_xlfn.XLOOKUP(D1888,Customers!A:A,Customers!B:B )</f>
        <v>Williams LLC</v>
      </c>
      <c r="O1888" s="3" t="str">
        <f>_xlfn.XLOOKUP(C1888,Books!A:A,Books!B:B)</f>
        <v>Audience stop sport</v>
      </c>
      <c r="P1888" s="3" t="str">
        <f>INDEX(Customers!B:B,MATCH(D1888,Customers!A:A,0))</f>
        <v>Williams LLC</v>
      </c>
    </row>
    <row r="1889" spans="1:16">
      <c r="A1889" t="s">
        <v>2536</v>
      </c>
      <c r="B1889" s="5">
        <v>44980</v>
      </c>
      <c r="C1889" t="s">
        <v>48</v>
      </c>
      <c r="D1889" t="s">
        <v>518</v>
      </c>
      <c r="E1889">
        <v>4</v>
      </c>
      <c r="F1889" t="str">
        <f t="shared" si="116"/>
        <v>normal</v>
      </c>
      <c r="G1889" s="3">
        <v>386</v>
      </c>
      <c r="H1889">
        <v>15</v>
      </c>
      <c r="I1889" t="str">
        <f t="shared" si="117"/>
        <v>discounted</v>
      </c>
      <c r="J1889" s="3">
        <f>Table3[[#This Row],[Quantity_Sold]]*Table3[[#This Row],[Selling_Price]]</f>
        <v>1544</v>
      </c>
      <c r="K1889" s="3">
        <f t="shared" si="118"/>
        <v>57.9</v>
      </c>
      <c r="L1889" s="3">
        <f t="shared" si="119"/>
        <v>1486.1</v>
      </c>
      <c r="M1889" s="3" t="str">
        <f>TEXT(Table3[[#This Row],[Date]], "mmmm")</f>
        <v>February</v>
      </c>
      <c r="N1889" s="3" t="str">
        <f>_xlfn.XLOOKUP(D1889,Customers!A:A,Customers!B:B )</f>
        <v>Koch, Tran and Garner</v>
      </c>
      <c r="O1889" s="3" t="str">
        <f>_xlfn.XLOOKUP(C1889,Books!A:A,Books!B:B)</f>
        <v>Choose level</v>
      </c>
      <c r="P1889" s="3" t="str">
        <f>INDEX(Customers!B:B,MATCH(D1889,Customers!A:A,0))</f>
        <v>Koch, Tran and Garner</v>
      </c>
    </row>
    <row r="1890" spans="1:16">
      <c r="A1890" t="s">
        <v>2537</v>
      </c>
      <c r="B1890" s="5">
        <v>44958</v>
      </c>
      <c r="C1890" t="s">
        <v>86</v>
      </c>
      <c r="D1890" t="s">
        <v>532</v>
      </c>
      <c r="E1890">
        <v>10</v>
      </c>
      <c r="F1890" t="str">
        <f t="shared" si="116"/>
        <v>Bulk</v>
      </c>
      <c r="G1890" s="3">
        <v>356</v>
      </c>
      <c r="H1890">
        <v>10</v>
      </c>
      <c r="I1890" t="str">
        <f t="shared" si="117"/>
        <v>discounted</v>
      </c>
      <c r="J1890" s="3">
        <f>Table3[[#This Row],[Quantity_Sold]]*Table3[[#This Row],[Selling_Price]]</f>
        <v>3560</v>
      </c>
      <c r="K1890" s="3">
        <f t="shared" si="118"/>
        <v>35.6</v>
      </c>
      <c r="L1890" s="3">
        <f t="shared" si="119"/>
        <v>3524.4</v>
      </c>
      <c r="M1890" s="3" t="str">
        <f>TEXT(Table3[[#This Row],[Date]], "mmmm")</f>
        <v>February</v>
      </c>
      <c r="N1890" s="3" t="str">
        <f>_xlfn.XLOOKUP(D1890,Customers!A:A,Customers!B:B )</f>
        <v>Bender Group</v>
      </c>
      <c r="O1890" s="3" t="str">
        <f>_xlfn.XLOOKUP(C1890,Books!A:A,Books!B:B)</f>
        <v>While responsibility</v>
      </c>
      <c r="P1890" s="3" t="str">
        <f>INDEX(Customers!B:B,MATCH(D1890,Customers!A:A,0))</f>
        <v>Bender Group</v>
      </c>
    </row>
    <row r="1891" spans="1:16">
      <c r="A1891" t="s">
        <v>2538</v>
      </c>
      <c r="B1891" s="5">
        <v>44969</v>
      </c>
      <c r="C1891" t="s">
        <v>20</v>
      </c>
      <c r="D1891" t="s">
        <v>424</v>
      </c>
      <c r="E1891">
        <v>9</v>
      </c>
      <c r="F1891" t="str">
        <f t="shared" si="116"/>
        <v>Bulk</v>
      </c>
      <c r="G1891" s="3">
        <v>213</v>
      </c>
      <c r="H1891">
        <v>10</v>
      </c>
      <c r="I1891" t="str">
        <f t="shared" si="117"/>
        <v>discounted</v>
      </c>
      <c r="J1891" s="3">
        <f>Table3[[#This Row],[Quantity_Sold]]*Table3[[#This Row],[Selling_Price]]</f>
        <v>1917</v>
      </c>
      <c r="K1891" s="3">
        <f t="shared" si="118"/>
        <v>21.3</v>
      </c>
      <c r="L1891" s="3">
        <f t="shared" si="119"/>
        <v>1895.7</v>
      </c>
      <c r="M1891" s="3" t="str">
        <f>TEXT(Table3[[#This Row],[Date]], "mmmm")</f>
        <v>February</v>
      </c>
      <c r="N1891" s="3" t="str">
        <f>_xlfn.XLOOKUP(D1891,Customers!A:A,Customers!B:B )</f>
        <v>Dillon-Galloway</v>
      </c>
      <c r="O1891" s="3" t="str">
        <f>_xlfn.XLOOKUP(C1891,Books!A:A,Books!B:B)</f>
        <v>System they</v>
      </c>
      <c r="P1891" s="3" t="str">
        <f>INDEX(Customers!B:B,MATCH(D1891,Customers!A:A,0))</f>
        <v>Dillon-Galloway</v>
      </c>
    </row>
    <row r="1892" spans="1:16">
      <c r="A1892" t="s">
        <v>2539</v>
      </c>
      <c r="B1892" s="5">
        <v>44974</v>
      </c>
      <c r="C1892" t="s">
        <v>110</v>
      </c>
      <c r="D1892" t="s">
        <v>512</v>
      </c>
      <c r="E1892">
        <v>6</v>
      </c>
      <c r="F1892" t="str">
        <f t="shared" si="116"/>
        <v>Bulk</v>
      </c>
      <c r="G1892" s="3">
        <v>451</v>
      </c>
      <c r="H1892">
        <v>15</v>
      </c>
      <c r="I1892" t="str">
        <f t="shared" si="117"/>
        <v>discounted</v>
      </c>
      <c r="J1892" s="3">
        <f>Table3[[#This Row],[Quantity_Sold]]*Table3[[#This Row],[Selling_Price]]</f>
        <v>2706</v>
      </c>
      <c r="K1892" s="3">
        <f t="shared" si="118"/>
        <v>67.650000000000006</v>
      </c>
      <c r="L1892" s="3">
        <f t="shared" si="119"/>
        <v>2638.35</v>
      </c>
      <c r="M1892" s="3" t="str">
        <f>TEXT(Table3[[#This Row],[Date]], "mmmm")</f>
        <v>February</v>
      </c>
      <c r="N1892" s="3" t="str">
        <f>_xlfn.XLOOKUP(D1892,Customers!A:A,Customers!B:B )</f>
        <v>Melton Ltd</v>
      </c>
      <c r="O1892" s="3" t="str">
        <f>_xlfn.XLOOKUP(C1892,Books!A:A,Books!B:B)</f>
        <v>Sense produce</v>
      </c>
      <c r="P1892" s="3" t="str">
        <f>INDEX(Customers!B:B,MATCH(D1892,Customers!A:A,0))</f>
        <v>Melton Ltd</v>
      </c>
    </row>
    <row r="1893" spans="1:16">
      <c r="A1893" t="s">
        <v>2540</v>
      </c>
      <c r="B1893" s="5">
        <v>44979</v>
      </c>
      <c r="C1893" t="s">
        <v>106</v>
      </c>
      <c r="D1893" t="s">
        <v>348</v>
      </c>
      <c r="E1893">
        <v>3</v>
      </c>
      <c r="F1893" t="str">
        <f t="shared" si="116"/>
        <v>normal</v>
      </c>
      <c r="G1893" s="3">
        <v>219</v>
      </c>
      <c r="H1893">
        <v>15</v>
      </c>
      <c r="I1893" t="str">
        <f t="shared" si="117"/>
        <v>discounted</v>
      </c>
      <c r="J1893" s="3">
        <f>Table3[[#This Row],[Quantity_Sold]]*Table3[[#This Row],[Selling_Price]]</f>
        <v>657</v>
      </c>
      <c r="K1893" s="3">
        <f t="shared" si="118"/>
        <v>32.85</v>
      </c>
      <c r="L1893" s="3">
        <f t="shared" si="119"/>
        <v>624.15</v>
      </c>
      <c r="M1893" s="3" t="str">
        <f>TEXT(Table3[[#This Row],[Date]], "mmmm")</f>
        <v>February</v>
      </c>
      <c r="N1893" s="3" t="str">
        <f>_xlfn.XLOOKUP(D1893,Customers!A:A,Customers!B:B )</f>
        <v>Wade Group</v>
      </c>
      <c r="O1893" s="3" t="str">
        <f>_xlfn.XLOOKUP(C1893,Books!A:A,Books!B:B)</f>
        <v>Some may</v>
      </c>
      <c r="P1893" s="3" t="str">
        <f>INDEX(Customers!B:B,MATCH(D1893,Customers!A:A,0))</f>
        <v>Wade Group</v>
      </c>
    </row>
    <row r="1894" spans="1:16">
      <c r="A1894" t="s">
        <v>2541</v>
      </c>
      <c r="B1894" s="5">
        <v>44968</v>
      </c>
      <c r="C1894" t="s">
        <v>82</v>
      </c>
      <c r="D1894" t="s">
        <v>354</v>
      </c>
      <c r="E1894">
        <v>5</v>
      </c>
      <c r="F1894" t="str">
        <f t="shared" si="116"/>
        <v>normal</v>
      </c>
      <c r="G1894" s="3">
        <v>373</v>
      </c>
      <c r="H1894">
        <v>5</v>
      </c>
      <c r="I1894" t="str">
        <f t="shared" si="117"/>
        <v>discounted</v>
      </c>
      <c r="J1894" s="3">
        <f>Table3[[#This Row],[Quantity_Sold]]*Table3[[#This Row],[Selling_Price]]</f>
        <v>1865</v>
      </c>
      <c r="K1894" s="3">
        <f t="shared" si="118"/>
        <v>18.649999999999999</v>
      </c>
      <c r="L1894" s="3">
        <f t="shared" si="119"/>
        <v>1846.35</v>
      </c>
      <c r="M1894" s="3" t="str">
        <f>TEXT(Table3[[#This Row],[Date]], "mmmm")</f>
        <v>February</v>
      </c>
      <c r="N1894" s="3" t="str">
        <f>_xlfn.XLOOKUP(D1894,Customers!A:A,Customers!B:B )</f>
        <v>Davis, Harmon and Morgan</v>
      </c>
      <c r="O1894" s="3" t="str">
        <f>_xlfn.XLOOKUP(C1894,Books!A:A,Books!B:B)</f>
        <v>Light leader expect</v>
      </c>
      <c r="P1894" s="3" t="str">
        <f>INDEX(Customers!B:B,MATCH(D1894,Customers!A:A,0))</f>
        <v>Davis, Harmon and Morgan</v>
      </c>
    </row>
    <row r="1895" spans="1:16">
      <c r="A1895" t="s">
        <v>2542</v>
      </c>
      <c r="B1895" s="5">
        <v>44982</v>
      </c>
      <c r="C1895" t="s">
        <v>62</v>
      </c>
      <c r="D1895" t="s">
        <v>250</v>
      </c>
      <c r="E1895">
        <v>7</v>
      </c>
      <c r="F1895" t="str">
        <f t="shared" si="116"/>
        <v>Bulk</v>
      </c>
      <c r="G1895" s="3">
        <v>336</v>
      </c>
      <c r="H1895">
        <v>15</v>
      </c>
      <c r="I1895" t="str">
        <f t="shared" si="117"/>
        <v>discounted</v>
      </c>
      <c r="J1895" s="3">
        <f>Table3[[#This Row],[Quantity_Sold]]*Table3[[#This Row],[Selling_Price]]</f>
        <v>2352</v>
      </c>
      <c r="K1895" s="3">
        <f t="shared" si="118"/>
        <v>50.4</v>
      </c>
      <c r="L1895" s="3">
        <f t="shared" si="119"/>
        <v>2301.6</v>
      </c>
      <c r="M1895" s="3" t="str">
        <f>TEXT(Table3[[#This Row],[Date]], "mmmm")</f>
        <v>February</v>
      </c>
      <c r="N1895" s="3" t="str">
        <f>_xlfn.XLOOKUP(D1895,Customers!A:A,Customers!B:B )</f>
        <v>Contreras, Suarez and Rocha</v>
      </c>
      <c r="O1895" s="3" t="str">
        <f>_xlfn.XLOOKUP(C1895,Books!A:A,Books!B:B)</f>
        <v>Wife get age</v>
      </c>
      <c r="P1895" s="3" t="str">
        <f>INDEX(Customers!B:B,MATCH(D1895,Customers!A:A,0))</f>
        <v>Contreras, Suarez and Rocha</v>
      </c>
    </row>
    <row r="1896" spans="1:16">
      <c r="A1896" t="s">
        <v>2543</v>
      </c>
      <c r="B1896" s="5">
        <v>44959</v>
      </c>
      <c r="C1896" t="s">
        <v>58</v>
      </c>
      <c r="D1896" t="s">
        <v>476</v>
      </c>
      <c r="E1896">
        <v>8</v>
      </c>
      <c r="F1896" t="str">
        <f t="shared" si="116"/>
        <v>Bulk</v>
      </c>
      <c r="G1896" s="3">
        <v>467</v>
      </c>
      <c r="H1896">
        <v>15</v>
      </c>
      <c r="I1896" t="str">
        <f t="shared" si="117"/>
        <v>discounted</v>
      </c>
      <c r="J1896" s="3">
        <f>Table3[[#This Row],[Quantity_Sold]]*Table3[[#This Row],[Selling_Price]]</f>
        <v>3736</v>
      </c>
      <c r="K1896" s="3">
        <f t="shared" si="118"/>
        <v>70.05</v>
      </c>
      <c r="L1896" s="3">
        <f t="shared" si="119"/>
        <v>3665.95</v>
      </c>
      <c r="M1896" s="3" t="str">
        <f>TEXT(Table3[[#This Row],[Date]], "mmmm")</f>
        <v>February</v>
      </c>
      <c r="N1896" s="3" t="str">
        <f>_xlfn.XLOOKUP(D1896,Customers!A:A,Customers!B:B )</f>
        <v>Warren, Crane and Jones</v>
      </c>
      <c r="O1896" s="3" t="str">
        <f>_xlfn.XLOOKUP(C1896,Books!A:A,Books!B:B)</f>
        <v>World threat</v>
      </c>
      <c r="P1896" s="3" t="str">
        <f>INDEX(Customers!B:B,MATCH(D1896,Customers!A:A,0))</f>
        <v>Warren, Crane and Jones</v>
      </c>
    </row>
    <row r="1897" spans="1:16">
      <c r="A1897" t="s">
        <v>2544</v>
      </c>
      <c r="B1897" s="5">
        <v>44973</v>
      </c>
      <c r="C1897" t="s">
        <v>114</v>
      </c>
      <c r="D1897" t="s">
        <v>412</v>
      </c>
      <c r="E1897">
        <v>9</v>
      </c>
      <c r="F1897" t="str">
        <f t="shared" si="116"/>
        <v>Bulk</v>
      </c>
      <c r="G1897" s="3">
        <v>315</v>
      </c>
      <c r="H1897">
        <v>5</v>
      </c>
      <c r="I1897" t="str">
        <f t="shared" si="117"/>
        <v>discounted</v>
      </c>
      <c r="J1897" s="3">
        <f>Table3[[#This Row],[Quantity_Sold]]*Table3[[#This Row],[Selling_Price]]</f>
        <v>2835</v>
      </c>
      <c r="K1897" s="3">
        <f t="shared" si="118"/>
        <v>15.75</v>
      </c>
      <c r="L1897" s="3">
        <f t="shared" si="119"/>
        <v>2819.25</v>
      </c>
      <c r="M1897" s="3" t="str">
        <f>TEXT(Table3[[#This Row],[Date]], "mmmm")</f>
        <v>February</v>
      </c>
      <c r="N1897" s="3" t="str">
        <f>_xlfn.XLOOKUP(D1897,Customers!A:A,Customers!B:B )</f>
        <v>Mitchell, Mason and Cross</v>
      </c>
      <c r="O1897" s="3" t="str">
        <f>_xlfn.XLOOKUP(C1897,Books!A:A,Books!B:B)</f>
        <v>Detail difficult power</v>
      </c>
      <c r="P1897" s="3" t="str">
        <f>INDEX(Customers!B:B,MATCH(D1897,Customers!A:A,0))</f>
        <v>Mitchell, Mason and Cross</v>
      </c>
    </row>
    <row r="1898" spans="1:16">
      <c r="A1898" t="s">
        <v>2545</v>
      </c>
      <c r="B1898" s="5">
        <v>44976</v>
      </c>
      <c r="C1898" t="s">
        <v>122</v>
      </c>
      <c r="D1898" t="s">
        <v>550</v>
      </c>
      <c r="E1898">
        <v>7</v>
      </c>
      <c r="F1898" t="str">
        <f t="shared" si="116"/>
        <v>Bulk</v>
      </c>
      <c r="G1898" s="3">
        <v>326</v>
      </c>
      <c r="H1898">
        <v>5</v>
      </c>
      <c r="I1898" t="str">
        <f t="shared" si="117"/>
        <v>discounted</v>
      </c>
      <c r="J1898" s="3">
        <f>Table3[[#This Row],[Quantity_Sold]]*Table3[[#This Row],[Selling_Price]]</f>
        <v>2282</v>
      </c>
      <c r="K1898" s="3">
        <f t="shared" si="118"/>
        <v>16.3</v>
      </c>
      <c r="L1898" s="3">
        <f t="shared" si="119"/>
        <v>2265.6999999999998</v>
      </c>
      <c r="M1898" s="3" t="str">
        <f>TEXT(Table3[[#This Row],[Date]], "mmmm")</f>
        <v>February</v>
      </c>
      <c r="N1898" s="3" t="str">
        <f>_xlfn.XLOOKUP(D1898,Customers!A:A,Customers!B:B )</f>
        <v>Hunter PLC</v>
      </c>
      <c r="O1898" s="3" t="str">
        <f>_xlfn.XLOOKUP(C1898,Books!A:A,Books!B:B)</f>
        <v>Than every</v>
      </c>
      <c r="P1898" s="3" t="str">
        <f>INDEX(Customers!B:B,MATCH(D1898,Customers!A:A,0))</f>
        <v>Hunter PLC</v>
      </c>
    </row>
    <row r="1899" spans="1:16">
      <c r="A1899" t="s">
        <v>2546</v>
      </c>
      <c r="B1899" s="5">
        <v>44964</v>
      </c>
      <c r="C1899" t="s">
        <v>18</v>
      </c>
      <c r="D1899" t="s">
        <v>424</v>
      </c>
      <c r="E1899">
        <v>1</v>
      </c>
      <c r="F1899" t="str">
        <f t="shared" si="116"/>
        <v>normal</v>
      </c>
      <c r="G1899" s="3">
        <v>500</v>
      </c>
      <c r="H1899">
        <v>5</v>
      </c>
      <c r="I1899" t="str">
        <f t="shared" si="117"/>
        <v>discounted</v>
      </c>
      <c r="J1899" s="3">
        <f>Table3[[#This Row],[Quantity_Sold]]*Table3[[#This Row],[Selling_Price]]</f>
        <v>500</v>
      </c>
      <c r="K1899" s="3">
        <f t="shared" si="118"/>
        <v>25</v>
      </c>
      <c r="L1899" s="3">
        <f t="shared" si="119"/>
        <v>475</v>
      </c>
      <c r="M1899" s="3" t="str">
        <f>TEXT(Table3[[#This Row],[Date]], "mmmm")</f>
        <v>February</v>
      </c>
      <c r="N1899" s="3" t="str">
        <f>_xlfn.XLOOKUP(D1899,Customers!A:A,Customers!B:B )</f>
        <v>Dillon-Galloway</v>
      </c>
      <c r="O1899" s="3" t="str">
        <f>_xlfn.XLOOKUP(C1899,Books!A:A,Books!B:B)</f>
        <v>Cell become</v>
      </c>
      <c r="P1899" s="3" t="str">
        <f>INDEX(Customers!B:B,MATCH(D1899,Customers!A:A,0))</f>
        <v>Dillon-Galloway</v>
      </c>
    </row>
    <row r="1900" spans="1:16">
      <c r="A1900" t="s">
        <v>2547</v>
      </c>
      <c r="B1900" s="5">
        <v>44974</v>
      </c>
      <c r="C1900" t="s">
        <v>20</v>
      </c>
      <c r="D1900" t="s">
        <v>228</v>
      </c>
      <c r="E1900">
        <v>1</v>
      </c>
      <c r="F1900" t="str">
        <f t="shared" si="116"/>
        <v>normal</v>
      </c>
      <c r="G1900" s="3">
        <v>213</v>
      </c>
      <c r="H1900">
        <v>5</v>
      </c>
      <c r="I1900" t="str">
        <f t="shared" si="117"/>
        <v>discounted</v>
      </c>
      <c r="J1900" s="3">
        <f>Table3[[#This Row],[Quantity_Sold]]*Table3[[#This Row],[Selling_Price]]</f>
        <v>213</v>
      </c>
      <c r="K1900" s="3">
        <f t="shared" si="118"/>
        <v>10.65</v>
      </c>
      <c r="L1900" s="3">
        <f t="shared" si="119"/>
        <v>202.35</v>
      </c>
      <c r="M1900" s="3" t="str">
        <f>TEXT(Table3[[#This Row],[Date]], "mmmm")</f>
        <v>February</v>
      </c>
      <c r="N1900" s="3" t="str">
        <f>_xlfn.XLOOKUP(D1900,Customers!A:A,Customers!B:B )</f>
        <v>Gonzalez, Perry and Gonzalez</v>
      </c>
      <c r="O1900" s="3" t="str">
        <f>_xlfn.XLOOKUP(C1900,Books!A:A,Books!B:B)</f>
        <v>System they</v>
      </c>
      <c r="P1900" s="3" t="str">
        <f>INDEX(Customers!B:B,MATCH(D1900,Customers!A:A,0))</f>
        <v>Gonzalez, Perry and Gonzalez</v>
      </c>
    </row>
    <row r="1901" spans="1:16">
      <c r="A1901" t="s">
        <v>2548</v>
      </c>
      <c r="B1901" s="5">
        <v>44974</v>
      </c>
      <c r="C1901" t="s">
        <v>86</v>
      </c>
      <c r="D1901" t="s">
        <v>340</v>
      </c>
      <c r="E1901">
        <v>1</v>
      </c>
      <c r="F1901" t="str">
        <f t="shared" si="116"/>
        <v>normal</v>
      </c>
      <c r="G1901" s="3">
        <v>356</v>
      </c>
      <c r="H1901">
        <v>0</v>
      </c>
      <c r="I1901" t="str">
        <f t="shared" si="117"/>
        <v>full price</v>
      </c>
      <c r="J1901" s="3">
        <f>Table3[[#This Row],[Quantity_Sold]]*Table3[[#This Row],[Selling_Price]]</f>
        <v>356</v>
      </c>
      <c r="K1901" s="3">
        <f t="shared" si="118"/>
        <v>0</v>
      </c>
      <c r="L1901" s="3">
        <f t="shared" si="119"/>
        <v>356</v>
      </c>
      <c r="M1901" s="3" t="str">
        <f>TEXT(Table3[[#This Row],[Date]], "mmmm")</f>
        <v>February</v>
      </c>
      <c r="N1901" s="3" t="str">
        <f>_xlfn.XLOOKUP(D1901,Customers!A:A,Customers!B:B )</f>
        <v>Miller-Miller</v>
      </c>
      <c r="O1901" s="3" t="str">
        <f>_xlfn.XLOOKUP(C1901,Books!A:A,Books!B:B)</f>
        <v>While responsibility</v>
      </c>
      <c r="P1901" s="3" t="str">
        <f>INDEX(Customers!B:B,MATCH(D1901,Customers!A:A,0))</f>
        <v>Miller-Miller</v>
      </c>
    </row>
    <row r="1902" spans="1:16">
      <c r="A1902" t="s">
        <v>2549</v>
      </c>
      <c r="B1902" s="5">
        <v>44976</v>
      </c>
      <c r="C1902" t="s">
        <v>126</v>
      </c>
      <c r="D1902" t="s">
        <v>166</v>
      </c>
      <c r="E1902">
        <v>10</v>
      </c>
      <c r="F1902" t="str">
        <f t="shared" si="116"/>
        <v>Bulk</v>
      </c>
      <c r="G1902" s="3">
        <v>399</v>
      </c>
      <c r="H1902">
        <v>15</v>
      </c>
      <c r="I1902" t="str">
        <f t="shared" si="117"/>
        <v>discounted</v>
      </c>
      <c r="J1902" s="3">
        <f>Table3[[#This Row],[Quantity_Sold]]*Table3[[#This Row],[Selling_Price]]</f>
        <v>3990</v>
      </c>
      <c r="K1902" s="3">
        <f t="shared" si="118"/>
        <v>59.85</v>
      </c>
      <c r="L1902" s="3">
        <f t="shared" si="119"/>
        <v>3930.15</v>
      </c>
      <c r="M1902" s="3" t="str">
        <f>TEXT(Table3[[#This Row],[Date]], "mmmm")</f>
        <v>February</v>
      </c>
      <c r="N1902" s="3" t="str">
        <f>_xlfn.XLOOKUP(D1902,Customers!A:A,Customers!B:B )</f>
        <v>Mendez-Taylor</v>
      </c>
      <c r="O1902" s="3" t="str">
        <f>_xlfn.XLOOKUP(C1902,Books!A:A,Books!B:B)</f>
        <v>Ahead leg senior</v>
      </c>
      <c r="P1902" s="3" t="str">
        <f>INDEX(Customers!B:B,MATCH(D1902,Customers!A:A,0))</f>
        <v>Mendez-Taylor</v>
      </c>
    </row>
    <row r="1903" spans="1:16">
      <c r="A1903" t="s">
        <v>2550</v>
      </c>
      <c r="B1903" s="5">
        <v>44964</v>
      </c>
      <c r="C1903" t="s">
        <v>34</v>
      </c>
      <c r="D1903" t="s">
        <v>632</v>
      </c>
      <c r="E1903">
        <v>6</v>
      </c>
      <c r="F1903" t="str">
        <f t="shared" si="116"/>
        <v>Bulk</v>
      </c>
      <c r="G1903" s="3">
        <v>284</v>
      </c>
      <c r="H1903">
        <v>5</v>
      </c>
      <c r="I1903" t="str">
        <f t="shared" si="117"/>
        <v>discounted</v>
      </c>
      <c r="J1903" s="3">
        <f>Table3[[#This Row],[Quantity_Sold]]*Table3[[#This Row],[Selling_Price]]</f>
        <v>1704</v>
      </c>
      <c r="K1903" s="3">
        <f t="shared" si="118"/>
        <v>14.2</v>
      </c>
      <c r="L1903" s="3">
        <f t="shared" si="119"/>
        <v>1689.8</v>
      </c>
      <c r="M1903" s="3" t="str">
        <f>TEXT(Table3[[#This Row],[Date]], "mmmm")</f>
        <v>February</v>
      </c>
      <c r="N1903" s="3" t="str">
        <f>_xlfn.XLOOKUP(D1903,Customers!A:A,Customers!B:B )</f>
        <v>Jones-Hunter</v>
      </c>
      <c r="O1903" s="3" t="str">
        <f>_xlfn.XLOOKUP(C1903,Books!A:A,Books!B:B)</f>
        <v>Against realize bill</v>
      </c>
      <c r="P1903" s="3" t="str">
        <f>INDEX(Customers!B:B,MATCH(D1903,Customers!A:A,0))</f>
        <v>Jones-Hunter</v>
      </c>
    </row>
    <row r="1904" spans="1:16">
      <c r="A1904" t="s">
        <v>2551</v>
      </c>
      <c r="B1904" s="5">
        <v>44965</v>
      </c>
      <c r="C1904" t="s">
        <v>110</v>
      </c>
      <c r="D1904" t="s">
        <v>628</v>
      </c>
      <c r="E1904">
        <v>8</v>
      </c>
      <c r="F1904" t="str">
        <f t="shared" si="116"/>
        <v>Bulk</v>
      </c>
      <c r="G1904" s="3">
        <v>451</v>
      </c>
      <c r="H1904">
        <v>5</v>
      </c>
      <c r="I1904" t="str">
        <f t="shared" si="117"/>
        <v>discounted</v>
      </c>
      <c r="J1904" s="3">
        <f>Table3[[#This Row],[Quantity_Sold]]*Table3[[#This Row],[Selling_Price]]</f>
        <v>3608</v>
      </c>
      <c r="K1904" s="3">
        <f t="shared" si="118"/>
        <v>22.55</v>
      </c>
      <c r="L1904" s="3">
        <f t="shared" si="119"/>
        <v>3585.45</v>
      </c>
      <c r="M1904" s="3" t="str">
        <f>TEXT(Table3[[#This Row],[Date]], "mmmm")</f>
        <v>February</v>
      </c>
      <c r="N1904" s="3" t="str">
        <f>_xlfn.XLOOKUP(D1904,Customers!A:A,Customers!B:B )</f>
        <v>Curtis Group</v>
      </c>
      <c r="O1904" s="3" t="str">
        <f>_xlfn.XLOOKUP(C1904,Books!A:A,Books!B:B)</f>
        <v>Sense produce</v>
      </c>
      <c r="P1904" s="3" t="str">
        <f>INDEX(Customers!B:B,MATCH(D1904,Customers!A:A,0))</f>
        <v>Curtis Group</v>
      </c>
    </row>
    <row r="1905" spans="1:16">
      <c r="A1905" t="s">
        <v>2552</v>
      </c>
      <c r="B1905" s="5">
        <v>44964</v>
      </c>
      <c r="C1905" t="s">
        <v>42</v>
      </c>
      <c r="D1905" t="s">
        <v>492</v>
      </c>
      <c r="E1905">
        <v>9</v>
      </c>
      <c r="F1905" t="str">
        <f t="shared" si="116"/>
        <v>Bulk</v>
      </c>
      <c r="G1905" s="3">
        <v>303</v>
      </c>
      <c r="H1905">
        <v>5</v>
      </c>
      <c r="I1905" t="str">
        <f t="shared" si="117"/>
        <v>discounted</v>
      </c>
      <c r="J1905" s="3">
        <f>Table3[[#This Row],[Quantity_Sold]]*Table3[[#This Row],[Selling_Price]]</f>
        <v>2727</v>
      </c>
      <c r="K1905" s="3">
        <f t="shared" si="118"/>
        <v>15.15</v>
      </c>
      <c r="L1905" s="3">
        <f t="shared" si="119"/>
        <v>2711.85</v>
      </c>
      <c r="M1905" s="3" t="str">
        <f>TEXT(Table3[[#This Row],[Date]], "mmmm")</f>
        <v>February</v>
      </c>
      <c r="N1905" s="3" t="str">
        <f>_xlfn.XLOOKUP(D1905,Customers!A:A,Customers!B:B )</f>
        <v>Murray, Mason and Taylor</v>
      </c>
      <c r="O1905" s="3" t="str">
        <f>_xlfn.XLOOKUP(C1905,Books!A:A,Books!B:B)</f>
        <v>Industry sport interesting</v>
      </c>
      <c r="P1905" s="3" t="str">
        <f>INDEX(Customers!B:B,MATCH(D1905,Customers!A:A,0))</f>
        <v>Murray, Mason and Taylor</v>
      </c>
    </row>
    <row r="1906" spans="1:16">
      <c r="A1906" t="s">
        <v>2553</v>
      </c>
      <c r="B1906" s="5">
        <v>44977</v>
      </c>
      <c r="C1906" t="s">
        <v>54</v>
      </c>
      <c r="D1906" t="s">
        <v>530</v>
      </c>
      <c r="E1906">
        <v>5</v>
      </c>
      <c r="F1906" t="str">
        <f t="shared" si="116"/>
        <v>normal</v>
      </c>
      <c r="G1906" s="3">
        <v>421</v>
      </c>
      <c r="H1906">
        <v>5</v>
      </c>
      <c r="I1906" t="str">
        <f t="shared" si="117"/>
        <v>discounted</v>
      </c>
      <c r="J1906" s="3">
        <f>Table3[[#This Row],[Quantity_Sold]]*Table3[[#This Row],[Selling_Price]]</f>
        <v>2105</v>
      </c>
      <c r="K1906" s="3">
        <f t="shared" si="118"/>
        <v>21.05</v>
      </c>
      <c r="L1906" s="3">
        <f t="shared" si="119"/>
        <v>2083.9499999999998</v>
      </c>
      <c r="M1906" s="3" t="str">
        <f>TEXT(Table3[[#This Row],[Date]], "mmmm")</f>
        <v>February</v>
      </c>
      <c r="N1906" s="3" t="str">
        <f>_xlfn.XLOOKUP(D1906,Customers!A:A,Customers!B:B )</f>
        <v>Prince Group</v>
      </c>
      <c r="O1906" s="3" t="str">
        <f>_xlfn.XLOOKUP(C1906,Books!A:A,Books!B:B)</f>
        <v>Author director</v>
      </c>
      <c r="P1906" s="3" t="str">
        <f>INDEX(Customers!B:B,MATCH(D1906,Customers!A:A,0))</f>
        <v>Prince Group</v>
      </c>
    </row>
    <row r="1907" spans="1:16">
      <c r="A1907" t="s">
        <v>2554</v>
      </c>
      <c r="B1907" s="5">
        <v>44960</v>
      </c>
      <c r="C1907" t="s">
        <v>72</v>
      </c>
      <c r="D1907" t="s">
        <v>516</v>
      </c>
      <c r="E1907">
        <v>5</v>
      </c>
      <c r="F1907" t="str">
        <f t="shared" si="116"/>
        <v>normal</v>
      </c>
      <c r="G1907" s="3">
        <v>423</v>
      </c>
      <c r="H1907">
        <v>15</v>
      </c>
      <c r="I1907" t="str">
        <f t="shared" si="117"/>
        <v>discounted</v>
      </c>
      <c r="J1907" s="3">
        <f>Table3[[#This Row],[Quantity_Sold]]*Table3[[#This Row],[Selling_Price]]</f>
        <v>2115</v>
      </c>
      <c r="K1907" s="3">
        <f t="shared" si="118"/>
        <v>63.45</v>
      </c>
      <c r="L1907" s="3">
        <f t="shared" si="119"/>
        <v>2051.5500000000002</v>
      </c>
      <c r="M1907" s="3" t="str">
        <f>TEXT(Table3[[#This Row],[Date]], "mmmm")</f>
        <v>February</v>
      </c>
      <c r="N1907" s="3" t="str">
        <f>_xlfn.XLOOKUP(D1907,Customers!A:A,Customers!B:B )</f>
        <v>Chen Inc</v>
      </c>
      <c r="O1907" s="3" t="str">
        <f>_xlfn.XLOOKUP(C1907,Books!A:A,Books!B:B)</f>
        <v>Remain hard</v>
      </c>
      <c r="P1907" s="3" t="str">
        <f>INDEX(Customers!B:B,MATCH(D1907,Customers!A:A,0))</f>
        <v>Chen Inc</v>
      </c>
    </row>
    <row r="1908" spans="1:16">
      <c r="A1908" t="s">
        <v>2555</v>
      </c>
      <c r="B1908" s="5">
        <v>44978</v>
      </c>
      <c r="C1908" t="s">
        <v>26</v>
      </c>
      <c r="D1908" t="s">
        <v>486</v>
      </c>
      <c r="E1908">
        <v>5</v>
      </c>
      <c r="F1908" t="str">
        <f t="shared" si="116"/>
        <v>normal</v>
      </c>
      <c r="G1908" s="3">
        <v>210</v>
      </c>
      <c r="H1908">
        <v>15</v>
      </c>
      <c r="I1908" t="str">
        <f t="shared" si="117"/>
        <v>discounted</v>
      </c>
      <c r="J1908" s="3">
        <f>Table3[[#This Row],[Quantity_Sold]]*Table3[[#This Row],[Selling_Price]]</f>
        <v>1050</v>
      </c>
      <c r="K1908" s="3">
        <f t="shared" si="118"/>
        <v>31.5</v>
      </c>
      <c r="L1908" s="3">
        <f t="shared" si="119"/>
        <v>1018.5</v>
      </c>
      <c r="M1908" s="3" t="str">
        <f>TEXT(Table3[[#This Row],[Date]], "mmmm")</f>
        <v>February</v>
      </c>
      <c r="N1908" s="3" t="str">
        <f>_xlfn.XLOOKUP(D1908,Customers!A:A,Customers!B:B )</f>
        <v>Liu Group</v>
      </c>
      <c r="O1908" s="3" t="str">
        <f>_xlfn.XLOOKUP(C1908,Books!A:A,Books!B:B)</f>
        <v>Nearly material</v>
      </c>
      <c r="P1908" s="3" t="str">
        <f>INDEX(Customers!B:B,MATCH(D1908,Customers!A:A,0))</f>
        <v>Liu Group</v>
      </c>
    </row>
    <row r="1909" spans="1:16">
      <c r="A1909" t="s">
        <v>2556</v>
      </c>
      <c r="B1909" s="5">
        <v>44966</v>
      </c>
      <c r="C1909" t="s">
        <v>58</v>
      </c>
      <c r="D1909" t="s">
        <v>260</v>
      </c>
      <c r="E1909">
        <v>8</v>
      </c>
      <c r="F1909" t="str">
        <f t="shared" si="116"/>
        <v>Bulk</v>
      </c>
      <c r="G1909" s="3">
        <v>467</v>
      </c>
      <c r="H1909">
        <v>10</v>
      </c>
      <c r="I1909" t="str">
        <f t="shared" si="117"/>
        <v>discounted</v>
      </c>
      <c r="J1909" s="3">
        <f>Table3[[#This Row],[Quantity_Sold]]*Table3[[#This Row],[Selling_Price]]</f>
        <v>3736</v>
      </c>
      <c r="K1909" s="3">
        <f t="shared" si="118"/>
        <v>46.7</v>
      </c>
      <c r="L1909" s="3">
        <f t="shared" si="119"/>
        <v>3689.3</v>
      </c>
      <c r="M1909" s="3" t="str">
        <f>TEXT(Table3[[#This Row],[Date]], "mmmm")</f>
        <v>February</v>
      </c>
      <c r="N1909" s="3" t="str">
        <f>_xlfn.XLOOKUP(D1909,Customers!A:A,Customers!B:B )</f>
        <v>Thomas-Melendez</v>
      </c>
      <c r="O1909" s="3" t="str">
        <f>_xlfn.XLOOKUP(C1909,Books!A:A,Books!B:B)</f>
        <v>World threat</v>
      </c>
      <c r="P1909" s="3" t="str">
        <f>INDEX(Customers!B:B,MATCH(D1909,Customers!A:A,0))</f>
        <v>Thomas-Melendez</v>
      </c>
    </row>
    <row r="1910" spans="1:16">
      <c r="A1910" t="s">
        <v>2557</v>
      </c>
      <c r="B1910" s="5">
        <v>44962</v>
      </c>
      <c r="C1910" t="s">
        <v>32</v>
      </c>
      <c r="D1910" t="s">
        <v>538</v>
      </c>
      <c r="E1910">
        <v>3</v>
      </c>
      <c r="F1910" t="str">
        <f t="shared" si="116"/>
        <v>normal</v>
      </c>
      <c r="G1910" s="3">
        <v>186</v>
      </c>
      <c r="H1910">
        <v>5</v>
      </c>
      <c r="I1910" t="str">
        <f t="shared" si="117"/>
        <v>discounted</v>
      </c>
      <c r="J1910" s="3">
        <f>Table3[[#This Row],[Quantity_Sold]]*Table3[[#This Row],[Selling_Price]]</f>
        <v>558</v>
      </c>
      <c r="K1910" s="3">
        <f t="shared" si="118"/>
        <v>9.3000000000000007</v>
      </c>
      <c r="L1910" s="3">
        <f t="shared" si="119"/>
        <v>548.70000000000005</v>
      </c>
      <c r="M1910" s="3" t="str">
        <f>TEXT(Table3[[#This Row],[Date]], "mmmm")</f>
        <v>February</v>
      </c>
      <c r="N1910" s="3" t="str">
        <f>_xlfn.XLOOKUP(D1910,Customers!A:A,Customers!B:B )</f>
        <v>Savage, Boyle and Kennedy</v>
      </c>
      <c r="O1910" s="3" t="str">
        <f>_xlfn.XLOOKUP(C1910,Books!A:A,Books!B:B)</f>
        <v>Charge along</v>
      </c>
      <c r="P1910" s="3" t="str">
        <f>INDEX(Customers!B:B,MATCH(D1910,Customers!A:A,0))</f>
        <v>Savage, Boyle and Kennedy</v>
      </c>
    </row>
    <row r="1911" spans="1:16">
      <c r="A1911" t="s">
        <v>2558</v>
      </c>
      <c r="B1911" s="5">
        <v>44965</v>
      </c>
      <c r="C1911" t="s">
        <v>60</v>
      </c>
      <c r="D1911" t="s">
        <v>590</v>
      </c>
      <c r="E1911">
        <v>1</v>
      </c>
      <c r="F1911" t="str">
        <f t="shared" si="116"/>
        <v>normal</v>
      </c>
      <c r="G1911" s="3">
        <v>459</v>
      </c>
      <c r="H1911">
        <v>15</v>
      </c>
      <c r="I1911" t="str">
        <f t="shared" si="117"/>
        <v>discounted</v>
      </c>
      <c r="J1911" s="3">
        <f>Table3[[#This Row],[Quantity_Sold]]*Table3[[#This Row],[Selling_Price]]</f>
        <v>459</v>
      </c>
      <c r="K1911" s="3">
        <f t="shared" si="118"/>
        <v>68.849999999999994</v>
      </c>
      <c r="L1911" s="3">
        <f t="shared" si="119"/>
        <v>390.15</v>
      </c>
      <c r="M1911" s="3" t="str">
        <f>TEXT(Table3[[#This Row],[Date]], "mmmm")</f>
        <v>February</v>
      </c>
      <c r="N1911" s="3" t="str">
        <f>_xlfn.XLOOKUP(D1911,Customers!A:A,Customers!B:B )</f>
        <v>Mills, Robles and Smith</v>
      </c>
      <c r="O1911" s="3" t="str">
        <f>_xlfn.XLOOKUP(C1911,Books!A:A,Books!B:B)</f>
        <v>Whatever method</v>
      </c>
      <c r="P1911" s="3" t="str">
        <f>INDEX(Customers!B:B,MATCH(D1911,Customers!A:A,0))</f>
        <v>Mills, Robles and Smith</v>
      </c>
    </row>
    <row r="1912" spans="1:16">
      <c r="A1912" t="s">
        <v>2559</v>
      </c>
      <c r="B1912" s="5">
        <v>44979</v>
      </c>
      <c r="C1912" t="s">
        <v>50</v>
      </c>
      <c r="D1912" t="s">
        <v>530</v>
      </c>
      <c r="E1912">
        <v>1</v>
      </c>
      <c r="F1912" t="str">
        <f t="shared" si="116"/>
        <v>normal</v>
      </c>
      <c r="G1912" s="3">
        <v>269</v>
      </c>
      <c r="H1912">
        <v>15</v>
      </c>
      <c r="I1912" t="str">
        <f t="shared" si="117"/>
        <v>discounted</v>
      </c>
      <c r="J1912" s="3">
        <f>Table3[[#This Row],[Quantity_Sold]]*Table3[[#This Row],[Selling_Price]]</f>
        <v>269</v>
      </c>
      <c r="K1912" s="3">
        <f t="shared" si="118"/>
        <v>40.35</v>
      </c>
      <c r="L1912" s="3">
        <f t="shared" si="119"/>
        <v>228.65</v>
      </c>
      <c r="M1912" s="3" t="str">
        <f>TEXT(Table3[[#This Row],[Date]], "mmmm")</f>
        <v>February</v>
      </c>
      <c r="N1912" s="3" t="str">
        <f>_xlfn.XLOOKUP(D1912,Customers!A:A,Customers!B:B )</f>
        <v>Prince Group</v>
      </c>
      <c r="O1912" s="3" t="str">
        <f>_xlfn.XLOOKUP(C1912,Books!A:A,Books!B:B)</f>
        <v>Course history</v>
      </c>
      <c r="P1912" s="3" t="str">
        <f>INDEX(Customers!B:B,MATCH(D1912,Customers!A:A,0))</f>
        <v>Prince Group</v>
      </c>
    </row>
    <row r="1913" spans="1:16">
      <c r="A1913" t="s">
        <v>2560</v>
      </c>
      <c r="B1913" s="5">
        <v>44969</v>
      </c>
      <c r="C1913" t="s">
        <v>96</v>
      </c>
      <c r="D1913" t="s">
        <v>168</v>
      </c>
      <c r="E1913">
        <v>3</v>
      </c>
      <c r="F1913" t="str">
        <f t="shared" si="116"/>
        <v>normal</v>
      </c>
      <c r="G1913" s="3">
        <v>396</v>
      </c>
      <c r="H1913">
        <v>10</v>
      </c>
      <c r="I1913" t="str">
        <f t="shared" si="117"/>
        <v>discounted</v>
      </c>
      <c r="J1913" s="3">
        <f>Table3[[#This Row],[Quantity_Sold]]*Table3[[#This Row],[Selling_Price]]</f>
        <v>1188</v>
      </c>
      <c r="K1913" s="3">
        <f t="shared" si="118"/>
        <v>39.6</v>
      </c>
      <c r="L1913" s="3">
        <f t="shared" si="119"/>
        <v>1148.4000000000001</v>
      </c>
      <c r="M1913" s="3" t="str">
        <f>TEXT(Table3[[#This Row],[Date]], "mmmm")</f>
        <v>February</v>
      </c>
      <c r="N1913" s="3" t="str">
        <f>_xlfn.XLOOKUP(D1913,Customers!A:A,Customers!B:B )</f>
        <v>Maldonado, Miller and Thomas</v>
      </c>
      <c r="O1913" s="3" t="str">
        <f>_xlfn.XLOOKUP(C1913,Books!A:A,Books!B:B)</f>
        <v>Green city audience</v>
      </c>
      <c r="P1913" s="3" t="str">
        <f>INDEX(Customers!B:B,MATCH(D1913,Customers!A:A,0))</f>
        <v>Maldonado, Miller and Thomas</v>
      </c>
    </row>
    <row r="1914" spans="1:16">
      <c r="A1914" t="s">
        <v>2561</v>
      </c>
      <c r="B1914" s="5">
        <v>44965</v>
      </c>
      <c r="C1914" t="s">
        <v>100</v>
      </c>
      <c r="D1914" t="s">
        <v>210</v>
      </c>
      <c r="E1914">
        <v>8</v>
      </c>
      <c r="F1914" t="str">
        <f t="shared" si="116"/>
        <v>Bulk</v>
      </c>
      <c r="G1914" s="3">
        <v>334</v>
      </c>
      <c r="H1914">
        <v>10</v>
      </c>
      <c r="I1914" t="str">
        <f t="shared" si="117"/>
        <v>discounted</v>
      </c>
      <c r="J1914" s="3">
        <f>Table3[[#This Row],[Quantity_Sold]]*Table3[[#This Row],[Selling_Price]]</f>
        <v>2672</v>
      </c>
      <c r="K1914" s="3">
        <f t="shared" si="118"/>
        <v>33.4</v>
      </c>
      <c r="L1914" s="3">
        <f t="shared" si="119"/>
        <v>2638.6</v>
      </c>
      <c r="M1914" s="3" t="str">
        <f>TEXT(Table3[[#This Row],[Date]], "mmmm")</f>
        <v>February</v>
      </c>
      <c r="N1914" s="3" t="str">
        <f>_xlfn.XLOOKUP(D1914,Customers!A:A,Customers!B:B )</f>
        <v>Green-Everett</v>
      </c>
      <c r="O1914" s="3" t="str">
        <f>_xlfn.XLOOKUP(C1914,Books!A:A,Books!B:B)</f>
        <v>Prevent particularly wrong</v>
      </c>
      <c r="P1914" s="3" t="str">
        <f>INDEX(Customers!B:B,MATCH(D1914,Customers!A:A,0))</f>
        <v>Green-Everett</v>
      </c>
    </row>
    <row r="1915" spans="1:16">
      <c r="A1915" t="s">
        <v>2562</v>
      </c>
      <c r="B1915" s="5">
        <v>44979</v>
      </c>
      <c r="C1915" t="s">
        <v>86</v>
      </c>
      <c r="D1915" t="s">
        <v>332</v>
      </c>
      <c r="E1915">
        <v>7</v>
      </c>
      <c r="F1915" t="str">
        <f t="shared" si="116"/>
        <v>Bulk</v>
      </c>
      <c r="G1915" s="3">
        <v>356</v>
      </c>
      <c r="H1915">
        <v>0</v>
      </c>
      <c r="I1915" t="str">
        <f t="shared" si="117"/>
        <v>full price</v>
      </c>
      <c r="J1915" s="3">
        <f>Table3[[#This Row],[Quantity_Sold]]*Table3[[#This Row],[Selling_Price]]</f>
        <v>2492</v>
      </c>
      <c r="K1915" s="3">
        <f t="shared" si="118"/>
        <v>0</v>
      </c>
      <c r="L1915" s="3">
        <f t="shared" si="119"/>
        <v>2492</v>
      </c>
      <c r="M1915" s="3" t="str">
        <f>TEXT(Table3[[#This Row],[Date]], "mmmm")</f>
        <v>February</v>
      </c>
      <c r="N1915" s="3" t="str">
        <f>_xlfn.XLOOKUP(D1915,Customers!A:A,Customers!B:B )</f>
        <v>Powell-Cox</v>
      </c>
      <c r="O1915" s="3" t="str">
        <f>_xlfn.XLOOKUP(C1915,Books!A:A,Books!B:B)</f>
        <v>While responsibility</v>
      </c>
      <c r="P1915" s="3" t="str">
        <f>INDEX(Customers!B:B,MATCH(D1915,Customers!A:A,0))</f>
        <v>Powell-Cox</v>
      </c>
    </row>
    <row r="1916" spans="1:16">
      <c r="A1916" t="s">
        <v>2563</v>
      </c>
      <c r="B1916" s="5">
        <v>44968</v>
      </c>
      <c r="C1916" t="s">
        <v>42</v>
      </c>
      <c r="D1916" t="s">
        <v>550</v>
      </c>
      <c r="E1916">
        <v>7</v>
      </c>
      <c r="F1916" t="str">
        <f t="shared" si="116"/>
        <v>Bulk</v>
      </c>
      <c r="G1916" s="3">
        <v>303</v>
      </c>
      <c r="H1916">
        <v>10</v>
      </c>
      <c r="I1916" t="str">
        <f t="shared" si="117"/>
        <v>discounted</v>
      </c>
      <c r="J1916" s="3">
        <f>Table3[[#This Row],[Quantity_Sold]]*Table3[[#This Row],[Selling_Price]]</f>
        <v>2121</v>
      </c>
      <c r="K1916" s="3">
        <f t="shared" si="118"/>
        <v>30.3</v>
      </c>
      <c r="L1916" s="3">
        <f t="shared" si="119"/>
        <v>2090.6999999999998</v>
      </c>
      <c r="M1916" s="3" t="str">
        <f>TEXT(Table3[[#This Row],[Date]], "mmmm")</f>
        <v>February</v>
      </c>
      <c r="N1916" s="3" t="str">
        <f>_xlfn.XLOOKUP(D1916,Customers!A:A,Customers!B:B )</f>
        <v>Hunter PLC</v>
      </c>
      <c r="O1916" s="3" t="str">
        <f>_xlfn.XLOOKUP(C1916,Books!A:A,Books!B:B)</f>
        <v>Industry sport interesting</v>
      </c>
      <c r="P1916" s="3" t="str">
        <f>INDEX(Customers!B:B,MATCH(D1916,Customers!A:A,0))</f>
        <v>Hunter PLC</v>
      </c>
    </row>
    <row r="1917" spans="1:16">
      <c r="A1917" t="s">
        <v>2564</v>
      </c>
      <c r="B1917" s="5">
        <v>44983</v>
      </c>
      <c r="C1917" t="s">
        <v>116</v>
      </c>
      <c r="D1917" t="s">
        <v>544</v>
      </c>
      <c r="E1917">
        <v>3</v>
      </c>
      <c r="F1917" t="str">
        <f t="shared" si="116"/>
        <v>normal</v>
      </c>
      <c r="G1917" s="3">
        <v>209</v>
      </c>
      <c r="H1917">
        <v>15</v>
      </c>
      <c r="I1917" t="str">
        <f t="shared" si="117"/>
        <v>discounted</v>
      </c>
      <c r="J1917" s="3">
        <f>Table3[[#This Row],[Quantity_Sold]]*Table3[[#This Row],[Selling_Price]]</f>
        <v>627</v>
      </c>
      <c r="K1917" s="3">
        <f t="shared" si="118"/>
        <v>31.35</v>
      </c>
      <c r="L1917" s="3">
        <f t="shared" si="119"/>
        <v>595.65</v>
      </c>
      <c r="M1917" s="3" t="str">
        <f>TEXT(Table3[[#This Row],[Date]], "mmmm")</f>
        <v>February</v>
      </c>
      <c r="N1917" s="3" t="str">
        <f>_xlfn.XLOOKUP(D1917,Customers!A:A,Customers!B:B )</f>
        <v>Lee Ltd</v>
      </c>
      <c r="O1917" s="3" t="str">
        <f>_xlfn.XLOOKUP(C1917,Books!A:A,Books!B:B)</f>
        <v>Present positive</v>
      </c>
      <c r="P1917" s="3" t="str">
        <f>INDEX(Customers!B:B,MATCH(D1917,Customers!A:A,0))</f>
        <v>Lee Ltd</v>
      </c>
    </row>
    <row r="1918" spans="1:16">
      <c r="A1918" t="s">
        <v>2565</v>
      </c>
      <c r="B1918" s="5">
        <v>44983</v>
      </c>
      <c r="C1918" t="s">
        <v>94</v>
      </c>
      <c r="D1918" t="s">
        <v>304</v>
      </c>
      <c r="E1918">
        <v>8</v>
      </c>
      <c r="F1918" t="str">
        <f t="shared" si="116"/>
        <v>Bulk</v>
      </c>
      <c r="G1918" s="3">
        <v>262</v>
      </c>
      <c r="H1918">
        <v>0</v>
      </c>
      <c r="I1918" t="str">
        <f t="shared" si="117"/>
        <v>full price</v>
      </c>
      <c r="J1918" s="3">
        <f>Table3[[#This Row],[Quantity_Sold]]*Table3[[#This Row],[Selling_Price]]</f>
        <v>2096</v>
      </c>
      <c r="K1918" s="3">
        <f t="shared" si="118"/>
        <v>0</v>
      </c>
      <c r="L1918" s="3">
        <f t="shared" si="119"/>
        <v>2096</v>
      </c>
      <c r="M1918" s="3" t="str">
        <f>TEXT(Table3[[#This Row],[Date]], "mmmm")</f>
        <v>February</v>
      </c>
      <c r="N1918" s="3" t="str">
        <f>_xlfn.XLOOKUP(D1918,Customers!A:A,Customers!B:B )</f>
        <v>Roberts, Silva and Gray</v>
      </c>
      <c r="O1918" s="3" t="str">
        <f>_xlfn.XLOOKUP(C1918,Books!A:A,Books!B:B)</f>
        <v>Number owner</v>
      </c>
      <c r="P1918" s="3" t="str">
        <f>INDEX(Customers!B:B,MATCH(D1918,Customers!A:A,0))</f>
        <v>Roberts, Silva and Gray</v>
      </c>
    </row>
    <row r="1919" spans="1:16">
      <c r="A1919" t="s">
        <v>2566</v>
      </c>
      <c r="B1919" s="5">
        <v>44964</v>
      </c>
      <c r="C1919" t="s">
        <v>56</v>
      </c>
      <c r="D1919" t="s">
        <v>600</v>
      </c>
      <c r="E1919">
        <v>9</v>
      </c>
      <c r="F1919" t="str">
        <f t="shared" si="116"/>
        <v>Bulk</v>
      </c>
      <c r="G1919" s="3">
        <v>222</v>
      </c>
      <c r="H1919">
        <v>0</v>
      </c>
      <c r="I1919" t="str">
        <f t="shared" si="117"/>
        <v>full price</v>
      </c>
      <c r="J1919" s="3">
        <f>Table3[[#This Row],[Quantity_Sold]]*Table3[[#This Row],[Selling_Price]]</f>
        <v>1998</v>
      </c>
      <c r="K1919" s="3">
        <f t="shared" si="118"/>
        <v>0</v>
      </c>
      <c r="L1919" s="3">
        <f t="shared" si="119"/>
        <v>1998</v>
      </c>
      <c r="M1919" s="3" t="str">
        <f>TEXT(Table3[[#This Row],[Date]], "mmmm")</f>
        <v>February</v>
      </c>
      <c r="N1919" s="3" t="str">
        <f>_xlfn.XLOOKUP(D1919,Customers!A:A,Customers!B:B )</f>
        <v>Lester and Sons</v>
      </c>
      <c r="O1919" s="3" t="str">
        <f>_xlfn.XLOOKUP(C1919,Books!A:A,Books!B:B)</f>
        <v>Unit coach</v>
      </c>
      <c r="P1919" s="3" t="str">
        <f>INDEX(Customers!B:B,MATCH(D1919,Customers!A:A,0))</f>
        <v>Lester and Sons</v>
      </c>
    </row>
    <row r="1920" spans="1:16">
      <c r="A1920" t="s">
        <v>2567</v>
      </c>
      <c r="B1920" s="5">
        <v>44973</v>
      </c>
      <c r="C1920" t="s">
        <v>58</v>
      </c>
      <c r="D1920" t="s">
        <v>316</v>
      </c>
      <c r="E1920">
        <v>5</v>
      </c>
      <c r="F1920" t="str">
        <f t="shared" si="116"/>
        <v>normal</v>
      </c>
      <c r="G1920" s="3">
        <v>467</v>
      </c>
      <c r="H1920">
        <v>5</v>
      </c>
      <c r="I1920" t="str">
        <f t="shared" si="117"/>
        <v>discounted</v>
      </c>
      <c r="J1920" s="3">
        <f>Table3[[#This Row],[Quantity_Sold]]*Table3[[#This Row],[Selling_Price]]</f>
        <v>2335</v>
      </c>
      <c r="K1920" s="3">
        <f t="shared" si="118"/>
        <v>23.35</v>
      </c>
      <c r="L1920" s="3">
        <f t="shared" si="119"/>
        <v>2311.65</v>
      </c>
      <c r="M1920" s="3" t="str">
        <f>TEXT(Table3[[#This Row],[Date]], "mmmm")</f>
        <v>February</v>
      </c>
      <c r="N1920" s="3" t="str">
        <f>_xlfn.XLOOKUP(D1920,Customers!A:A,Customers!B:B )</f>
        <v>King LLC</v>
      </c>
      <c r="O1920" s="3" t="str">
        <f>_xlfn.XLOOKUP(C1920,Books!A:A,Books!B:B)</f>
        <v>World threat</v>
      </c>
      <c r="P1920" s="3" t="str">
        <f>INDEX(Customers!B:B,MATCH(D1920,Customers!A:A,0))</f>
        <v>King LLC</v>
      </c>
    </row>
    <row r="1921" spans="1:16">
      <c r="A1921" t="s">
        <v>2568</v>
      </c>
      <c r="B1921" s="5">
        <v>44981</v>
      </c>
      <c r="C1921" t="s">
        <v>56</v>
      </c>
      <c r="D1921" t="s">
        <v>310</v>
      </c>
      <c r="E1921">
        <v>4</v>
      </c>
      <c r="F1921" t="str">
        <f t="shared" si="116"/>
        <v>normal</v>
      </c>
      <c r="G1921" s="3">
        <v>222</v>
      </c>
      <c r="H1921">
        <v>5</v>
      </c>
      <c r="I1921" t="str">
        <f t="shared" si="117"/>
        <v>discounted</v>
      </c>
      <c r="J1921" s="3">
        <f>Table3[[#This Row],[Quantity_Sold]]*Table3[[#This Row],[Selling_Price]]</f>
        <v>888</v>
      </c>
      <c r="K1921" s="3">
        <f t="shared" si="118"/>
        <v>11.1</v>
      </c>
      <c r="L1921" s="3">
        <f t="shared" si="119"/>
        <v>876.9</v>
      </c>
      <c r="M1921" s="3" t="str">
        <f>TEXT(Table3[[#This Row],[Date]], "mmmm")</f>
        <v>February</v>
      </c>
      <c r="N1921" s="3" t="str">
        <f>_xlfn.XLOOKUP(D1921,Customers!A:A,Customers!B:B )</f>
        <v>Jackson-Hays</v>
      </c>
      <c r="O1921" s="3" t="str">
        <f>_xlfn.XLOOKUP(C1921,Books!A:A,Books!B:B)</f>
        <v>Unit coach</v>
      </c>
      <c r="P1921" s="3" t="str">
        <f>INDEX(Customers!B:B,MATCH(D1921,Customers!A:A,0))</f>
        <v>Jackson-Hays</v>
      </c>
    </row>
    <row r="1922" spans="1:16">
      <c r="A1922" t="s">
        <v>2569</v>
      </c>
      <c r="B1922" s="5">
        <v>44976</v>
      </c>
      <c r="C1922" t="s">
        <v>32</v>
      </c>
      <c r="D1922" t="s">
        <v>338</v>
      </c>
      <c r="E1922">
        <v>6</v>
      </c>
      <c r="F1922" t="str">
        <f t="shared" ref="F1922:F1985" si="120">IF(E1922&gt;5,"Bulk","normal")</f>
        <v>Bulk</v>
      </c>
      <c r="G1922" s="3">
        <v>186</v>
      </c>
      <c r="H1922">
        <v>5</v>
      </c>
      <c r="I1922" t="str">
        <f t="shared" ref="I1922:I1985" si="121">IF(H1922&gt;0,"discounted","full price")</f>
        <v>discounted</v>
      </c>
      <c r="J1922" s="3">
        <f>Table3[[#This Row],[Quantity_Sold]]*Table3[[#This Row],[Selling_Price]]</f>
        <v>1116</v>
      </c>
      <c r="K1922" s="3">
        <f t="shared" ref="K1922:K1985" si="122">H1922*G1922/100</f>
        <v>9.3000000000000007</v>
      </c>
      <c r="L1922" s="3">
        <f t="shared" ref="L1922:L1985" si="123">J1922-K1922</f>
        <v>1106.7</v>
      </c>
      <c r="M1922" s="3" t="str">
        <f>TEXT(Table3[[#This Row],[Date]], "mmmm")</f>
        <v>February</v>
      </c>
      <c r="N1922" s="3" t="str">
        <f>_xlfn.XLOOKUP(D1922,Customers!A:A,Customers!B:B )</f>
        <v>Mahoney-Long</v>
      </c>
      <c r="O1922" s="3" t="str">
        <f>_xlfn.XLOOKUP(C1922,Books!A:A,Books!B:B)</f>
        <v>Charge along</v>
      </c>
      <c r="P1922" s="3" t="str">
        <f>INDEX(Customers!B:B,MATCH(D1922,Customers!A:A,0))</f>
        <v>Mahoney-Long</v>
      </c>
    </row>
    <row r="1923" spans="1:16">
      <c r="A1923" t="s">
        <v>2570</v>
      </c>
      <c r="B1923" s="5">
        <v>44959</v>
      </c>
      <c r="C1923" t="s">
        <v>118</v>
      </c>
      <c r="D1923" t="s">
        <v>330</v>
      </c>
      <c r="E1923">
        <v>4</v>
      </c>
      <c r="F1923" t="str">
        <f t="shared" si="120"/>
        <v>normal</v>
      </c>
      <c r="G1923" s="3">
        <v>192</v>
      </c>
      <c r="H1923">
        <v>0</v>
      </c>
      <c r="I1923" t="str">
        <f t="shared" si="121"/>
        <v>full price</v>
      </c>
      <c r="J1923" s="3">
        <f>Table3[[#This Row],[Quantity_Sold]]*Table3[[#This Row],[Selling_Price]]</f>
        <v>768</v>
      </c>
      <c r="K1923" s="3">
        <f t="shared" si="122"/>
        <v>0</v>
      </c>
      <c r="L1923" s="3">
        <f t="shared" si="123"/>
        <v>768</v>
      </c>
      <c r="M1923" s="3" t="str">
        <f>TEXT(Table3[[#This Row],[Date]], "mmmm")</f>
        <v>February</v>
      </c>
      <c r="N1923" s="3" t="str">
        <f>_xlfn.XLOOKUP(D1923,Customers!A:A,Customers!B:B )</f>
        <v>Tate-Massey</v>
      </c>
      <c r="O1923" s="3" t="str">
        <f>_xlfn.XLOOKUP(C1923,Books!A:A,Books!B:B)</f>
        <v>Attorney</v>
      </c>
      <c r="P1923" s="3" t="str">
        <f>INDEX(Customers!B:B,MATCH(D1923,Customers!A:A,0))</f>
        <v>Tate-Massey</v>
      </c>
    </row>
    <row r="1924" spans="1:16">
      <c r="A1924" t="s">
        <v>2571</v>
      </c>
      <c r="B1924" s="5">
        <v>44984</v>
      </c>
      <c r="C1924" t="s">
        <v>108</v>
      </c>
      <c r="D1924" t="s">
        <v>332</v>
      </c>
      <c r="E1924">
        <v>8</v>
      </c>
      <c r="F1924" t="str">
        <f t="shared" si="120"/>
        <v>Bulk</v>
      </c>
      <c r="G1924" s="3">
        <v>287</v>
      </c>
      <c r="H1924">
        <v>15</v>
      </c>
      <c r="I1924" t="str">
        <f t="shared" si="121"/>
        <v>discounted</v>
      </c>
      <c r="J1924" s="3">
        <f>Table3[[#This Row],[Quantity_Sold]]*Table3[[#This Row],[Selling_Price]]</f>
        <v>2296</v>
      </c>
      <c r="K1924" s="3">
        <f t="shared" si="122"/>
        <v>43.05</v>
      </c>
      <c r="L1924" s="3">
        <f t="shared" si="123"/>
        <v>2252.9499999999998</v>
      </c>
      <c r="M1924" s="3" t="str">
        <f>TEXT(Table3[[#This Row],[Date]], "mmmm")</f>
        <v>February</v>
      </c>
      <c r="N1924" s="3" t="str">
        <f>_xlfn.XLOOKUP(D1924,Customers!A:A,Customers!B:B )</f>
        <v>Powell-Cox</v>
      </c>
      <c r="O1924" s="3" t="str">
        <f>_xlfn.XLOOKUP(C1924,Books!A:A,Books!B:B)</f>
        <v>Front</v>
      </c>
      <c r="P1924" s="3" t="str">
        <f>INDEX(Customers!B:B,MATCH(D1924,Customers!A:A,0))</f>
        <v>Powell-Cox</v>
      </c>
    </row>
    <row r="1925" spans="1:16">
      <c r="A1925" t="s">
        <v>2572</v>
      </c>
      <c r="B1925" s="5">
        <v>44980</v>
      </c>
      <c r="C1925" t="s">
        <v>122</v>
      </c>
      <c r="D1925" t="s">
        <v>324</v>
      </c>
      <c r="E1925">
        <v>5</v>
      </c>
      <c r="F1925" t="str">
        <f t="shared" si="120"/>
        <v>normal</v>
      </c>
      <c r="G1925" s="3">
        <v>326</v>
      </c>
      <c r="H1925">
        <v>10</v>
      </c>
      <c r="I1925" t="str">
        <f t="shared" si="121"/>
        <v>discounted</v>
      </c>
      <c r="J1925" s="3">
        <f>Table3[[#This Row],[Quantity_Sold]]*Table3[[#This Row],[Selling_Price]]</f>
        <v>1630</v>
      </c>
      <c r="K1925" s="3">
        <f t="shared" si="122"/>
        <v>32.6</v>
      </c>
      <c r="L1925" s="3">
        <f t="shared" si="123"/>
        <v>1597.4</v>
      </c>
      <c r="M1925" s="3" t="str">
        <f>TEXT(Table3[[#This Row],[Date]], "mmmm")</f>
        <v>February</v>
      </c>
      <c r="N1925" s="3" t="str">
        <f>_xlfn.XLOOKUP(D1925,Customers!A:A,Customers!B:B )</f>
        <v>Solomon-Smith</v>
      </c>
      <c r="O1925" s="3" t="str">
        <f>_xlfn.XLOOKUP(C1925,Books!A:A,Books!B:B)</f>
        <v>Than every</v>
      </c>
      <c r="P1925" s="3" t="str">
        <f>INDEX(Customers!B:B,MATCH(D1925,Customers!A:A,0))</f>
        <v>Solomon-Smith</v>
      </c>
    </row>
    <row r="1926" spans="1:16">
      <c r="A1926" t="s">
        <v>2573</v>
      </c>
      <c r="B1926" s="5">
        <v>44959</v>
      </c>
      <c r="C1926" t="s">
        <v>92</v>
      </c>
      <c r="D1926" t="s">
        <v>406</v>
      </c>
      <c r="E1926">
        <v>10</v>
      </c>
      <c r="F1926" t="str">
        <f t="shared" si="120"/>
        <v>Bulk</v>
      </c>
      <c r="G1926" s="3">
        <v>381</v>
      </c>
      <c r="H1926">
        <v>10</v>
      </c>
      <c r="I1926" t="str">
        <f t="shared" si="121"/>
        <v>discounted</v>
      </c>
      <c r="J1926" s="3">
        <f>Table3[[#This Row],[Quantity_Sold]]*Table3[[#This Row],[Selling_Price]]</f>
        <v>3810</v>
      </c>
      <c r="K1926" s="3">
        <f t="shared" si="122"/>
        <v>38.1</v>
      </c>
      <c r="L1926" s="3">
        <f t="shared" si="123"/>
        <v>3771.9</v>
      </c>
      <c r="M1926" s="3" t="str">
        <f>TEXT(Table3[[#This Row],[Date]], "mmmm")</f>
        <v>February</v>
      </c>
      <c r="N1926" s="3" t="str">
        <f>_xlfn.XLOOKUP(D1926,Customers!A:A,Customers!B:B )</f>
        <v>Hernandez PLC</v>
      </c>
      <c r="O1926" s="3" t="str">
        <f>_xlfn.XLOOKUP(C1926,Books!A:A,Books!B:B)</f>
        <v>Also general growth local</v>
      </c>
      <c r="P1926" s="3" t="str">
        <f>INDEX(Customers!B:B,MATCH(D1926,Customers!A:A,0))</f>
        <v>Hernandez PLC</v>
      </c>
    </row>
    <row r="1927" spans="1:16">
      <c r="A1927" t="s">
        <v>2574</v>
      </c>
      <c r="B1927" s="5">
        <v>44984</v>
      </c>
      <c r="C1927" t="s">
        <v>42</v>
      </c>
      <c r="D1927" t="s">
        <v>292</v>
      </c>
      <c r="E1927">
        <v>8</v>
      </c>
      <c r="F1927" t="str">
        <f t="shared" si="120"/>
        <v>Bulk</v>
      </c>
      <c r="G1927" s="3">
        <v>303</v>
      </c>
      <c r="H1927">
        <v>0</v>
      </c>
      <c r="I1927" t="str">
        <f t="shared" si="121"/>
        <v>full price</v>
      </c>
      <c r="J1927" s="3">
        <f>Table3[[#This Row],[Quantity_Sold]]*Table3[[#This Row],[Selling_Price]]</f>
        <v>2424</v>
      </c>
      <c r="K1927" s="3">
        <f t="shared" si="122"/>
        <v>0</v>
      </c>
      <c r="L1927" s="3">
        <f t="shared" si="123"/>
        <v>2424</v>
      </c>
      <c r="M1927" s="3" t="str">
        <f>TEXT(Table3[[#This Row],[Date]], "mmmm")</f>
        <v>February</v>
      </c>
      <c r="N1927" s="3" t="str">
        <f>_xlfn.XLOOKUP(D1927,Customers!A:A,Customers!B:B )</f>
        <v>Murphy Group</v>
      </c>
      <c r="O1927" s="3" t="str">
        <f>_xlfn.XLOOKUP(C1927,Books!A:A,Books!B:B)</f>
        <v>Industry sport interesting</v>
      </c>
      <c r="P1927" s="3" t="str">
        <f>INDEX(Customers!B:B,MATCH(D1927,Customers!A:A,0))</f>
        <v>Murphy Group</v>
      </c>
    </row>
    <row r="1928" spans="1:16">
      <c r="A1928" t="s">
        <v>2575</v>
      </c>
      <c r="B1928" s="5">
        <v>44984</v>
      </c>
      <c r="C1928" t="s">
        <v>54</v>
      </c>
      <c r="D1928" t="s">
        <v>276</v>
      </c>
      <c r="E1928">
        <v>6</v>
      </c>
      <c r="F1928" t="str">
        <f t="shared" si="120"/>
        <v>Bulk</v>
      </c>
      <c r="G1928" s="3">
        <v>421</v>
      </c>
      <c r="H1928">
        <v>10</v>
      </c>
      <c r="I1928" t="str">
        <f t="shared" si="121"/>
        <v>discounted</v>
      </c>
      <c r="J1928" s="3">
        <f>Table3[[#This Row],[Quantity_Sold]]*Table3[[#This Row],[Selling_Price]]</f>
        <v>2526</v>
      </c>
      <c r="K1928" s="3">
        <f t="shared" si="122"/>
        <v>42.1</v>
      </c>
      <c r="L1928" s="3">
        <f t="shared" si="123"/>
        <v>2483.9</v>
      </c>
      <c r="M1928" s="3" t="str">
        <f>TEXT(Table3[[#This Row],[Date]], "mmmm")</f>
        <v>February</v>
      </c>
      <c r="N1928" s="3" t="str">
        <f>_xlfn.XLOOKUP(D1928,Customers!A:A,Customers!B:B )</f>
        <v>Johnston and Sons</v>
      </c>
      <c r="O1928" s="3" t="str">
        <f>_xlfn.XLOOKUP(C1928,Books!A:A,Books!B:B)</f>
        <v>Author director</v>
      </c>
      <c r="P1928" s="3" t="str">
        <f>INDEX(Customers!B:B,MATCH(D1928,Customers!A:A,0))</f>
        <v>Johnston and Sons</v>
      </c>
    </row>
    <row r="1929" spans="1:16">
      <c r="A1929" t="s">
        <v>2576</v>
      </c>
      <c r="B1929" s="5">
        <v>44973</v>
      </c>
      <c r="C1929" t="s">
        <v>52</v>
      </c>
      <c r="D1929" t="s">
        <v>448</v>
      </c>
      <c r="E1929">
        <v>8</v>
      </c>
      <c r="F1929" t="str">
        <f t="shared" si="120"/>
        <v>Bulk</v>
      </c>
      <c r="G1929" s="3">
        <v>441</v>
      </c>
      <c r="H1929">
        <v>0</v>
      </c>
      <c r="I1929" t="str">
        <f t="shared" si="121"/>
        <v>full price</v>
      </c>
      <c r="J1929" s="3">
        <f>Table3[[#This Row],[Quantity_Sold]]*Table3[[#This Row],[Selling_Price]]</f>
        <v>3528</v>
      </c>
      <c r="K1929" s="3">
        <f t="shared" si="122"/>
        <v>0</v>
      </c>
      <c r="L1929" s="3">
        <f t="shared" si="123"/>
        <v>3528</v>
      </c>
      <c r="M1929" s="3" t="str">
        <f>TEXT(Table3[[#This Row],[Date]], "mmmm")</f>
        <v>February</v>
      </c>
      <c r="N1929" s="3" t="str">
        <f>_xlfn.XLOOKUP(D1929,Customers!A:A,Customers!B:B )</f>
        <v>Blair, Gibson and Patel</v>
      </c>
      <c r="O1929" s="3" t="str">
        <f>_xlfn.XLOOKUP(C1929,Books!A:A,Books!B:B)</f>
        <v>Hope meet thing</v>
      </c>
      <c r="P1929" s="3" t="str">
        <f>INDEX(Customers!B:B,MATCH(D1929,Customers!A:A,0))</f>
        <v>Blair, Gibson and Patel</v>
      </c>
    </row>
    <row r="1930" spans="1:16">
      <c r="A1930" t="s">
        <v>2577</v>
      </c>
      <c r="B1930" s="5">
        <v>44963</v>
      </c>
      <c r="C1930" t="s">
        <v>94</v>
      </c>
      <c r="D1930" t="s">
        <v>520</v>
      </c>
      <c r="E1930">
        <v>10</v>
      </c>
      <c r="F1930" t="str">
        <f t="shared" si="120"/>
        <v>Bulk</v>
      </c>
      <c r="G1930" s="3">
        <v>262</v>
      </c>
      <c r="H1930">
        <v>0</v>
      </c>
      <c r="I1930" t="str">
        <f t="shared" si="121"/>
        <v>full price</v>
      </c>
      <c r="J1930" s="3">
        <f>Table3[[#This Row],[Quantity_Sold]]*Table3[[#This Row],[Selling_Price]]</f>
        <v>2620</v>
      </c>
      <c r="K1930" s="3">
        <f t="shared" si="122"/>
        <v>0</v>
      </c>
      <c r="L1930" s="3">
        <f t="shared" si="123"/>
        <v>2620</v>
      </c>
      <c r="M1930" s="3" t="str">
        <f>TEXT(Table3[[#This Row],[Date]], "mmmm")</f>
        <v>February</v>
      </c>
      <c r="N1930" s="3" t="str">
        <f>_xlfn.XLOOKUP(D1930,Customers!A:A,Customers!B:B )</f>
        <v>Lucero and Sons</v>
      </c>
      <c r="O1930" s="3" t="str">
        <f>_xlfn.XLOOKUP(C1930,Books!A:A,Books!B:B)</f>
        <v>Number owner</v>
      </c>
      <c r="P1930" s="3" t="str">
        <f>INDEX(Customers!B:B,MATCH(D1930,Customers!A:A,0))</f>
        <v>Lucero and Sons</v>
      </c>
    </row>
    <row r="1931" spans="1:16">
      <c r="A1931" t="s">
        <v>2578</v>
      </c>
      <c r="B1931" s="5">
        <v>44958</v>
      </c>
      <c r="C1931" t="s">
        <v>102</v>
      </c>
      <c r="D1931" t="s">
        <v>508</v>
      </c>
      <c r="E1931">
        <v>10</v>
      </c>
      <c r="F1931" t="str">
        <f t="shared" si="120"/>
        <v>Bulk</v>
      </c>
      <c r="G1931" s="3">
        <v>162</v>
      </c>
      <c r="H1931">
        <v>0</v>
      </c>
      <c r="I1931" t="str">
        <f t="shared" si="121"/>
        <v>full price</v>
      </c>
      <c r="J1931" s="3">
        <f>Table3[[#This Row],[Quantity_Sold]]*Table3[[#This Row],[Selling_Price]]</f>
        <v>1620</v>
      </c>
      <c r="K1931" s="3">
        <f t="shared" si="122"/>
        <v>0</v>
      </c>
      <c r="L1931" s="3">
        <f t="shared" si="123"/>
        <v>1620</v>
      </c>
      <c r="M1931" s="3" t="str">
        <f>TEXT(Table3[[#This Row],[Date]], "mmmm")</f>
        <v>February</v>
      </c>
      <c r="N1931" s="3" t="str">
        <f>_xlfn.XLOOKUP(D1931,Customers!A:A,Customers!B:B )</f>
        <v>George, Howard and Mcdaniel</v>
      </c>
      <c r="O1931" s="3" t="str">
        <f>_xlfn.XLOOKUP(C1931,Books!A:A,Books!B:B)</f>
        <v>Effort same</v>
      </c>
      <c r="P1931" s="3" t="str">
        <f>INDEX(Customers!B:B,MATCH(D1931,Customers!A:A,0))</f>
        <v>George, Howard and Mcdaniel</v>
      </c>
    </row>
    <row r="1932" spans="1:16">
      <c r="A1932" t="s">
        <v>2579</v>
      </c>
      <c r="B1932" s="5">
        <v>44977</v>
      </c>
      <c r="C1932" t="s">
        <v>66</v>
      </c>
      <c r="D1932" t="s">
        <v>396</v>
      </c>
      <c r="E1932">
        <v>8</v>
      </c>
      <c r="F1932" t="str">
        <f t="shared" si="120"/>
        <v>Bulk</v>
      </c>
      <c r="G1932" s="3">
        <v>271</v>
      </c>
      <c r="H1932">
        <v>10</v>
      </c>
      <c r="I1932" t="str">
        <f t="shared" si="121"/>
        <v>discounted</v>
      </c>
      <c r="J1932" s="3">
        <f>Table3[[#This Row],[Quantity_Sold]]*Table3[[#This Row],[Selling_Price]]</f>
        <v>2168</v>
      </c>
      <c r="K1932" s="3">
        <f t="shared" si="122"/>
        <v>27.1</v>
      </c>
      <c r="L1932" s="3">
        <f t="shared" si="123"/>
        <v>2140.9</v>
      </c>
      <c r="M1932" s="3" t="str">
        <f>TEXT(Table3[[#This Row],[Date]], "mmmm")</f>
        <v>February</v>
      </c>
      <c r="N1932" s="3" t="str">
        <f>_xlfn.XLOOKUP(D1932,Customers!A:A,Customers!B:B )</f>
        <v>Holt-Brown</v>
      </c>
      <c r="O1932" s="3" t="str">
        <f>_xlfn.XLOOKUP(C1932,Books!A:A,Books!B:B)</f>
        <v>Easy citizen time</v>
      </c>
      <c r="P1932" s="3" t="str">
        <f>INDEX(Customers!B:B,MATCH(D1932,Customers!A:A,0))</f>
        <v>Holt-Brown</v>
      </c>
    </row>
    <row r="1933" spans="1:16">
      <c r="A1933" t="s">
        <v>2580</v>
      </c>
      <c r="B1933" s="5">
        <v>44967</v>
      </c>
      <c r="C1933" t="s">
        <v>4</v>
      </c>
      <c r="D1933" t="s">
        <v>186</v>
      </c>
      <c r="E1933">
        <v>3</v>
      </c>
      <c r="F1933" t="str">
        <f t="shared" si="120"/>
        <v>normal</v>
      </c>
      <c r="G1933" s="3">
        <v>418</v>
      </c>
      <c r="H1933">
        <v>15</v>
      </c>
      <c r="I1933" t="str">
        <f t="shared" si="121"/>
        <v>discounted</v>
      </c>
      <c r="J1933" s="3">
        <f>Table3[[#This Row],[Quantity_Sold]]*Table3[[#This Row],[Selling_Price]]</f>
        <v>1254</v>
      </c>
      <c r="K1933" s="3">
        <f t="shared" si="122"/>
        <v>62.7</v>
      </c>
      <c r="L1933" s="3">
        <f t="shared" si="123"/>
        <v>1191.3</v>
      </c>
      <c r="M1933" s="3" t="str">
        <f>TEXT(Table3[[#This Row],[Date]], "mmmm")</f>
        <v>February</v>
      </c>
      <c r="N1933" s="3" t="str">
        <f>_xlfn.XLOOKUP(D1933,Customers!A:A,Customers!B:B )</f>
        <v>Williams-Edwards</v>
      </c>
      <c r="O1933" s="3" t="str">
        <f>_xlfn.XLOOKUP(C1933,Books!A:A,Books!B:B)</f>
        <v>Arrive ok</v>
      </c>
      <c r="P1933" s="3" t="str">
        <f>INDEX(Customers!B:B,MATCH(D1933,Customers!A:A,0))</f>
        <v>Williams-Edwards</v>
      </c>
    </row>
    <row r="1934" spans="1:16">
      <c r="A1934" t="s">
        <v>2581</v>
      </c>
      <c r="B1934" s="5">
        <v>44983</v>
      </c>
      <c r="C1934" t="s">
        <v>118</v>
      </c>
      <c r="D1934" t="s">
        <v>412</v>
      </c>
      <c r="E1934">
        <v>2</v>
      </c>
      <c r="F1934" t="str">
        <f t="shared" si="120"/>
        <v>normal</v>
      </c>
      <c r="G1934" s="3">
        <v>192</v>
      </c>
      <c r="H1934">
        <v>5</v>
      </c>
      <c r="I1934" t="str">
        <f t="shared" si="121"/>
        <v>discounted</v>
      </c>
      <c r="J1934" s="3">
        <f>Table3[[#This Row],[Quantity_Sold]]*Table3[[#This Row],[Selling_Price]]</f>
        <v>384</v>
      </c>
      <c r="K1934" s="3">
        <f t="shared" si="122"/>
        <v>9.6</v>
      </c>
      <c r="L1934" s="3">
        <f t="shared" si="123"/>
        <v>374.4</v>
      </c>
      <c r="M1934" s="3" t="str">
        <f>TEXT(Table3[[#This Row],[Date]], "mmmm")</f>
        <v>February</v>
      </c>
      <c r="N1934" s="3" t="str">
        <f>_xlfn.XLOOKUP(D1934,Customers!A:A,Customers!B:B )</f>
        <v>Mitchell, Mason and Cross</v>
      </c>
      <c r="O1934" s="3" t="str">
        <f>_xlfn.XLOOKUP(C1934,Books!A:A,Books!B:B)</f>
        <v>Attorney</v>
      </c>
      <c r="P1934" s="3" t="str">
        <f>INDEX(Customers!B:B,MATCH(D1934,Customers!A:A,0))</f>
        <v>Mitchell, Mason and Cross</v>
      </c>
    </row>
    <row r="1935" spans="1:16">
      <c r="A1935" t="s">
        <v>2582</v>
      </c>
      <c r="B1935" s="5">
        <v>44960</v>
      </c>
      <c r="C1935" t="s">
        <v>102</v>
      </c>
      <c r="D1935" t="s">
        <v>408</v>
      </c>
      <c r="E1935">
        <v>4</v>
      </c>
      <c r="F1935" t="str">
        <f t="shared" si="120"/>
        <v>normal</v>
      </c>
      <c r="G1935" s="3">
        <v>162</v>
      </c>
      <c r="H1935">
        <v>15</v>
      </c>
      <c r="I1935" t="str">
        <f t="shared" si="121"/>
        <v>discounted</v>
      </c>
      <c r="J1935" s="3">
        <f>Table3[[#This Row],[Quantity_Sold]]*Table3[[#This Row],[Selling_Price]]</f>
        <v>648</v>
      </c>
      <c r="K1935" s="3">
        <f t="shared" si="122"/>
        <v>24.3</v>
      </c>
      <c r="L1935" s="3">
        <f t="shared" si="123"/>
        <v>623.70000000000005</v>
      </c>
      <c r="M1935" s="3" t="str">
        <f>TEXT(Table3[[#This Row],[Date]], "mmmm")</f>
        <v>February</v>
      </c>
      <c r="N1935" s="3" t="str">
        <f>_xlfn.XLOOKUP(D1935,Customers!A:A,Customers!B:B )</f>
        <v>Miranda-Jimenez</v>
      </c>
      <c r="O1935" s="3" t="str">
        <f>_xlfn.XLOOKUP(C1935,Books!A:A,Books!B:B)</f>
        <v>Effort same</v>
      </c>
      <c r="P1935" s="3" t="str">
        <f>INDEX(Customers!B:B,MATCH(D1935,Customers!A:A,0))</f>
        <v>Miranda-Jimenez</v>
      </c>
    </row>
    <row r="1936" spans="1:16">
      <c r="A1936" t="s">
        <v>2583</v>
      </c>
      <c r="B1936" s="5">
        <v>44985</v>
      </c>
      <c r="C1936" t="s">
        <v>80</v>
      </c>
      <c r="D1936" t="s">
        <v>534</v>
      </c>
      <c r="E1936">
        <v>6</v>
      </c>
      <c r="F1936" t="str">
        <f t="shared" si="120"/>
        <v>Bulk</v>
      </c>
      <c r="G1936" s="3">
        <v>164</v>
      </c>
      <c r="H1936">
        <v>15</v>
      </c>
      <c r="I1936" t="str">
        <f t="shared" si="121"/>
        <v>discounted</v>
      </c>
      <c r="J1936" s="3">
        <f>Table3[[#This Row],[Quantity_Sold]]*Table3[[#This Row],[Selling_Price]]</f>
        <v>984</v>
      </c>
      <c r="K1936" s="3">
        <f t="shared" si="122"/>
        <v>24.6</v>
      </c>
      <c r="L1936" s="3">
        <f t="shared" si="123"/>
        <v>959.4</v>
      </c>
      <c r="M1936" s="3" t="str">
        <f>TEXT(Table3[[#This Row],[Date]], "mmmm")</f>
        <v>February</v>
      </c>
      <c r="N1936" s="3" t="str">
        <f>_xlfn.XLOOKUP(D1936,Customers!A:A,Customers!B:B )</f>
        <v>Gonzalez Inc</v>
      </c>
      <c r="O1936" s="3" t="str">
        <f>_xlfn.XLOOKUP(C1936,Books!A:A,Books!B:B)</f>
        <v>Can apply</v>
      </c>
      <c r="P1936" s="3" t="str">
        <f>INDEX(Customers!B:B,MATCH(D1936,Customers!A:A,0))</f>
        <v>Gonzalez Inc</v>
      </c>
    </row>
    <row r="1937" spans="1:16">
      <c r="A1937" t="s">
        <v>2584</v>
      </c>
      <c r="B1937" s="5">
        <v>44978</v>
      </c>
      <c r="C1937" t="s">
        <v>40</v>
      </c>
      <c r="D1937" t="s">
        <v>328</v>
      </c>
      <c r="E1937">
        <v>3</v>
      </c>
      <c r="F1937" t="str">
        <f t="shared" si="120"/>
        <v>normal</v>
      </c>
      <c r="G1937" s="3">
        <v>427</v>
      </c>
      <c r="H1937">
        <v>0</v>
      </c>
      <c r="I1937" t="str">
        <f t="shared" si="121"/>
        <v>full price</v>
      </c>
      <c r="J1937" s="3">
        <f>Table3[[#This Row],[Quantity_Sold]]*Table3[[#This Row],[Selling_Price]]</f>
        <v>1281</v>
      </c>
      <c r="K1937" s="3">
        <f t="shared" si="122"/>
        <v>0</v>
      </c>
      <c r="L1937" s="3">
        <f t="shared" si="123"/>
        <v>1281</v>
      </c>
      <c r="M1937" s="3" t="str">
        <f>TEXT(Table3[[#This Row],[Date]], "mmmm")</f>
        <v>February</v>
      </c>
      <c r="N1937" s="3" t="str">
        <f>_xlfn.XLOOKUP(D1937,Customers!A:A,Customers!B:B )</f>
        <v>Callahan, Edwards and Hudson</v>
      </c>
      <c r="O1937" s="3" t="str">
        <f>_xlfn.XLOOKUP(C1937,Books!A:A,Books!B:B)</f>
        <v>Big thought where</v>
      </c>
      <c r="P1937" s="3" t="str">
        <f>INDEX(Customers!B:B,MATCH(D1937,Customers!A:A,0))</f>
        <v>Callahan, Edwards and Hudson</v>
      </c>
    </row>
    <row r="1938" spans="1:16">
      <c r="A1938" t="s">
        <v>2585</v>
      </c>
      <c r="B1938" s="5">
        <v>44976</v>
      </c>
      <c r="C1938" t="s">
        <v>114</v>
      </c>
      <c r="D1938" t="s">
        <v>182</v>
      </c>
      <c r="E1938">
        <v>6</v>
      </c>
      <c r="F1938" t="str">
        <f t="shared" si="120"/>
        <v>Bulk</v>
      </c>
      <c r="G1938" s="3">
        <v>315</v>
      </c>
      <c r="H1938">
        <v>0</v>
      </c>
      <c r="I1938" t="str">
        <f t="shared" si="121"/>
        <v>full price</v>
      </c>
      <c r="J1938" s="3">
        <f>Table3[[#This Row],[Quantity_Sold]]*Table3[[#This Row],[Selling_Price]]</f>
        <v>1890</v>
      </c>
      <c r="K1938" s="3">
        <f t="shared" si="122"/>
        <v>0</v>
      </c>
      <c r="L1938" s="3">
        <f t="shared" si="123"/>
        <v>1890</v>
      </c>
      <c r="M1938" s="3" t="str">
        <f>TEXT(Table3[[#This Row],[Date]], "mmmm")</f>
        <v>February</v>
      </c>
      <c r="N1938" s="3" t="str">
        <f>_xlfn.XLOOKUP(D1938,Customers!A:A,Customers!B:B )</f>
        <v>Hernandez LLC</v>
      </c>
      <c r="O1938" s="3" t="str">
        <f>_xlfn.XLOOKUP(C1938,Books!A:A,Books!B:B)</f>
        <v>Detail difficult power</v>
      </c>
      <c r="P1938" s="3" t="str">
        <f>INDEX(Customers!B:B,MATCH(D1938,Customers!A:A,0))</f>
        <v>Hernandez LLC</v>
      </c>
    </row>
    <row r="1939" spans="1:16">
      <c r="A1939" t="s">
        <v>2586</v>
      </c>
      <c r="B1939" s="5">
        <v>44976</v>
      </c>
      <c r="C1939" t="s">
        <v>56</v>
      </c>
      <c r="D1939" t="s">
        <v>592</v>
      </c>
      <c r="E1939">
        <v>8</v>
      </c>
      <c r="F1939" t="str">
        <f t="shared" si="120"/>
        <v>Bulk</v>
      </c>
      <c r="G1939" s="3">
        <v>222</v>
      </c>
      <c r="H1939">
        <v>10</v>
      </c>
      <c r="I1939" t="str">
        <f t="shared" si="121"/>
        <v>discounted</v>
      </c>
      <c r="J1939" s="3">
        <f>Table3[[#This Row],[Quantity_Sold]]*Table3[[#This Row],[Selling_Price]]</f>
        <v>1776</v>
      </c>
      <c r="K1939" s="3">
        <f t="shared" si="122"/>
        <v>22.2</v>
      </c>
      <c r="L1939" s="3">
        <f t="shared" si="123"/>
        <v>1753.8</v>
      </c>
      <c r="M1939" s="3" t="str">
        <f>TEXT(Table3[[#This Row],[Date]], "mmmm")</f>
        <v>February</v>
      </c>
      <c r="N1939" s="3" t="str">
        <f>_xlfn.XLOOKUP(D1939,Customers!A:A,Customers!B:B )</f>
        <v>Martin, Davis and Arias</v>
      </c>
      <c r="O1939" s="3" t="str">
        <f>_xlfn.XLOOKUP(C1939,Books!A:A,Books!B:B)</f>
        <v>Unit coach</v>
      </c>
      <c r="P1939" s="3" t="str">
        <f>INDEX(Customers!B:B,MATCH(D1939,Customers!A:A,0))</f>
        <v>Martin, Davis and Arias</v>
      </c>
    </row>
    <row r="1940" spans="1:16">
      <c r="A1940" t="s">
        <v>2587</v>
      </c>
      <c r="B1940" s="5">
        <v>44960</v>
      </c>
      <c r="C1940" t="s">
        <v>26</v>
      </c>
      <c r="D1940" t="s">
        <v>602</v>
      </c>
      <c r="E1940">
        <v>2</v>
      </c>
      <c r="F1940" t="str">
        <f t="shared" si="120"/>
        <v>normal</v>
      </c>
      <c r="G1940" s="3">
        <v>210</v>
      </c>
      <c r="H1940">
        <v>10</v>
      </c>
      <c r="I1940" t="str">
        <f t="shared" si="121"/>
        <v>discounted</v>
      </c>
      <c r="J1940" s="3">
        <f>Table3[[#This Row],[Quantity_Sold]]*Table3[[#This Row],[Selling_Price]]</f>
        <v>420</v>
      </c>
      <c r="K1940" s="3">
        <f t="shared" si="122"/>
        <v>21</v>
      </c>
      <c r="L1940" s="3">
        <f t="shared" si="123"/>
        <v>399</v>
      </c>
      <c r="M1940" s="3" t="str">
        <f>TEXT(Table3[[#This Row],[Date]], "mmmm")</f>
        <v>February</v>
      </c>
      <c r="N1940" s="3" t="str">
        <f>_xlfn.XLOOKUP(D1940,Customers!A:A,Customers!B:B )</f>
        <v>Spears, Matthews and Ellis</v>
      </c>
      <c r="O1940" s="3" t="str">
        <f>_xlfn.XLOOKUP(C1940,Books!A:A,Books!B:B)</f>
        <v>Nearly material</v>
      </c>
      <c r="P1940" s="3" t="str">
        <f>INDEX(Customers!B:B,MATCH(D1940,Customers!A:A,0))</f>
        <v>Spears, Matthews and Ellis</v>
      </c>
    </row>
    <row r="1941" spans="1:16">
      <c r="A1941" t="s">
        <v>2588</v>
      </c>
      <c r="B1941" s="5">
        <v>44965</v>
      </c>
      <c r="C1941" t="s">
        <v>76</v>
      </c>
      <c r="D1941" t="s">
        <v>157</v>
      </c>
      <c r="E1941">
        <v>7</v>
      </c>
      <c r="F1941" t="str">
        <f t="shared" si="120"/>
        <v>Bulk</v>
      </c>
      <c r="G1941" s="3">
        <v>305</v>
      </c>
      <c r="H1941">
        <v>15</v>
      </c>
      <c r="I1941" t="str">
        <f t="shared" si="121"/>
        <v>discounted</v>
      </c>
      <c r="J1941" s="3">
        <f>Table3[[#This Row],[Quantity_Sold]]*Table3[[#This Row],[Selling_Price]]</f>
        <v>2135</v>
      </c>
      <c r="K1941" s="3">
        <f t="shared" si="122"/>
        <v>45.75</v>
      </c>
      <c r="L1941" s="3">
        <f t="shared" si="123"/>
        <v>2089.25</v>
      </c>
      <c r="M1941" s="3" t="str">
        <f>TEXT(Table3[[#This Row],[Date]], "mmmm")</f>
        <v>February</v>
      </c>
      <c r="N1941" s="3" t="str">
        <f>_xlfn.XLOOKUP(D1941,Customers!A:A,Customers!B:B )</f>
        <v>Brown PLC</v>
      </c>
      <c r="O1941" s="3" t="str">
        <f>_xlfn.XLOOKUP(C1941,Books!A:A,Books!B:B)</f>
        <v>Above treatment</v>
      </c>
      <c r="P1941" s="3" t="str">
        <f>INDEX(Customers!B:B,MATCH(D1941,Customers!A:A,0))</f>
        <v>Brown PLC</v>
      </c>
    </row>
    <row r="1942" spans="1:16">
      <c r="A1942" t="s">
        <v>2589</v>
      </c>
      <c r="B1942" s="5">
        <v>44963</v>
      </c>
      <c r="C1942" t="s">
        <v>42</v>
      </c>
      <c r="D1942" t="s">
        <v>516</v>
      </c>
      <c r="E1942">
        <v>3</v>
      </c>
      <c r="F1942" t="str">
        <f t="shared" si="120"/>
        <v>normal</v>
      </c>
      <c r="G1942" s="3">
        <v>303</v>
      </c>
      <c r="H1942">
        <v>0</v>
      </c>
      <c r="I1942" t="str">
        <f t="shared" si="121"/>
        <v>full price</v>
      </c>
      <c r="J1942" s="3">
        <f>Table3[[#This Row],[Quantity_Sold]]*Table3[[#This Row],[Selling_Price]]</f>
        <v>909</v>
      </c>
      <c r="K1942" s="3">
        <f t="shared" si="122"/>
        <v>0</v>
      </c>
      <c r="L1942" s="3">
        <f t="shared" si="123"/>
        <v>909</v>
      </c>
      <c r="M1942" s="3" t="str">
        <f>TEXT(Table3[[#This Row],[Date]], "mmmm")</f>
        <v>February</v>
      </c>
      <c r="N1942" s="3" t="str">
        <f>_xlfn.XLOOKUP(D1942,Customers!A:A,Customers!B:B )</f>
        <v>Chen Inc</v>
      </c>
      <c r="O1942" s="3" t="str">
        <f>_xlfn.XLOOKUP(C1942,Books!A:A,Books!B:B)</f>
        <v>Industry sport interesting</v>
      </c>
      <c r="P1942" s="3" t="str">
        <f>INDEX(Customers!B:B,MATCH(D1942,Customers!A:A,0))</f>
        <v>Chen Inc</v>
      </c>
    </row>
    <row r="1943" spans="1:16">
      <c r="A1943" t="s">
        <v>2590</v>
      </c>
      <c r="B1943" s="5">
        <v>44962</v>
      </c>
      <c r="C1943" t="s">
        <v>72</v>
      </c>
      <c r="D1943" t="s">
        <v>188</v>
      </c>
      <c r="E1943">
        <v>9</v>
      </c>
      <c r="F1943" t="str">
        <f t="shared" si="120"/>
        <v>Bulk</v>
      </c>
      <c r="G1943" s="3">
        <v>423</v>
      </c>
      <c r="H1943">
        <v>0</v>
      </c>
      <c r="I1943" t="str">
        <f t="shared" si="121"/>
        <v>full price</v>
      </c>
      <c r="J1943" s="3">
        <f>Table3[[#This Row],[Quantity_Sold]]*Table3[[#This Row],[Selling_Price]]</f>
        <v>3807</v>
      </c>
      <c r="K1943" s="3">
        <f t="shared" si="122"/>
        <v>0</v>
      </c>
      <c r="L1943" s="3">
        <f t="shared" si="123"/>
        <v>3807</v>
      </c>
      <c r="M1943" s="3" t="str">
        <f>TEXT(Table3[[#This Row],[Date]], "mmmm")</f>
        <v>February</v>
      </c>
      <c r="N1943" s="3" t="str">
        <f>_xlfn.XLOOKUP(D1943,Customers!A:A,Customers!B:B )</f>
        <v>Moran-Joyce</v>
      </c>
      <c r="O1943" s="3" t="str">
        <f>_xlfn.XLOOKUP(C1943,Books!A:A,Books!B:B)</f>
        <v>Remain hard</v>
      </c>
      <c r="P1943" s="3" t="str">
        <f>INDEX(Customers!B:B,MATCH(D1943,Customers!A:A,0))</f>
        <v>Moran-Joyce</v>
      </c>
    </row>
    <row r="1944" spans="1:16">
      <c r="A1944" t="s">
        <v>2591</v>
      </c>
      <c r="B1944" s="5">
        <v>44960</v>
      </c>
      <c r="C1944" t="s">
        <v>124</v>
      </c>
      <c r="D1944" t="s">
        <v>258</v>
      </c>
      <c r="E1944">
        <v>7</v>
      </c>
      <c r="F1944" t="str">
        <f t="shared" si="120"/>
        <v>Bulk</v>
      </c>
      <c r="G1944" s="3">
        <v>362</v>
      </c>
      <c r="H1944">
        <v>10</v>
      </c>
      <c r="I1944" t="str">
        <f t="shared" si="121"/>
        <v>discounted</v>
      </c>
      <c r="J1944" s="3">
        <f>Table3[[#This Row],[Quantity_Sold]]*Table3[[#This Row],[Selling_Price]]</f>
        <v>2534</v>
      </c>
      <c r="K1944" s="3">
        <f t="shared" si="122"/>
        <v>36.200000000000003</v>
      </c>
      <c r="L1944" s="3">
        <f t="shared" si="123"/>
        <v>2497.8000000000002</v>
      </c>
      <c r="M1944" s="3" t="str">
        <f>TEXT(Table3[[#This Row],[Date]], "mmmm")</f>
        <v>February</v>
      </c>
      <c r="N1944" s="3" t="str">
        <f>_xlfn.XLOOKUP(D1944,Customers!A:A,Customers!B:B )</f>
        <v>Williams LLC</v>
      </c>
      <c r="O1944" s="3" t="str">
        <f>_xlfn.XLOOKUP(C1944,Books!A:A,Books!B:B)</f>
        <v>Financial</v>
      </c>
      <c r="P1944" s="3" t="str">
        <f>INDEX(Customers!B:B,MATCH(D1944,Customers!A:A,0))</f>
        <v>Williams LLC</v>
      </c>
    </row>
    <row r="1945" spans="1:16">
      <c r="A1945" t="s">
        <v>2592</v>
      </c>
      <c r="B1945" s="5">
        <v>44967</v>
      </c>
      <c r="C1945" t="s">
        <v>10</v>
      </c>
      <c r="D1945" t="s">
        <v>530</v>
      </c>
      <c r="E1945">
        <v>6</v>
      </c>
      <c r="F1945" t="str">
        <f t="shared" si="120"/>
        <v>Bulk</v>
      </c>
      <c r="G1945" s="3">
        <v>167</v>
      </c>
      <c r="H1945">
        <v>10</v>
      </c>
      <c r="I1945" t="str">
        <f t="shared" si="121"/>
        <v>discounted</v>
      </c>
      <c r="J1945" s="3">
        <f>Table3[[#This Row],[Quantity_Sold]]*Table3[[#This Row],[Selling_Price]]</f>
        <v>1002</v>
      </c>
      <c r="K1945" s="3">
        <f t="shared" si="122"/>
        <v>16.7</v>
      </c>
      <c r="L1945" s="3">
        <f t="shared" si="123"/>
        <v>985.3</v>
      </c>
      <c r="M1945" s="3" t="str">
        <f>TEXT(Table3[[#This Row],[Date]], "mmmm")</f>
        <v>February</v>
      </c>
      <c r="N1945" s="3" t="str">
        <f>_xlfn.XLOOKUP(D1945,Customers!A:A,Customers!B:B )</f>
        <v>Prince Group</v>
      </c>
      <c r="O1945" s="3" t="str">
        <f>_xlfn.XLOOKUP(C1945,Books!A:A,Books!B:B)</f>
        <v>Late</v>
      </c>
      <c r="P1945" s="3" t="str">
        <f>INDEX(Customers!B:B,MATCH(D1945,Customers!A:A,0))</f>
        <v>Prince Group</v>
      </c>
    </row>
    <row r="1946" spans="1:16">
      <c r="A1946" t="s">
        <v>2593</v>
      </c>
      <c r="B1946" s="5">
        <v>44970</v>
      </c>
      <c r="C1946" t="s">
        <v>26</v>
      </c>
      <c r="D1946" t="s">
        <v>500</v>
      </c>
      <c r="E1946">
        <v>1</v>
      </c>
      <c r="F1946" t="str">
        <f t="shared" si="120"/>
        <v>normal</v>
      </c>
      <c r="G1946" s="3">
        <v>210</v>
      </c>
      <c r="H1946">
        <v>0</v>
      </c>
      <c r="I1946" t="str">
        <f t="shared" si="121"/>
        <v>full price</v>
      </c>
      <c r="J1946" s="3">
        <f>Table3[[#This Row],[Quantity_Sold]]*Table3[[#This Row],[Selling_Price]]</f>
        <v>210</v>
      </c>
      <c r="K1946" s="3">
        <f t="shared" si="122"/>
        <v>0</v>
      </c>
      <c r="L1946" s="3">
        <f t="shared" si="123"/>
        <v>210</v>
      </c>
      <c r="M1946" s="3" t="str">
        <f>TEXT(Table3[[#This Row],[Date]], "mmmm")</f>
        <v>February</v>
      </c>
      <c r="N1946" s="3" t="str">
        <f>_xlfn.XLOOKUP(D1946,Customers!A:A,Customers!B:B )</f>
        <v>Patterson Ltd</v>
      </c>
      <c r="O1946" s="3" t="str">
        <f>_xlfn.XLOOKUP(C1946,Books!A:A,Books!B:B)</f>
        <v>Nearly material</v>
      </c>
      <c r="P1946" s="3" t="str">
        <f>INDEX(Customers!B:B,MATCH(D1946,Customers!A:A,0))</f>
        <v>Patterson Ltd</v>
      </c>
    </row>
    <row r="1947" spans="1:16">
      <c r="A1947" t="s">
        <v>2594</v>
      </c>
      <c r="B1947" s="5">
        <v>44972</v>
      </c>
      <c r="C1947" t="s">
        <v>122</v>
      </c>
      <c r="D1947" t="s">
        <v>254</v>
      </c>
      <c r="E1947">
        <v>7</v>
      </c>
      <c r="F1947" t="str">
        <f t="shared" si="120"/>
        <v>Bulk</v>
      </c>
      <c r="G1947" s="3">
        <v>326</v>
      </c>
      <c r="H1947">
        <v>5</v>
      </c>
      <c r="I1947" t="str">
        <f t="shared" si="121"/>
        <v>discounted</v>
      </c>
      <c r="J1947" s="3">
        <f>Table3[[#This Row],[Quantity_Sold]]*Table3[[#This Row],[Selling_Price]]</f>
        <v>2282</v>
      </c>
      <c r="K1947" s="3">
        <f t="shared" si="122"/>
        <v>16.3</v>
      </c>
      <c r="L1947" s="3">
        <f t="shared" si="123"/>
        <v>2265.6999999999998</v>
      </c>
      <c r="M1947" s="3" t="str">
        <f>TEXT(Table3[[#This Row],[Date]], "mmmm")</f>
        <v>February</v>
      </c>
      <c r="N1947" s="3" t="str">
        <f>_xlfn.XLOOKUP(D1947,Customers!A:A,Customers!B:B )</f>
        <v>Nielsen, Chandler and Erickson</v>
      </c>
      <c r="O1947" s="3" t="str">
        <f>_xlfn.XLOOKUP(C1947,Books!A:A,Books!B:B)</f>
        <v>Than every</v>
      </c>
      <c r="P1947" s="3" t="str">
        <f>INDEX(Customers!B:B,MATCH(D1947,Customers!A:A,0))</f>
        <v>Nielsen, Chandler and Erickson</v>
      </c>
    </row>
    <row r="1948" spans="1:16">
      <c r="A1948" t="s">
        <v>2595</v>
      </c>
      <c r="B1948" s="5">
        <v>44976</v>
      </c>
      <c r="C1948" t="s">
        <v>120</v>
      </c>
      <c r="D1948" t="s">
        <v>470</v>
      </c>
      <c r="E1948">
        <v>10</v>
      </c>
      <c r="F1948" t="str">
        <f t="shared" si="120"/>
        <v>Bulk</v>
      </c>
      <c r="G1948" s="3">
        <v>204</v>
      </c>
      <c r="H1948">
        <v>10</v>
      </c>
      <c r="I1948" t="str">
        <f t="shared" si="121"/>
        <v>discounted</v>
      </c>
      <c r="J1948" s="3">
        <f>Table3[[#This Row],[Quantity_Sold]]*Table3[[#This Row],[Selling_Price]]</f>
        <v>2040</v>
      </c>
      <c r="K1948" s="3">
        <f t="shared" si="122"/>
        <v>20.399999999999999</v>
      </c>
      <c r="L1948" s="3">
        <f t="shared" si="123"/>
        <v>2019.6</v>
      </c>
      <c r="M1948" s="3" t="str">
        <f>TEXT(Table3[[#This Row],[Date]], "mmmm")</f>
        <v>February</v>
      </c>
      <c r="N1948" s="3" t="str">
        <f>_xlfn.XLOOKUP(D1948,Customers!A:A,Customers!B:B )</f>
        <v>Hill-Rojas</v>
      </c>
      <c r="O1948" s="3" t="str">
        <f>_xlfn.XLOOKUP(C1948,Books!A:A,Books!B:B)</f>
        <v>Expect turn</v>
      </c>
      <c r="P1948" s="3" t="str">
        <f>INDEX(Customers!B:B,MATCH(D1948,Customers!A:A,0))</f>
        <v>Hill-Rojas</v>
      </c>
    </row>
    <row r="1949" spans="1:16">
      <c r="A1949" t="s">
        <v>2596</v>
      </c>
      <c r="B1949" s="5">
        <v>44968</v>
      </c>
      <c r="C1949" t="s">
        <v>68</v>
      </c>
      <c r="D1949" t="s">
        <v>296</v>
      </c>
      <c r="E1949">
        <v>2</v>
      </c>
      <c r="F1949" t="str">
        <f t="shared" si="120"/>
        <v>normal</v>
      </c>
      <c r="G1949" s="3">
        <v>410</v>
      </c>
      <c r="H1949">
        <v>15</v>
      </c>
      <c r="I1949" t="str">
        <f t="shared" si="121"/>
        <v>discounted</v>
      </c>
      <c r="J1949" s="3">
        <f>Table3[[#This Row],[Quantity_Sold]]*Table3[[#This Row],[Selling_Price]]</f>
        <v>820</v>
      </c>
      <c r="K1949" s="3">
        <f t="shared" si="122"/>
        <v>61.5</v>
      </c>
      <c r="L1949" s="3">
        <f t="shared" si="123"/>
        <v>758.5</v>
      </c>
      <c r="M1949" s="3" t="str">
        <f>TEXT(Table3[[#This Row],[Date]], "mmmm")</f>
        <v>February</v>
      </c>
      <c r="N1949" s="3" t="str">
        <f>_xlfn.XLOOKUP(D1949,Customers!A:A,Customers!B:B )</f>
        <v>Lee, Mullen and Hall</v>
      </c>
      <c r="O1949" s="3" t="str">
        <f>_xlfn.XLOOKUP(C1949,Books!A:A,Books!B:B)</f>
        <v>Audience will series</v>
      </c>
      <c r="P1949" s="3" t="str">
        <f>INDEX(Customers!B:B,MATCH(D1949,Customers!A:A,0))</f>
        <v>Lee, Mullen and Hall</v>
      </c>
    </row>
    <row r="1950" spans="1:16">
      <c r="A1950" t="s">
        <v>2597</v>
      </c>
      <c r="B1950" s="5">
        <v>44980</v>
      </c>
      <c r="C1950" t="s">
        <v>122</v>
      </c>
      <c r="D1950" t="s">
        <v>540</v>
      </c>
      <c r="E1950">
        <v>9</v>
      </c>
      <c r="F1950" t="str">
        <f t="shared" si="120"/>
        <v>Bulk</v>
      </c>
      <c r="G1950" s="3">
        <v>326</v>
      </c>
      <c r="H1950">
        <v>15</v>
      </c>
      <c r="I1950" t="str">
        <f t="shared" si="121"/>
        <v>discounted</v>
      </c>
      <c r="J1950" s="3">
        <f>Table3[[#This Row],[Quantity_Sold]]*Table3[[#This Row],[Selling_Price]]</f>
        <v>2934</v>
      </c>
      <c r="K1950" s="3">
        <f t="shared" si="122"/>
        <v>48.9</v>
      </c>
      <c r="L1950" s="3">
        <f t="shared" si="123"/>
        <v>2885.1</v>
      </c>
      <c r="M1950" s="3" t="str">
        <f>TEXT(Table3[[#This Row],[Date]], "mmmm")</f>
        <v>February</v>
      </c>
      <c r="N1950" s="3" t="str">
        <f>_xlfn.XLOOKUP(D1950,Customers!A:A,Customers!B:B )</f>
        <v>Patel-Thomas</v>
      </c>
      <c r="O1950" s="3" t="str">
        <f>_xlfn.XLOOKUP(C1950,Books!A:A,Books!B:B)</f>
        <v>Than every</v>
      </c>
      <c r="P1950" s="3" t="str">
        <f>INDEX(Customers!B:B,MATCH(D1950,Customers!A:A,0))</f>
        <v>Patel-Thomas</v>
      </c>
    </row>
    <row r="1951" spans="1:16">
      <c r="A1951" t="s">
        <v>2598</v>
      </c>
      <c r="B1951" s="5">
        <v>44979</v>
      </c>
      <c r="C1951" t="s">
        <v>4</v>
      </c>
      <c r="D1951" t="s">
        <v>586</v>
      </c>
      <c r="E1951">
        <v>2</v>
      </c>
      <c r="F1951" t="str">
        <f t="shared" si="120"/>
        <v>normal</v>
      </c>
      <c r="G1951" s="3">
        <v>418</v>
      </c>
      <c r="H1951">
        <v>5</v>
      </c>
      <c r="I1951" t="str">
        <f t="shared" si="121"/>
        <v>discounted</v>
      </c>
      <c r="J1951" s="3">
        <f>Table3[[#This Row],[Quantity_Sold]]*Table3[[#This Row],[Selling_Price]]</f>
        <v>836</v>
      </c>
      <c r="K1951" s="3">
        <f t="shared" si="122"/>
        <v>20.9</v>
      </c>
      <c r="L1951" s="3">
        <f t="shared" si="123"/>
        <v>815.1</v>
      </c>
      <c r="M1951" s="3" t="str">
        <f>TEXT(Table3[[#This Row],[Date]], "mmmm")</f>
        <v>February</v>
      </c>
      <c r="N1951" s="3" t="str">
        <f>_xlfn.XLOOKUP(D1951,Customers!A:A,Customers!B:B )</f>
        <v>Collins-Wang</v>
      </c>
      <c r="O1951" s="3" t="str">
        <f>_xlfn.XLOOKUP(C1951,Books!A:A,Books!B:B)</f>
        <v>Arrive ok</v>
      </c>
      <c r="P1951" s="3" t="str">
        <f>INDEX(Customers!B:B,MATCH(D1951,Customers!A:A,0))</f>
        <v>Collins-Wang</v>
      </c>
    </row>
    <row r="1952" spans="1:16">
      <c r="A1952" t="s">
        <v>2599</v>
      </c>
      <c r="B1952" s="5">
        <v>44976</v>
      </c>
      <c r="C1952" t="s">
        <v>36</v>
      </c>
      <c r="D1952" t="s">
        <v>208</v>
      </c>
      <c r="E1952">
        <v>3</v>
      </c>
      <c r="F1952" t="str">
        <f t="shared" si="120"/>
        <v>normal</v>
      </c>
      <c r="G1952" s="3">
        <v>420</v>
      </c>
      <c r="H1952">
        <v>0</v>
      </c>
      <c r="I1952" t="str">
        <f t="shared" si="121"/>
        <v>full price</v>
      </c>
      <c r="J1952" s="3">
        <f>Table3[[#This Row],[Quantity_Sold]]*Table3[[#This Row],[Selling_Price]]</f>
        <v>1260</v>
      </c>
      <c r="K1952" s="3">
        <f t="shared" si="122"/>
        <v>0</v>
      </c>
      <c r="L1952" s="3">
        <f t="shared" si="123"/>
        <v>1260</v>
      </c>
      <c r="M1952" s="3" t="str">
        <f>TEXT(Table3[[#This Row],[Date]], "mmmm")</f>
        <v>February</v>
      </c>
      <c r="N1952" s="3" t="str">
        <f>_xlfn.XLOOKUP(D1952,Customers!A:A,Customers!B:B )</f>
        <v>Smith-Proctor</v>
      </c>
      <c r="O1952" s="3" t="str">
        <f>_xlfn.XLOOKUP(C1952,Books!A:A,Books!B:B)</f>
        <v>Try fast</v>
      </c>
      <c r="P1952" s="3" t="str">
        <f>INDEX(Customers!B:B,MATCH(D1952,Customers!A:A,0))</f>
        <v>Smith-Proctor</v>
      </c>
    </row>
    <row r="1953" spans="1:16">
      <c r="A1953" t="s">
        <v>2600</v>
      </c>
      <c r="B1953" s="5">
        <v>44959</v>
      </c>
      <c r="C1953" t="s">
        <v>82</v>
      </c>
      <c r="D1953" t="s">
        <v>342</v>
      </c>
      <c r="E1953">
        <v>7</v>
      </c>
      <c r="F1953" t="str">
        <f t="shared" si="120"/>
        <v>Bulk</v>
      </c>
      <c r="G1953" s="3">
        <v>373</v>
      </c>
      <c r="H1953">
        <v>15</v>
      </c>
      <c r="I1953" t="str">
        <f t="shared" si="121"/>
        <v>discounted</v>
      </c>
      <c r="J1953" s="3">
        <f>Table3[[#This Row],[Quantity_Sold]]*Table3[[#This Row],[Selling_Price]]</f>
        <v>2611</v>
      </c>
      <c r="K1953" s="3">
        <f t="shared" si="122"/>
        <v>55.95</v>
      </c>
      <c r="L1953" s="3">
        <f t="shared" si="123"/>
        <v>2555.0500000000002</v>
      </c>
      <c r="M1953" s="3" t="str">
        <f>TEXT(Table3[[#This Row],[Date]], "mmmm")</f>
        <v>February</v>
      </c>
      <c r="N1953" s="3" t="str">
        <f>_xlfn.XLOOKUP(D1953,Customers!A:A,Customers!B:B )</f>
        <v>Cooper-Bennett</v>
      </c>
      <c r="O1953" s="3" t="str">
        <f>_xlfn.XLOOKUP(C1953,Books!A:A,Books!B:B)</f>
        <v>Light leader expect</v>
      </c>
      <c r="P1953" s="3" t="str">
        <f>INDEX(Customers!B:B,MATCH(D1953,Customers!A:A,0))</f>
        <v>Cooper-Bennett</v>
      </c>
    </row>
    <row r="1954" spans="1:16">
      <c r="A1954" t="s">
        <v>2601</v>
      </c>
      <c r="B1954" s="5">
        <v>44979</v>
      </c>
      <c r="C1954" t="s">
        <v>10</v>
      </c>
      <c r="D1954" t="s">
        <v>564</v>
      </c>
      <c r="E1954">
        <v>1</v>
      </c>
      <c r="F1954" t="str">
        <f t="shared" si="120"/>
        <v>normal</v>
      </c>
      <c r="G1954" s="3">
        <v>167</v>
      </c>
      <c r="H1954">
        <v>0</v>
      </c>
      <c r="I1954" t="str">
        <f t="shared" si="121"/>
        <v>full price</v>
      </c>
      <c r="J1954" s="3">
        <f>Table3[[#This Row],[Quantity_Sold]]*Table3[[#This Row],[Selling_Price]]</f>
        <v>167</v>
      </c>
      <c r="K1954" s="3">
        <f t="shared" si="122"/>
        <v>0</v>
      </c>
      <c r="L1954" s="3">
        <f t="shared" si="123"/>
        <v>167</v>
      </c>
      <c r="M1954" s="3" t="str">
        <f>TEXT(Table3[[#This Row],[Date]], "mmmm")</f>
        <v>February</v>
      </c>
      <c r="N1954" s="3" t="str">
        <f>_xlfn.XLOOKUP(D1954,Customers!A:A,Customers!B:B )</f>
        <v>Hernandez, Castaneda and Khan</v>
      </c>
      <c r="O1954" s="3" t="str">
        <f>_xlfn.XLOOKUP(C1954,Books!A:A,Books!B:B)</f>
        <v>Late</v>
      </c>
      <c r="P1954" s="3" t="str">
        <f>INDEX(Customers!B:B,MATCH(D1954,Customers!A:A,0))</f>
        <v>Hernandez, Castaneda and Khan</v>
      </c>
    </row>
    <row r="1955" spans="1:16">
      <c r="A1955" t="s">
        <v>2602</v>
      </c>
      <c r="B1955" s="5">
        <v>44985</v>
      </c>
      <c r="C1955" t="s">
        <v>124</v>
      </c>
      <c r="D1955" t="s">
        <v>484</v>
      </c>
      <c r="E1955">
        <v>1</v>
      </c>
      <c r="F1955" t="str">
        <f t="shared" si="120"/>
        <v>normal</v>
      </c>
      <c r="G1955" s="3">
        <v>362</v>
      </c>
      <c r="H1955">
        <v>15</v>
      </c>
      <c r="I1955" t="str">
        <f t="shared" si="121"/>
        <v>discounted</v>
      </c>
      <c r="J1955" s="3">
        <f>Table3[[#This Row],[Quantity_Sold]]*Table3[[#This Row],[Selling_Price]]</f>
        <v>362</v>
      </c>
      <c r="K1955" s="3">
        <f t="shared" si="122"/>
        <v>54.3</v>
      </c>
      <c r="L1955" s="3">
        <f t="shared" si="123"/>
        <v>307.7</v>
      </c>
      <c r="M1955" s="3" t="str">
        <f>TEXT(Table3[[#This Row],[Date]], "mmmm")</f>
        <v>February</v>
      </c>
      <c r="N1955" s="3" t="str">
        <f>_xlfn.XLOOKUP(D1955,Customers!A:A,Customers!B:B )</f>
        <v>Hall-Morgan</v>
      </c>
      <c r="O1955" s="3" t="str">
        <f>_xlfn.XLOOKUP(C1955,Books!A:A,Books!B:B)</f>
        <v>Financial</v>
      </c>
      <c r="P1955" s="3" t="str">
        <f>INDEX(Customers!B:B,MATCH(D1955,Customers!A:A,0))</f>
        <v>Hall-Morgan</v>
      </c>
    </row>
    <row r="1956" spans="1:16">
      <c r="A1956" t="s">
        <v>2603</v>
      </c>
      <c r="B1956" s="5">
        <v>44983</v>
      </c>
      <c r="C1956" t="s">
        <v>38</v>
      </c>
      <c r="D1956" t="s">
        <v>338</v>
      </c>
      <c r="E1956">
        <v>2</v>
      </c>
      <c r="F1956" t="str">
        <f t="shared" si="120"/>
        <v>normal</v>
      </c>
      <c r="G1956" s="3">
        <v>417</v>
      </c>
      <c r="H1956">
        <v>0</v>
      </c>
      <c r="I1956" t="str">
        <f t="shared" si="121"/>
        <v>full price</v>
      </c>
      <c r="J1956" s="3">
        <f>Table3[[#This Row],[Quantity_Sold]]*Table3[[#This Row],[Selling_Price]]</f>
        <v>834</v>
      </c>
      <c r="K1956" s="3">
        <f t="shared" si="122"/>
        <v>0</v>
      </c>
      <c r="L1956" s="3">
        <f t="shared" si="123"/>
        <v>834</v>
      </c>
      <c r="M1956" s="3" t="str">
        <f>TEXT(Table3[[#This Row],[Date]], "mmmm")</f>
        <v>February</v>
      </c>
      <c r="N1956" s="3" t="str">
        <f>_xlfn.XLOOKUP(D1956,Customers!A:A,Customers!B:B )</f>
        <v>Mahoney-Long</v>
      </c>
      <c r="O1956" s="3" t="str">
        <f>_xlfn.XLOOKUP(C1956,Books!A:A,Books!B:B)</f>
        <v>Impact believe worker look</v>
      </c>
      <c r="P1956" s="3" t="str">
        <f>INDEX(Customers!B:B,MATCH(D1956,Customers!A:A,0))</f>
        <v>Mahoney-Long</v>
      </c>
    </row>
    <row r="1957" spans="1:16">
      <c r="A1957" t="s">
        <v>2604</v>
      </c>
      <c r="B1957" s="5">
        <v>44979</v>
      </c>
      <c r="C1957" t="s">
        <v>46</v>
      </c>
      <c r="D1957" t="s">
        <v>284</v>
      </c>
      <c r="E1957">
        <v>10</v>
      </c>
      <c r="F1957" t="str">
        <f t="shared" si="120"/>
        <v>Bulk</v>
      </c>
      <c r="G1957" s="3">
        <v>167</v>
      </c>
      <c r="H1957">
        <v>0</v>
      </c>
      <c r="I1957" t="str">
        <f t="shared" si="121"/>
        <v>full price</v>
      </c>
      <c r="J1957" s="3">
        <f>Table3[[#This Row],[Quantity_Sold]]*Table3[[#This Row],[Selling_Price]]</f>
        <v>1670</v>
      </c>
      <c r="K1957" s="3">
        <f t="shared" si="122"/>
        <v>0</v>
      </c>
      <c r="L1957" s="3">
        <f t="shared" si="123"/>
        <v>1670</v>
      </c>
      <c r="M1957" s="3" t="str">
        <f>TEXT(Table3[[#This Row],[Date]], "mmmm")</f>
        <v>February</v>
      </c>
      <c r="N1957" s="3" t="str">
        <f>_xlfn.XLOOKUP(D1957,Customers!A:A,Customers!B:B )</f>
        <v>Rodriguez, Evans and Valdez</v>
      </c>
      <c r="O1957" s="3" t="str">
        <f>_xlfn.XLOOKUP(C1957,Books!A:A,Books!B:B)</f>
        <v>Result population age</v>
      </c>
      <c r="P1957" s="3" t="str">
        <f>INDEX(Customers!B:B,MATCH(D1957,Customers!A:A,0))</f>
        <v>Rodriguez, Evans and Valdez</v>
      </c>
    </row>
    <row r="1958" spans="1:16">
      <c r="A1958" t="s">
        <v>2605</v>
      </c>
      <c r="B1958" s="5">
        <v>44985</v>
      </c>
      <c r="C1958" t="s">
        <v>88</v>
      </c>
      <c r="D1958" t="s">
        <v>578</v>
      </c>
      <c r="E1958">
        <v>1</v>
      </c>
      <c r="F1958" t="str">
        <f t="shared" si="120"/>
        <v>normal</v>
      </c>
      <c r="G1958" s="3">
        <v>456</v>
      </c>
      <c r="H1958">
        <v>15</v>
      </c>
      <c r="I1958" t="str">
        <f t="shared" si="121"/>
        <v>discounted</v>
      </c>
      <c r="J1958" s="3">
        <f>Table3[[#This Row],[Quantity_Sold]]*Table3[[#This Row],[Selling_Price]]</f>
        <v>456</v>
      </c>
      <c r="K1958" s="3">
        <f t="shared" si="122"/>
        <v>68.400000000000006</v>
      </c>
      <c r="L1958" s="3">
        <f t="shared" si="123"/>
        <v>387.6</v>
      </c>
      <c r="M1958" s="3" t="str">
        <f>TEXT(Table3[[#This Row],[Date]], "mmmm")</f>
        <v>February</v>
      </c>
      <c r="N1958" s="3" t="str">
        <f>_xlfn.XLOOKUP(D1958,Customers!A:A,Customers!B:B )</f>
        <v>Moody-Dunn</v>
      </c>
      <c r="O1958" s="3" t="str">
        <f>_xlfn.XLOOKUP(C1958,Books!A:A,Books!B:B)</f>
        <v>Lay chance</v>
      </c>
      <c r="P1958" s="3" t="str">
        <f>INDEX(Customers!B:B,MATCH(D1958,Customers!A:A,0))</f>
        <v>Moody-Dunn</v>
      </c>
    </row>
    <row r="1959" spans="1:16">
      <c r="A1959" t="s">
        <v>2606</v>
      </c>
      <c r="B1959" s="5">
        <v>44981</v>
      </c>
      <c r="C1959" t="s">
        <v>58</v>
      </c>
      <c r="D1959" t="s">
        <v>276</v>
      </c>
      <c r="E1959">
        <v>9</v>
      </c>
      <c r="F1959" t="str">
        <f t="shared" si="120"/>
        <v>Bulk</v>
      </c>
      <c r="G1959" s="3">
        <v>467</v>
      </c>
      <c r="H1959">
        <v>10</v>
      </c>
      <c r="I1959" t="str">
        <f t="shared" si="121"/>
        <v>discounted</v>
      </c>
      <c r="J1959" s="3">
        <f>Table3[[#This Row],[Quantity_Sold]]*Table3[[#This Row],[Selling_Price]]</f>
        <v>4203</v>
      </c>
      <c r="K1959" s="3">
        <f t="shared" si="122"/>
        <v>46.7</v>
      </c>
      <c r="L1959" s="3">
        <f t="shared" si="123"/>
        <v>4156.3</v>
      </c>
      <c r="M1959" s="3" t="str">
        <f>TEXT(Table3[[#This Row],[Date]], "mmmm")</f>
        <v>February</v>
      </c>
      <c r="N1959" s="3" t="str">
        <f>_xlfn.XLOOKUP(D1959,Customers!A:A,Customers!B:B )</f>
        <v>Johnston and Sons</v>
      </c>
      <c r="O1959" s="3" t="str">
        <f>_xlfn.XLOOKUP(C1959,Books!A:A,Books!B:B)</f>
        <v>World threat</v>
      </c>
      <c r="P1959" s="3" t="str">
        <f>INDEX(Customers!B:B,MATCH(D1959,Customers!A:A,0))</f>
        <v>Johnston and Sons</v>
      </c>
    </row>
    <row r="1960" spans="1:16">
      <c r="A1960" t="s">
        <v>2607</v>
      </c>
      <c r="B1960" s="5">
        <v>44982</v>
      </c>
      <c r="C1960" t="s">
        <v>64</v>
      </c>
      <c r="D1960" t="s">
        <v>354</v>
      </c>
      <c r="E1960">
        <v>6</v>
      </c>
      <c r="F1960" t="str">
        <f t="shared" si="120"/>
        <v>Bulk</v>
      </c>
      <c r="G1960" s="3">
        <v>487</v>
      </c>
      <c r="H1960">
        <v>15</v>
      </c>
      <c r="I1960" t="str">
        <f t="shared" si="121"/>
        <v>discounted</v>
      </c>
      <c r="J1960" s="3">
        <f>Table3[[#This Row],[Quantity_Sold]]*Table3[[#This Row],[Selling_Price]]</f>
        <v>2922</v>
      </c>
      <c r="K1960" s="3">
        <f t="shared" si="122"/>
        <v>73.05</v>
      </c>
      <c r="L1960" s="3">
        <f t="shared" si="123"/>
        <v>2848.95</v>
      </c>
      <c r="M1960" s="3" t="str">
        <f>TEXT(Table3[[#This Row],[Date]], "mmmm")</f>
        <v>February</v>
      </c>
      <c r="N1960" s="3" t="str">
        <f>_xlfn.XLOOKUP(D1960,Customers!A:A,Customers!B:B )</f>
        <v>Davis, Harmon and Morgan</v>
      </c>
      <c r="O1960" s="3" t="str">
        <f>_xlfn.XLOOKUP(C1960,Books!A:A,Books!B:B)</f>
        <v>Health beyond back</v>
      </c>
      <c r="P1960" s="3" t="str">
        <f>INDEX(Customers!B:B,MATCH(D1960,Customers!A:A,0))</f>
        <v>Davis, Harmon and Morgan</v>
      </c>
    </row>
    <row r="1961" spans="1:16">
      <c r="A1961" t="s">
        <v>2608</v>
      </c>
      <c r="B1961" s="5">
        <v>44972</v>
      </c>
      <c r="C1961" t="s">
        <v>54</v>
      </c>
      <c r="D1961" t="s">
        <v>376</v>
      </c>
      <c r="E1961">
        <v>3</v>
      </c>
      <c r="F1961" t="str">
        <f t="shared" si="120"/>
        <v>normal</v>
      </c>
      <c r="G1961" s="3">
        <v>421</v>
      </c>
      <c r="H1961">
        <v>15</v>
      </c>
      <c r="I1961" t="str">
        <f t="shared" si="121"/>
        <v>discounted</v>
      </c>
      <c r="J1961" s="3">
        <f>Table3[[#This Row],[Quantity_Sold]]*Table3[[#This Row],[Selling_Price]]</f>
        <v>1263</v>
      </c>
      <c r="K1961" s="3">
        <f t="shared" si="122"/>
        <v>63.15</v>
      </c>
      <c r="L1961" s="3">
        <f t="shared" si="123"/>
        <v>1199.8499999999999</v>
      </c>
      <c r="M1961" s="3" t="str">
        <f>TEXT(Table3[[#This Row],[Date]], "mmmm")</f>
        <v>February</v>
      </c>
      <c r="N1961" s="3" t="str">
        <f>_xlfn.XLOOKUP(D1961,Customers!A:A,Customers!B:B )</f>
        <v>Miller Ltd</v>
      </c>
      <c r="O1961" s="3" t="str">
        <f>_xlfn.XLOOKUP(C1961,Books!A:A,Books!B:B)</f>
        <v>Author director</v>
      </c>
      <c r="P1961" s="3" t="str">
        <f>INDEX(Customers!B:B,MATCH(D1961,Customers!A:A,0))</f>
        <v>Miller Ltd</v>
      </c>
    </row>
    <row r="1962" spans="1:16">
      <c r="A1962" t="s">
        <v>2609</v>
      </c>
      <c r="B1962" s="5">
        <v>44959</v>
      </c>
      <c r="C1962" t="s">
        <v>100</v>
      </c>
      <c r="D1962" t="s">
        <v>276</v>
      </c>
      <c r="E1962">
        <v>5</v>
      </c>
      <c r="F1962" t="str">
        <f t="shared" si="120"/>
        <v>normal</v>
      </c>
      <c r="G1962" s="3">
        <v>334</v>
      </c>
      <c r="H1962">
        <v>15</v>
      </c>
      <c r="I1962" t="str">
        <f t="shared" si="121"/>
        <v>discounted</v>
      </c>
      <c r="J1962" s="3">
        <f>Table3[[#This Row],[Quantity_Sold]]*Table3[[#This Row],[Selling_Price]]</f>
        <v>1670</v>
      </c>
      <c r="K1962" s="3">
        <f t="shared" si="122"/>
        <v>50.1</v>
      </c>
      <c r="L1962" s="3">
        <f t="shared" si="123"/>
        <v>1619.9</v>
      </c>
      <c r="M1962" s="3" t="str">
        <f>TEXT(Table3[[#This Row],[Date]], "mmmm")</f>
        <v>February</v>
      </c>
      <c r="N1962" s="3" t="str">
        <f>_xlfn.XLOOKUP(D1962,Customers!A:A,Customers!B:B )</f>
        <v>Johnston and Sons</v>
      </c>
      <c r="O1962" s="3" t="str">
        <f>_xlfn.XLOOKUP(C1962,Books!A:A,Books!B:B)</f>
        <v>Prevent particularly wrong</v>
      </c>
      <c r="P1962" s="3" t="str">
        <f>INDEX(Customers!B:B,MATCH(D1962,Customers!A:A,0))</f>
        <v>Johnston and Sons</v>
      </c>
    </row>
    <row r="1963" spans="1:16">
      <c r="A1963" t="s">
        <v>2610</v>
      </c>
      <c r="B1963" s="5">
        <v>44976</v>
      </c>
      <c r="C1963" t="s">
        <v>54</v>
      </c>
      <c r="D1963" t="s">
        <v>428</v>
      </c>
      <c r="E1963">
        <v>6</v>
      </c>
      <c r="F1963" t="str">
        <f t="shared" si="120"/>
        <v>Bulk</v>
      </c>
      <c r="G1963" s="3">
        <v>421</v>
      </c>
      <c r="H1963">
        <v>5</v>
      </c>
      <c r="I1963" t="str">
        <f t="shared" si="121"/>
        <v>discounted</v>
      </c>
      <c r="J1963" s="3">
        <f>Table3[[#This Row],[Quantity_Sold]]*Table3[[#This Row],[Selling_Price]]</f>
        <v>2526</v>
      </c>
      <c r="K1963" s="3">
        <f t="shared" si="122"/>
        <v>21.05</v>
      </c>
      <c r="L1963" s="3">
        <f t="shared" si="123"/>
        <v>2504.9499999999998</v>
      </c>
      <c r="M1963" s="3" t="str">
        <f>TEXT(Table3[[#This Row],[Date]], "mmmm")</f>
        <v>February</v>
      </c>
      <c r="N1963" s="3" t="str">
        <f>_xlfn.XLOOKUP(D1963,Customers!A:A,Customers!B:B )</f>
        <v>Daniels-Bond</v>
      </c>
      <c r="O1963" s="3" t="str">
        <f>_xlfn.XLOOKUP(C1963,Books!A:A,Books!B:B)</f>
        <v>Author director</v>
      </c>
      <c r="P1963" s="3" t="str">
        <f>INDEX(Customers!B:B,MATCH(D1963,Customers!A:A,0))</f>
        <v>Daniels-Bond</v>
      </c>
    </row>
    <row r="1964" spans="1:16">
      <c r="A1964" t="s">
        <v>2611</v>
      </c>
      <c r="B1964" s="5">
        <v>44983</v>
      </c>
      <c r="C1964" t="s">
        <v>114</v>
      </c>
      <c r="D1964" t="s">
        <v>320</v>
      </c>
      <c r="E1964">
        <v>10</v>
      </c>
      <c r="F1964" t="str">
        <f t="shared" si="120"/>
        <v>Bulk</v>
      </c>
      <c r="G1964" s="3">
        <v>315</v>
      </c>
      <c r="H1964">
        <v>5</v>
      </c>
      <c r="I1964" t="str">
        <f t="shared" si="121"/>
        <v>discounted</v>
      </c>
      <c r="J1964" s="3">
        <f>Table3[[#This Row],[Quantity_Sold]]*Table3[[#This Row],[Selling_Price]]</f>
        <v>3150</v>
      </c>
      <c r="K1964" s="3">
        <f t="shared" si="122"/>
        <v>15.75</v>
      </c>
      <c r="L1964" s="3">
        <f t="shared" si="123"/>
        <v>3134.25</v>
      </c>
      <c r="M1964" s="3" t="str">
        <f>TEXT(Table3[[#This Row],[Date]], "mmmm")</f>
        <v>February</v>
      </c>
      <c r="N1964" s="3" t="str">
        <f>_xlfn.XLOOKUP(D1964,Customers!A:A,Customers!B:B )</f>
        <v>Warner, Willis and Ray</v>
      </c>
      <c r="O1964" s="3" t="str">
        <f>_xlfn.XLOOKUP(C1964,Books!A:A,Books!B:B)</f>
        <v>Detail difficult power</v>
      </c>
      <c r="P1964" s="3" t="str">
        <f>INDEX(Customers!B:B,MATCH(D1964,Customers!A:A,0))</f>
        <v>Warner, Willis and Ray</v>
      </c>
    </row>
    <row r="1965" spans="1:16">
      <c r="A1965" t="s">
        <v>2612</v>
      </c>
      <c r="B1965" s="5">
        <v>44968</v>
      </c>
      <c r="C1965" t="s">
        <v>104</v>
      </c>
      <c r="D1965" t="s">
        <v>382</v>
      </c>
      <c r="E1965">
        <v>10</v>
      </c>
      <c r="F1965" t="str">
        <f t="shared" si="120"/>
        <v>Bulk</v>
      </c>
      <c r="G1965" s="3">
        <v>465</v>
      </c>
      <c r="H1965">
        <v>15</v>
      </c>
      <c r="I1965" t="str">
        <f t="shared" si="121"/>
        <v>discounted</v>
      </c>
      <c r="J1965" s="3">
        <f>Table3[[#This Row],[Quantity_Sold]]*Table3[[#This Row],[Selling_Price]]</f>
        <v>4650</v>
      </c>
      <c r="K1965" s="3">
        <f t="shared" si="122"/>
        <v>69.75</v>
      </c>
      <c r="L1965" s="3">
        <f t="shared" si="123"/>
        <v>4580.25</v>
      </c>
      <c r="M1965" s="3" t="str">
        <f>TEXT(Table3[[#This Row],[Date]], "mmmm")</f>
        <v>February</v>
      </c>
      <c r="N1965" s="3" t="str">
        <f>_xlfn.XLOOKUP(D1965,Customers!A:A,Customers!B:B )</f>
        <v>Williams and Sons</v>
      </c>
      <c r="O1965" s="3" t="str">
        <f>_xlfn.XLOOKUP(C1965,Books!A:A,Books!B:B)</f>
        <v>Process find daughter</v>
      </c>
      <c r="P1965" s="3" t="str">
        <f>INDEX(Customers!B:B,MATCH(D1965,Customers!A:A,0))</f>
        <v>Williams and Sons</v>
      </c>
    </row>
    <row r="1966" spans="1:16">
      <c r="A1966" t="s">
        <v>2613</v>
      </c>
      <c r="B1966" s="5">
        <v>44962</v>
      </c>
      <c r="C1966" t="s">
        <v>56</v>
      </c>
      <c r="D1966" t="s">
        <v>598</v>
      </c>
      <c r="E1966">
        <v>9</v>
      </c>
      <c r="F1966" t="str">
        <f t="shared" si="120"/>
        <v>Bulk</v>
      </c>
      <c r="G1966" s="3">
        <v>222</v>
      </c>
      <c r="H1966">
        <v>0</v>
      </c>
      <c r="I1966" t="str">
        <f t="shared" si="121"/>
        <v>full price</v>
      </c>
      <c r="J1966" s="3">
        <f>Table3[[#This Row],[Quantity_Sold]]*Table3[[#This Row],[Selling_Price]]</f>
        <v>1998</v>
      </c>
      <c r="K1966" s="3">
        <f t="shared" si="122"/>
        <v>0</v>
      </c>
      <c r="L1966" s="3">
        <f t="shared" si="123"/>
        <v>1998</v>
      </c>
      <c r="M1966" s="3" t="str">
        <f>TEXT(Table3[[#This Row],[Date]], "mmmm")</f>
        <v>February</v>
      </c>
      <c r="N1966" s="3" t="str">
        <f>_xlfn.XLOOKUP(D1966,Customers!A:A,Customers!B:B )</f>
        <v>Clark LLC</v>
      </c>
      <c r="O1966" s="3" t="str">
        <f>_xlfn.XLOOKUP(C1966,Books!A:A,Books!B:B)</f>
        <v>Unit coach</v>
      </c>
      <c r="P1966" s="3" t="str">
        <f>INDEX(Customers!B:B,MATCH(D1966,Customers!A:A,0))</f>
        <v>Clark LLC</v>
      </c>
    </row>
    <row r="1967" spans="1:16">
      <c r="A1967" t="s">
        <v>2614</v>
      </c>
      <c r="B1967" s="5">
        <v>44978</v>
      </c>
      <c r="C1967" t="s">
        <v>50</v>
      </c>
      <c r="D1967" t="s">
        <v>486</v>
      </c>
      <c r="E1967">
        <v>10</v>
      </c>
      <c r="F1967" t="str">
        <f t="shared" si="120"/>
        <v>Bulk</v>
      </c>
      <c r="G1967" s="3">
        <v>269</v>
      </c>
      <c r="H1967">
        <v>0</v>
      </c>
      <c r="I1967" t="str">
        <f t="shared" si="121"/>
        <v>full price</v>
      </c>
      <c r="J1967" s="3">
        <f>Table3[[#This Row],[Quantity_Sold]]*Table3[[#This Row],[Selling_Price]]</f>
        <v>2690</v>
      </c>
      <c r="K1967" s="3">
        <f t="shared" si="122"/>
        <v>0</v>
      </c>
      <c r="L1967" s="3">
        <f t="shared" si="123"/>
        <v>2690</v>
      </c>
      <c r="M1967" s="3" t="str">
        <f>TEXT(Table3[[#This Row],[Date]], "mmmm")</f>
        <v>February</v>
      </c>
      <c r="N1967" s="3" t="str">
        <f>_xlfn.XLOOKUP(D1967,Customers!A:A,Customers!B:B )</f>
        <v>Liu Group</v>
      </c>
      <c r="O1967" s="3" t="str">
        <f>_xlfn.XLOOKUP(C1967,Books!A:A,Books!B:B)</f>
        <v>Course history</v>
      </c>
      <c r="P1967" s="3" t="str">
        <f>INDEX(Customers!B:B,MATCH(D1967,Customers!A:A,0))</f>
        <v>Liu Group</v>
      </c>
    </row>
    <row r="1968" spans="1:16">
      <c r="A1968" t="s">
        <v>2615</v>
      </c>
      <c r="B1968" s="5">
        <v>44985</v>
      </c>
      <c r="C1968" t="s">
        <v>54</v>
      </c>
      <c r="D1968" t="s">
        <v>149</v>
      </c>
      <c r="E1968">
        <v>10</v>
      </c>
      <c r="F1968" t="str">
        <f t="shared" si="120"/>
        <v>Bulk</v>
      </c>
      <c r="G1968" s="3">
        <v>421</v>
      </c>
      <c r="H1968">
        <v>0</v>
      </c>
      <c r="I1968" t="str">
        <f t="shared" si="121"/>
        <v>full price</v>
      </c>
      <c r="J1968" s="3">
        <f>Table3[[#This Row],[Quantity_Sold]]*Table3[[#This Row],[Selling_Price]]</f>
        <v>4210</v>
      </c>
      <c r="K1968" s="3">
        <f t="shared" si="122"/>
        <v>0</v>
      </c>
      <c r="L1968" s="3">
        <f t="shared" si="123"/>
        <v>4210</v>
      </c>
      <c r="M1968" s="3" t="str">
        <f>TEXT(Table3[[#This Row],[Date]], "mmmm")</f>
        <v>February</v>
      </c>
      <c r="N1968" s="3" t="str">
        <f>_xlfn.XLOOKUP(D1968,Customers!A:A,Customers!B:B )</f>
        <v>Webster LLC</v>
      </c>
      <c r="O1968" s="3" t="str">
        <f>_xlfn.XLOOKUP(C1968,Books!A:A,Books!B:B)</f>
        <v>Author director</v>
      </c>
      <c r="P1968" s="3" t="str">
        <f>INDEX(Customers!B:B,MATCH(D1968,Customers!A:A,0))</f>
        <v>Webster LLC</v>
      </c>
    </row>
    <row r="1969" spans="1:16">
      <c r="A1969" t="s">
        <v>2616</v>
      </c>
      <c r="B1969" s="5">
        <v>44979</v>
      </c>
      <c r="C1969" t="s">
        <v>50</v>
      </c>
      <c r="D1969" t="s">
        <v>544</v>
      </c>
      <c r="E1969">
        <v>4</v>
      </c>
      <c r="F1969" t="str">
        <f t="shared" si="120"/>
        <v>normal</v>
      </c>
      <c r="G1969" s="3">
        <v>269</v>
      </c>
      <c r="H1969">
        <v>5</v>
      </c>
      <c r="I1969" t="str">
        <f t="shared" si="121"/>
        <v>discounted</v>
      </c>
      <c r="J1969" s="3">
        <f>Table3[[#This Row],[Quantity_Sold]]*Table3[[#This Row],[Selling_Price]]</f>
        <v>1076</v>
      </c>
      <c r="K1969" s="3">
        <f t="shared" si="122"/>
        <v>13.45</v>
      </c>
      <c r="L1969" s="3">
        <f t="shared" si="123"/>
        <v>1062.55</v>
      </c>
      <c r="M1969" s="3" t="str">
        <f>TEXT(Table3[[#This Row],[Date]], "mmmm")</f>
        <v>February</v>
      </c>
      <c r="N1969" s="3" t="str">
        <f>_xlfn.XLOOKUP(D1969,Customers!A:A,Customers!B:B )</f>
        <v>Lee Ltd</v>
      </c>
      <c r="O1969" s="3" t="str">
        <f>_xlfn.XLOOKUP(C1969,Books!A:A,Books!B:B)</f>
        <v>Course history</v>
      </c>
      <c r="P1969" s="3" t="str">
        <f>INDEX(Customers!B:B,MATCH(D1969,Customers!A:A,0))</f>
        <v>Lee Ltd</v>
      </c>
    </row>
    <row r="1970" spans="1:16">
      <c r="A1970" t="s">
        <v>2617</v>
      </c>
      <c r="B1970" s="5">
        <v>44972</v>
      </c>
      <c r="C1970" t="s">
        <v>40</v>
      </c>
      <c r="D1970" t="s">
        <v>470</v>
      </c>
      <c r="E1970">
        <v>10</v>
      </c>
      <c r="F1970" t="str">
        <f t="shared" si="120"/>
        <v>Bulk</v>
      </c>
      <c r="G1970" s="3">
        <v>427</v>
      </c>
      <c r="H1970">
        <v>15</v>
      </c>
      <c r="I1970" t="str">
        <f t="shared" si="121"/>
        <v>discounted</v>
      </c>
      <c r="J1970" s="3">
        <f>Table3[[#This Row],[Quantity_Sold]]*Table3[[#This Row],[Selling_Price]]</f>
        <v>4270</v>
      </c>
      <c r="K1970" s="3">
        <f t="shared" si="122"/>
        <v>64.05</v>
      </c>
      <c r="L1970" s="3">
        <f t="shared" si="123"/>
        <v>4205.95</v>
      </c>
      <c r="M1970" s="3" t="str">
        <f>TEXT(Table3[[#This Row],[Date]], "mmmm")</f>
        <v>February</v>
      </c>
      <c r="N1970" s="3" t="str">
        <f>_xlfn.XLOOKUP(D1970,Customers!A:A,Customers!B:B )</f>
        <v>Hill-Rojas</v>
      </c>
      <c r="O1970" s="3" t="str">
        <f>_xlfn.XLOOKUP(C1970,Books!A:A,Books!B:B)</f>
        <v>Big thought where</v>
      </c>
      <c r="P1970" s="3" t="str">
        <f>INDEX(Customers!B:B,MATCH(D1970,Customers!A:A,0))</f>
        <v>Hill-Rojas</v>
      </c>
    </row>
    <row r="1971" spans="1:16">
      <c r="A1971" t="s">
        <v>2618</v>
      </c>
      <c r="B1971" s="5">
        <v>44959</v>
      </c>
      <c r="C1971" t="s">
        <v>24</v>
      </c>
      <c r="D1971" t="s">
        <v>194</v>
      </c>
      <c r="E1971">
        <v>3</v>
      </c>
      <c r="F1971" t="str">
        <f t="shared" si="120"/>
        <v>normal</v>
      </c>
      <c r="G1971" s="3">
        <v>492</v>
      </c>
      <c r="H1971">
        <v>0</v>
      </c>
      <c r="I1971" t="str">
        <f t="shared" si="121"/>
        <v>full price</v>
      </c>
      <c r="J1971" s="3">
        <f>Table3[[#This Row],[Quantity_Sold]]*Table3[[#This Row],[Selling_Price]]</f>
        <v>1476</v>
      </c>
      <c r="K1971" s="3">
        <f t="shared" si="122"/>
        <v>0</v>
      </c>
      <c r="L1971" s="3">
        <f t="shared" si="123"/>
        <v>1476</v>
      </c>
      <c r="M1971" s="3" t="str">
        <f>TEXT(Table3[[#This Row],[Date]], "mmmm")</f>
        <v>February</v>
      </c>
      <c r="N1971" s="3" t="str">
        <f>_xlfn.XLOOKUP(D1971,Customers!A:A,Customers!B:B )</f>
        <v>Cook-Rocha</v>
      </c>
      <c r="O1971" s="3" t="str">
        <f>_xlfn.XLOOKUP(C1971,Books!A:A,Books!B:B)</f>
        <v>Audience stop sport</v>
      </c>
      <c r="P1971" s="3" t="str">
        <f>INDEX(Customers!B:B,MATCH(D1971,Customers!A:A,0))</f>
        <v>Cook-Rocha</v>
      </c>
    </row>
    <row r="1972" spans="1:16">
      <c r="A1972" t="s">
        <v>2619</v>
      </c>
      <c r="B1972" s="5">
        <v>44985</v>
      </c>
      <c r="C1972" t="s">
        <v>94</v>
      </c>
      <c r="D1972" t="s">
        <v>270</v>
      </c>
      <c r="E1972">
        <v>8</v>
      </c>
      <c r="F1972" t="str">
        <f t="shared" si="120"/>
        <v>Bulk</v>
      </c>
      <c r="G1972" s="3">
        <v>262</v>
      </c>
      <c r="H1972">
        <v>10</v>
      </c>
      <c r="I1972" t="str">
        <f t="shared" si="121"/>
        <v>discounted</v>
      </c>
      <c r="J1972" s="3">
        <f>Table3[[#This Row],[Quantity_Sold]]*Table3[[#This Row],[Selling_Price]]</f>
        <v>2096</v>
      </c>
      <c r="K1972" s="3">
        <f t="shared" si="122"/>
        <v>26.2</v>
      </c>
      <c r="L1972" s="3">
        <f t="shared" si="123"/>
        <v>2069.8000000000002</v>
      </c>
      <c r="M1972" s="3" t="str">
        <f>TEXT(Table3[[#This Row],[Date]], "mmmm")</f>
        <v>February</v>
      </c>
      <c r="N1972" s="3" t="str">
        <f>_xlfn.XLOOKUP(D1972,Customers!A:A,Customers!B:B )</f>
        <v>Martin Group</v>
      </c>
      <c r="O1972" s="3" t="str">
        <f>_xlfn.XLOOKUP(C1972,Books!A:A,Books!B:B)</f>
        <v>Number owner</v>
      </c>
      <c r="P1972" s="3" t="str">
        <f>INDEX(Customers!B:B,MATCH(D1972,Customers!A:A,0))</f>
        <v>Martin Group</v>
      </c>
    </row>
    <row r="1973" spans="1:16">
      <c r="A1973" t="s">
        <v>2620</v>
      </c>
      <c r="B1973" s="5">
        <v>44978</v>
      </c>
      <c r="C1973" t="s">
        <v>74</v>
      </c>
      <c r="D1973" t="s">
        <v>436</v>
      </c>
      <c r="E1973">
        <v>3</v>
      </c>
      <c r="F1973" t="str">
        <f t="shared" si="120"/>
        <v>normal</v>
      </c>
      <c r="G1973" s="3">
        <v>347</v>
      </c>
      <c r="H1973">
        <v>0</v>
      </c>
      <c r="I1973" t="str">
        <f t="shared" si="121"/>
        <v>full price</v>
      </c>
      <c r="J1973" s="3">
        <f>Table3[[#This Row],[Quantity_Sold]]*Table3[[#This Row],[Selling_Price]]</f>
        <v>1041</v>
      </c>
      <c r="K1973" s="3">
        <f t="shared" si="122"/>
        <v>0</v>
      </c>
      <c r="L1973" s="3">
        <f t="shared" si="123"/>
        <v>1041</v>
      </c>
      <c r="M1973" s="3" t="str">
        <f>TEXT(Table3[[#This Row],[Date]], "mmmm")</f>
        <v>February</v>
      </c>
      <c r="N1973" s="3" t="str">
        <f>_xlfn.XLOOKUP(D1973,Customers!A:A,Customers!B:B )</f>
        <v>Brown-Rivers</v>
      </c>
      <c r="O1973" s="3" t="str">
        <f>_xlfn.XLOOKUP(C1973,Books!A:A,Books!B:B)</f>
        <v>Think either pressure</v>
      </c>
      <c r="P1973" s="3" t="str">
        <f>INDEX(Customers!B:B,MATCH(D1973,Customers!A:A,0))</f>
        <v>Brown-Rivers</v>
      </c>
    </row>
    <row r="1974" spans="1:16">
      <c r="A1974" t="s">
        <v>2621</v>
      </c>
      <c r="B1974" s="5">
        <v>44976</v>
      </c>
      <c r="C1974" t="s">
        <v>72</v>
      </c>
      <c r="D1974" t="s">
        <v>554</v>
      </c>
      <c r="E1974">
        <v>3</v>
      </c>
      <c r="F1974" t="str">
        <f t="shared" si="120"/>
        <v>normal</v>
      </c>
      <c r="G1974" s="3">
        <v>423</v>
      </c>
      <c r="H1974">
        <v>10</v>
      </c>
      <c r="I1974" t="str">
        <f t="shared" si="121"/>
        <v>discounted</v>
      </c>
      <c r="J1974" s="3">
        <f>Table3[[#This Row],[Quantity_Sold]]*Table3[[#This Row],[Selling_Price]]</f>
        <v>1269</v>
      </c>
      <c r="K1974" s="3">
        <f t="shared" si="122"/>
        <v>42.3</v>
      </c>
      <c r="L1974" s="3">
        <f t="shared" si="123"/>
        <v>1226.7</v>
      </c>
      <c r="M1974" s="3" t="str">
        <f>TEXT(Table3[[#This Row],[Date]], "mmmm")</f>
        <v>February</v>
      </c>
      <c r="N1974" s="3" t="str">
        <f>_xlfn.XLOOKUP(D1974,Customers!A:A,Customers!B:B )</f>
        <v>Casey-Orozco</v>
      </c>
      <c r="O1974" s="3" t="str">
        <f>_xlfn.XLOOKUP(C1974,Books!A:A,Books!B:B)</f>
        <v>Remain hard</v>
      </c>
      <c r="P1974" s="3" t="str">
        <f>INDEX(Customers!B:B,MATCH(D1974,Customers!A:A,0))</f>
        <v>Casey-Orozco</v>
      </c>
    </row>
    <row r="1975" spans="1:16">
      <c r="A1975" t="s">
        <v>2622</v>
      </c>
      <c r="B1975" s="5">
        <v>44982</v>
      </c>
      <c r="C1975" t="s">
        <v>84</v>
      </c>
      <c r="D1975" t="s">
        <v>232</v>
      </c>
      <c r="E1975">
        <v>8</v>
      </c>
      <c r="F1975" t="str">
        <f t="shared" si="120"/>
        <v>Bulk</v>
      </c>
      <c r="G1975" s="3">
        <v>481</v>
      </c>
      <c r="H1975">
        <v>0</v>
      </c>
      <c r="I1975" t="str">
        <f t="shared" si="121"/>
        <v>full price</v>
      </c>
      <c r="J1975" s="3">
        <f>Table3[[#This Row],[Quantity_Sold]]*Table3[[#This Row],[Selling_Price]]</f>
        <v>3848</v>
      </c>
      <c r="K1975" s="3">
        <f t="shared" si="122"/>
        <v>0</v>
      </c>
      <c r="L1975" s="3">
        <f t="shared" si="123"/>
        <v>3848</v>
      </c>
      <c r="M1975" s="3" t="str">
        <f>TEXT(Table3[[#This Row],[Date]], "mmmm")</f>
        <v>February</v>
      </c>
      <c r="N1975" s="3" t="str">
        <f>_xlfn.XLOOKUP(D1975,Customers!A:A,Customers!B:B )</f>
        <v>Mcknight LLC</v>
      </c>
      <c r="O1975" s="3" t="str">
        <f>_xlfn.XLOOKUP(C1975,Books!A:A,Books!B:B)</f>
        <v>Statement back brother</v>
      </c>
      <c r="P1975" s="3" t="str">
        <f>INDEX(Customers!B:B,MATCH(D1975,Customers!A:A,0))</f>
        <v>Mcknight LLC</v>
      </c>
    </row>
    <row r="1976" spans="1:16">
      <c r="A1976" t="s">
        <v>2623</v>
      </c>
      <c r="B1976" s="5">
        <v>44976</v>
      </c>
      <c r="C1976" t="s">
        <v>106</v>
      </c>
      <c r="D1976" t="s">
        <v>526</v>
      </c>
      <c r="E1976">
        <v>4</v>
      </c>
      <c r="F1976" t="str">
        <f t="shared" si="120"/>
        <v>normal</v>
      </c>
      <c r="G1976" s="3">
        <v>219</v>
      </c>
      <c r="H1976">
        <v>15</v>
      </c>
      <c r="I1976" t="str">
        <f t="shared" si="121"/>
        <v>discounted</v>
      </c>
      <c r="J1976" s="3">
        <f>Table3[[#This Row],[Quantity_Sold]]*Table3[[#This Row],[Selling_Price]]</f>
        <v>876</v>
      </c>
      <c r="K1976" s="3">
        <f t="shared" si="122"/>
        <v>32.85</v>
      </c>
      <c r="L1976" s="3">
        <f t="shared" si="123"/>
        <v>843.15</v>
      </c>
      <c r="M1976" s="3" t="str">
        <f>TEXT(Table3[[#This Row],[Date]], "mmmm")</f>
        <v>February</v>
      </c>
      <c r="N1976" s="3" t="str">
        <f>_xlfn.XLOOKUP(D1976,Customers!A:A,Customers!B:B )</f>
        <v>Holden, Austin and Robinson</v>
      </c>
      <c r="O1976" s="3" t="str">
        <f>_xlfn.XLOOKUP(C1976,Books!A:A,Books!B:B)</f>
        <v>Some may</v>
      </c>
      <c r="P1976" s="3" t="str">
        <f>INDEX(Customers!B:B,MATCH(D1976,Customers!A:A,0))</f>
        <v>Holden, Austin and Robinson</v>
      </c>
    </row>
    <row r="1977" spans="1:16">
      <c r="A1977" t="s">
        <v>2624</v>
      </c>
      <c r="B1977" s="5">
        <v>44970</v>
      </c>
      <c r="C1977" t="s">
        <v>70</v>
      </c>
      <c r="D1977" t="s">
        <v>390</v>
      </c>
      <c r="E1977">
        <v>2</v>
      </c>
      <c r="F1977" t="str">
        <f t="shared" si="120"/>
        <v>normal</v>
      </c>
      <c r="G1977" s="3">
        <v>370</v>
      </c>
      <c r="H1977">
        <v>15</v>
      </c>
      <c r="I1977" t="str">
        <f t="shared" si="121"/>
        <v>discounted</v>
      </c>
      <c r="J1977" s="3">
        <f>Table3[[#This Row],[Quantity_Sold]]*Table3[[#This Row],[Selling_Price]]</f>
        <v>740</v>
      </c>
      <c r="K1977" s="3">
        <f t="shared" si="122"/>
        <v>55.5</v>
      </c>
      <c r="L1977" s="3">
        <f t="shared" si="123"/>
        <v>684.5</v>
      </c>
      <c r="M1977" s="3" t="str">
        <f>TEXT(Table3[[#This Row],[Date]], "mmmm")</f>
        <v>February</v>
      </c>
      <c r="N1977" s="3" t="str">
        <f>_xlfn.XLOOKUP(D1977,Customers!A:A,Customers!B:B )</f>
        <v>Rodriguez, Brown and Daniels</v>
      </c>
      <c r="O1977" s="3" t="str">
        <f>_xlfn.XLOOKUP(C1977,Books!A:A,Books!B:B)</f>
        <v>Assume wrong</v>
      </c>
      <c r="P1977" s="3" t="str">
        <f>INDEX(Customers!B:B,MATCH(D1977,Customers!A:A,0))</f>
        <v>Rodriguez, Brown and Daniels</v>
      </c>
    </row>
    <row r="1978" spans="1:16">
      <c r="A1978" t="s">
        <v>2625</v>
      </c>
      <c r="B1978" s="5">
        <v>44970</v>
      </c>
      <c r="C1978" t="s">
        <v>126</v>
      </c>
      <c r="D1978" t="s">
        <v>488</v>
      </c>
      <c r="E1978">
        <v>10</v>
      </c>
      <c r="F1978" t="str">
        <f t="shared" si="120"/>
        <v>Bulk</v>
      </c>
      <c r="G1978" s="3">
        <v>399</v>
      </c>
      <c r="H1978">
        <v>5</v>
      </c>
      <c r="I1978" t="str">
        <f t="shared" si="121"/>
        <v>discounted</v>
      </c>
      <c r="J1978" s="3">
        <f>Table3[[#This Row],[Quantity_Sold]]*Table3[[#This Row],[Selling_Price]]</f>
        <v>3990</v>
      </c>
      <c r="K1978" s="3">
        <f t="shared" si="122"/>
        <v>19.95</v>
      </c>
      <c r="L1978" s="3">
        <f t="shared" si="123"/>
        <v>3970.05</v>
      </c>
      <c r="M1978" s="3" t="str">
        <f>TEXT(Table3[[#This Row],[Date]], "mmmm")</f>
        <v>February</v>
      </c>
      <c r="N1978" s="3" t="str">
        <f>_xlfn.XLOOKUP(D1978,Customers!A:A,Customers!B:B )</f>
        <v>Young, Reed and Goodwin</v>
      </c>
      <c r="O1978" s="3" t="str">
        <f>_xlfn.XLOOKUP(C1978,Books!A:A,Books!B:B)</f>
        <v>Ahead leg senior</v>
      </c>
      <c r="P1978" s="3" t="str">
        <f>INDEX(Customers!B:B,MATCH(D1978,Customers!A:A,0))</f>
        <v>Young, Reed and Goodwin</v>
      </c>
    </row>
    <row r="1979" spans="1:16">
      <c r="A1979" t="s">
        <v>2626</v>
      </c>
      <c r="B1979" s="5">
        <v>44964</v>
      </c>
      <c r="C1979" t="s">
        <v>124</v>
      </c>
      <c r="D1979" t="s">
        <v>534</v>
      </c>
      <c r="E1979">
        <v>3</v>
      </c>
      <c r="F1979" t="str">
        <f t="shared" si="120"/>
        <v>normal</v>
      </c>
      <c r="G1979" s="3">
        <v>362</v>
      </c>
      <c r="H1979">
        <v>15</v>
      </c>
      <c r="I1979" t="str">
        <f t="shared" si="121"/>
        <v>discounted</v>
      </c>
      <c r="J1979" s="3">
        <f>Table3[[#This Row],[Quantity_Sold]]*Table3[[#This Row],[Selling_Price]]</f>
        <v>1086</v>
      </c>
      <c r="K1979" s="3">
        <f t="shared" si="122"/>
        <v>54.3</v>
      </c>
      <c r="L1979" s="3">
        <f t="shared" si="123"/>
        <v>1031.7</v>
      </c>
      <c r="M1979" s="3" t="str">
        <f>TEXT(Table3[[#This Row],[Date]], "mmmm")</f>
        <v>February</v>
      </c>
      <c r="N1979" s="3" t="str">
        <f>_xlfn.XLOOKUP(D1979,Customers!A:A,Customers!B:B )</f>
        <v>Gonzalez Inc</v>
      </c>
      <c r="O1979" s="3" t="str">
        <f>_xlfn.XLOOKUP(C1979,Books!A:A,Books!B:B)</f>
        <v>Financial</v>
      </c>
      <c r="P1979" s="3" t="str">
        <f>INDEX(Customers!B:B,MATCH(D1979,Customers!A:A,0))</f>
        <v>Gonzalez Inc</v>
      </c>
    </row>
    <row r="1980" spans="1:16">
      <c r="A1980" t="s">
        <v>2627</v>
      </c>
      <c r="B1980" s="5">
        <v>44982</v>
      </c>
      <c r="C1980" t="s">
        <v>82</v>
      </c>
      <c r="D1980" t="s">
        <v>414</v>
      </c>
      <c r="E1980">
        <v>6</v>
      </c>
      <c r="F1980" t="str">
        <f t="shared" si="120"/>
        <v>Bulk</v>
      </c>
      <c r="G1980" s="3">
        <v>373</v>
      </c>
      <c r="H1980">
        <v>0</v>
      </c>
      <c r="I1980" t="str">
        <f t="shared" si="121"/>
        <v>full price</v>
      </c>
      <c r="J1980" s="3">
        <f>Table3[[#This Row],[Quantity_Sold]]*Table3[[#This Row],[Selling_Price]]</f>
        <v>2238</v>
      </c>
      <c r="K1980" s="3">
        <f t="shared" si="122"/>
        <v>0</v>
      </c>
      <c r="L1980" s="3">
        <f t="shared" si="123"/>
        <v>2238</v>
      </c>
      <c r="M1980" s="3" t="str">
        <f>TEXT(Table3[[#This Row],[Date]], "mmmm")</f>
        <v>February</v>
      </c>
      <c r="N1980" s="3" t="str">
        <f>_xlfn.XLOOKUP(D1980,Customers!A:A,Customers!B:B )</f>
        <v>Brown, Hunt and Anderson</v>
      </c>
      <c r="O1980" s="3" t="str">
        <f>_xlfn.XLOOKUP(C1980,Books!A:A,Books!B:B)</f>
        <v>Light leader expect</v>
      </c>
      <c r="P1980" s="3" t="str">
        <f>INDEX(Customers!B:B,MATCH(D1980,Customers!A:A,0))</f>
        <v>Brown, Hunt and Anderson</v>
      </c>
    </row>
    <row r="1981" spans="1:16">
      <c r="A1981" t="s">
        <v>2628</v>
      </c>
      <c r="B1981" s="5">
        <v>44980</v>
      </c>
      <c r="C1981" t="s">
        <v>28</v>
      </c>
      <c r="D1981" t="s">
        <v>236</v>
      </c>
      <c r="E1981">
        <v>2</v>
      </c>
      <c r="F1981" t="str">
        <f t="shared" si="120"/>
        <v>normal</v>
      </c>
      <c r="G1981" s="3">
        <v>342</v>
      </c>
      <c r="H1981">
        <v>5</v>
      </c>
      <c r="I1981" t="str">
        <f t="shared" si="121"/>
        <v>discounted</v>
      </c>
      <c r="J1981" s="3">
        <f>Table3[[#This Row],[Quantity_Sold]]*Table3[[#This Row],[Selling_Price]]</f>
        <v>684</v>
      </c>
      <c r="K1981" s="3">
        <f t="shared" si="122"/>
        <v>17.100000000000001</v>
      </c>
      <c r="L1981" s="3">
        <f t="shared" si="123"/>
        <v>666.9</v>
      </c>
      <c r="M1981" s="3" t="str">
        <f>TEXT(Table3[[#This Row],[Date]], "mmmm")</f>
        <v>February</v>
      </c>
      <c r="N1981" s="3" t="str">
        <f>_xlfn.XLOOKUP(D1981,Customers!A:A,Customers!B:B )</f>
        <v>Davis, Franklin and Pollard</v>
      </c>
      <c r="O1981" s="3" t="str">
        <f>_xlfn.XLOOKUP(C1981,Books!A:A,Books!B:B)</f>
        <v>Eat pattern view</v>
      </c>
      <c r="P1981" s="3" t="str">
        <f>INDEX(Customers!B:B,MATCH(D1981,Customers!A:A,0))</f>
        <v>Davis, Franklin and Pollard</v>
      </c>
    </row>
    <row r="1982" spans="1:16">
      <c r="A1982" t="s">
        <v>2629</v>
      </c>
      <c r="B1982" s="5">
        <v>44960</v>
      </c>
      <c r="C1982" t="s">
        <v>110</v>
      </c>
      <c r="D1982" t="s">
        <v>444</v>
      </c>
      <c r="E1982">
        <v>8</v>
      </c>
      <c r="F1982" t="str">
        <f t="shared" si="120"/>
        <v>Bulk</v>
      </c>
      <c r="G1982" s="3">
        <v>451</v>
      </c>
      <c r="H1982">
        <v>5</v>
      </c>
      <c r="I1982" t="str">
        <f t="shared" si="121"/>
        <v>discounted</v>
      </c>
      <c r="J1982" s="3">
        <f>Table3[[#This Row],[Quantity_Sold]]*Table3[[#This Row],[Selling_Price]]</f>
        <v>3608</v>
      </c>
      <c r="K1982" s="3">
        <f t="shared" si="122"/>
        <v>22.55</v>
      </c>
      <c r="L1982" s="3">
        <f t="shared" si="123"/>
        <v>3585.45</v>
      </c>
      <c r="M1982" s="3" t="str">
        <f>TEXT(Table3[[#This Row],[Date]], "mmmm")</f>
        <v>February</v>
      </c>
      <c r="N1982" s="3" t="str">
        <f>_xlfn.XLOOKUP(D1982,Customers!A:A,Customers!B:B )</f>
        <v>Larson and Sons</v>
      </c>
      <c r="O1982" s="3" t="str">
        <f>_xlfn.XLOOKUP(C1982,Books!A:A,Books!B:B)</f>
        <v>Sense produce</v>
      </c>
      <c r="P1982" s="3" t="str">
        <f>INDEX(Customers!B:B,MATCH(D1982,Customers!A:A,0))</f>
        <v>Larson and Sons</v>
      </c>
    </row>
    <row r="1983" spans="1:16">
      <c r="A1983" t="s">
        <v>2630</v>
      </c>
      <c r="B1983" s="5">
        <v>44981</v>
      </c>
      <c r="C1983" t="s">
        <v>58</v>
      </c>
      <c r="D1983" t="s">
        <v>242</v>
      </c>
      <c r="E1983">
        <v>1</v>
      </c>
      <c r="F1983" t="str">
        <f t="shared" si="120"/>
        <v>normal</v>
      </c>
      <c r="G1983" s="3">
        <v>467</v>
      </c>
      <c r="H1983">
        <v>10</v>
      </c>
      <c r="I1983" t="str">
        <f t="shared" si="121"/>
        <v>discounted</v>
      </c>
      <c r="J1983" s="3">
        <f>Table3[[#This Row],[Quantity_Sold]]*Table3[[#This Row],[Selling_Price]]</f>
        <v>467</v>
      </c>
      <c r="K1983" s="3">
        <f t="shared" si="122"/>
        <v>46.7</v>
      </c>
      <c r="L1983" s="3">
        <f t="shared" si="123"/>
        <v>420.3</v>
      </c>
      <c r="M1983" s="3" t="str">
        <f>TEXT(Table3[[#This Row],[Date]], "mmmm")</f>
        <v>February</v>
      </c>
      <c r="N1983" s="3" t="str">
        <f>_xlfn.XLOOKUP(D1983,Customers!A:A,Customers!B:B )</f>
        <v>Porter Ltd</v>
      </c>
      <c r="O1983" s="3" t="str">
        <f>_xlfn.XLOOKUP(C1983,Books!A:A,Books!B:B)</f>
        <v>World threat</v>
      </c>
      <c r="P1983" s="3" t="str">
        <f>INDEX(Customers!B:B,MATCH(D1983,Customers!A:A,0))</f>
        <v>Porter Ltd</v>
      </c>
    </row>
    <row r="1984" spans="1:16">
      <c r="A1984" t="s">
        <v>2631</v>
      </c>
      <c r="B1984" s="5">
        <v>44978</v>
      </c>
      <c r="C1984" t="s">
        <v>26</v>
      </c>
      <c r="D1984" t="s">
        <v>332</v>
      </c>
      <c r="E1984">
        <v>2</v>
      </c>
      <c r="F1984" t="str">
        <f t="shared" si="120"/>
        <v>normal</v>
      </c>
      <c r="G1984" s="3">
        <v>210</v>
      </c>
      <c r="H1984">
        <v>0</v>
      </c>
      <c r="I1984" t="str">
        <f t="shared" si="121"/>
        <v>full price</v>
      </c>
      <c r="J1984" s="3">
        <f>Table3[[#This Row],[Quantity_Sold]]*Table3[[#This Row],[Selling_Price]]</f>
        <v>420</v>
      </c>
      <c r="K1984" s="3">
        <f t="shared" si="122"/>
        <v>0</v>
      </c>
      <c r="L1984" s="3">
        <f t="shared" si="123"/>
        <v>420</v>
      </c>
      <c r="M1984" s="3" t="str">
        <f>TEXT(Table3[[#This Row],[Date]], "mmmm")</f>
        <v>February</v>
      </c>
      <c r="N1984" s="3" t="str">
        <f>_xlfn.XLOOKUP(D1984,Customers!A:A,Customers!B:B )</f>
        <v>Powell-Cox</v>
      </c>
      <c r="O1984" s="3" t="str">
        <f>_xlfn.XLOOKUP(C1984,Books!A:A,Books!B:B)</f>
        <v>Nearly material</v>
      </c>
      <c r="P1984" s="3" t="str">
        <f>INDEX(Customers!B:B,MATCH(D1984,Customers!A:A,0))</f>
        <v>Powell-Cox</v>
      </c>
    </row>
    <row r="1985" spans="1:16">
      <c r="A1985" t="s">
        <v>2632</v>
      </c>
      <c r="B1985" s="5">
        <v>44985</v>
      </c>
      <c r="C1985" t="s">
        <v>70</v>
      </c>
      <c r="D1985" t="s">
        <v>538</v>
      </c>
      <c r="E1985">
        <v>1</v>
      </c>
      <c r="F1985" t="str">
        <f t="shared" si="120"/>
        <v>normal</v>
      </c>
      <c r="G1985" s="3">
        <v>370</v>
      </c>
      <c r="H1985">
        <v>5</v>
      </c>
      <c r="I1985" t="str">
        <f t="shared" si="121"/>
        <v>discounted</v>
      </c>
      <c r="J1985" s="3">
        <f>Table3[[#This Row],[Quantity_Sold]]*Table3[[#This Row],[Selling_Price]]</f>
        <v>370</v>
      </c>
      <c r="K1985" s="3">
        <f t="shared" si="122"/>
        <v>18.5</v>
      </c>
      <c r="L1985" s="3">
        <f t="shared" si="123"/>
        <v>351.5</v>
      </c>
      <c r="M1985" s="3" t="str">
        <f>TEXT(Table3[[#This Row],[Date]], "mmmm")</f>
        <v>February</v>
      </c>
      <c r="N1985" s="3" t="str">
        <f>_xlfn.XLOOKUP(D1985,Customers!A:A,Customers!B:B )</f>
        <v>Savage, Boyle and Kennedy</v>
      </c>
      <c r="O1985" s="3" t="str">
        <f>_xlfn.XLOOKUP(C1985,Books!A:A,Books!B:B)</f>
        <v>Assume wrong</v>
      </c>
      <c r="P1985" s="3" t="str">
        <f>INDEX(Customers!B:B,MATCH(D1985,Customers!A:A,0))</f>
        <v>Savage, Boyle and Kennedy</v>
      </c>
    </row>
    <row r="1986" spans="1:16">
      <c r="A1986" t="s">
        <v>2633</v>
      </c>
      <c r="B1986" s="5">
        <v>44972</v>
      </c>
      <c r="C1986" t="s">
        <v>94</v>
      </c>
      <c r="D1986" t="s">
        <v>220</v>
      </c>
      <c r="E1986">
        <v>1</v>
      </c>
      <c r="F1986" t="str">
        <f t="shared" ref="F1986:F2049" si="124">IF(E1986&gt;5,"Bulk","normal")</f>
        <v>normal</v>
      </c>
      <c r="G1986" s="3">
        <v>262</v>
      </c>
      <c r="H1986">
        <v>10</v>
      </c>
      <c r="I1986" t="str">
        <f t="shared" ref="I1986:I2049" si="125">IF(H1986&gt;0,"discounted","full price")</f>
        <v>discounted</v>
      </c>
      <c r="J1986" s="3">
        <f>Table3[[#This Row],[Quantity_Sold]]*Table3[[#This Row],[Selling_Price]]</f>
        <v>262</v>
      </c>
      <c r="K1986" s="3">
        <f t="shared" ref="K1986:K2049" si="126">H1986*G1986/100</f>
        <v>26.2</v>
      </c>
      <c r="L1986" s="3">
        <f t="shared" ref="L1986:L2049" si="127">J1986-K1986</f>
        <v>235.8</v>
      </c>
      <c r="M1986" s="3" t="str">
        <f>TEXT(Table3[[#This Row],[Date]], "mmmm")</f>
        <v>February</v>
      </c>
      <c r="N1986" s="3" t="str">
        <f>_xlfn.XLOOKUP(D1986,Customers!A:A,Customers!B:B )</f>
        <v>Moore-Torres</v>
      </c>
      <c r="O1986" s="3" t="str">
        <f>_xlfn.XLOOKUP(C1986,Books!A:A,Books!B:B)</f>
        <v>Number owner</v>
      </c>
      <c r="P1986" s="3" t="str">
        <f>INDEX(Customers!B:B,MATCH(D1986,Customers!A:A,0))</f>
        <v>Moore-Torres</v>
      </c>
    </row>
    <row r="1987" spans="1:16">
      <c r="A1987" t="s">
        <v>2634</v>
      </c>
      <c r="B1987" s="5">
        <v>44966</v>
      </c>
      <c r="C1987" t="s">
        <v>92</v>
      </c>
      <c r="D1987" t="s">
        <v>620</v>
      </c>
      <c r="E1987">
        <v>10</v>
      </c>
      <c r="F1987" t="str">
        <f t="shared" si="124"/>
        <v>Bulk</v>
      </c>
      <c r="G1987" s="3">
        <v>381</v>
      </c>
      <c r="H1987">
        <v>5</v>
      </c>
      <c r="I1987" t="str">
        <f t="shared" si="125"/>
        <v>discounted</v>
      </c>
      <c r="J1987" s="3">
        <f>Table3[[#This Row],[Quantity_Sold]]*Table3[[#This Row],[Selling_Price]]</f>
        <v>3810</v>
      </c>
      <c r="K1987" s="3">
        <f t="shared" si="126"/>
        <v>19.05</v>
      </c>
      <c r="L1987" s="3">
        <f t="shared" si="127"/>
        <v>3790.95</v>
      </c>
      <c r="M1987" s="3" t="str">
        <f>TEXT(Table3[[#This Row],[Date]], "mmmm")</f>
        <v>February</v>
      </c>
      <c r="N1987" s="3" t="str">
        <f>_xlfn.XLOOKUP(D1987,Customers!A:A,Customers!B:B )</f>
        <v>Crane LLC</v>
      </c>
      <c r="O1987" s="3" t="str">
        <f>_xlfn.XLOOKUP(C1987,Books!A:A,Books!B:B)</f>
        <v>Also general growth local</v>
      </c>
      <c r="P1987" s="3" t="str">
        <f>INDEX(Customers!B:B,MATCH(D1987,Customers!A:A,0))</f>
        <v>Crane LLC</v>
      </c>
    </row>
    <row r="1988" spans="1:16">
      <c r="A1988" t="s">
        <v>2635</v>
      </c>
      <c r="B1988" s="5">
        <v>44960</v>
      </c>
      <c r="C1988" t="s">
        <v>34</v>
      </c>
      <c r="D1988" t="s">
        <v>216</v>
      </c>
      <c r="E1988">
        <v>2</v>
      </c>
      <c r="F1988" t="str">
        <f t="shared" si="124"/>
        <v>normal</v>
      </c>
      <c r="G1988" s="3">
        <v>284</v>
      </c>
      <c r="H1988">
        <v>15</v>
      </c>
      <c r="I1988" t="str">
        <f t="shared" si="125"/>
        <v>discounted</v>
      </c>
      <c r="J1988" s="3">
        <f>Table3[[#This Row],[Quantity_Sold]]*Table3[[#This Row],[Selling_Price]]</f>
        <v>568</v>
      </c>
      <c r="K1988" s="3">
        <f t="shared" si="126"/>
        <v>42.6</v>
      </c>
      <c r="L1988" s="3">
        <f t="shared" si="127"/>
        <v>525.4</v>
      </c>
      <c r="M1988" s="3" t="str">
        <f>TEXT(Table3[[#This Row],[Date]], "mmmm")</f>
        <v>February</v>
      </c>
      <c r="N1988" s="3" t="str">
        <f>_xlfn.XLOOKUP(D1988,Customers!A:A,Customers!B:B )</f>
        <v>Evans PLC</v>
      </c>
      <c r="O1988" s="3" t="str">
        <f>_xlfn.XLOOKUP(C1988,Books!A:A,Books!B:B)</f>
        <v>Against realize bill</v>
      </c>
      <c r="P1988" s="3" t="str">
        <f>INDEX(Customers!B:B,MATCH(D1988,Customers!A:A,0))</f>
        <v>Evans PLC</v>
      </c>
    </row>
    <row r="1989" spans="1:16">
      <c r="A1989" t="s">
        <v>2636</v>
      </c>
      <c r="B1989" s="5">
        <v>44984</v>
      </c>
      <c r="C1989" t="s">
        <v>76</v>
      </c>
      <c r="D1989" t="s">
        <v>194</v>
      </c>
      <c r="E1989">
        <v>8</v>
      </c>
      <c r="F1989" t="str">
        <f t="shared" si="124"/>
        <v>Bulk</v>
      </c>
      <c r="G1989" s="3">
        <v>305</v>
      </c>
      <c r="H1989">
        <v>10</v>
      </c>
      <c r="I1989" t="str">
        <f t="shared" si="125"/>
        <v>discounted</v>
      </c>
      <c r="J1989" s="3">
        <f>Table3[[#This Row],[Quantity_Sold]]*Table3[[#This Row],[Selling_Price]]</f>
        <v>2440</v>
      </c>
      <c r="K1989" s="3">
        <f t="shared" si="126"/>
        <v>30.5</v>
      </c>
      <c r="L1989" s="3">
        <f t="shared" si="127"/>
        <v>2409.5</v>
      </c>
      <c r="M1989" s="3" t="str">
        <f>TEXT(Table3[[#This Row],[Date]], "mmmm")</f>
        <v>February</v>
      </c>
      <c r="N1989" s="3" t="str">
        <f>_xlfn.XLOOKUP(D1989,Customers!A:A,Customers!B:B )</f>
        <v>Cook-Rocha</v>
      </c>
      <c r="O1989" s="3" t="str">
        <f>_xlfn.XLOOKUP(C1989,Books!A:A,Books!B:B)</f>
        <v>Above treatment</v>
      </c>
      <c r="P1989" s="3" t="str">
        <f>INDEX(Customers!B:B,MATCH(D1989,Customers!A:A,0))</f>
        <v>Cook-Rocha</v>
      </c>
    </row>
    <row r="1990" spans="1:16">
      <c r="A1990" t="s">
        <v>2637</v>
      </c>
      <c r="B1990" s="5">
        <v>44963</v>
      </c>
      <c r="C1990" t="s">
        <v>50</v>
      </c>
      <c r="D1990" t="s">
        <v>404</v>
      </c>
      <c r="E1990">
        <v>8</v>
      </c>
      <c r="F1990" t="str">
        <f t="shared" si="124"/>
        <v>Bulk</v>
      </c>
      <c r="G1990" s="3">
        <v>269</v>
      </c>
      <c r="H1990">
        <v>15</v>
      </c>
      <c r="I1990" t="str">
        <f t="shared" si="125"/>
        <v>discounted</v>
      </c>
      <c r="J1990" s="3">
        <f>Table3[[#This Row],[Quantity_Sold]]*Table3[[#This Row],[Selling_Price]]</f>
        <v>2152</v>
      </c>
      <c r="K1990" s="3">
        <f t="shared" si="126"/>
        <v>40.35</v>
      </c>
      <c r="L1990" s="3">
        <f t="shared" si="127"/>
        <v>2111.65</v>
      </c>
      <c r="M1990" s="3" t="str">
        <f>TEXT(Table3[[#This Row],[Date]], "mmmm")</f>
        <v>February</v>
      </c>
      <c r="N1990" s="3" t="str">
        <f>_xlfn.XLOOKUP(D1990,Customers!A:A,Customers!B:B )</f>
        <v>Morales-Morris</v>
      </c>
      <c r="O1990" s="3" t="str">
        <f>_xlfn.XLOOKUP(C1990,Books!A:A,Books!B:B)</f>
        <v>Course history</v>
      </c>
      <c r="P1990" s="3" t="str">
        <f>INDEX(Customers!B:B,MATCH(D1990,Customers!A:A,0))</f>
        <v>Morales-Morris</v>
      </c>
    </row>
    <row r="1991" spans="1:16">
      <c r="A1991" t="s">
        <v>2638</v>
      </c>
      <c r="B1991" s="5">
        <v>44973</v>
      </c>
      <c r="C1991" t="s">
        <v>54</v>
      </c>
      <c r="D1991" t="s">
        <v>204</v>
      </c>
      <c r="E1991">
        <v>3</v>
      </c>
      <c r="F1991" t="str">
        <f t="shared" si="124"/>
        <v>normal</v>
      </c>
      <c r="G1991" s="3">
        <v>421</v>
      </c>
      <c r="H1991">
        <v>10</v>
      </c>
      <c r="I1991" t="str">
        <f t="shared" si="125"/>
        <v>discounted</v>
      </c>
      <c r="J1991" s="3">
        <f>Table3[[#This Row],[Quantity_Sold]]*Table3[[#This Row],[Selling_Price]]</f>
        <v>1263</v>
      </c>
      <c r="K1991" s="3">
        <f t="shared" si="126"/>
        <v>42.1</v>
      </c>
      <c r="L1991" s="3">
        <f t="shared" si="127"/>
        <v>1220.9000000000001</v>
      </c>
      <c r="M1991" s="3" t="str">
        <f>TEXT(Table3[[#This Row],[Date]], "mmmm")</f>
        <v>February</v>
      </c>
      <c r="N1991" s="3" t="str">
        <f>_xlfn.XLOOKUP(D1991,Customers!A:A,Customers!B:B )</f>
        <v>Garcia, Buchanan and Clark</v>
      </c>
      <c r="O1991" s="3" t="str">
        <f>_xlfn.XLOOKUP(C1991,Books!A:A,Books!B:B)</f>
        <v>Author director</v>
      </c>
      <c r="P1991" s="3" t="str">
        <f>INDEX(Customers!B:B,MATCH(D1991,Customers!A:A,0))</f>
        <v>Garcia, Buchanan and Clark</v>
      </c>
    </row>
    <row r="1992" spans="1:16">
      <c r="A1992" t="s">
        <v>2639</v>
      </c>
      <c r="B1992" s="5">
        <v>44977</v>
      </c>
      <c r="C1992" t="s">
        <v>18</v>
      </c>
      <c r="D1992" t="s">
        <v>552</v>
      </c>
      <c r="E1992">
        <v>5</v>
      </c>
      <c r="F1992" t="str">
        <f t="shared" si="124"/>
        <v>normal</v>
      </c>
      <c r="G1992" s="3">
        <v>500</v>
      </c>
      <c r="H1992">
        <v>5</v>
      </c>
      <c r="I1992" t="str">
        <f t="shared" si="125"/>
        <v>discounted</v>
      </c>
      <c r="J1992" s="3">
        <f>Table3[[#This Row],[Quantity_Sold]]*Table3[[#This Row],[Selling_Price]]</f>
        <v>2500</v>
      </c>
      <c r="K1992" s="3">
        <f t="shared" si="126"/>
        <v>25</v>
      </c>
      <c r="L1992" s="3">
        <f t="shared" si="127"/>
        <v>2475</v>
      </c>
      <c r="M1992" s="3" t="str">
        <f>TEXT(Table3[[#This Row],[Date]], "mmmm")</f>
        <v>February</v>
      </c>
      <c r="N1992" s="3" t="str">
        <f>_xlfn.XLOOKUP(D1992,Customers!A:A,Customers!B:B )</f>
        <v>Lamb LLC</v>
      </c>
      <c r="O1992" s="3" t="str">
        <f>_xlfn.XLOOKUP(C1992,Books!A:A,Books!B:B)</f>
        <v>Cell become</v>
      </c>
      <c r="P1992" s="3" t="str">
        <f>INDEX(Customers!B:B,MATCH(D1992,Customers!A:A,0))</f>
        <v>Lamb LLC</v>
      </c>
    </row>
    <row r="1993" spans="1:16">
      <c r="A1993" t="s">
        <v>2640</v>
      </c>
      <c r="B1993" s="5">
        <v>44970</v>
      </c>
      <c r="C1993" t="s">
        <v>92</v>
      </c>
      <c r="D1993" t="s">
        <v>586</v>
      </c>
      <c r="E1993">
        <v>10</v>
      </c>
      <c r="F1993" t="str">
        <f t="shared" si="124"/>
        <v>Bulk</v>
      </c>
      <c r="G1993" s="3">
        <v>381</v>
      </c>
      <c r="H1993">
        <v>5</v>
      </c>
      <c r="I1993" t="str">
        <f t="shared" si="125"/>
        <v>discounted</v>
      </c>
      <c r="J1993" s="3">
        <f>Table3[[#This Row],[Quantity_Sold]]*Table3[[#This Row],[Selling_Price]]</f>
        <v>3810</v>
      </c>
      <c r="K1993" s="3">
        <f t="shared" si="126"/>
        <v>19.05</v>
      </c>
      <c r="L1993" s="3">
        <f t="shared" si="127"/>
        <v>3790.95</v>
      </c>
      <c r="M1993" s="3" t="str">
        <f>TEXT(Table3[[#This Row],[Date]], "mmmm")</f>
        <v>February</v>
      </c>
      <c r="N1993" s="3" t="str">
        <f>_xlfn.XLOOKUP(D1993,Customers!A:A,Customers!B:B )</f>
        <v>Collins-Wang</v>
      </c>
      <c r="O1993" s="3" t="str">
        <f>_xlfn.XLOOKUP(C1993,Books!A:A,Books!B:B)</f>
        <v>Also general growth local</v>
      </c>
      <c r="P1993" s="3" t="str">
        <f>INDEX(Customers!B:B,MATCH(D1993,Customers!A:A,0))</f>
        <v>Collins-Wang</v>
      </c>
    </row>
    <row r="1994" spans="1:16">
      <c r="A1994" t="s">
        <v>2641</v>
      </c>
      <c r="B1994" s="5">
        <v>44969</v>
      </c>
      <c r="C1994" t="s">
        <v>20</v>
      </c>
      <c r="D1994" t="s">
        <v>242</v>
      </c>
      <c r="E1994">
        <v>7</v>
      </c>
      <c r="F1994" t="str">
        <f t="shared" si="124"/>
        <v>Bulk</v>
      </c>
      <c r="G1994" s="3">
        <v>213</v>
      </c>
      <c r="H1994">
        <v>10</v>
      </c>
      <c r="I1994" t="str">
        <f t="shared" si="125"/>
        <v>discounted</v>
      </c>
      <c r="J1994" s="3">
        <f>Table3[[#This Row],[Quantity_Sold]]*Table3[[#This Row],[Selling_Price]]</f>
        <v>1491</v>
      </c>
      <c r="K1994" s="3">
        <f t="shared" si="126"/>
        <v>21.3</v>
      </c>
      <c r="L1994" s="3">
        <f t="shared" si="127"/>
        <v>1469.7</v>
      </c>
      <c r="M1994" s="3" t="str">
        <f>TEXT(Table3[[#This Row],[Date]], "mmmm")</f>
        <v>February</v>
      </c>
      <c r="N1994" s="3" t="str">
        <f>_xlfn.XLOOKUP(D1994,Customers!A:A,Customers!B:B )</f>
        <v>Porter Ltd</v>
      </c>
      <c r="O1994" s="3" t="str">
        <f>_xlfn.XLOOKUP(C1994,Books!A:A,Books!B:B)</f>
        <v>System they</v>
      </c>
      <c r="P1994" s="3" t="str">
        <f>INDEX(Customers!B:B,MATCH(D1994,Customers!A:A,0))</f>
        <v>Porter Ltd</v>
      </c>
    </row>
    <row r="1995" spans="1:16">
      <c r="A1995" t="s">
        <v>2642</v>
      </c>
      <c r="B1995" s="5">
        <v>44965</v>
      </c>
      <c r="C1995" t="s">
        <v>4</v>
      </c>
      <c r="D1995" t="s">
        <v>548</v>
      </c>
      <c r="E1995">
        <v>1</v>
      </c>
      <c r="F1995" t="str">
        <f t="shared" si="124"/>
        <v>normal</v>
      </c>
      <c r="G1995" s="3">
        <v>418</v>
      </c>
      <c r="H1995">
        <v>0</v>
      </c>
      <c r="I1995" t="str">
        <f t="shared" si="125"/>
        <v>full price</v>
      </c>
      <c r="J1995" s="3">
        <f>Table3[[#This Row],[Quantity_Sold]]*Table3[[#This Row],[Selling_Price]]</f>
        <v>418</v>
      </c>
      <c r="K1995" s="3">
        <f t="shared" si="126"/>
        <v>0</v>
      </c>
      <c r="L1995" s="3">
        <f t="shared" si="127"/>
        <v>418</v>
      </c>
      <c r="M1995" s="3" t="str">
        <f>TEXT(Table3[[#This Row],[Date]], "mmmm")</f>
        <v>February</v>
      </c>
      <c r="N1995" s="3" t="str">
        <f>_xlfn.XLOOKUP(D1995,Customers!A:A,Customers!B:B )</f>
        <v>Mendoza LLC</v>
      </c>
      <c r="O1995" s="3" t="str">
        <f>_xlfn.XLOOKUP(C1995,Books!A:A,Books!B:B)</f>
        <v>Arrive ok</v>
      </c>
      <c r="P1995" s="3" t="str">
        <f>INDEX(Customers!B:B,MATCH(D1995,Customers!A:A,0))</f>
        <v>Mendoza LLC</v>
      </c>
    </row>
    <row r="1996" spans="1:16">
      <c r="A1996" t="s">
        <v>2643</v>
      </c>
      <c r="B1996" s="5">
        <v>44967</v>
      </c>
      <c r="C1996" t="s">
        <v>42</v>
      </c>
      <c r="D1996" t="s">
        <v>314</v>
      </c>
      <c r="E1996">
        <v>4</v>
      </c>
      <c r="F1996" t="str">
        <f t="shared" si="124"/>
        <v>normal</v>
      </c>
      <c r="G1996" s="3">
        <v>303</v>
      </c>
      <c r="H1996">
        <v>15</v>
      </c>
      <c r="I1996" t="str">
        <f t="shared" si="125"/>
        <v>discounted</v>
      </c>
      <c r="J1996" s="3">
        <f>Table3[[#This Row],[Quantity_Sold]]*Table3[[#This Row],[Selling_Price]]</f>
        <v>1212</v>
      </c>
      <c r="K1996" s="3">
        <f t="shared" si="126"/>
        <v>45.45</v>
      </c>
      <c r="L1996" s="3">
        <f t="shared" si="127"/>
        <v>1166.55</v>
      </c>
      <c r="M1996" s="3" t="str">
        <f>TEXT(Table3[[#This Row],[Date]], "mmmm")</f>
        <v>February</v>
      </c>
      <c r="N1996" s="3" t="str">
        <f>_xlfn.XLOOKUP(D1996,Customers!A:A,Customers!B:B )</f>
        <v>Anderson LLC</v>
      </c>
      <c r="O1996" s="3" t="str">
        <f>_xlfn.XLOOKUP(C1996,Books!A:A,Books!B:B)</f>
        <v>Industry sport interesting</v>
      </c>
      <c r="P1996" s="3" t="str">
        <f>INDEX(Customers!B:B,MATCH(D1996,Customers!A:A,0))</f>
        <v>Anderson LLC</v>
      </c>
    </row>
    <row r="1997" spans="1:16">
      <c r="A1997" t="s">
        <v>2644</v>
      </c>
      <c r="B1997" s="5">
        <v>44983</v>
      </c>
      <c r="C1997" t="s">
        <v>114</v>
      </c>
      <c r="D1997" t="s">
        <v>606</v>
      </c>
      <c r="E1997">
        <v>1</v>
      </c>
      <c r="F1997" t="str">
        <f t="shared" si="124"/>
        <v>normal</v>
      </c>
      <c r="G1997" s="3">
        <v>315</v>
      </c>
      <c r="H1997">
        <v>15</v>
      </c>
      <c r="I1997" t="str">
        <f t="shared" si="125"/>
        <v>discounted</v>
      </c>
      <c r="J1997" s="3">
        <f>Table3[[#This Row],[Quantity_Sold]]*Table3[[#This Row],[Selling_Price]]</f>
        <v>315</v>
      </c>
      <c r="K1997" s="3">
        <f t="shared" si="126"/>
        <v>47.25</v>
      </c>
      <c r="L1997" s="3">
        <f t="shared" si="127"/>
        <v>267.75</v>
      </c>
      <c r="M1997" s="3" t="str">
        <f>TEXT(Table3[[#This Row],[Date]], "mmmm")</f>
        <v>February</v>
      </c>
      <c r="N1997" s="3" t="str">
        <f>_xlfn.XLOOKUP(D1997,Customers!A:A,Customers!B:B )</f>
        <v>Jackson Inc</v>
      </c>
      <c r="O1997" s="3" t="str">
        <f>_xlfn.XLOOKUP(C1997,Books!A:A,Books!B:B)</f>
        <v>Detail difficult power</v>
      </c>
      <c r="P1997" s="3" t="str">
        <f>INDEX(Customers!B:B,MATCH(D1997,Customers!A:A,0))</f>
        <v>Jackson Inc</v>
      </c>
    </row>
    <row r="1998" spans="1:16">
      <c r="A1998" t="s">
        <v>2645</v>
      </c>
      <c r="B1998" s="5">
        <v>44973</v>
      </c>
      <c r="C1998" t="s">
        <v>40</v>
      </c>
      <c r="D1998" t="s">
        <v>336</v>
      </c>
      <c r="E1998">
        <v>10</v>
      </c>
      <c r="F1998" t="str">
        <f t="shared" si="124"/>
        <v>Bulk</v>
      </c>
      <c r="G1998" s="3">
        <v>427</v>
      </c>
      <c r="H1998">
        <v>0</v>
      </c>
      <c r="I1998" t="str">
        <f t="shared" si="125"/>
        <v>full price</v>
      </c>
      <c r="J1998" s="3">
        <f>Table3[[#This Row],[Quantity_Sold]]*Table3[[#This Row],[Selling_Price]]</f>
        <v>4270</v>
      </c>
      <c r="K1998" s="3">
        <f t="shared" si="126"/>
        <v>0</v>
      </c>
      <c r="L1998" s="3">
        <f t="shared" si="127"/>
        <v>4270</v>
      </c>
      <c r="M1998" s="3" t="str">
        <f>TEXT(Table3[[#This Row],[Date]], "mmmm")</f>
        <v>February</v>
      </c>
      <c r="N1998" s="3" t="str">
        <f>_xlfn.XLOOKUP(D1998,Customers!A:A,Customers!B:B )</f>
        <v>Kelley, Pena and Zimmerman</v>
      </c>
      <c r="O1998" s="3" t="str">
        <f>_xlfn.XLOOKUP(C1998,Books!A:A,Books!B:B)</f>
        <v>Big thought where</v>
      </c>
      <c r="P1998" s="3" t="str">
        <f>INDEX(Customers!B:B,MATCH(D1998,Customers!A:A,0))</f>
        <v>Kelley, Pena and Zimmerman</v>
      </c>
    </row>
    <row r="1999" spans="1:16">
      <c r="A1999" t="s">
        <v>2646</v>
      </c>
      <c r="B1999" s="5">
        <v>44974</v>
      </c>
      <c r="C1999" t="s">
        <v>56</v>
      </c>
      <c r="D1999" t="s">
        <v>282</v>
      </c>
      <c r="E1999">
        <v>10</v>
      </c>
      <c r="F1999" t="str">
        <f t="shared" si="124"/>
        <v>Bulk</v>
      </c>
      <c r="G1999" s="3">
        <v>222</v>
      </c>
      <c r="H1999">
        <v>0</v>
      </c>
      <c r="I1999" t="str">
        <f t="shared" si="125"/>
        <v>full price</v>
      </c>
      <c r="J1999" s="3">
        <f>Table3[[#This Row],[Quantity_Sold]]*Table3[[#This Row],[Selling_Price]]</f>
        <v>2220</v>
      </c>
      <c r="K1999" s="3">
        <f t="shared" si="126"/>
        <v>0</v>
      </c>
      <c r="L1999" s="3">
        <f t="shared" si="127"/>
        <v>2220</v>
      </c>
      <c r="M1999" s="3" t="str">
        <f>TEXT(Table3[[#This Row],[Date]], "mmmm")</f>
        <v>February</v>
      </c>
      <c r="N1999" s="3" t="str">
        <f>_xlfn.XLOOKUP(D1999,Customers!A:A,Customers!B:B )</f>
        <v>Mckenzie-Russell</v>
      </c>
      <c r="O1999" s="3" t="str">
        <f>_xlfn.XLOOKUP(C1999,Books!A:A,Books!B:B)</f>
        <v>Unit coach</v>
      </c>
      <c r="P1999" s="3" t="str">
        <f>INDEX(Customers!B:B,MATCH(D1999,Customers!A:A,0))</f>
        <v>Mckenzie-Russell</v>
      </c>
    </row>
    <row r="2000" spans="1:16">
      <c r="A2000" t="s">
        <v>2647</v>
      </c>
      <c r="B2000" s="5">
        <v>44982</v>
      </c>
      <c r="C2000" t="s">
        <v>68</v>
      </c>
      <c r="D2000" t="s">
        <v>160</v>
      </c>
      <c r="E2000">
        <v>8</v>
      </c>
      <c r="F2000" t="str">
        <f t="shared" si="124"/>
        <v>Bulk</v>
      </c>
      <c r="G2000" s="3">
        <v>410</v>
      </c>
      <c r="H2000">
        <v>5</v>
      </c>
      <c r="I2000" t="str">
        <f t="shared" si="125"/>
        <v>discounted</v>
      </c>
      <c r="J2000" s="3">
        <f>Table3[[#This Row],[Quantity_Sold]]*Table3[[#This Row],[Selling_Price]]</f>
        <v>3280</v>
      </c>
      <c r="K2000" s="3">
        <f t="shared" si="126"/>
        <v>20.5</v>
      </c>
      <c r="L2000" s="3">
        <f t="shared" si="127"/>
        <v>3259.5</v>
      </c>
      <c r="M2000" s="3" t="str">
        <f>TEXT(Table3[[#This Row],[Date]], "mmmm")</f>
        <v>February</v>
      </c>
      <c r="N2000" s="3" t="str">
        <f>_xlfn.XLOOKUP(D2000,Customers!A:A,Customers!B:B )</f>
        <v>Wu Group</v>
      </c>
      <c r="O2000" s="3" t="str">
        <f>_xlfn.XLOOKUP(C2000,Books!A:A,Books!B:B)</f>
        <v>Audience will series</v>
      </c>
      <c r="P2000" s="3" t="str">
        <f>INDEX(Customers!B:B,MATCH(D2000,Customers!A:A,0))</f>
        <v>Wu Group</v>
      </c>
    </row>
    <row r="2001" spans="1:16">
      <c r="A2001" t="s">
        <v>2648</v>
      </c>
      <c r="B2001" s="5">
        <v>44962</v>
      </c>
      <c r="C2001" t="s">
        <v>46</v>
      </c>
      <c r="D2001" t="s">
        <v>414</v>
      </c>
      <c r="E2001">
        <v>10</v>
      </c>
      <c r="F2001" t="str">
        <f t="shared" si="124"/>
        <v>Bulk</v>
      </c>
      <c r="G2001" s="3">
        <v>167</v>
      </c>
      <c r="H2001">
        <v>10</v>
      </c>
      <c r="I2001" t="str">
        <f t="shared" si="125"/>
        <v>discounted</v>
      </c>
      <c r="J2001" s="3">
        <f>Table3[[#This Row],[Quantity_Sold]]*Table3[[#This Row],[Selling_Price]]</f>
        <v>1670</v>
      </c>
      <c r="K2001" s="3">
        <f t="shared" si="126"/>
        <v>16.7</v>
      </c>
      <c r="L2001" s="3">
        <f t="shared" si="127"/>
        <v>1653.3</v>
      </c>
      <c r="M2001" s="3" t="str">
        <f>TEXT(Table3[[#This Row],[Date]], "mmmm")</f>
        <v>February</v>
      </c>
      <c r="N2001" s="3" t="str">
        <f>_xlfn.XLOOKUP(D2001,Customers!A:A,Customers!B:B )</f>
        <v>Brown, Hunt and Anderson</v>
      </c>
      <c r="O2001" s="3" t="str">
        <f>_xlfn.XLOOKUP(C2001,Books!A:A,Books!B:B)</f>
        <v>Result population age</v>
      </c>
      <c r="P2001" s="3" t="str">
        <f>INDEX(Customers!B:B,MATCH(D2001,Customers!A:A,0))</f>
        <v>Brown, Hunt and Anderson</v>
      </c>
    </row>
    <row r="2002" spans="1:16">
      <c r="A2002" t="s">
        <v>2649</v>
      </c>
      <c r="B2002" s="5">
        <v>44973</v>
      </c>
      <c r="C2002" t="s">
        <v>50</v>
      </c>
      <c r="D2002" t="s">
        <v>352</v>
      </c>
      <c r="E2002">
        <v>6</v>
      </c>
      <c r="F2002" t="str">
        <f t="shared" si="124"/>
        <v>Bulk</v>
      </c>
      <c r="G2002" s="3">
        <v>269</v>
      </c>
      <c r="H2002">
        <v>5</v>
      </c>
      <c r="I2002" t="str">
        <f t="shared" si="125"/>
        <v>discounted</v>
      </c>
      <c r="J2002" s="3">
        <f>Table3[[#This Row],[Quantity_Sold]]*Table3[[#This Row],[Selling_Price]]</f>
        <v>1614</v>
      </c>
      <c r="K2002" s="3">
        <f t="shared" si="126"/>
        <v>13.45</v>
      </c>
      <c r="L2002" s="3">
        <f t="shared" si="127"/>
        <v>1600.55</v>
      </c>
      <c r="M2002" s="3" t="str">
        <f>TEXT(Table3[[#This Row],[Date]], "mmmm")</f>
        <v>February</v>
      </c>
      <c r="N2002" s="3" t="str">
        <f>_xlfn.XLOOKUP(D2002,Customers!A:A,Customers!B:B )</f>
        <v>Gardner PLC</v>
      </c>
      <c r="O2002" s="3" t="str">
        <f>_xlfn.XLOOKUP(C2002,Books!A:A,Books!B:B)</f>
        <v>Course history</v>
      </c>
      <c r="P2002" s="3" t="str">
        <f>INDEX(Customers!B:B,MATCH(D2002,Customers!A:A,0))</f>
        <v>Gardner PLC</v>
      </c>
    </row>
    <row r="2003" spans="1:16">
      <c r="A2003" t="s">
        <v>2650</v>
      </c>
      <c r="B2003" s="5">
        <v>44962</v>
      </c>
      <c r="C2003" t="s">
        <v>78</v>
      </c>
      <c r="D2003" t="s">
        <v>242</v>
      </c>
      <c r="E2003">
        <v>2</v>
      </c>
      <c r="F2003" t="str">
        <f t="shared" si="124"/>
        <v>normal</v>
      </c>
      <c r="G2003" s="3">
        <v>288</v>
      </c>
      <c r="H2003">
        <v>10</v>
      </c>
      <c r="I2003" t="str">
        <f t="shared" si="125"/>
        <v>discounted</v>
      </c>
      <c r="J2003" s="3">
        <f>Table3[[#This Row],[Quantity_Sold]]*Table3[[#This Row],[Selling_Price]]</f>
        <v>576</v>
      </c>
      <c r="K2003" s="3">
        <f t="shared" si="126"/>
        <v>28.8</v>
      </c>
      <c r="L2003" s="3">
        <f t="shared" si="127"/>
        <v>547.20000000000005</v>
      </c>
      <c r="M2003" s="3" t="str">
        <f>TEXT(Table3[[#This Row],[Date]], "mmmm")</f>
        <v>February</v>
      </c>
      <c r="N2003" s="3" t="str">
        <f>_xlfn.XLOOKUP(D2003,Customers!A:A,Customers!B:B )</f>
        <v>Porter Ltd</v>
      </c>
      <c r="O2003" s="3" t="str">
        <f>_xlfn.XLOOKUP(C2003,Books!A:A,Books!B:B)</f>
        <v>Visit although I</v>
      </c>
      <c r="P2003" s="3" t="str">
        <f>INDEX(Customers!B:B,MATCH(D2003,Customers!A:A,0))</f>
        <v>Porter Ltd</v>
      </c>
    </row>
    <row r="2004" spans="1:16">
      <c r="A2004" t="s">
        <v>2651</v>
      </c>
      <c r="B2004" s="5">
        <v>44980</v>
      </c>
      <c r="C2004" t="s">
        <v>120</v>
      </c>
      <c r="D2004" t="s">
        <v>462</v>
      </c>
      <c r="E2004">
        <v>10</v>
      </c>
      <c r="F2004" t="str">
        <f t="shared" si="124"/>
        <v>Bulk</v>
      </c>
      <c r="G2004" s="3">
        <v>204</v>
      </c>
      <c r="H2004">
        <v>15</v>
      </c>
      <c r="I2004" t="str">
        <f t="shared" si="125"/>
        <v>discounted</v>
      </c>
      <c r="J2004" s="3">
        <f>Table3[[#This Row],[Quantity_Sold]]*Table3[[#This Row],[Selling_Price]]</f>
        <v>2040</v>
      </c>
      <c r="K2004" s="3">
        <f t="shared" si="126"/>
        <v>30.6</v>
      </c>
      <c r="L2004" s="3">
        <f t="shared" si="127"/>
        <v>2009.4</v>
      </c>
      <c r="M2004" s="3" t="str">
        <f>TEXT(Table3[[#This Row],[Date]], "mmmm")</f>
        <v>February</v>
      </c>
      <c r="N2004" s="3" t="str">
        <f>_xlfn.XLOOKUP(D2004,Customers!A:A,Customers!B:B )</f>
        <v>Harris Ltd</v>
      </c>
      <c r="O2004" s="3" t="str">
        <f>_xlfn.XLOOKUP(C2004,Books!A:A,Books!B:B)</f>
        <v>Expect turn</v>
      </c>
      <c r="P2004" s="3" t="str">
        <f>INDEX(Customers!B:B,MATCH(D2004,Customers!A:A,0))</f>
        <v>Harris Ltd</v>
      </c>
    </row>
    <row r="2005" spans="1:16">
      <c r="A2005" t="s">
        <v>2652</v>
      </c>
      <c r="B2005" s="5">
        <v>44964</v>
      </c>
      <c r="C2005" t="s">
        <v>10</v>
      </c>
      <c r="D2005" t="s">
        <v>298</v>
      </c>
      <c r="E2005">
        <v>7</v>
      </c>
      <c r="F2005" t="str">
        <f t="shared" si="124"/>
        <v>Bulk</v>
      </c>
      <c r="G2005" s="3">
        <v>167</v>
      </c>
      <c r="H2005">
        <v>5</v>
      </c>
      <c r="I2005" t="str">
        <f t="shared" si="125"/>
        <v>discounted</v>
      </c>
      <c r="J2005" s="3">
        <f>Table3[[#This Row],[Quantity_Sold]]*Table3[[#This Row],[Selling_Price]]</f>
        <v>1169</v>
      </c>
      <c r="K2005" s="3">
        <f t="shared" si="126"/>
        <v>8.35</v>
      </c>
      <c r="L2005" s="3">
        <f t="shared" si="127"/>
        <v>1160.6500000000001</v>
      </c>
      <c r="M2005" s="3" t="str">
        <f>TEXT(Table3[[#This Row],[Date]], "mmmm")</f>
        <v>February</v>
      </c>
      <c r="N2005" s="3" t="str">
        <f>_xlfn.XLOOKUP(D2005,Customers!A:A,Customers!B:B )</f>
        <v>Hayes, Hampton and Palmer</v>
      </c>
      <c r="O2005" s="3" t="str">
        <f>_xlfn.XLOOKUP(C2005,Books!A:A,Books!B:B)</f>
        <v>Late</v>
      </c>
      <c r="P2005" s="3" t="str">
        <f>INDEX(Customers!B:B,MATCH(D2005,Customers!A:A,0))</f>
        <v>Hayes, Hampton and Palmer</v>
      </c>
    </row>
    <row r="2006" spans="1:16">
      <c r="A2006" t="s">
        <v>2653</v>
      </c>
      <c r="B2006" s="5">
        <v>44977</v>
      </c>
      <c r="C2006" t="s">
        <v>76</v>
      </c>
      <c r="D2006" t="s">
        <v>222</v>
      </c>
      <c r="E2006">
        <v>7</v>
      </c>
      <c r="F2006" t="str">
        <f t="shared" si="124"/>
        <v>Bulk</v>
      </c>
      <c r="G2006" s="3">
        <v>305</v>
      </c>
      <c r="H2006">
        <v>10</v>
      </c>
      <c r="I2006" t="str">
        <f t="shared" si="125"/>
        <v>discounted</v>
      </c>
      <c r="J2006" s="3">
        <f>Table3[[#This Row],[Quantity_Sold]]*Table3[[#This Row],[Selling_Price]]</f>
        <v>2135</v>
      </c>
      <c r="K2006" s="3">
        <f t="shared" si="126"/>
        <v>30.5</v>
      </c>
      <c r="L2006" s="3">
        <f t="shared" si="127"/>
        <v>2104.5</v>
      </c>
      <c r="M2006" s="3" t="str">
        <f>TEXT(Table3[[#This Row],[Date]], "mmmm")</f>
        <v>February</v>
      </c>
      <c r="N2006" s="3" t="str">
        <f>_xlfn.XLOOKUP(D2006,Customers!A:A,Customers!B:B )</f>
        <v>Lewis-Hunter</v>
      </c>
      <c r="O2006" s="3" t="str">
        <f>_xlfn.XLOOKUP(C2006,Books!A:A,Books!B:B)</f>
        <v>Above treatment</v>
      </c>
      <c r="P2006" s="3" t="str">
        <f>INDEX(Customers!B:B,MATCH(D2006,Customers!A:A,0))</f>
        <v>Lewis-Hunter</v>
      </c>
    </row>
    <row r="2007" spans="1:16">
      <c r="A2007" t="s">
        <v>2654</v>
      </c>
      <c r="B2007" s="5">
        <v>44984</v>
      </c>
      <c r="C2007" t="s">
        <v>40</v>
      </c>
      <c r="D2007" t="s">
        <v>316</v>
      </c>
      <c r="E2007">
        <v>3</v>
      </c>
      <c r="F2007" t="str">
        <f t="shared" si="124"/>
        <v>normal</v>
      </c>
      <c r="G2007" s="3">
        <v>427</v>
      </c>
      <c r="H2007">
        <v>5</v>
      </c>
      <c r="I2007" t="str">
        <f t="shared" si="125"/>
        <v>discounted</v>
      </c>
      <c r="J2007" s="3">
        <f>Table3[[#This Row],[Quantity_Sold]]*Table3[[#This Row],[Selling_Price]]</f>
        <v>1281</v>
      </c>
      <c r="K2007" s="3">
        <f t="shared" si="126"/>
        <v>21.35</v>
      </c>
      <c r="L2007" s="3">
        <f t="shared" si="127"/>
        <v>1259.6500000000001</v>
      </c>
      <c r="M2007" s="3" t="str">
        <f>TEXT(Table3[[#This Row],[Date]], "mmmm")</f>
        <v>February</v>
      </c>
      <c r="N2007" s="3" t="str">
        <f>_xlfn.XLOOKUP(D2007,Customers!A:A,Customers!B:B )</f>
        <v>King LLC</v>
      </c>
      <c r="O2007" s="3" t="str">
        <f>_xlfn.XLOOKUP(C2007,Books!A:A,Books!B:B)</f>
        <v>Big thought where</v>
      </c>
      <c r="P2007" s="3" t="str">
        <f>INDEX(Customers!B:B,MATCH(D2007,Customers!A:A,0))</f>
        <v>King LLC</v>
      </c>
    </row>
    <row r="2008" spans="1:16">
      <c r="A2008" t="s">
        <v>2655</v>
      </c>
      <c r="B2008" s="5">
        <v>44982</v>
      </c>
      <c r="C2008" t="s">
        <v>120</v>
      </c>
      <c r="D2008" t="s">
        <v>572</v>
      </c>
      <c r="E2008">
        <v>9</v>
      </c>
      <c r="F2008" t="str">
        <f t="shared" si="124"/>
        <v>Bulk</v>
      </c>
      <c r="G2008" s="3">
        <v>204</v>
      </c>
      <c r="H2008">
        <v>5</v>
      </c>
      <c r="I2008" t="str">
        <f t="shared" si="125"/>
        <v>discounted</v>
      </c>
      <c r="J2008" s="3">
        <f>Table3[[#This Row],[Quantity_Sold]]*Table3[[#This Row],[Selling_Price]]</f>
        <v>1836</v>
      </c>
      <c r="K2008" s="3">
        <f t="shared" si="126"/>
        <v>10.199999999999999</v>
      </c>
      <c r="L2008" s="3">
        <f t="shared" si="127"/>
        <v>1825.8</v>
      </c>
      <c r="M2008" s="3" t="str">
        <f>TEXT(Table3[[#This Row],[Date]], "mmmm")</f>
        <v>February</v>
      </c>
      <c r="N2008" s="3" t="str">
        <f>_xlfn.XLOOKUP(D2008,Customers!A:A,Customers!B:B )</f>
        <v>Hill Inc</v>
      </c>
      <c r="O2008" s="3" t="str">
        <f>_xlfn.XLOOKUP(C2008,Books!A:A,Books!B:B)</f>
        <v>Expect turn</v>
      </c>
      <c r="P2008" s="3" t="str">
        <f>INDEX(Customers!B:B,MATCH(D2008,Customers!A:A,0))</f>
        <v>Hill Inc</v>
      </c>
    </row>
    <row r="2009" spans="1:16">
      <c r="A2009" t="s">
        <v>2656</v>
      </c>
      <c r="B2009" s="5">
        <v>44964</v>
      </c>
      <c r="C2009" t="s">
        <v>90</v>
      </c>
      <c r="D2009" t="s">
        <v>558</v>
      </c>
      <c r="E2009">
        <v>10</v>
      </c>
      <c r="F2009" t="str">
        <f t="shared" si="124"/>
        <v>Bulk</v>
      </c>
      <c r="G2009" s="3">
        <v>222</v>
      </c>
      <c r="H2009">
        <v>15</v>
      </c>
      <c r="I2009" t="str">
        <f t="shared" si="125"/>
        <v>discounted</v>
      </c>
      <c r="J2009" s="3">
        <f>Table3[[#This Row],[Quantity_Sold]]*Table3[[#This Row],[Selling_Price]]</f>
        <v>2220</v>
      </c>
      <c r="K2009" s="3">
        <f t="shared" si="126"/>
        <v>33.299999999999997</v>
      </c>
      <c r="L2009" s="3">
        <f t="shared" si="127"/>
        <v>2186.6999999999998</v>
      </c>
      <c r="M2009" s="3" t="str">
        <f>TEXT(Table3[[#This Row],[Date]], "mmmm")</f>
        <v>February</v>
      </c>
      <c r="N2009" s="3" t="str">
        <f>_xlfn.XLOOKUP(D2009,Customers!A:A,Customers!B:B )</f>
        <v>Maldonado-Cohen</v>
      </c>
      <c r="O2009" s="3" t="str">
        <f>_xlfn.XLOOKUP(C2009,Books!A:A,Books!B:B)</f>
        <v>Remember approach buy</v>
      </c>
      <c r="P2009" s="3" t="str">
        <f>INDEX(Customers!B:B,MATCH(D2009,Customers!A:A,0))</f>
        <v>Maldonado-Cohen</v>
      </c>
    </row>
    <row r="2010" spans="1:16">
      <c r="A2010" t="s">
        <v>2657</v>
      </c>
      <c r="B2010" s="5">
        <v>44964</v>
      </c>
      <c r="C2010" t="s">
        <v>112</v>
      </c>
      <c r="D2010" t="s">
        <v>456</v>
      </c>
      <c r="E2010">
        <v>6</v>
      </c>
      <c r="F2010" t="str">
        <f t="shared" si="124"/>
        <v>Bulk</v>
      </c>
      <c r="G2010" s="3">
        <v>462</v>
      </c>
      <c r="H2010">
        <v>10</v>
      </c>
      <c r="I2010" t="str">
        <f t="shared" si="125"/>
        <v>discounted</v>
      </c>
      <c r="J2010" s="3">
        <f>Table3[[#This Row],[Quantity_Sold]]*Table3[[#This Row],[Selling_Price]]</f>
        <v>2772</v>
      </c>
      <c r="K2010" s="3">
        <f t="shared" si="126"/>
        <v>46.2</v>
      </c>
      <c r="L2010" s="3">
        <f t="shared" si="127"/>
        <v>2725.8</v>
      </c>
      <c r="M2010" s="3" t="str">
        <f>TEXT(Table3[[#This Row],[Date]], "mmmm")</f>
        <v>February</v>
      </c>
      <c r="N2010" s="3" t="str">
        <f>_xlfn.XLOOKUP(D2010,Customers!A:A,Customers!B:B )</f>
        <v>Baker, Gonzalez and Wood</v>
      </c>
      <c r="O2010" s="3" t="str">
        <f>_xlfn.XLOOKUP(C2010,Books!A:A,Books!B:B)</f>
        <v>Now stage</v>
      </c>
      <c r="P2010" s="3" t="str">
        <f>INDEX(Customers!B:B,MATCH(D2010,Customers!A:A,0))</f>
        <v>Baker, Gonzalez and Wood</v>
      </c>
    </row>
    <row r="2011" spans="1:16">
      <c r="A2011" t="s">
        <v>2658</v>
      </c>
      <c r="B2011" s="5">
        <v>44981</v>
      </c>
      <c r="C2011" t="s">
        <v>26</v>
      </c>
      <c r="D2011" t="s">
        <v>358</v>
      </c>
      <c r="E2011">
        <v>3</v>
      </c>
      <c r="F2011" t="str">
        <f t="shared" si="124"/>
        <v>normal</v>
      </c>
      <c r="G2011" s="3">
        <v>210</v>
      </c>
      <c r="H2011">
        <v>15</v>
      </c>
      <c r="I2011" t="str">
        <f t="shared" si="125"/>
        <v>discounted</v>
      </c>
      <c r="J2011" s="3">
        <f>Table3[[#This Row],[Quantity_Sold]]*Table3[[#This Row],[Selling_Price]]</f>
        <v>630</v>
      </c>
      <c r="K2011" s="3">
        <f t="shared" si="126"/>
        <v>31.5</v>
      </c>
      <c r="L2011" s="3">
        <f t="shared" si="127"/>
        <v>598.5</v>
      </c>
      <c r="M2011" s="3" t="str">
        <f>TEXT(Table3[[#This Row],[Date]], "mmmm")</f>
        <v>February</v>
      </c>
      <c r="N2011" s="3" t="str">
        <f>_xlfn.XLOOKUP(D2011,Customers!A:A,Customers!B:B )</f>
        <v>Hood-Pena</v>
      </c>
      <c r="O2011" s="3" t="str">
        <f>_xlfn.XLOOKUP(C2011,Books!A:A,Books!B:B)</f>
        <v>Nearly material</v>
      </c>
      <c r="P2011" s="3" t="str">
        <f>INDEX(Customers!B:B,MATCH(D2011,Customers!A:A,0))</f>
        <v>Hood-Pena</v>
      </c>
    </row>
    <row r="2012" spans="1:16">
      <c r="A2012" t="s">
        <v>2659</v>
      </c>
      <c r="B2012" s="5">
        <v>44961</v>
      </c>
      <c r="C2012" t="s">
        <v>32</v>
      </c>
      <c r="D2012" t="s">
        <v>624</v>
      </c>
      <c r="E2012">
        <v>6</v>
      </c>
      <c r="F2012" t="str">
        <f t="shared" si="124"/>
        <v>Bulk</v>
      </c>
      <c r="G2012" s="3">
        <v>186</v>
      </c>
      <c r="H2012">
        <v>15</v>
      </c>
      <c r="I2012" t="str">
        <f t="shared" si="125"/>
        <v>discounted</v>
      </c>
      <c r="J2012" s="3">
        <f>Table3[[#This Row],[Quantity_Sold]]*Table3[[#This Row],[Selling_Price]]</f>
        <v>1116</v>
      </c>
      <c r="K2012" s="3">
        <f t="shared" si="126"/>
        <v>27.9</v>
      </c>
      <c r="L2012" s="3">
        <f t="shared" si="127"/>
        <v>1088.0999999999999</v>
      </c>
      <c r="M2012" s="3" t="str">
        <f>TEXT(Table3[[#This Row],[Date]], "mmmm")</f>
        <v>February</v>
      </c>
      <c r="N2012" s="3" t="str">
        <f>_xlfn.XLOOKUP(D2012,Customers!A:A,Customers!B:B )</f>
        <v>Williams, Mills and Schwartz</v>
      </c>
      <c r="O2012" s="3" t="str">
        <f>_xlfn.XLOOKUP(C2012,Books!A:A,Books!B:B)</f>
        <v>Charge along</v>
      </c>
      <c r="P2012" s="3" t="str">
        <f>INDEX(Customers!B:B,MATCH(D2012,Customers!A:A,0))</f>
        <v>Williams, Mills and Schwartz</v>
      </c>
    </row>
    <row r="2013" spans="1:16">
      <c r="A2013" t="s">
        <v>2660</v>
      </c>
      <c r="B2013" s="5">
        <v>44970</v>
      </c>
      <c r="C2013" t="s">
        <v>18</v>
      </c>
      <c r="D2013" t="s">
        <v>592</v>
      </c>
      <c r="E2013">
        <v>2</v>
      </c>
      <c r="F2013" t="str">
        <f t="shared" si="124"/>
        <v>normal</v>
      </c>
      <c r="G2013" s="3">
        <v>500</v>
      </c>
      <c r="H2013">
        <v>0</v>
      </c>
      <c r="I2013" t="str">
        <f t="shared" si="125"/>
        <v>full price</v>
      </c>
      <c r="J2013" s="3">
        <f>Table3[[#This Row],[Quantity_Sold]]*Table3[[#This Row],[Selling_Price]]</f>
        <v>1000</v>
      </c>
      <c r="K2013" s="3">
        <f t="shared" si="126"/>
        <v>0</v>
      </c>
      <c r="L2013" s="3">
        <f t="shared" si="127"/>
        <v>1000</v>
      </c>
      <c r="M2013" s="3" t="str">
        <f>TEXT(Table3[[#This Row],[Date]], "mmmm")</f>
        <v>February</v>
      </c>
      <c r="N2013" s="3" t="str">
        <f>_xlfn.XLOOKUP(D2013,Customers!A:A,Customers!B:B )</f>
        <v>Martin, Davis and Arias</v>
      </c>
      <c r="O2013" s="3" t="str">
        <f>_xlfn.XLOOKUP(C2013,Books!A:A,Books!B:B)</f>
        <v>Cell become</v>
      </c>
      <c r="P2013" s="3" t="str">
        <f>INDEX(Customers!B:B,MATCH(D2013,Customers!A:A,0))</f>
        <v>Martin, Davis and Arias</v>
      </c>
    </row>
    <row r="2014" spans="1:16">
      <c r="A2014" t="s">
        <v>2661</v>
      </c>
      <c r="B2014" s="5">
        <v>44976</v>
      </c>
      <c r="C2014" t="s">
        <v>60</v>
      </c>
      <c r="D2014" t="s">
        <v>320</v>
      </c>
      <c r="E2014">
        <v>9</v>
      </c>
      <c r="F2014" t="str">
        <f t="shared" si="124"/>
        <v>Bulk</v>
      </c>
      <c r="G2014" s="3">
        <v>459</v>
      </c>
      <c r="H2014">
        <v>0</v>
      </c>
      <c r="I2014" t="str">
        <f t="shared" si="125"/>
        <v>full price</v>
      </c>
      <c r="J2014" s="3">
        <f>Table3[[#This Row],[Quantity_Sold]]*Table3[[#This Row],[Selling_Price]]</f>
        <v>4131</v>
      </c>
      <c r="K2014" s="3">
        <f t="shared" si="126"/>
        <v>0</v>
      </c>
      <c r="L2014" s="3">
        <f t="shared" si="127"/>
        <v>4131</v>
      </c>
      <c r="M2014" s="3" t="str">
        <f>TEXT(Table3[[#This Row],[Date]], "mmmm")</f>
        <v>February</v>
      </c>
      <c r="N2014" s="3" t="str">
        <f>_xlfn.XLOOKUP(D2014,Customers!A:A,Customers!B:B )</f>
        <v>Warner, Willis and Ray</v>
      </c>
      <c r="O2014" s="3" t="str">
        <f>_xlfn.XLOOKUP(C2014,Books!A:A,Books!B:B)</f>
        <v>Whatever method</v>
      </c>
      <c r="P2014" s="3" t="str">
        <f>INDEX(Customers!B:B,MATCH(D2014,Customers!A:A,0))</f>
        <v>Warner, Willis and Ray</v>
      </c>
    </row>
    <row r="2015" spans="1:16">
      <c r="A2015" t="s">
        <v>2662</v>
      </c>
      <c r="B2015" s="5">
        <v>44962</v>
      </c>
      <c r="C2015" t="s">
        <v>24</v>
      </c>
      <c r="D2015" t="s">
        <v>170</v>
      </c>
      <c r="E2015">
        <v>7</v>
      </c>
      <c r="F2015" t="str">
        <f t="shared" si="124"/>
        <v>Bulk</v>
      </c>
      <c r="G2015" s="3">
        <v>492</v>
      </c>
      <c r="H2015">
        <v>10</v>
      </c>
      <c r="I2015" t="str">
        <f t="shared" si="125"/>
        <v>discounted</v>
      </c>
      <c r="J2015" s="3">
        <f>Table3[[#This Row],[Quantity_Sold]]*Table3[[#This Row],[Selling_Price]]</f>
        <v>3444</v>
      </c>
      <c r="K2015" s="3">
        <f t="shared" si="126"/>
        <v>49.2</v>
      </c>
      <c r="L2015" s="3">
        <f t="shared" si="127"/>
        <v>3394.8</v>
      </c>
      <c r="M2015" s="3" t="str">
        <f>TEXT(Table3[[#This Row],[Date]], "mmmm")</f>
        <v>February</v>
      </c>
      <c r="N2015" s="3" t="str">
        <f>_xlfn.XLOOKUP(D2015,Customers!A:A,Customers!B:B )</f>
        <v>Taylor-Kane</v>
      </c>
      <c r="O2015" s="3" t="str">
        <f>_xlfn.XLOOKUP(C2015,Books!A:A,Books!B:B)</f>
        <v>Audience stop sport</v>
      </c>
      <c r="P2015" s="3" t="str">
        <f>INDEX(Customers!B:B,MATCH(D2015,Customers!A:A,0))</f>
        <v>Taylor-Kane</v>
      </c>
    </row>
    <row r="2016" spans="1:16">
      <c r="A2016" t="s">
        <v>2663</v>
      </c>
      <c r="B2016" s="5">
        <v>44971</v>
      </c>
      <c r="C2016" t="s">
        <v>108</v>
      </c>
      <c r="D2016" t="s">
        <v>360</v>
      </c>
      <c r="E2016">
        <v>2</v>
      </c>
      <c r="F2016" t="str">
        <f t="shared" si="124"/>
        <v>normal</v>
      </c>
      <c r="G2016" s="3">
        <v>287</v>
      </c>
      <c r="H2016">
        <v>5</v>
      </c>
      <c r="I2016" t="str">
        <f t="shared" si="125"/>
        <v>discounted</v>
      </c>
      <c r="J2016" s="3">
        <f>Table3[[#This Row],[Quantity_Sold]]*Table3[[#This Row],[Selling_Price]]</f>
        <v>574</v>
      </c>
      <c r="K2016" s="3">
        <f t="shared" si="126"/>
        <v>14.35</v>
      </c>
      <c r="L2016" s="3">
        <f t="shared" si="127"/>
        <v>559.65</v>
      </c>
      <c r="M2016" s="3" t="str">
        <f>TEXT(Table3[[#This Row],[Date]], "mmmm")</f>
        <v>February</v>
      </c>
      <c r="N2016" s="3" t="str">
        <f>_xlfn.XLOOKUP(D2016,Customers!A:A,Customers!B:B )</f>
        <v>Guzman Ltd</v>
      </c>
      <c r="O2016" s="3" t="str">
        <f>_xlfn.XLOOKUP(C2016,Books!A:A,Books!B:B)</f>
        <v>Front</v>
      </c>
      <c r="P2016" s="3" t="str">
        <f>INDEX(Customers!B:B,MATCH(D2016,Customers!A:A,0))</f>
        <v>Guzman Ltd</v>
      </c>
    </row>
    <row r="2017" spans="1:16">
      <c r="A2017" t="s">
        <v>2664</v>
      </c>
      <c r="B2017" s="5">
        <v>44966</v>
      </c>
      <c r="C2017" t="s">
        <v>4</v>
      </c>
      <c r="D2017" t="s">
        <v>480</v>
      </c>
      <c r="E2017">
        <v>4</v>
      </c>
      <c r="F2017" t="str">
        <f t="shared" si="124"/>
        <v>normal</v>
      </c>
      <c r="G2017" s="3">
        <v>418</v>
      </c>
      <c r="H2017">
        <v>5</v>
      </c>
      <c r="I2017" t="str">
        <f t="shared" si="125"/>
        <v>discounted</v>
      </c>
      <c r="J2017" s="3">
        <f>Table3[[#This Row],[Quantity_Sold]]*Table3[[#This Row],[Selling_Price]]</f>
        <v>1672</v>
      </c>
      <c r="K2017" s="3">
        <f t="shared" si="126"/>
        <v>20.9</v>
      </c>
      <c r="L2017" s="3">
        <f t="shared" si="127"/>
        <v>1651.1</v>
      </c>
      <c r="M2017" s="3" t="str">
        <f>TEXT(Table3[[#This Row],[Date]], "mmmm")</f>
        <v>February</v>
      </c>
      <c r="N2017" s="3" t="str">
        <f>_xlfn.XLOOKUP(D2017,Customers!A:A,Customers!B:B )</f>
        <v>Jordan, Parker and Adams</v>
      </c>
      <c r="O2017" s="3" t="str">
        <f>_xlfn.XLOOKUP(C2017,Books!A:A,Books!B:B)</f>
        <v>Arrive ok</v>
      </c>
      <c r="P2017" s="3" t="str">
        <f>INDEX(Customers!B:B,MATCH(D2017,Customers!A:A,0))</f>
        <v>Jordan, Parker and Adams</v>
      </c>
    </row>
    <row r="2018" spans="1:16">
      <c r="A2018" t="s">
        <v>2665</v>
      </c>
      <c r="B2018" s="5">
        <v>44985</v>
      </c>
      <c r="C2018" t="s">
        <v>18</v>
      </c>
      <c r="D2018" t="s">
        <v>542</v>
      </c>
      <c r="E2018">
        <v>8</v>
      </c>
      <c r="F2018" t="str">
        <f t="shared" si="124"/>
        <v>Bulk</v>
      </c>
      <c r="G2018" s="3">
        <v>500</v>
      </c>
      <c r="H2018">
        <v>5</v>
      </c>
      <c r="I2018" t="str">
        <f t="shared" si="125"/>
        <v>discounted</v>
      </c>
      <c r="J2018" s="3">
        <f>Table3[[#This Row],[Quantity_Sold]]*Table3[[#This Row],[Selling_Price]]</f>
        <v>4000</v>
      </c>
      <c r="K2018" s="3">
        <f t="shared" si="126"/>
        <v>25</v>
      </c>
      <c r="L2018" s="3">
        <f t="shared" si="127"/>
        <v>3975</v>
      </c>
      <c r="M2018" s="3" t="str">
        <f>TEXT(Table3[[#This Row],[Date]], "mmmm")</f>
        <v>February</v>
      </c>
      <c r="N2018" s="3" t="str">
        <f>_xlfn.XLOOKUP(D2018,Customers!A:A,Customers!B:B )</f>
        <v>Rodriguez, Hammond and Mason</v>
      </c>
      <c r="O2018" s="3" t="str">
        <f>_xlfn.XLOOKUP(C2018,Books!A:A,Books!B:B)</f>
        <v>Cell become</v>
      </c>
      <c r="P2018" s="3" t="str">
        <f>INDEX(Customers!B:B,MATCH(D2018,Customers!A:A,0))</f>
        <v>Rodriguez, Hammond and Mason</v>
      </c>
    </row>
    <row r="2019" spans="1:16">
      <c r="A2019" t="s">
        <v>2666</v>
      </c>
      <c r="B2019" s="5">
        <v>44972</v>
      </c>
      <c r="C2019" t="s">
        <v>15</v>
      </c>
      <c r="D2019" t="s">
        <v>252</v>
      </c>
      <c r="E2019">
        <v>8</v>
      </c>
      <c r="F2019" t="str">
        <f t="shared" si="124"/>
        <v>Bulk</v>
      </c>
      <c r="G2019" s="3">
        <v>248</v>
      </c>
      <c r="H2019">
        <v>0</v>
      </c>
      <c r="I2019" t="str">
        <f t="shared" si="125"/>
        <v>full price</v>
      </c>
      <c r="J2019" s="3">
        <f>Table3[[#This Row],[Quantity_Sold]]*Table3[[#This Row],[Selling_Price]]</f>
        <v>1984</v>
      </c>
      <c r="K2019" s="3">
        <f t="shared" si="126"/>
        <v>0</v>
      </c>
      <c r="L2019" s="3">
        <f t="shared" si="127"/>
        <v>1984</v>
      </c>
      <c r="M2019" s="3" t="str">
        <f>TEXT(Table3[[#This Row],[Date]], "mmmm")</f>
        <v>February</v>
      </c>
      <c r="N2019" s="3" t="str">
        <f>_xlfn.XLOOKUP(D2019,Customers!A:A,Customers!B:B )</f>
        <v>Weber PLC</v>
      </c>
      <c r="O2019" s="3" t="str">
        <f>_xlfn.XLOOKUP(C2019,Books!A:A,Books!B:B)</f>
        <v>Especially father down</v>
      </c>
      <c r="P2019" s="3" t="str">
        <f>INDEX(Customers!B:B,MATCH(D2019,Customers!A:A,0))</f>
        <v>Weber PLC</v>
      </c>
    </row>
    <row r="2020" spans="1:16">
      <c r="A2020" t="s">
        <v>2667</v>
      </c>
      <c r="B2020" s="5">
        <v>44966</v>
      </c>
      <c r="C2020" t="s">
        <v>88</v>
      </c>
      <c r="D2020" t="s">
        <v>516</v>
      </c>
      <c r="E2020">
        <v>10</v>
      </c>
      <c r="F2020" t="str">
        <f t="shared" si="124"/>
        <v>Bulk</v>
      </c>
      <c r="G2020" s="3">
        <v>456</v>
      </c>
      <c r="H2020">
        <v>0</v>
      </c>
      <c r="I2020" t="str">
        <f t="shared" si="125"/>
        <v>full price</v>
      </c>
      <c r="J2020" s="3">
        <f>Table3[[#This Row],[Quantity_Sold]]*Table3[[#This Row],[Selling_Price]]</f>
        <v>4560</v>
      </c>
      <c r="K2020" s="3">
        <f t="shared" si="126"/>
        <v>0</v>
      </c>
      <c r="L2020" s="3">
        <f t="shared" si="127"/>
        <v>4560</v>
      </c>
      <c r="M2020" s="3" t="str">
        <f>TEXT(Table3[[#This Row],[Date]], "mmmm")</f>
        <v>February</v>
      </c>
      <c r="N2020" s="3" t="str">
        <f>_xlfn.XLOOKUP(D2020,Customers!A:A,Customers!B:B )</f>
        <v>Chen Inc</v>
      </c>
      <c r="O2020" s="3" t="str">
        <f>_xlfn.XLOOKUP(C2020,Books!A:A,Books!B:B)</f>
        <v>Lay chance</v>
      </c>
      <c r="P2020" s="3" t="str">
        <f>INDEX(Customers!B:B,MATCH(D2020,Customers!A:A,0))</f>
        <v>Chen Inc</v>
      </c>
    </row>
    <row r="2021" spans="1:16">
      <c r="A2021" t="s">
        <v>2668</v>
      </c>
      <c r="B2021" s="5">
        <v>44963</v>
      </c>
      <c r="C2021" t="s">
        <v>44</v>
      </c>
      <c r="D2021" t="s">
        <v>280</v>
      </c>
      <c r="E2021">
        <v>8</v>
      </c>
      <c r="F2021" t="str">
        <f t="shared" si="124"/>
        <v>Bulk</v>
      </c>
      <c r="G2021" s="3">
        <v>295</v>
      </c>
      <c r="H2021">
        <v>10</v>
      </c>
      <c r="I2021" t="str">
        <f t="shared" si="125"/>
        <v>discounted</v>
      </c>
      <c r="J2021" s="3">
        <f>Table3[[#This Row],[Quantity_Sold]]*Table3[[#This Row],[Selling_Price]]</f>
        <v>2360</v>
      </c>
      <c r="K2021" s="3">
        <f t="shared" si="126"/>
        <v>29.5</v>
      </c>
      <c r="L2021" s="3">
        <f t="shared" si="127"/>
        <v>2330.5</v>
      </c>
      <c r="M2021" s="3" t="str">
        <f>TEXT(Table3[[#This Row],[Date]], "mmmm")</f>
        <v>February</v>
      </c>
      <c r="N2021" s="3" t="str">
        <f>_xlfn.XLOOKUP(D2021,Customers!A:A,Customers!B:B )</f>
        <v>Bautista-Wright</v>
      </c>
      <c r="O2021" s="3" t="str">
        <f>_xlfn.XLOOKUP(C2021,Books!A:A,Books!B:B)</f>
        <v>Once suddenly</v>
      </c>
      <c r="P2021" s="3" t="str">
        <f>INDEX(Customers!B:B,MATCH(D2021,Customers!A:A,0))</f>
        <v>Bautista-Wright</v>
      </c>
    </row>
    <row r="2022" spans="1:16">
      <c r="A2022" t="s">
        <v>2669</v>
      </c>
      <c r="B2022" s="5">
        <v>44966</v>
      </c>
      <c r="C2022" t="s">
        <v>94</v>
      </c>
      <c r="D2022" t="s">
        <v>444</v>
      </c>
      <c r="E2022">
        <v>8</v>
      </c>
      <c r="F2022" t="str">
        <f t="shared" si="124"/>
        <v>Bulk</v>
      </c>
      <c r="G2022" s="3">
        <v>262</v>
      </c>
      <c r="H2022">
        <v>5</v>
      </c>
      <c r="I2022" t="str">
        <f t="shared" si="125"/>
        <v>discounted</v>
      </c>
      <c r="J2022" s="3">
        <f>Table3[[#This Row],[Quantity_Sold]]*Table3[[#This Row],[Selling_Price]]</f>
        <v>2096</v>
      </c>
      <c r="K2022" s="3">
        <f t="shared" si="126"/>
        <v>13.1</v>
      </c>
      <c r="L2022" s="3">
        <f t="shared" si="127"/>
        <v>2082.9</v>
      </c>
      <c r="M2022" s="3" t="str">
        <f>TEXT(Table3[[#This Row],[Date]], "mmmm")</f>
        <v>February</v>
      </c>
      <c r="N2022" s="3" t="str">
        <f>_xlfn.XLOOKUP(D2022,Customers!A:A,Customers!B:B )</f>
        <v>Larson and Sons</v>
      </c>
      <c r="O2022" s="3" t="str">
        <f>_xlfn.XLOOKUP(C2022,Books!A:A,Books!B:B)</f>
        <v>Number owner</v>
      </c>
      <c r="P2022" s="3" t="str">
        <f>INDEX(Customers!B:B,MATCH(D2022,Customers!A:A,0))</f>
        <v>Larson and Sons</v>
      </c>
    </row>
    <row r="2023" spans="1:16">
      <c r="A2023" t="s">
        <v>2670</v>
      </c>
      <c r="B2023" s="5">
        <v>44972</v>
      </c>
      <c r="C2023" t="s">
        <v>116</v>
      </c>
      <c r="D2023" t="s">
        <v>139</v>
      </c>
      <c r="E2023">
        <v>10</v>
      </c>
      <c r="F2023" t="str">
        <f t="shared" si="124"/>
        <v>Bulk</v>
      </c>
      <c r="G2023" s="3">
        <v>209</v>
      </c>
      <c r="H2023">
        <v>5</v>
      </c>
      <c r="I2023" t="str">
        <f t="shared" si="125"/>
        <v>discounted</v>
      </c>
      <c r="J2023" s="3">
        <f>Table3[[#This Row],[Quantity_Sold]]*Table3[[#This Row],[Selling_Price]]</f>
        <v>2090</v>
      </c>
      <c r="K2023" s="3">
        <f t="shared" si="126"/>
        <v>10.45</v>
      </c>
      <c r="L2023" s="3">
        <f t="shared" si="127"/>
        <v>2079.5500000000002</v>
      </c>
      <c r="M2023" s="3" t="str">
        <f>TEXT(Table3[[#This Row],[Date]], "mmmm")</f>
        <v>February</v>
      </c>
      <c r="N2023" s="3" t="str">
        <f>_xlfn.XLOOKUP(D2023,Customers!A:A,Customers!B:B )</f>
        <v>Garcia-Martin</v>
      </c>
      <c r="O2023" s="3" t="str">
        <f>_xlfn.XLOOKUP(C2023,Books!A:A,Books!B:B)</f>
        <v>Present positive</v>
      </c>
      <c r="P2023" s="3" t="str">
        <f>INDEX(Customers!B:B,MATCH(D2023,Customers!A:A,0))</f>
        <v>Garcia-Martin</v>
      </c>
    </row>
    <row r="2024" spans="1:16">
      <c r="A2024" t="s">
        <v>2671</v>
      </c>
      <c r="B2024" s="5">
        <v>44982</v>
      </c>
      <c r="C2024" t="s">
        <v>88</v>
      </c>
      <c r="D2024" t="s">
        <v>354</v>
      </c>
      <c r="E2024">
        <v>5</v>
      </c>
      <c r="F2024" t="str">
        <f t="shared" si="124"/>
        <v>normal</v>
      </c>
      <c r="G2024" s="3">
        <v>456</v>
      </c>
      <c r="H2024">
        <v>15</v>
      </c>
      <c r="I2024" t="str">
        <f t="shared" si="125"/>
        <v>discounted</v>
      </c>
      <c r="J2024" s="3">
        <f>Table3[[#This Row],[Quantity_Sold]]*Table3[[#This Row],[Selling_Price]]</f>
        <v>2280</v>
      </c>
      <c r="K2024" s="3">
        <f t="shared" si="126"/>
        <v>68.400000000000006</v>
      </c>
      <c r="L2024" s="3">
        <f t="shared" si="127"/>
        <v>2211.6</v>
      </c>
      <c r="M2024" s="3" t="str">
        <f>TEXT(Table3[[#This Row],[Date]], "mmmm")</f>
        <v>February</v>
      </c>
      <c r="N2024" s="3" t="str">
        <f>_xlfn.XLOOKUP(D2024,Customers!A:A,Customers!B:B )</f>
        <v>Davis, Harmon and Morgan</v>
      </c>
      <c r="O2024" s="3" t="str">
        <f>_xlfn.XLOOKUP(C2024,Books!A:A,Books!B:B)</f>
        <v>Lay chance</v>
      </c>
      <c r="P2024" s="3" t="str">
        <f>INDEX(Customers!B:B,MATCH(D2024,Customers!A:A,0))</f>
        <v>Davis, Harmon and Morgan</v>
      </c>
    </row>
    <row r="2025" spans="1:16">
      <c r="A2025" t="s">
        <v>2672</v>
      </c>
      <c r="B2025" s="5">
        <v>44973</v>
      </c>
      <c r="C2025" t="s">
        <v>34</v>
      </c>
      <c r="D2025" t="s">
        <v>418</v>
      </c>
      <c r="E2025">
        <v>2</v>
      </c>
      <c r="F2025" t="str">
        <f t="shared" si="124"/>
        <v>normal</v>
      </c>
      <c r="G2025" s="3">
        <v>284</v>
      </c>
      <c r="H2025">
        <v>0</v>
      </c>
      <c r="I2025" t="str">
        <f t="shared" si="125"/>
        <v>full price</v>
      </c>
      <c r="J2025" s="3">
        <f>Table3[[#This Row],[Quantity_Sold]]*Table3[[#This Row],[Selling_Price]]</f>
        <v>568</v>
      </c>
      <c r="K2025" s="3">
        <f t="shared" si="126"/>
        <v>0</v>
      </c>
      <c r="L2025" s="3">
        <f t="shared" si="127"/>
        <v>568</v>
      </c>
      <c r="M2025" s="3" t="str">
        <f>TEXT(Table3[[#This Row],[Date]], "mmmm")</f>
        <v>February</v>
      </c>
      <c r="N2025" s="3" t="str">
        <f>_xlfn.XLOOKUP(D2025,Customers!A:A,Customers!B:B )</f>
        <v>Holloway, Lewis and Bryan</v>
      </c>
      <c r="O2025" s="3" t="str">
        <f>_xlfn.XLOOKUP(C2025,Books!A:A,Books!B:B)</f>
        <v>Against realize bill</v>
      </c>
      <c r="P2025" s="3" t="str">
        <f>INDEX(Customers!B:B,MATCH(D2025,Customers!A:A,0))</f>
        <v>Holloway, Lewis and Bryan</v>
      </c>
    </row>
    <row r="2026" spans="1:16">
      <c r="A2026" t="s">
        <v>2673</v>
      </c>
      <c r="B2026" s="5">
        <v>44971</v>
      </c>
      <c r="C2026" t="s">
        <v>126</v>
      </c>
      <c r="D2026" t="s">
        <v>184</v>
      </c>
      <c r="E2026">
        <v>2</v>
      </c>
      <c r="F2026" t="str">
        <f t="shared" si="124"/>
        <v>normal</v>
      </c>
      <c r="G2026" s="3">
        <v>399</v>
      </c>
      <c r="H2026">
        <v>15</v>
      </c>
      <c r="I2026" t="str">
        <f t="shared" si="125"/>
        <v>discounted</v>
      </c>
      <c r="J2026" s="3">
        <f>Table3[[#This Row],[Quantity_Sold]]*Table3[[#This Row],[Selling_Price]]</f>
        <v>798</v>
      </c>
      <c r="K2026" s="3">
        <f t="shared" si="126"/>
        <v>59.85</v>
      </c>
      <c r="L2026" s="3">
        <f t="shared" si="127"/>
        <v>738.15</v>
      </c>
      <c r="M2026" s="3" t="str">
        <f>TEXT(Table3[[#This Row],[Date]], "mmmm")</f>
        <v>February</v>
      </c>
      <c r="N2026" s="3" t="str">
        <f>_xlfn.XLOOKUP(D2026,Customers!A:A,Customers!B:B )</f>
        <v>Wells, Jones and Rogers</v>
      </c>
      <c r="O2026" s="3" t="str">
        <f>_xlfn.XLOOKUP(C2026,Books!A:A,Books!B:B)</f>
        <v>Ahead leg senior</v>
      </c>
      <c r="P2026" s="3" t="str">
        <f>INDEX(Customers!B:B,MATCH(D2026,Customers!A:A,0))</f>
        <v>Wells, Jones and Rogers</v>
      </c>
    </row>
    <row r="2027" spans="1:16">
      <c r="A2027" t="s">
        <v>2674</v>
      </c>
      <c r="B2027" s="5">
        <v>44966</v>
      </c>
      <c r="C2027" t="s">
        <v>96</v>
      </c>
      <c r="D2027" t="s">
        <v>484</v>
      </c>
      <c r="E2027">
        <v>9</v>
      </c>
      <c r="F2027" t="str">
        <f t="shared" si="124"/>
        <v>Bulk</v>
      </c>
      <c r="G2027" s="3">
        <v>396</v>
      </c>
      <c r="H2027">
        <v>15</v>
      </c>
      <c r="I2027" t="str">
        <f t="shared" si="125"/>
        <v>discounted</v>
      </c>
      <c r="J2027" s="3">
        <f>Table3[[#This Row],[Quantity_Sold]]*Table3[[#This Row],[Selling_Price]]</f>
        <v>3564</v>
      </c>
      <c r="K2027" s="3">
        <f t="shared" si="126"/>
        <v>59.4</v>
      </c>
      <c r="L2027" s="3">
        <f t="shared" si="127"/>
        <v>3504.6</v>
      </c>
      <c r="M2027" s="3" t="str">
        <f>TEXT(Table3[[#This Row],[Date]], "mmmm")</f>
        <v>February</v>
      </c>
      <c r="N2027" s="3" t="str">
        <f>_xlfn.XLOOKUP(D2027,Customers!A:A,Customers!B:B )</f>
        <v>Hall-Morgan</v>
      </c>
      <c r="O2027" s="3" t="str">
        <f>_xlfn.XLOOKUP(C2027,Books!A:A,Books!B:B)</f>
        <v>Green city audience</v>
      </c>
      <c r="P2027" s="3" t="str">
        <f>INDEX(Customers!B:B,MATCH(D2027,Customers!A:A,0))</f>
        <v>Hall-Morgan</v>
      </c>
    </row>
    <row r="2028" spans="1:16">
      <c r="A2028" t="s">
        <v>2675</v>
      </c>
      <c r="B2028" s="5">
        <v>44979</v>
      </c>
      <c r="C2028" t="s">
        <v>20</v>
      </c>
      <c r="D2028" t="s">
        <v>143</v>
      </c>
      <c r="E2028">
        <v>6</v>
      </c>
      <c r="F2028" t="str">
        <f t="shared" si="124"/>
        <v>Bulk</v>
      </c>
      <c r="G2028" s="3">
        <v>213</v>
      </c>
      <c r="H2028">
        <v>15</v>
      </c>
      <c r="I2028" t="str">
        <f t="shared" si="125"/>
        <v>discounted</v>
      </c>
      <c r="J2028" s="3">
        <f>Table3[[#This Row],[Quantity_Sold]]*Table3[[#This Row],[Selling_Price]]</f>
        <v>1278</v>
      </c>
      <c r="K2028" s="3">
        <f t="shared" si="126"/>
        <v>31.95</v>
      </c>
      <c r="L2028" s="3">
        <f t="shared" si="127"/>
        <v>1246.05</v>
      </c>
      <c r="M2028" s="3" t="str">
        <f>TEXT(Table3[[#This Row],[Date]], "mmmm")</f>
        <v>February</v>
      </c>
      <c r="N2028" s="3" t="str">
        <f>_xlfn.XLOOKUP(D2028,Customers!A:A,Customers!B:B )</f>
        <v>Scott Ltd</v>
      </c>
      <c r="O2028" s="3" t="str">
        <f>_xlfn.XLOOKUP(C2028,Books!A:A,Books!B:B)</f>
        <v>System they</v>
      </c>
      <c r="P2028" s="3" t="str">
        <f>INDEX(Customers!B:B,MATCH(D2028,Customers!A:A,0))</f>
        <v>Scott Ltd</v>
      </c>
    </row>
    <row r="2029" spans="1:16">
      <c r="A2029" t="s">
        <v>2676</v>
      </c>
      <c r="B2029" s="5">
        <v>44966</v>
      </c>
      <c r="C2029" t="s">
        <v>126</v>
      </c>
      <c r="D2029" t="s">
        <v>400</v>
      </c>
      <c r="E2029">
        <v>10</v>
      </c>
      <c r="F2029" t="str">
        <f t="shared" si="124"/>
        <v>Bulk</v>
      </c>
      <c r="G2029" s="3">
        <v>399</v>
      </c>
      <c r="H2029">
        <v>5</v>
      </c>
      <c r="I2029" t="str">
        <f t="shared" si="125"/>
        <v>discounted</v>
      </c>
      <c r="J2029" s="3">
        <f>Table3[[#This Row],[Quantity_Sold]]*Table3[[#This Row],[Selling_Price]]</f>
        <v>3990</v>
      </c>
      <c r="K2029" s="3">
        <f t="shared" si="126"/>
        <v>19.95</v>
      </c>
      <c r="L2029" s="3">
        <f t="shared" si="127"/>
        <v>3970.05</v>
      </c>
      <c r="M2029" s="3" t="str">
        <f>TEXT(Table3[[#This Row],[Date]], "mmmm")</f>
        <v>February</v>
      </c>
      <c r="N2029" s="3" t="str">
        <f>_xlfn.XLOOKUP(D2029,Customers!A:A,Customers!B:B )</f>
        <v>Clarke Group</v>
      </c>
      <c r="O2029" s="3" t="str">
        <f>_xlfn.XLOOKUP(C2029,Books!A:A,Books!B:B)</f>
        <v>Ahead leg senior</v>
      </c>
      <c r="P2029" s="3" t="str">
        <f>INDEX(Customers!B:B,MATCH(D2029,Customers!A:A,0))</f>
        <v>Clarke Group</v>
      </c>
    </row>
    <row r="2030" spans="1:16">
      <c r="A2030" t="s">
        <v>2677</v>
      </c>
      <c r="B2030" s="5">
        <v>44964</v>
      </c>
      <c r="C2030" t="s">
        <v>66</v>
      </c>
      <c r="D2030" t="s">
        <v>564</v>
      </c>
      <c r="E2030">
        <v>1</v>
      </c>
      <c r="F2030" t="str">
        <f t="shared" si="124"/>
        <v>normal</v>
      </c>
      <c r="G2030" s="3">
        <v>271</v>
      </c>
      <c r="H2030">
        <v>15</v>
      </c>
      <c r="I2030" t="str">
        <f t="shared" si="125"/>
        <v>discounted</v>
      </c>
      <c r="J2030" s="3">
        <f>Table3[[#This Row],[Quantity_Sold]]*Table3[[#This Row],[Selling_Price]]</f>
        <v>271</v>
      </c>
      <c r="K2030" s="3">
        <f t="shared" si="126"/>
        <v>40.65</v>
      </c>
      <c r="L2030" s="3">
        <f t="shared" si="127"/>
        <v>230.35</v>
      </c>
      <c r="M2030" s="3" t="str">
        <f>TEXT(Table3[[#This Row],[Date]], "mmmm")</f>
        <v>February</v>
      </c>
      <c r="N2030" s="3" t="str">
        <f>_xlfn.XLOOKUP(D2030,Customers!A:A,Customers!B:B )</f>
        <v>Hernandez, Castaneda and Khan</v>
      </c>
      <c r="O2030" s="3" t="str">
        <f>_xlfn.XLOOKUP(C2030,Books!A:A,Books!B:B)</f>
        <v>Easy citizen time</v>
      </c>
      <c r="P2030" s="3" t="str">
        <f>INDEX(Customers!B:B,MATCH(D2030,Customers!A:A,0))</f>
        <v>Hernandez, Castaneda and Khan</v>
      </c>
    </row>
    <row r="2031" spans="1:16">
      <c r="A2031" t="s">
        <v>2678</v>
      </c>
      <c r="B2031" s="5">
        <v>44964</v>
      </c>
      <c r="C2031" t="s">
        <v>104</v>
      </c>
      <c r="D2031" t="s">
        <v>498</v>
      </c>
      <c r="E2031">
        <v>3</v>
      </c>
      <c r="F2031" t="str">
        <f t="shared" si="124"/>
        <v>normal</v>
      </c>
      <c r="G2031" s="3">
        <v>465</v>
      </c>
      <c r="H2031">
        <v>5</v>
      </c>
      <c r="I2031" t="str">
        <f t="shared" si="125"/>
        <v>discounted</v>
      </c>
      <c r="J2031" s="3">
        <f>Table3[[#This Row],[Quantity_Sold]]*Table3[[#This Row],[Selling_Price]]</f>
        <v>1395</v>
      </c>
      <c r="K2031" s="3">
        <f t="shared" si="126"/>
        <v>23.25</v>
      </c>
      <c r="L2031" s="3">
        <f t="shared" si="127"/>
        <v>1371.75</v>
      </c>
      <c r="M2031" s="3" t="str">
        <f>TEXT(Table3[[#This Row],[Date]], "mmmm")</f>
        <v>February</v>
      </c>
      <c r="N2031" s="3" t="str">
        <f>_xlfn.XLOOKUP(D2031,Customers!A:A,Customers!B:B )</f>
        <v>Anderson-Hogan</v>
      </c>
      <c r="O2031" s="3" t="str">
        <f>_xlfn.XLOOKUP(C2031,Books!A:A,Books!B:B)</f>
        <v>Process find daughter</v>
      </c>
      <c r="P2031" s="3" t="str">
        <f>INDEX(Customers!B:B,MATCH(D2031,Customers!A:A,0))</f>
        <v>Anderson-Hogan</v>
      </c>
    </row>
    <row r="2032" spans="1:16">
      <c r="A2032" t="s">
        <v>2679</v>
      </c>
      <c r="B2032" s="5">
        <v>44967</v>
      </c>
      <c r="C2032" t="s">
        <v>114</v>
      </c>
      <c r="D2032" t="s">
        <v>178</v>
      </c>
      <c r="E2032">
        <v>4</v>
      </c>
      <c r="F2032" t="str">
        <f t="shared" si="124"/>
        <v>normal</v>
      </c>
      <c r="G2032" s="3">
        <v>315</v>
      </c>
      <c r="H2032">
        <v>0</v>
      </c>
      <c r="I2032" t="str">
        <f t="shared" si="125"/>
        <v>full price</v>
      </c>
      <c r="J2032" s="3">
        <f>Table3[[#This Row],[Quantity_Sold]]*Table3[[#This Row],[Selling_Price]]</f>
        <v>1260</v>
      </c>
      <c r="K2032" s="3">
        <f t="shared" si="126"/>
        <v>0</v>
      </c>
      <c r="L2032" s="3">
        <f t="shared" si="127"/>
        <v>1260</v>
      </c>
      <c r="M2032" s="3" t="str">
        <f>TEXT(Table3[[#This Row],[Date]], "mmmm")</f>
        <v>February</v>
      </c>
      <c r="N2032" s="3" t="str">
        <f>_xlfn.XLOOKUP(D2032,Customers!A:A,Customers!B:B )</f>
        <v>Ross, Ballard and Clark</v>
      </c>
      <c r="O2032" s="3" t="str">
        <f>_xlfn.XLOOKUP(C2032,Books!A:A,Books!B:B)</f>
        <v>Detail difficult power</v>
      </c>
      <c r="P2032" s="3" t="str">
        <f>INDEX(Customers!B:B,MATCH(D2032,Customers!A:A,0))</f>
        <v>Ross, Ballard and Clark</v>
      </c>
    </row>
    <row r="2033" spans="1:16">
      <c r="A2033" t="s">
        <v>2680</v>
      </c>
      <c r="B2033" s="5">
        <v>44979</v>
      </c>
      <c r="C2033" t="s">
        <v>114</v>
      </c>
      <c r="D2033" t="s">
        <v>162</v>
      </c>
      <c r="E2033">
        <v>3</v>
      </c>
      <c r="F2033" t="str">
        <f t="shared" si="124"/>
        <v>normal</v>
      </c>
      <c r="G2033" s="3">
        <v>315</v>
      </c>
      <c r="H2033">
        <v>10</v>
      </c>
      <c r="I2033" t="str">
        <f t="shared" si="125"/>
        <v>discounted</v>
      </c>
      <c r="J2033" s="3">
        <f>Table3[[#This Row],[Quantity_Sold]]*Table3[[#This Row],[Selling_Price]]</f>
        <v>945</v>
      </c>
      <c r="K2033" s="3">
        <f t="shared" si="126"/>
        <v>31.5</v>
      </c>
      <c r="L2033" s="3">
        <f t="shared" si="127"/>
        <v>913.5</v>
      </c>
      <c r="M2033" s="3" t="str">
        <f>TEXT(Table3[[#This Row],[Date]], "mmmm")</f>
        <v>February</v>
      </c>
      <c r="N2033" s="3" t="str">
        <f>_xlfn.XLOOKUP(D2033,Customers!A:A,Customers!B:B )</f>
        <v>Trevino PLC</v>
      </c>
      <c r="O2033" s="3" t="str">
        <f>_xlfn.XLOOKUP(C2033,Books!A:A,Books!B:B)</f>
        <v>Detail difficult power</v>
      </c>
      <c r="P2033" s="3" t="str">
        <f>INDEX(Customers!B:B,MATCH(D2033,Customers!A:A,0))</f>
        <v>Trevino PLC</v>
      </c>
    </row>
    <row r="2034" spans="1:16">
      <c r="A2034" t="s">
        <v>2681</v>
      </c>
      <c r="B2034" s="5">
        <v>44981</v>
      </c>
      <c r="C2034" t="s">
        <v>48</v>
      </c>
      <c r="D2034" t="s">
        <v>456</v>
      </c>
      <c r="E2034">
        <v>3</v>
      </c>
      <c r="F2034" t="str">
        <f t="shared" si="124"/>
        <v>normal</v>
      </c>
      <c r="G2034" s="3">
        <v>386</v>
      </c>
      <c r="H2034">
        <v>5</v>
      </c>
      <c r="I2034" t="str">
        <f t="shared" si="125"/>
        <v>discounted</v>
      </c>
      <c r="J2034" s="3">
        <f>Table3[[#This Row],[Quantity_Sold]]*Table3[[#This Row],[Selling_Price]]</f>
        <v>1158</v>
      </c>
      <c r="K2034" s="3">
        <f t="shared" si="126"/>
        <v>19.3</v>
      </c>
      <c r="L2034" s="3">
        <f t="shared" si="127"/>
        <v>1138.7</v>
      </c>
      <c r="M2034" s="3" t="str">
        <f>TEXT(Table3[[#This Row],[Date]], "mmmm")</f>
        <v>February</v>
      </c>
      <c r="N2034" s="3" t="str">
        <f>_xlfn.XLOOKUP(D2034,Customers!A:A,Customers!B:B )</f>
        <v>Baker, Gonzalez and Wood</v>
      </c>
      <c r="O2034" s="3" t="str">
        <f>_xlfn.XLOOKUP(C2034,Books!A:A,Books!B:B)</f>
        <v>Choose level</v>
      </c>
      <c r="P2034" s="3" t="str">
        <f>INDEX(Customers!B:B,MATCH(D2034,Customers!A:A,0))</f>
        <v>Baker, Gonzalez and Wood</v>
      </c>
    </row>
    <row r="2035" spans="1:16">
      <c r="A2035" t="s">
        <v>2682</v>
      </c>
      <c r="B2035" s="5">
        <v>44963</v>
      </c>
      <c r="C2035" t="s">
        <v>54</v>
      </c>
      <c r="D2035" t="s">
        <v>276</v>
      </c>
      <c r="E2035">
        <v>5</v>
      </c>
      <c r="F2035" t="str">
        <f t="shared" si="124"/>
        <v>normal</v>
      </c>
      <c r="G2035" s="3">
        <v>421</v>
      </c>
      <c r="H2035">
        <v>10</v>
      </c>
      <c r="I2035" t="str">
        <f t="shared" si="125"/>
        <v>discounted</v>
      </c>
      <c r="J2035" s="3">
        <f>Table3[[#This Row],[Quantity_Sold]]*Table3[[#This Row],[Selling_Price]]</f>
        <v>2105</v>
      </c>
      <c r="K2035" s="3">
        <f t="shared" si="126"/>
        <v>42.1</v>
      </c>
      <c r="L2035" s="3">
        <f t="shared" si="127"/>
        <v>2062.9</v>
      </c>
      <c r="M2035" s="3" t="str">
        <f>TEXT(Table3[[#This Row],[Date]], "mmmm")</f>
        <v>February</v>
      </c>
      <c r="N2035" s="3" t="str">
        <f>_xlfn.XLOOKUP(D2035,Customers!A:A,Customers!B:B )</f>
        <v>Johnston and Sons</v>
      </c>
      <c r="O2035" s="3" t="str">
        <f>_xlfn.XLOOKUP(C2035,Books!A:A,Books!B:B)</f>
        <v>Author director</v>
      </c>
      <c r="P2035" s="3" t="str">
        <f>INDEX(Customers!B:B,MATCH(D2035,Customers!A:A,0))</f>
        <v>Johnston and Sons</v>
      </c>
    </row>
    <row r="2036" spans="1:16">
      <c r="A2036" t="s">
        <v>2683</v>
      </c>
      <c r="B2036" s="5">
        <v>44973</v>
      </c>
      <c r="C2036" t="s">
        <v>74</v>
      </c>
      <c r="D2036" t="s">
        <v>606</v>
      </c>
      <c r="E2036">
        <v>7</v>
      </c>
      <c r="F2036" t="str">
        <f t="shared" si="124"/>
        <v>Bulk</v>
      </c>
      <c r="G2036" s="3">
        <v>347</v>
      </c>
      <c r="H2036">
        <v>5</v>
      </c>
      <c r="I2036" t="str">
        <f t="shared" si="125"/>
        <v>discounted</v>
      </c>
      <c r="J2036" s="3">
        <f>Table3[[#This Row],[Quantity_Sold]]*Table3[[#This Row],[Selling_Price]]</f>
        <v>2429</v>
      </c>
      <c r="K2036" s="3">
        <f t="shared" si="126"/>
        <v>17.350000000000001</v>
      </c>
      <c r="L2036" s="3">
        <f t="shared" si="127"/>
        <v>2411.65</v>
      </c>
      <c r="M2036" s="3" t="str">
        <f>TEXT(Table3[[#This Row],[Date]], "mmmm")</f>
        <v>February</v>
      </c>
      <c r="N2036" s="3" t="str">
        <f>_xlfn.XLOOKUP(D2036,Customers!A:A,Customers!B:B )</f>
        <v>Jackson Inc</v>
      </c>
      <c r="O2036" s="3" t="str">
        <f>_xlfn.XLOOKUP(C2036,Books!A:A,Books!B:B)</f>
        <v>Think either pressure</v>
      </c>
      <c r="P2036" s="3" t="str">
        <f>INDEX(Customers!B:B,MATCH(D2036,Customers!A:A,0))</f>
        <v>Jackson Inc</v>
      </c>
    </row>
    <row r="2037" spans="1:16">
      <c r="A2037" t="s">
        <v>2684</v>
      </c>
      <c r="B2037" s="5">
        <v>44971</v>
      </c>
      <c r="C2037" t="s">
        <v>30</v>
      </c>
      <c r="D2037" t="s">
        <v>262</v>
      </c>
      <c r="E2037">
        <v>5</v>
      </c>
      <c r="F2037" t="str">
        <f t="shared" si="124"/>
        <v>normal</v>
      </c>
      <c r="G2037" s="3">
        <v>281</v>
      </c>
      <c r="H2037">
        <v>10</v>
      </c>
      <c r="I2037" t="str">
        <f t="shared" si="125"/>
        <v>discounted</v>
      </c>
      <c r="J2037" s="3">
        <f>Table3[[#This Row],[Quantity_Sold]]*Table3[[#This Row],[Selling_Price]]</f>
        <v>1405</v>
      </c>
      <c r="K2037" s="3">
        <f t="shared" si="126"/>
        <v>28.1</v>
      </c>
      <c r="L2037" s="3">
        <f t="shared" si="127"/>
        <v>1376.9</v>
      </c>
      <c r="M2037" s="3" t="str">
        <f>TEXT(Table3[[#This Row],[Date]], "mmmm")</f>
        <v>February</v>
      </c>
      <c r="N2037" s="3" t="str">
        <f>_xlfn.XLOOKUP(D2037,Customers!A:A,Customers!B:B )</f>
        <v>Brown, Diaz and Freeman</v>
      </c>
      <c r="O2037" s="3" t="str">
        <f>_xlfn.XLOOKUP(C2037,Books!A:A,Books!B:B)</f>
        <v>Remember serve</v>
      </c>
      <c r="P2037" s="3" t="str">
        <f>INDEX(Customers!B:B,MATCH(D2037,Customers!A:A,0))</f>
        <v>Brown, Diaz and Freeman</v>
      </c>
    </row>
    <row r="2038" spans="1:16">
      <c r="A2038" t="s">
        <v>2685</v>
      </c>
      <c r="B2038" s="5">
        <v>44976</v>
      </c>
      <c r="C2038" t="s">
        <v>62</v>
      </c>
      <c r="D2038" t="s">
        <v>176</v>
      </c>
      <c r="E2038">
        <v>6</v>
      </c>
      <c r="F2038" t="str">
        <f t="shared" si="124"/>
        <v>Bulk</v>
      </c>
      <c r="G2038" s="3">
        <v>336</v>
      </c>
      <c r="H2038">
        <v>0</v>
      </c>
      <c r="I2038" t="str">
        <f t="shared" si="125"/>
        <v>full price</v>
      </c>
      <c r="J2038" s="3">
        <f>Table3[[#This Row],[Quantity_Sold]]*Table3[[#This Row],[Selling_Price]]</f>
        <v>2016</v>
      </c>
      <c r="K2038" s="3">
        <f t="shared" si="126"/>
        <v>0</v>
      </c>
      <c r="L2038" s="3">
        <f t="shared" si="127"/>
        <v>2016</v>
      </c>
      <c r="M2038" s="3" t="str">
        <f>TEXT(Table3[[#This Row],[Date]], "mmmm")</f>
        <v>February</v>
      </c>
      <c r="N2038" s="3" t="str">
        <f>_xlfn.XLOOKUP(D2038,Customers!A:A,Customers!B:B )</f>
        <v>Pierce, Cross and Solomon</v>
      </c>
      <c r="O2038" s="3" t="str">
        <f>_xlfn.XLOOKUP(C2038,Books!A:A,Books!B:B)</f>
        <v>Wife get age</v>
      </c>
      <c r="P2038" s="3" t="str">
        <f>INDEX(Customers!B:B,MATCH(D2038,Customers!A:A,0))</f>
        <v>Pierce, Cross and Solomon</v>
      </c>
    </row>
    <row r="2039" spans="1:16">
      <c r="A2039" t="s">
        <v>2686</v>
      </c>
      <c r="B2039" s="5">
        <v>44974</v>
      </c>
      <c r="C2039" t="s">
        <v>124</v>
      </c>
      <c r="D2039" t="s">
        <v>458</v>
      </c>
      <c r="E2039">
        <v>6</v>
      </c>
      <c r="F2039" t="str">
        <f t="shared" si="124"/>
        <v>Bulk</v>
      </c>
      <c r="G2039" s="3">
        <v>362</v>
      </c>
      <c r="H2039">
        <v>10</v>
      </c>
      <c r="I2039" t="str">
        <f t="shared" si="125"/>
        <v>discounted</v>
      </c>
      <c r="J2039" s="3">
        <f>Table3[[#This Row],[Quantity_Sold]]*Table3[[#This Row],[Selling_Price]]</f>
        <v>2172</v>
      </c>
      <c r="K2039" s="3">
        <f t="shared" si="126"/>
        <v>36.200000000000003</v>
      </c>
      <c r="L2039" s="3">
        <f t="shared" si="127"/>
        <v>2135.8000000000002</v>
      </c>
      <c r="M2039" s="3" t="str">
        <f>TEXT(Table3[[#This Row],[Date]], "mmmm")</f>
        <v>February</v>
      </c>
      <c r="N2039" s="3" t="str">
        <f>_xlfn.XLOOKUP(D2039,Customers!A:A,Customers!B:B )</f>
        <v>Salazar, Maldonado and Thomas</v>
      </c>
      <c r="O2039" s="3" t="str">
        <f>_xlfn.XLOOKUP(C2039,Books!A:A,Books!B:B)</f>
        <v>Financial</v>
      </c>
      <c r="P2039" s="3" t="str">
        <f>INDEX(Customers!B:B,MATCH(D2039,Customers!A:A,0))</f>
        <v>Salazar, Maldonado and Thomas</v>
      </c>
    </row>
    <row r="2040" spans="1:16">
      <c r="A2040" t="s">
        <v>2687</v>
      </c>
      <c r="B2040" s="5">
        <v>44965</v>
      </c>
      <c r="C2040" t="s">
        <v>64</v>
      </c>
      <c r="D2040" t="s">
        <v>360</v>
      </c>
      <c r="E2040">
        <v>9</v>
      </c>
      <c r="F2040" t="str">
        <f t="shared" si="124"/>
        <v>Bulk</v>
      </c>
      <c r="G2040" s="3">
        <v>487</v>
      </c>
      <c r="H2040">
        <v>0</v>
      </c>
      <c r="I2040" t="str">
        <f t="shared" si="125"/>
        <v>full price</v>
      </c>
      <c r="J2040" s="3">
        <f>Table3[[#This Row],[Quantity_Sold]]*Table3[[#This Row],[Selling_Price]]</f>
        <v>4383</v>
      </c>
      <c r="K2040" s="3">
        <f t="shared" si="126"/>
        <v>0</v>
      </c>
      <c r="L2040" s="3">
        <f t="shared" si="127"/>
        <v>4383</v>
      </c>
      <c r="M2040" s="3" t="str">
        <f>TEXT(Table3[[#This Row],[Date]], "mmmm")</f>
        <v>February</v>
      </c>
      <c r="N2040" s="3" t="str">
        <f>_xlfn.XLOOKUP(D2040,Customers!A:A,Customers!B:B )</f>
        <v>Guzman Ltd</v>
      </c>
      <c r="O2040" s="3" t="str">
        <f>_xlfn.XLOOKUP(C2040,Books!A:A,Books!B:B)</f>
        <v>Health beyond back</v>
      </c>
      <c r="P2040" s="3" t="str">
        <f>INDEX(Customers!B:B,MATCH(D2040,Customers!A:A,0))</f>
        <v>Guzman Ltd</v>
      </c>
    </row>
    <row r="2041" spans="1:16">
      <c r="A2041" t="s">
        <v>2688</v>
      </c>
      <c r="B2041" s="5">
        <v>44966</v>
      </c>
      <c r="C2041" t="s">
        <v>68</v>
      </c>
      <c r="D2041" t="s">
        <v>404</v>
      </c>
      <c r="E2041">
        <v>10</v>
      </c>
      <c r="F2041" t="str">
        <f t="shared" si="124"/>
        <v>Bulk</v>
      </c>
      <c r="G2041" s="3">
        <v>410</v>
      </c>
      <c r="H2041">
        <v>5</v>
      </c>
      <c r="I2041" t="str">
        <f t="shared" si="125"/>
        <v>discounted</v>
      </c>
      <c r="J2041" s="3">
        <f>Table3[[#This Row],[Quantity_Sold]]*Table3[[#This Row],[Selling_Price]]</f>
        <v>4100</v>
      </c>
      <c r="K2041" s="3">
        <f t="shared" si="126"/>
        <v>20.5</v>
      </c>
      <c r="L2041" s="3">
        <f t="shared" si="127"/>
        <v>4079.5</v>
      </c>
      <c r="M2041" s="3" t="str">
        <f>TEXT(Table3[[#This Row],[Date]], "mmmm")</f>
        <v>February</v>
      </c>
      <c r="N2041" s="3" t="str">
        <f>_xlfn.XLOOKUP(D2041,Customers!A:A,Customers!B:B )</f>
        <v>Morales-Morris</v>
      </c>
      <c r="O2041" s="3" t="str">
        <f>_xlfn.XLOOKUP(C2041,Books!A:A,Books!B:B)</f>
        <v>Audience will series</v>
      </c>
      <c r="P2041" s="3" t="str">
        <f>INDEX(Customers!B:B,MATCH(D2041,Customers!A:A,0))</f>
        <v>Morales-Morris</v>
      </c>
    </row>
    <row r="2042" spans="1:16">
      <c r="A2042" t="s">
        <v>2689</v>
      </c>
      <c r="B2042" s="5">
        <v>44974</v>
      </c>
      <c r="C2042" t="s">
        <v>22</v>
      </c>
      <c r="D2042" t="s">
        <v>262</v>
      </c>
      <c r="E2042">
        <v>4</v>
      </c>
      <c r="F2042" t="str">
        <f t="shared" si="124"/>
        <v>normal</v>
      </c>
      <c r="G2042" s="3">
        <v>332</v>
      </c>
      <c r="H2042">
        <v>0</v>
      </c>
      <c r="I2042" t="str">
        <f t="shared" si="125"/>
        <v>full price</v>
      </c>
      <c r="J2042" s="3">
        <f>Table3[[#This Row],[Quantity_Sold]]*Table3[[#This Row],[Selling_Price]]</f>
        <v>1328</v>
      </c>
      <c r="K2042" s="3">
        <f t="shared" si="126"/>
        <v>0</v>
      </c>
      <c r="L2042" s="3">
        <f t="shared" si="127"/>
        <v>1328</v>
      </c>
      <c r="M2042" s="3" t="str">
        <f>TEXT(Table3[[#This Row],[Date]], "mmmm")</f>
        <v>February</v>
      </c>
      <c r="N2042" s="3" t="str">
        <f>_xlfn.XLOOKUP(D2042,Customers!A:A,Customers!B:B )</f>
        <v>Brown, Diaz and Freeman</v>
      </c>
      <c r="O2042" s="3" t="str">
        <f>_xlfn.XLOOKUP(C2042,Books!A:A,Books!B:B)</f>
        <v>Loss peace on</v>
      </c>
      <c r="P2042" s="3" t="str">
        <f>INDEX(Customers!B:B,MATCH(D2042,Customers!A:A,0))</f>
        <v>Brown, Diaz and Freeman</v>
      </c>
    </row>
    <row r="2043" spans="1:16">
      <c r="A2043" t="s">
        <v>2690</v>
      </c>
      <c r="B2043" s="5">
        <v>44984</v>
      </c>
      <c r="C2043" t="s">
        <v>104</v>
      </c>
      <c r="D2043" t="s">
        <v>482</v>
      </c>
      <c r="E2043">
        <v>10</v>
      </c>
      <c r="F2043" t="str">
        <f t="shared" si="124"/>
        <v>Bulk</v>
      </c>
      <c r="G2043" s="3">
        <v>465</v>
      </c>
      <c r="H2043">
        <v>0</v>
      </c>
      <c r="I2043" t="str">
        <f t="shared" si="125"/>
        <v>full price</v>
      </c>
      <c r="J2043" s="3">
        <f>Table3[[#This Row],[Quantity_Sold]]*Table3[[#This Row],[Selling_Price]]</f>
        <v>4650</v>
      </c>
      <c r="K2043" s="3">
        <f t="shared" si="126"/>
        <v>0</v>
      </c>
      <c r="L2043" s="3">
        <f t="shared" si="127"/>
        <v>4650</v>
      </c>
      <c r="M2043" s="3" t="str">
        <f>TEXT(Table3[[#This Row],[Date]], "mmmm")</f>
        <v>February</v>
      </c>
      <c r="N2043" s="3" t="str">
        <f>_xlfn.XLOOKUP(D2043,Customers!A:A,Customers!B:B )</f>
        <v>Arnold-Mahoney</v>
      </c>
      <c r="O2043" s="3" t="str">
        <f>_xlfn.XLOOKUP(C2043,Books!A:A,Books!B:B)</f>
        <v>Process find daughter</v>
      </c>
      <c r="P2043" s="3" t="str">
        <f>INDEX(Customers!B:B,MATCH(D2043,Customers!A:A,0))</f>
        <v>Arnold-Mahoney</v>
      </c>
    </row>
    <row r="2044" spans="1:16">
      <c r="A2044" t="s">
        <v>2691</v>
      </c>
      <c r="B2044" s="5">
        <v>44980</v>
      </c>
      <c r="C2044" t="s">
        <v>106</v>
      </c>
      <c r="D2044" t="s">
        <v>332</v>
      </c>
      <c r="E2044">
        <v>3</v>
      </c>
      <c r="F2044" t="str">
        <f t="shared" si="124"/>
        <v>normal</v>
      </c>
      <c r="G2044" s="3">
        <v>219</v>
      </c>
      <c r="H2044">
        <v>15</v>
      </c>
      <c r="I2044" t="str">
        <f t="shared" si="125"/>
        <v>discounted</v>
      </c>
      <c r="J2044" s="3">
        <f>Table3[[#This Row],[Quantity_Sold]]*Table3[[#This Row],[Selling_Price]]</f>
        <v>657</v>
      </c>
      <c r="K2044" s="3">
        <f t="shared" si="126"/>
        <v>32.85</v>
      </c>
      <c r="L2044" s="3">
        <f t="shared" si="127"/>
        <v>624.15</v>
      </c>
      <c r="M2044" s="3" t="str">
        <f>TEXT(Table3[[#This Row],[Date]], "mmmm")</f>
        <v>February</v>
      </c>
      <c r="N2044" s="3" t="str">
        <f>_xlfn.XLOOKUP(D2044,Customers!A:A,Customers!B:B )</f>
        <v>Powell-Cox</v>
      </c>
      <c r="O2044" s="3" t="str">
        <f>_xlfn.XLOOKUP(C2044,Books!A:A,Books!B:B)</f>
        <v>Some may</v>
      </c>
      <c r="P2044" s="3" t="str">
        <f>INDEX(Customers!B:B,MATCH(D2044,Customers!A:A,0))</f>
        <v>Powell-Cox</v>
      </c>
    </row>
    <row r="2045" spans="1:16">
      <c r="A2045" t="s">
        <v>2692</v>
      </c>
      <c r="B2045" s="5">
        <v>44961</v>
      </c>
      <c r="C2045" t="s">
        <v>94</v>
      </c>
      <c r="D2045" t="s">
        <v>172</v>
      </c>
      <c r="E2045">
        <v>1</v>
      </c>
      <c r="F2045" t="str">
        <f t="shared" si="124"/>
        <v>normal</v>
      </c>
      <c r="G2045" s="3">
        <v>262</v>
      </c>
      <c r="H2045">
        <v>5</v>
      </c>
      <c r="I2045" t="str">
        <f t="shared" si="125"/>
        <v>discounted</v>
      </c>
      <c r="J2045" s="3">
        <f>Table3[[#This Row],[Quantity_Sold]]*Table3[[#This Row],[Selling_Price]]</f>
        <v>262</v>
      </c>
      <c r="K2045" s="3">
        <f t="shared" si="126"/>
        <v>13.1</v>
      </c>
      <c r="L2045" s="3">
        <f t="shared" si="127"/>
        <v>248.9</v>
      </c>
      <c r="M2045" s="3" t="str">
        <f>TEXT(Table3[[#This Row],[Date]], "mmmm")</f>
        <v>February</v>
      </c>
      <c r="N2045" s="3" t="str">
        <f>_xlfn.XLOOKUP(D2045,Customers!A:A,Customers!B:B )</f>
        <v>Bolton, Jones and Rich</v>
      </c>
      <c r="O2045" s="3" t="str">
        <f>_xlfn.XLOOKUP(C2045,Books!A:A,Books!B:B)</f>
        <v>Number owner</v>
      </c>
      <c r="P2045" s="3" t="str">
        <f>INDEX(Customers!B:B,MATCH(D2045,Customers!A:A,0))</f>
        <v>Bolton, Jones and Rich</v>
      </c>
    </row>
    <row r="2046" spans="1:16">
      <c r="A2046" t="s">
        <v>2693</v>
      </c>
      <c r="B2046" s="5">
        <v>44960</v>
      </c>
      <c r="C2046" t="s">
        <v>114</v>
      </c>
      <c r="D2046" t="s">
        <v>542</v>
      </c>
      <c r="E2046">
        <v>6</v>
      </c>
      <c r="F2046" t="str">
        <f t="shared" si="124"/>
        <v>Bulk</v>
      </c>
      <c r="G2046" s="3">
        <v>315</v>
      </c>
      <c r="H2046">
        <v>10</v>
      </c>
      <c r="I2046" t="str">
        <f t="shared" si="125"/>
        <v>discounted</v>
      </c>
      <c r="J2046" s="3">
        <f>Table3[[#This Row],[Quantity_Sold]]*Table3[[#This Row],[Selling_Price]]</f>
        <v>1890</v>
      </c>
      <c r="K2046" s="3">
        <f t="shared" si="126"/>
        <v>31.5</v>
      </c>
      <c r="L2046" s="3">
        <f t="shared" si="127"/>
        <v>1858.5</v>
      </c>
      <c r="M2046" s="3" t="str">
        <f>TEXT(Table3[[#This Row],[Date]], "mmmm")</f>
        <v>February</v>
      </c>
      <c r="N2046" s="3" t="str">
        <f>_xlfn.XLOOKUP(D2046,Customers!A:A,Customers!B:B )</f>
        <v>Rodriguez, Hammond and Mason</v>
      </c>
      <c r="O2046" s="3" t="str">
        <f>_xlfn.XLOOKUP(C2046,Books!A:A,Books!B:B)</f>
        <v>Detail difficult power</v>
      </c>
      <c r="P2046" s="3" t="str">
        <f>INDEX(Customers!B:B,MATCH(D2046,Customers!A:A,0))</f>
        <v>Rodriguez, Hammond and Mason</v>
      </c>
    </row>
    <row r="2047" spans="1:16">
      <c r="A2047" t="s">
        <v>2694</v>
      </c>
      <c r="B2047" s="5">
        <v>44959</v>
      </c>
      <c r="C2047" t="s">
        <v>22</v>
      </c>
      <c r="D2047" t="s">
        <v>262</v>
      </c>
      <c r="E2047">
        <v>6</v>
      </c>
      <c r="F2047" t="str">
        <f t="shared" si="124"/>
        <v>Bulk</v>
      </c>
      <c r="G2047" s="3">
        <v>332</v>
      </c>
      <c r="H2047">
        <v>15</v>
      </c>
      <c r="I2047" t="str">
        <f t="shared" si="125"/>
        <v>discounted</v>
      </c>
      <c r="J2047" s="3">
        <f>Table3[[#This Row],[Quantity_Sold]]*Table3[[#This Row],[Selling_Price]]</f>
        <v>1992</v>
      </c>
      <c r="K2047" s="3">
        <f t="shared" si="126"/>
        <v>49.8</v>
      </c>
      <c r="L2047" s="3">
        <f t="shared" si="127"/>
        <v>1942.2</v>
      </c>
      <c r="M2047" s="3" t="str">
        <f>TEXT(Table3[[#This Row],[Date]], "mmmm")</f>
        <v>February</v>
      </c>
      <c r="N2047" s="3" t="str">
        <f>_xlfn.XLOOKUP(D2047,Customers!A:A,Customers!B:B )</f>
        <v>Brown, Diaz and Freeman</v>
      </c>
      <c r="O2047" s="3" t="str">
        <f>_xlfn.XLOOKUP(C2047,Books!A:A,Books!B:B)</f>
        <v>Loss peace on</v>
      </c>
      <c r="P2047" s="3" t="str">
        <f>INDEX(Customers!B:B,MATCH(D2047,Customers!A:A,0))</f>
        <v>Brown, Diaz and Freeman</v>
      </c>
    </row>
    <row r="2048" spans="1:16">
      <c r="A2048" t="s">
        <v>2695</v>
      </c>
      <c r="B2048" s="5">
        <v>44976</v>
      </c>
      <c r="C2048" t="s">
        <v>76</v>
      </c>
      <c r="D2048" t="s">
        <v>362</v>
      </c>
      <c r="E2048">
        <v>1</v>
      </c>
      <c r="F2048" t="str">
        <f t="shared" si="124"/>
        <v>normal</v>
      </c>
      <c r="G2048" s="3">
        <v>305</v>
      </c>
      <c r="H2048">
        <v>15</v>
      </c>
      <c r="I2048" t="str">
        <f t="shared" si="125"/>
        <v>discounted</v>
      </c>
      <c r="J2048" s="3">
        <f>Table3[[#This Row],[Quantity_Sold]]*Table3[[#This Row],[Selling_Price]]</f>
        <v>305</v>
      </c>
      <c r="K2048" s="3">
        <f t="shared" si="126"/>
        <v>45.75</v>
      </c>
      <c r="L2048" s="3">
        <f t="shared" si="127"/>
        <v>259.25</v>
      </c>
      <c r="M2048" s="3" t="str">
        <f>TEXT(Table3[[#This Row],[Date]], "mmmm")</f>
        <v>February</v>
      </c>
      <c r="N2048" s="3" t="str">
        <f>_xlfn.XLOOKUP(D2048,Customers!A:A,Customers!B:B )</f>
        <v>Moss, Lewis and Rosales</v>
      </c>
      <c r="O2048" s="3" t="str">
        <f>_xlfn.XLOOKUP(C2048,Books!A:A,Books!B:B)</f>
        <v>Above treatment</v>
      </c>
      <c r="P2048" s="3" t="str">
        <f>INDEX(Customers!B:B,MATCH(D2048,Customers!A:A,0))</f>
        <v>Moss, Lewis and Rosales</v>
      </c>
    </row>
    <row r="2049" spans="1:16">
      <c r="A2049" t="s">
        <v>2696</v>
      </c>
      <c r="B2049" s="5">
        <v>44966</v>
      </c>
      <c r="C2049" t="s">
        <v>86</v>
      </c>
      <c r="D2049" t="s">
        <v>174</v>
      </c>
      <c r="E2049">
        <v>4</v>
      </c>
      <c r="F2049" t="str">
        <f t="shared" si="124"/>
        <v>normal</v>
      </c>
      <c r="G2049" s="3">
        <v>356</v>
      </c>
      <c r="H2049">
        <v>5</v>
      </c>
      <c r="I2049" t="str">
        <f t="shared" si="125"/>
        <v>discounted</v>
      </c>
      <c r="J2049" s="3">
        <f>Table3[[#This Row],[Quantity_Sold]]*Table3[[#This Row],[Selling_Price]]</f>
        <v>1424</v>
      </c>
      <c r="K2049" s="3">
        <f t="shared" si="126"/>
        <v>17.8</v>
      </c>
      <c r="L2049" s="3">
        <f t="shared" si="127"/>
        <v>1406.2</v>
      </c>
      <c r="M2049" s="3" t="str">
        <f>TEXT(Table3[[#This Row],[Date]], "mmmm")</f>
        <v>February</v>
      </c>
      <c r="N2049" s="3" t="str">
        <f>_xlfn.XLOOKUP(D2049,Customers!A:A,Customers!B:B )</f>
        <v>Martinez, Burch and Bates</v>
      </c>
      <c r="O2049" s="3" t="str">
        <f>_xlfn.XLOOKUP(C2049,Books!A:A,Books!B:B)</f>
        <v>While responsibility</v>
      </c>
      <c r="P2049" s="3" t="str">
        <f>INDEX(Customers!B:B,MATCH(D2049,Customers!A:A,0))</f>
        <v>Martinez, Burch and Bates</v>
      </c>
    </row>
    <row r="2050" spans="1:16">
      <c r="A2050" t="s">
        <v>2697</v>
      </c>
      <c r="B2050" s="5">
        <v>44984</v>
      </c>
      <c r="C2050" t="s">
        <v>112</v>
      </c>
      <c r="D2050" t="s">
        <v>153</v>
      </c>
      <c r="E2050">
        <v>7</v>
      </c>
      <c r="F2050" t="str">
        <f t="shared" ref="F2050:F2113" si="128">IF(E2050&gt;5,"Bulk","normal")</f>
        <v>Bulk</v>
      </c>
      <c r="G2050" s="3">
        <v>462</v>
      </c>
      <c r="H2050">
        <v>10</v>
      </c>
      <c r="I2050" t="str">
        <f t="shared" ref="I2050:I2113" si="129">IF(H2050&gt;0,"discounted","full price")</f>
        <v>discounted</v>
      </c>
      <c r="J2050" s="3">
        <f>Table3[[#This Row],[Quantity_Sold]]*Table3[[#This Row],[Selling_Price]]</f>
        <v>3234</v>
      </c>
      <c r="K2050" s="3">
        <f t="shared" ref="K2050:K2113" si="130">H2050*G2050/100</f>
        <v>46.2</v>
      </c>
      <c r="L2050" s="3">
        <f t="shared" ref="L2050:L2113" si="131">J2050-K2050</f>
        <v>3187.8</v>
      </c>
      <c r="M2050" s="3" t="str">
        <f>TEXT(Table3[[#This Row],[Date]], "mmmm")</f>
        <v>February</v>
      </c>
      <c r="N2050" s="3" t="str">
        <f>_xlfn.XLOOKUP(D2050,Customers!A:A,Customers!B:B )</f>
        <v>Brown and Sons</v>
      </c>
      <c r="O2050" s="3" t="str">
        <f>_xlfn.XLOOKUP(C2050,Books!A:A,Books!B:B)</f>
        <v>Now stage</v>
      </c>
      <c r="P2050" s="3" t="str">
        <f>INDEX(Customers!B:B,MATCH(D2050,Customers!A:A,0))</f>
        <v>Brown and Sons</v>
      </c>
    </row>
    <row r="2051" spans="1:16">
      <c r="A2051" t="s">
        <v>2698</v>
      </c>
      <c r="B2051" s="5">
        <v>44964</v>
      </c>
      <c r="C2051" t="s">
        <v>56</v>
      </c>
      <c r="D2051" t="s">
        <v>584</v>
      </c>
      <c r="E2051">
        <v>1</v>
      </c>
      <c r="F2051" t="str">
        <f t="shared" si="128"/>
        <v>normal</v>
      </c>
      <c r="G2051" s="3">
        <v>222</v>
      </c>
      <c r="H2051">
        <v>15</v>
      </c>
      <c r="I2051" t="str">
        <f t="shared" si="129"/>
        <v>discounted</v>
      </c>
      <c r="J2051" s="3">
        <f>Table3[[#This Row],[Quantity_Sold]]*Table3[[#This Row],[Selling_Price]]</f>
        <v>222</v>
      </c>
      <c r="K2051" s="3">
        <f t="shared" si="130"/>
        <v>33.299999999999997</v>
      </c>
      <c r="L2051" s="3">
        <f t="shared" si="131"/>
        <v>188.7</v>
      </c>
      <c r="M2051" s="3" t="str">
        <f>TEXT(Table3[[#This Row],[Date]], "mmmm")</f>
        <v>February</v>
      </c>
      <c r="N2051" s="3" t="str">
        <f>_xlfn.XLOOKUP(D2051,Customers!A:A,Customers!B:B )</f>
        <v>Bailey Inc</v>
      </c>
      <c r="O2051" s="3" t="str">
        <f>_xlfn.XLOOKUP(C2051,Books!A:A,Books!B:B)</f>
        <v>Unit coach</v>
      </c>
      <c r="P2051" s="3" t="str">
        <f>INDEX(Customers!B:B,MATCH(D2051,Customers!A:A,0))</f>
        <v>Bailey Inc</v>
      </c>
    </row>
    <row r="2052" spans="1:16">
      <c r="A2052" t="s">
        <v>2699</v>
      </c>
      <c r="B2052" s="5">
        <v>44973</v>
      </c>
      <c r="C2052" t="s">
        <v>42</v>
      </c>
      <c r="D2052" t="s">
        <v>626</v>
      </c>
      <c r="E2052">
        <v>1</v>
      </c>
      <c r="F2052" t="str">
        <f t="shared" si="128"/>
        <v>normal</v>
      </c>
      <c r="G2052" s="3">
        <v>303</v>
      </c>
      <c r="H2052">
        <v>5</v>
      </c>
      <c r="I2052" t="str">
        <f t="shared" si="129"/>
        <v>discounted</v>
      </c>
      <c r="J2052" s="3">
        <f>Table3[[#This Row],[Quantity_Sold]]*Table3[[#This Row],[Selling_Price]]</f>
        <v>303</v>
      </c>
      <c r="K2052" s="3">
        <f t="shared" si="130"/>
        <v>15.15</v>
      </c>
      <c r="L2052" s="3">
        <f t="shared" si="131"/>
        <v>287.85000000000002</v>
      </c>
      <c r="M2052" s="3" t="str">
        <f>TEXT(Table3[[#This Row],[Date]], "mmmm")</f>
        <v>February</v>
      </c>
      <c r="N2052" s="3" t="str">
        <f>_xlfn.XLOOKUP(D2052,Customers!A:A,Customers!B:B )</f>
        <v>Young Ltd</v>
      </c>
      <c r="O2052" s="3" t="str">
        <f>_xlfn.XLOOKUP(C2052,Books!A:A,Books!B:B)</f>
        <v>Industry sport interesting</v>
      </c>
      <c r="P2052" s="3" t="str">
        <f>INDEX(Customers!B:B,MATCH(D2052,Customers!A:A,0))</f>
        <v>Young Ltd</v>
      </c>
    </row>
    <row r="2053" spans="1:16">
      <c r="A2053" t="s">
        <v>2700</v>
      </c>
      <c r="B2053" s="5">
        <v>44977</v>
      </c>
      <c r="C2053" t="s">
        <v>124</v>
      </c>
      <c r="D2053" t="s">
        <v>141</v>
      </c>
      <c r="E2053">
        <v>4</v>
      </c>
      <c r="F2053" t="str">
        <f t="shared" si="128"/>
        <v>normal</v>
      </c>
      <c r="G2053" s="3">
        <v>362</v>
      </c>
      <c r="H2053">
        <v>5</v>
      </c>
      <c r="I2053" t="str">
        <f t="shared" si="129"/>
        <v>discounted</v>
      </c>
      <c r="J2053" s="3">
        <f>Table3[[#This Row],[Quantity_Sold]]*Table3[[#This Row],[Selling_Price]]</f>
        <v>1448</v>
      </c>
      <c r="K2053" s="3">
        <f t="shared" si="130"/>
        <v>18.100000000000001</v>
      </c>
      <c r="L2053" s="3">
        <f t="shared" si="131"/>
        <v>1429.9</v>
      </c>
      <c r="M2053" s="3" t="str">
        <f>TEXT(Table3[[#This Row],[Date]], "mmmm")</f>
        <v>February</v>
      </c>
      <c r="N2053" s="3" t="str">
        <f>_xlfn.XLOOKUP(D2053,Customers!A:A,Customers!B:B )</f>
        <v>Clark and Sons</v>
      </c>
      <c r="O2053" s="3" t="str">
        <f>_xlfn.XLOOKUP(C2053,Books!A:A,Books!B:B)</f>
        <v>Financial</v>
      </c>
      <c r="P2053" s="3" t="str">
        <f>INDEX(Customers!B:B,MATCH(D2053,Customers!A:A,0))</f>
        <v>Clark and Sons</v>
      </c>
    </row>
    <row r="2054" spans="1:16">
      <c r="A2054" t="s">
        <v>2701</v>
      </c>
      <c r="B2054" s="5">
        <v>44972</v>
      </c>
      <c r="C2054" t="s">
        <v>124</v>
      </c>
      <c r="D2054" t="s">
        <v>196</v>
      </c>
      <c r="E2054">
        <v>9</v>
      </c>
      <c r="F2054" t="str">
        <f t="shared" si="128"/>
        <v>Bulk</v>
      </c>
      <c r="G2054" s="3">
        <v>362</v>
      </c>
      <c r="H2054">
        <v>5</v>
      </c>
      <c r="I2054" t="str">
        <f t="shared" si="129"/>
        <v>discounted</v>
      </c>
      <c r="J2054" s="3">
        <f>Table3[[#This Row],[Quantity_Sold]]*Table3[[#This Row],[Selling_Price]]</f>
        <v>3258</v>
      </c>
      <c r="K2054" s="3">
        <f t="shared" si="130"/>
        <v>18.100000000000001</v>
      </c>
      <c r="L2054" s="3">
        <f t="shared" si="131"/>
        <v>3239.9</v>
      </c>
      <c r="M2054" s="3" t="str">
        <f>TEXT(Table3[[#This Row],[Date]], "mmmm")</f>
        <v>February</v>
      </c>
      <c r="N2054" s="3" t="str">
        <f>_xlfn.XLOOKUP(D2054,Customers!A:A,Customers!B:B )</f>
        <v>Martinez-Monroe</v>
      </c>
      <c r="O2054" s="3" t="str">
        <f>_xlfn.XLOOKUP(C2054,Books!A:A,Books!B:B)</f>
        <v>Financial</v>
      </c>
      <c r="P2054" s="3" t="str">
        <f>INDEX(Customers!B:B,MATCH(D2054,Customers!A:A,0))</f>
        <v>Martinez-Monroe</v>
      </c>
    </row>
    <row r="2055" spans="1:16">
      <c r="A2055" t="s">
        <v>2702</v>
      </c>
      <c r="B2055" s="5">
        <v>44964</v>
      </c>
      <c r="C2055" t="s">
        <v>58</v>
      </c>
      <c r="D2055" t="s">
        <v>566</v>
      </c>
      <c r="E2055">
        <v>3</v>
      </c>
      <c r="F2055" t="str">
        <f t="shared" si="128"/>
        <v>normal</v>
      </c>
      <c r="G2055" s="3">
        <v>467</v>
      </c>
      <c r="H2055">
        <v>10</v>
      </c>
      <c r="I2055" t="str">
        <f t="shared" si="129"/>
        <v>discounted</v>
      </c>
      <c r="J2055" s="3">
        <f>Table3[[#This Row],[Quantity_Sold]]*Table3[[#This Row],[Selling_Price]]</f>
        <v>1401</v>
      </c>
      <c r="K2055" s="3">
        <f t="shared" si="130"/>
        <v>46.7</v>
      </c>
      <c r="L2055" s="3">
        <f t="shared" si="131"/>
        <v>1354.3</v>
      </c>
      <c r="M2055" s="3" t="str">
        <f>TEXT(Table3[[#This Row],[Date]], "mmmm")</f>
        <v>February</v>
      </c>
      <c r="N2055" s="3" t="str">
        <f>_xlfn.XLOOKUP(D2055,Customers!A:A,Customers!B:B )</f>
        <v>Benson, Cervantes and Johnson</v>
      </c>
      <c r="O2055" s="3" t="str">
        <f>_xlfn.XLOOKUP(C2055,Books!A:A,Books!B:B)</f>
        <v>World threat</v>
      </c>
      <c r="P2055" s="3" t="str">
        <f>INDEX(Customers!B:B,MATCH(D2055,Customers!A:A,0))</f>
        <v>Benson, Cervantes and Johnson</v>
      </c>
    </row>
    <row r="2056" spans="1:16">
      <c r="A2056" t="s">
        <v>2703</v>
      </c>
      <c r="B2056" s="5">
        <v>44968</v>
      </c>
      <c r="C2056" t="s">
        <v>18</v>
      </c>
      <c r="D2056" t="s">
        <v>302</v>
      </c>
      <c r="E2056">
        <v>2</v>
      </c>
      <c r="F2056" t="str">
        <f t="shared" si="128"/>
        <v>normal</v>
      </c>
      <c r="G2056" s="3">
        <v>500</v>
      </c>
      <c r="H2056">
        <v>0</v>
      </c>
      <c r="I2056" t="str">
        <f t="shared" si="129"/>
        <v>full price</v>
      </c>
      <c r="J2056" s="3">
        <f>Table3[[#This Row],[Quantity_Sold]]*Table3[[#This Row],[Selling_Price]]</f>
        <v>1000</v>
      </c>
      <c r="K2056" s="3">
        <f t="shared" si="130"/>
        <v>0</v>
      </c>
      <c r="L2056" s="3">
        <f t="shared" si="131"/>
        <v>1000</v>
      </c>
      <c r="M2056" s="3" t="str">
        <f>TEXT(Table3[[#This Row],[Date]], "mmmm")</f>
        <v>February</v>
      </c>
      <c r="N2056" s="3" t="str">
        <f>_xlfn.XLOOKUP(D2056,Customers!A:A,Customers!B:B )</f>
        <v>Miles Ltd</v>
      </c>
      <c r="O2056" s="3" t="str">
        <f>_xlfn.XLOOKUP(C2056,Books!A:A,Books!B:B)</f>
        <v>Cell become</v>
      </c>
      <c r="P2056" s="3" t="str">
        <f>INDEX(Customers!B:B,MATCH(D2056,Customers!A:A,0))</f>
        <v>Miles Ltd</v>
      </c>
    </row>
    <row r="2057" spans="1:16">
      <c r="A2057" t="s">
        <v>2704</v>
      </c>
      <c r="B2057" s="5">
        <v>44968</v>
      </c>
      <c r="C2057" t="s">
        <v>78</v>
      </c>
      <c r="D2057" t="s">
        <v>474</v>
      </c>
      <c r="E2057">
        <v>1</v>
      </c>
      <c r="F2057" t="str">
        <f t="shared" si="128"/>
        <v>normal</v>
      </c>
      <c r="G2057" s="3">
        <v>288</v>
      </c>
      <c r="H2057">
        <v>15</v>
      </c>
      <c r="I2057" t="str">
        <f t="shared" si="129"/>
        <v>discounted</v>
      </c>
      <c r="J2057" s="3">
        <f>Table3[[#This Row],[Quantity_Sold]]*Table3[[#This Row],[Selling_Price]]</f>
        <v>288</v>
      </c>
      <c r="K2057" s="3">
        <f t="shared" si="130"/>
        <v>43.2</v>
      </c>
      <c r="L2057" s="3">
        <f t="shared" si="131"/>
        <v>244.8</v>
      </c>
      <c r="M2057" s="3" t="str">
        <f>TEXT(Table3[[#This Row],[Date]], "mmmm")</f>
        <v>February</v>
      </c>
      <c r="N2057" s="3" t="str">
        <f>_xlfn.XLOOKUP(D2057,Customers!A:A,Customers!B:B )</f>
        <v>Murphy and Sons</v>
      </c>
      <c r="O2057" s="3" t="str">
        <f>_xlfn.XLOOKUP(C2057,Books!A:A,Books!B:B)</f>
        <v>Visit although I</v>
      </c>
      <c r="P2057" s="3" t="str">
        <f>INDEX(Customers!B:B,MATCH(D2057,Customers!A:A,0))</f>
        <v>Murphy and Sons</v>
      </c>
    </row>
    <row r="2058" spans="1:16">
      <c r="A2058" t="s">
        <v>2705</v>
      </c>
      <c r="B2058" s="5">
        <v>44959</v>
      </c>
      <c r="C2058" t="s">
        <v>86</v>
      </c>
      <c r="D2058" t="s">
        <v>390</v>
      </c>
      <c r="E2058">
        <v>6</v>
      </c>
      <c r="F2058" t="str">
        <f t="shared" si="128"/>
        <v>Bulk</v>
      </c>
      <c r="G2058" s="3">
        <v>356</v>
      </c>
      <c r="H2058">
        <v>15</v>
      </c>
      <c r="I2058" t="str">
        <f t="shared" si="129"/>
        <v>discounted</v>
      </c>
      <c r="J2058" s="3">
        <f>Table3[[#This Row],[Quantity_Sold]]*Table3[[#This Row],[Selling_Price]]</f>
        <v>2136</v>
      </c>
      <c r="K2058" s="3">
        <f t="shared" si="130"/>
        <v>53.4</v>
      </c>
      <c r="L2058" s="3">
        <f t="shared" si="131"/>
        <v>2082.6</v>
      </c>
      <c r="M2058" s="3" t="str">
        <f>TEXT(Table3[[#This Row],[Date]], "mmmm")</f>
        <v>February</v>
      </c>
      <c r="N2058" s="3" t="str">
        <f>_xlfn.XLOOKUP(D2058,Customers!A:A,Customers!B:B )</f>
        <v>Rodriguez, Brown and Daniels</v>
      </c>
      <c r="O2058" s="3" t="str">
        <f>_xlfn.XLOOKUP(C2058,Books!A:A,Books!B:B)</f>
        <v>While responsibility</v>
      </c>
      <c r="P2058" s="3" t="str">
        <f>INDEX(Customers!B:B,MATCH(D2058,Customers!A:A,0))</f>
        <v>Rodriguez, Brown and Daniels</v>
      </c>
    </row>
    <row r="2059" spans="1:16">
      <c r="A2059" t="s">
        <v>2706</v>
      </c>
      <c r="B2059" s="5">
        <v>44966</v>
      </c>
      <c r="C2059" t="s">
        <v>34</v>
      </c>
      <c r="D2059" t="s">
        <v>420</v>
      </c>
      <c r="E2059">
        <v>8</v>
      </c>
      <c r="F2059" t="str">
        <f t="shared" si="128"/>
        <v>Bulk</v>
      </c>
      <c r="G2059" s="3">
        <v>284</v>
      </c>
      <c r="H2059">
        <v>5</v>
      </c>
      <c r="I2059" t="str">
        <f t="shared" si="129"/>
        <v>discounted</v>
      </c>
      <c r="J2059" s="3">
        <f>Table3[[#This Row],[Quantity_Sold]]*Table3[[#This Row],[Selling_Price]]</f>
        <v>2272</v>
      </c>
      <c r="K2059" s="3">
        <f t="shared" si="130"/>
        <v>14.2</v>
      </c>
      <c r="L2059" s="3">
        <f t="shared" si="131"/>
        <v>2257.8000000000002</v>
      </c>
      <c r="M2059" s="3" t="str">
        <f>TEXT(Table3[[#This Row],[Date]], "mmmm")</f>
        <v>February</v>
      </c>
      <c r="N2059" s="3" t="str">
        <f>_xlfn.XLOOKUP(D2059,Customers!A:A,Customers!B:B )</f>
        <v>Malone-Riggs</v>
      </c>
      <c r="O2059" s="3" t="str">
        <f>_xlfn.XLOOKUP(C2059,Books!A:A,Books!B:B)</f>
        <v>Against realize bill</v>
      </c>
      <c r="P2059" s="3" t="str">
        <f>INDEX(Customers!B:B,MATCH(D2059,Customers!A:A,0))</f>
        <v>Malone-Riggs</v>
      </c>
    </row>
    <row r="2060" spans="1:16">
      <c r="A2060" t="s">
        <v>2707</v>
      </c>
      <c r="B2060" s="5">
        <v>44964</v>
      </c>
      <c r="C2060" t="s">
        <v>114</v>
      </c>
      <c r="D2060" t="s">
        <v>380</v>
      </c>
      <c r="E2060">
        <v>3</v>
      </c>
      <c r="F2060" t="str">
        <f t="shared" si="128"/>
        <v>normal</v>
      </c>
      <c r="G2060" s="3">
        <v>315</v>
      </c>
      <c r="H2060">
        <v>5</v>
      </c>
      <c r="I2060" t="str">
        <f t="shared" si="129"/>
        <v>discounted</v>
      </c>
      <c r="J2060" s="3">
        <f>Table3[[#This Row],[Quantity_Sold]]*Table3[[#This Row],[Selling_Price]]</f>
        <v>945</v>
      </c>
      <c r="K2060" s="3">
        <f t="shared" si="130"/>
        <v>15.75</v>
      </c>
      <c r="L2060" s="3">
        <f t="shared" si="131"/>
        <v>929.25</v>
      </c>
      <c r="M2060" s="3" t="str">
        <f>TEXT(Table3[[#This Row],[Date]], "mmmm")</f>
        <v>February</v>
      </c>
      <c r="N2060" s="3" t="str">
        <f>_xlfn.XLOOKUP(D2060,Customers!A:A,Customers!B:B )</f>
        <v>Barnes-Johnson</v>
      </c>
      <c r="O2060" s="3" t="str">
        <f>_xlfn.XLOOKUP(C2060,Books!A:A,Books!B:B)</f>
        <v>Detail difficult power</v>
      </c>
      <c r="P2060" s="3" t="str">
        <f>INDEX(Customers!B:B,MATCH(D2060,Customers!A:A,0))</f>
        <v>Barnes-Johnson</v>
      </c>
    </row>
    <row r="2061" spans="1:16">
      <c r="A2061" t="s">
        <v>2708</v>
      </c>
      <c r="B2061" s="5">
        <v>44973</v>
      </c>
      <c r="C2061" t="s">
        <v>22</v>
      </c>
      <c r="D2061" t="s">
        <v>436</v>
      </c>
      <c r="E2061">
        <v>7</v>
      </c>
      <c r="F2061" t="str">
        <f t="shared" si="128"/>
        <v>Bulk</v>
      </c>
      <c r="G2061" s="3">
        <v>332</v>
      </c>
      <c r="H2061">
        <v>5</v>
      </c>
      <c r="I2061" t="str">
        <f t="shared" si="129"/>
        <v>discounted</v>
      </c>
      <c r="J2061" s="3">
        <f>Table3[[#This Row],[Quantity_Sold]]*Table3[[#This Row],[Selling_Price]]</f>
        <v>2324</v>
      </c>
      <c r="K2061" s="3">
        <f t="shared" si="130"/>
        <v>16.600000000000001</v>
      </c>
      <c r="L2061" s="3">
        <f t="shared" si="131"/>
        <v>2307.4</v>
      </c>
      <c r="M2061" s="3" t="str">
        <f>TEXT(Table3[[#This Row],[Date]], "mmmm")</f>
        <v>February</v>
      </c>
      <c r="N2061" s="3" t="str">
        <f>_xlfn.XLOOKUP(D2061,Customers!A:A,Customers!B:B )</f>
        <v>Brown-Rivers</v>
      </c>
      <c r="O2061" s="3" t="str">
        <f>_xlfn.XLOOKUP(C2061,Books!A:A,Books!B:B)</f>
        <v>Loss peace on</v>
      </c>
      <c r="P2061" s="3" t="str">
        <f>INDEX(Customers!B:B,MATCH(D2061,Customers!A:A,0))</f>
        <v>Brown-Rivers</v>
      </c>
    </row>
    <row r="2062" spans="1:16">
      <c r="A2062" t="s">
        <v>2709</v>
      </c>
      <c r="B2062" s="5">
        <v>44973</v>
      </c>
      <c r="C2062" t="s">
        <v>84</v>
      </c>
      <c r="D2062" t="s">
        <v>552</v>
      </c>
      <c r="E2062">
        <v>4</v>
      </c>
      <c r="F2062" t="str">
        <f t="shared" si="128"/>
        <v>normal</v>
      </c>
      <c r="G2062" s="3">
        <v>481</v>
      </c>
      <c r="H2062">
        <v>0</v>
      </c>
      <c r="I2062" t="str">
        <f t="shared" si="129"/>
        <v>full price</v>
      </c>
      <c r="J2062" s="3">
        <f>Table3[[#This Row],[Quantity_Sold]]*Table3[[#This Row],[Selling_Price]]</f>
        <v>1924</v>
      </c>
      <c r="K2062" s="3">
        <f t="shared" si="130"/>
        <v>0</v>
      </c>
      <c r="L2062" s="3">
        <f t="shared" si="131"/>
        <v>1924</v>
      </c>
      <c r="M2062" s="3" t="str">
        <f>TEXT(Table3[[#This Row],[Date]], "mmmm")</f>
        <v>February</v>
      </c>
      <c r="N2062" s="3" t="str">
        <f>_xlfn.XLOOKUP(D2062,Customers!A:A,Customers!B:B )</f>
        <v>Lamb LLC</v>
      </c>
      <c r="O2062" s="3" t="str">
        <f>_xlfn.XLOOKUP(C2062,Books!A:A,Books!B:B)</f>
        <v>Statement back brother</v>
      </c>
      <c r="P2062" s="3" t="str">
        <f>INDEX(Customers!B:B,MATCH(D2062,Customers!A:A,0))</f>
        <v>Lamb LLC</v>
      </c>
    </row>
    <row r="2063" spans="1:16">
      <c r="A2063" t="s">
        <v>2710</v>
      </c>
      <c r="B2063" s="5">
        <v>44980</v>
      </c>
      <c r="C2063" t="s">
        <v>80</v>
      </c>
      <c r="D2063" t="s">
        <v>330</v>
      </c>
      <c r="E2063">
        <v>3</v>
      </c>
      <c r="F2063" t="str">
        <f t="shared" si="128"/>
        <v>normal</v>
      </c>
      <c r="G2063" s="3">
        <v>164</v>
      </c>
      <c r="H2063">
        <v>5</v>
      </c>
      <c r="I2063" t="str">
        <f t="shared" si="129"/>
        <v>discounted</v>
      </c>
      <c r="J2063" s="3">
        <f>Table3[[#This Row],[Quantity_Sold]]*Table3[[#This Row],[Selling_Price]]</f>
        <v>492</v>
      </c>
      <c r="K2063" s="3">
        <f t="shared" si="130"/>
        <v>8.1999999999999993</v>
      </c>
      <c r="L2063" s="3">
        <f t="shared" si="131"/>
        <v>483.8</v>
      </c>
      <c r="M2063" s="3" t="str">
        <f>TEXT(Table3[[#This Row],[Date]], "mmmm")</f>
        <v>February</v>
      </c>
      <c r="N2063" s="3" t="str">
        <f>_xlfn.XLOOKUP(D2063,Customers!A:A,Customers!B:B )</f>
        <v>Tate-Massey</v>
      </c>
      <c r="O2063" s="3" t="str">
        <f>_xlfn.XLOOKUP(C2063,Books!A:A,Books!B:B)</f>
        <v>Can apply</v>
      </c>
      <c r="P2063" s="3" t="str">
        <f>INDEX(Customers!B:B,MATCH(D2063,Customers!A:A,0))</f>
        <v>Tate-Massey</v>
      </c>
    </row>
    <row r="2064" spans="1:16">
      <c r="A2064" t="s">
        <v>2711</v>
      </c>
      <c r="B2064" s="5">
        <v>44960</v>
      </c>
      <c r="C2064" t="s">
        <v>32</v>
      </c>
      <c r="D2064" t="s">
        <v>626</v>
      </c>
      <c r="E2064">
        <v>1</v>
      </c>
      <c r="F2064" t="str">
        <f t="shared" si="128"/>
        <v>normal</v>
      </c>
      <c r="G2064" s="3">
        <v>186</v>
      </c>
      <c r="H2064">
        <v>10</v>
      </c>
      <c r="I2064" t="str">
        <f t="shared" si="129"/>
        <v>discounted</v>
      </c>
      <c r="J2064" s="3">
        <f>Table3[[#This Row],[Quantity_Sold]]*Table3[[#This Row],[Selling_Price]]</f>
        <v>186</v>
      </c>
      <c r="K2064" s="3">
        <f t="shared" si="130"/>
        <v>18.600000000000001</v>
      </c>
      <c r="L2064" s="3">
        <f t="shared" si="131"/>
        <v>167.4</v>
      </c>
      <c r="M2064" s="3" t="str">
        <f>TEXT(Table3[[#This Row],[Date]], "mmmm")</f>
        <v>February</v>
      </c>
      <c r="N2064" s="3" t="str">
        <f>_xlfn.XLOOKUP(D2064,Customers!A:A,Customers!B:B )</f>
        <v>Young Ltd</v>
      </c>
      <c r="O2064" s="3" t="str">
        <f>_xlfn.XLOOKUP(C2064,Books!A:A,Books!B:B)</f>
        <v>Charge along</v>
      </c>
      <c r="P2064" s="3" t="str">
        <f>INDEX(Customers!B:B,MATCH(D2064,Customers!A:A,0))</f>
        <v>Young Ltd</v>
      </c>
    </row>
    <row r="2065" spans="1:16">
      <c r="A2065" t="s">
        <v>2712</v>
      </c>
      <c r="B2065" s="5">
        <v>44968</v>
      </c>
      <c r="C2065" t="s">
        <v>112</v>
      </c>
      <c r="D2065" t="s">
        <v>226</v>
      </c>
      <c r="E2065">
        <v>8</v>
      </c>
      <c r="F2065" t="str">
        <f t="shared" si="128"/>
        <v>Bulk</v>
      </c>
      <c r="G2065" s="3">
        <v>462</v>
      </c>
      <c r="H2065">
        <v>0</v>
      </c>
      <c r="I2065" t="str">
        <f t="shared" si="129"/>
        <v>full price</v>
      </c>
      <c r="J2065" s="3">
        <f>Table3[[#This Row],[Quantity_Sold]]*Table3[[#This Row],[Selling_Price]]</f>
        <v>3696</v>
      </c>
      <c r="K2065" s="3">
        <f t="shared" si="130"/>
        <v>0</v>
      </c>
      <c r="L2065" s="3">
        <f t="shared" si="131"/>
        <v>3696</v>
      </c>
      <c r="M2065" s="3" t="str">
        <f>TEXT(Table3[[#This Row],[Date]], "mmmm")</f>
        <v>February</v>
      </c>
      <c r="N2065" s="3" t="str">
        <f>_xlfn.XLOOKUP(D2065,Customers!A:A,Customers!B:B )</f>
        <v>Blackburn, Castillo and Diaz</v>
      </c>
      <c r="O2065" s="3" t="str">
        <f>_xlfn.XLOOKUP(C2065,Books!A:A,Books!B:B)</f>
        <v>Now stage</v>
      </c>
      <c r="P2065" s="3" t="str">
        <f>INDEX(Customers!B:B,MATCH(D2065,Customers!A:A,0))</f>
        <v>Blackburn, Castillo and Diaz</v>
      </c>
    </row>
    <row r="2066" spans="1:16">
      <c r="A2066" t="s">
        <v>2713</v>
      </c>
      <c r="B2066" s="5">
        <v>44980</v>
      </c>
      <c r="C2066" t="s">
        <v>20</v>
      </c>
      <c r="D2066" t="s">
        <v>502</v>
      </c>
      <c r="E2066">
        <v>9</v>
      </c>
      <c r="F2066" t="str">
        <f t="shared" si="128"/>
        <v>Bulk</v>
      </c>
      <c r="G2066" s="3">
        <v>213</v>
      </c>
      <c r="H2066">
        <v>5</v>
      </c>
      <c r="I2066" t="str">
        <f t="shared" si="129"/>
        <v>discounted</v>
      </c>
      <c r="J2066" s="3">
        <f>Table3[[#This Row],[Quantity_Sold]]*Table3[[#This Row],[Selling_Price]]</f>
        <v>1917</v>
      </c>
      <c r="K2066" s="3">
        <f t="shared" si="130"/>
        <v>10.65</v>
      </c>
      <c r="L2066" s="3">
        <f t="shared" si="131"/>
        <v>1906.35</v>
      </c>
      <c r="M2066" s="3" t="str">
        <f>TEXT(Table3[[#This Row],[Date]], "mmmm")</f>
        <v>February</v>
      </c>
      <c r="N2066" s="3" t="str">
        <f>_xlfn.XLOOKUP(D2066,Customers!A:A,Customers!B:B )</f>
        <v>Ware LLC</v>
      </c>
      <c r="O2066" s="3" t="str">
        <f>_xlfn.XLOOKUP(C2066,Books!A:A,Books!B:B)</f>
        <v>System they</v>
      </c>
      <c r="P2066" s="3" t="str">
        <f>INDEX(Customers!B:B,MATCH(D2066,Customers!A:A,0))</f>
        <v>Ware LLC</v>
      </c>
    </row>
    <row r="2067" spans="1:16">
      <c r="A2067" t="s">
        <v>2714</v>
      </c>
      <c r="B2067" s="5">
        <v>44959</v>
      </c>
      <c r="C2067" t="s">
        <v>116</v>
      </c>
      <c r="D2067" t="s">
        <v>394</v>
      </c>
      <c r="E2067">
        <v>7</v>
      </c>
      <c r="F2067" t="str">
        <f t="shared" si="128"/>
        <v>Bulk</v>
      </c>
      <c r="G2067" s="3">
        <v>209</v>
      </c>
      <c r="H2067">
        <v>0</v>
      </c>
      <c r="I2067" t="str">
        <f t="shared" si="129"/>
        <v>full price</v>
      </c>
      <c r="J2067" s="3">
        <f>Table3[[#This Row],[Quantity_Sold]]*Table3[[#This Row],[Selling_Price]]</f>
        <v>1463</v>
      </c>
      <c r="K2067" s="3">
        <f t="shared" si="130"/>
        <v>0</v>
      </c>
      <c r="L2067" s="3">
        <f t="shared" si="131"/>
        <v>1463</v>
      </c>
      <c r="M2067" s="3" t="str">
        <f>TEXT(Table3[[#This Row],[Date]], "mmmm")</f>
        <v>February</v>
      </c>
      <c r="N2067" s="3" t="str">
        <f>_xlfn.XLOOKUP(D2067,Customers!A:A,Customers!B:B )</f>
        <v>Johnson, Gordon and Fuentes</v>
      </c>
      <c r="O2067" s="3" t="str">
        <f>_xlfn.XLOOKUP(C2067,Books!A:A,Books!B:B)</f>
        <v>Present positive</v>
      </c>
      <c r="P2067" s="3" t="str">
        <f>INDEX(Customers!B:B,MATCH(D2067,Customers!A:A,0))</f>
        <v>Johnson, Gordon and Fuentes</v>
      </c>
    </row>
    <row r="2068" spans="1:16">
      <c r="A2068" t="s">
        <v>2715</v>
      </c>
      <c r="B2068" s="5">
        <v>44975</v>
      </c>
      <c r="C2068" t="s">
        <v>94</v>
      </c>
      <c r="D2068" t="s">
        <v>484</v>
      </c>
      <c r="E2068">
        <v>9</v>
      </c>
      <c r="F2068" t="str">
        <f t="shared" si="128"/>
        <v>Bulk</v>
      </c>
      <c r="G2068" s="3">
        <v>262</v>
      </c>
      <c r="H2068">
        <v>5</v>
      </c>
      <c r="I2068" t="str">
        <f t="shared" si="129"/>
        <v>discounted</v>
      </c>
      <c r="J2068" s="3">
        <f>Table3[[#This Row],[Quantity_Sold]]*Table3[[#This Row],[Selling_Price]]</f>
        <v>2358</v>
      </c>
      <c r="K2068" s="3">
        <f t="shared" si="130"/>
        <v>13.1</v>
      </c>
      <c r="L2068" s="3">
        <f t="shared" si="131"/>
        <v>2344.9</v>
      </c>
      <c r="M2068" s="3" t="str">
        <f>TEXT(Table3[[#This Row],[Date]], "mmmm")</f>
        <v>February</v>
      </c>
      <c r="N2068" s="3" t="str">
        <f>_xlfn.XLOOKUP(D2068,Customers!A:A,Customers!B:B )</f>
        <v>Hall-Morgan</v>
      </c>
      <c r="O2068" s="3" t="str">
        <f>_xlfn.XLOOKUP(C2068,Books!A:A,Books!B:B)</f>
        <v>Number owner</v>
      </c>
      <c r="P2068" s="3" t="str">
        <f>INDEX(Customers!B:B,MATCH(D2068,Customers!A:A,0))</f>
        <v>Hall-Morgan</v>
      </c>
    </row>
    <row r="2069" spans="1:16">
      <c r="A2069" t="s">
        <v>2716</v>
      </c>
      <c r="B2069" s="5">
        <v>44979</v>
      </c>
      <c r="C2069" t="s">
        <v>38</v>
      </c>
      <c r="D2069" t="s">
        <v>306</v>
      </c>
      <c r="E2069">
        <v>8</v>
      </c>
      <c r="F2069" t="str">
        <f t="shared" si="128"/>
        <v>Bulk</v>
      </c>
      <c r="G2069" s="3">
        <v>417</v>
      </c>
      <c r="H2069">
        <v>10</v>
      </c>
      <c r="I2069" t="str">
        <f t="shared" si="129"/>
        <v>discounted</v>
      </c>
      <c r="J2069" s="3">
        <f>Table3[[#This Row],[Quantity_Sold]]*Table3[[#This Row],[Selling_Price]]</f>
        <v>3336</v>
      </c>
      <c r="K2069" s="3">
        <f t="shared" si="130"/>
        <v>41.7</v>
      </c>
      <c r="L2069" s="3">
        <f t="shared" si="131"/>
        <v>3294.3</v>
      </c>
      <c r="M2069" s="3" t="str">
        <f>TEXT(Table3[[#This Row],[Date]], "mmmm")</f>
        <v>February</v>
      </c>
      <c r="N2069" s="3" t="str">
        <f>_xlfn.XLOOKUP(D2069,Customers!A:A,Customers!B:B )</f>
        <v>Brown-Smith</v>
      </c>
      <c r="O2069" s="3" t="str">
        <f>_xlfn.XLOOKUP(C2069,Books!A:A,Books!B:B)</f>
        <v>Impact believe worker look</v>
      </c>
      <c r="P2069" s="3" t="str">
        <f>INDEX(Customers!B:B,MATCH(D2069,Customers!A:A,0))</f>
        <v>Brown-Smith</v>
      </c>
    </row>
    <row r="2070" spans="1:16">
      <c r="A2070" t="s">
        <v>2717</v>
      </c>
      <c r="B2070" s="5">
        <v>44965</v>
      </c>
      <c r="C2070" t="s">
        <v>102</v>
      </c>
      <c r="D2070" t="s">
        <v>314</v>
      </c>
      <c r="E2070">
        <v>2</v>
      </c>
      <c r="F2070" t="str">
        <f t="shared" si="128"/>
        <v>normal</v>
      </c>
      <c r="G2070" s="3">
        <v>162</v>
      </c>
      <c r="H2070">
        <v>10</v>
      </c>
      <c r="I2070" t="str">
        <f t="shared" si="129"/>
        <v>discounted</v>
      </c>
      <c r="J2070" s="3">
        <f>Table3[[#This Row],[Quantity_Sold]]*Table3[[#This Row],[Selling_Price]]</f>
        <v>324</v>
      </c>
      <c r="K2070" s="3">
        <f t="shared" si="130"/>
        <v>16.2</v>
      </c>
      <c r="L2070" s="3">
        <f t="shared" si="131"/>
        <v>307.8</v>
      </c>
      <c r="M2070" s="3" t="str">
        <f>TEXT(Table3[[#This Row],[Date]], "mmmm")</f>
        <v>February</v>
      </c>
      <c r="N2070" s="3" t="str">
        <f>_xlfn.XLOOKUP(D2070,Customers!A:A,Customers!B:B )</f>
        <v>Anderson LLC</v>
      </c>
      <c r="O2070" s="3" t="str">
        <f>_xlfn.XLOOKUP(C2070,Books!A:A,Books!B:B)</f>
        <v>Effort same</v>
      </c>
      <c r="P2070" s="3" t="str">
        <f>INDEX(Customers!B:B,MATCH(D2070,Customers!A:A,0))</f>
        <v>Anderson LLC</v>
      </c>
    </row>
    <row r="2071" spans="1:16">
      <c r="A2071" t="s">
        <v>2718</v>
      </c>
      <c r="B2071" s="5">
        <v>44979</v>
      </c>
      <c r="C2071" t="s">
        <v>50</v>
      </c>
      <c r="D2071" t="s">
        <v>312</v>
      </c>
      <c r="E2071">
        <v>3</v>
      </c>
      <c r="F2071" t="str">
        <f t="shared" si="128"/>
        <v>normal</v>
      </c>
      <c r="G2071" s="3">
        <v>269</v>
      </c>
      <c r="H2071">
        <v>10</v>
      </c>
      <c r="I2071" t="str">
        <f t="shared" si="129"/>
        <v>discounted</v>
      </c>
      <c r="J2071" s="3">
        <f>Table3[[#This Row],[Quantity_Sold]]*Table3[[#This Row],[Selling_Price]]</f>
        <v>807</v>
      </c>
      <c r="K2071" s="3">
        <f t="shared" si="130"/>
        <v>26.9</v>
      </c>
      <c r="L2071" s="3">
        <f t="shared" si="131"/>
        <v>780.1</v>
      </c>
      <c r="M2071" s="3" t="str">
        <f>TEXT(Table3[[#This Row],[Date]], "mmmm")</f>
        <v>February</v>
      </c>
      <c r="N2071" s="3" t="str">
        <f>_xlfn.XLOOKUP(D2071,Customers!A:A,Customers!B:B )</f>
        <v>White and Sons</v>
      </c>
      <c r="O2071" s="3" t="str">
        <f>_xlfn.XLOOKUP(C2071,Books!A:A,Books!B:B)</f>
        <v>Course history</v>
      </c>
      <c r="P2071" s="3" t="str">
        <f>INDEX(Customers!B:B,MATCH(D2071,Customers!A:A,0))</f>
        <v>White and Sons</v>
      </c>
    </row>
    <row r="2072" spans="1:16">
      <c r="A2072" t="s">
        <v>2719</v>
      </c>
      <c r="B2072" s="5">
        <v>44981</v>
      </c>
      <c r="C2072" t="s">
        <v>46</v>
      </c>
      <c r="D2072" t="s">
        <v>354</v>
      </c>
      <c r="E2072">
        <v>10</v>
      </c>
      <c r="F2072" t="str">
        <f t="shared" si="128"/>
        <v>Bulk</v>
      </c>
      <c r="G2072" s="3">
        <v>167</v>
      </c>
      <c r="H2072">
        <v>0</v>
      </c>
      <c r="I2072" t="str">
        <f t="shared" si="129"/>
        <v>full price</v>
      </c>
      <c r="J2072" s="3">
        <f>Table3[[#This Row],[Quantity_Sold]]*Table3[[#This Row],[Selling_Price]]</f>
        <v>1670</v>
      </c>
      <c r="K2072" s="3">
        <f t="shared" si="130"/>
        <v>0</v>
      </c>
      <c r="L2072" s="3">
        <f t="shared" si="131"/>
        <v>1670</v>
      </c>
      <c r="M2072" s="3" t="str">
        <f>TEXT(Table3[[#This Row],[Date]], "mmmm")</f>
        <v>February</v>
      </c>
      <c r="N2072" s="3" t="str">
        <f>_xlfn.XLOOKUP(D2072,Customers!A:A,Customers!B:B )</f>
        <v>Davis, Harmon and Morgan</v>
      </c>
      <c r="O2072" s="3" t="str">
        <f>_xlfn.XLOOKUP(C2072,Books!A:A,Books!B:B)</f>
        <v>Result population age</v>
      </c>
      <c r="P2072" s="3" t="str">
        <f>INDEX(Customers!B:B,MATCH(D2072,Customers!A:A,0))</f>
        <v>Davis, Harmon and Morgan</v>
      </c>
    </row>
    <row r="2073" spans="1:16">
      <c r="A2073" t="s">
        <v>2720</v>
      </c>
      <c r="B2073" s="5">
        <v>44973</v>
      </c>
      <c r="C2073" t="s">
        <v>106</v>
      </c>
      <c r="D2073" t="s">
        <v>388</v>
      </c>
      <c r="E2073">
        <v>8</v>
      </c>
      <c r="F2073" t="str">
        <f t="shared" si="128"/>
        <v>Bulk</v>
      </c>
      <c r="G2073" s="3">
        <v>219</v>
      </c>
      <c r="H2073">
        <v>0</v>
      </c>
      <c r="I2073" t="str">
        <f t="shared" si="129"/>
        <v>full price</v>
      </c>
      <c r="J2073" s="3">
        <f>Table3[[#This Row],[Quantity_Sold]]*Table3[[#This Row],[Selling_Price]]</f>
        <v>1752</v>
      </c>
      <c r="K2073" s="3">
        <f t="shared" si="130"/>
        <v>0</v>
      </c>
      <c r="L2073" s="3">
        <f t="shared" si="131"/>
        <v>1752</v>
      </c>
      <c r="M2073" s="3" t="str">
        <f>TEXT(Table3[[#This Row],[Date]], "mmmm")</f>
        <v>February</v>
      </c>
      <c r="N2073" s="3" t="str">
        <f>_xlfn.XLOOKUP(D2073,Customers!A:A,Customers!B:B )</f>
        <v>Lloyd-Williams</v>
      </c>
      <c r="O2073" s="3" t="str">
        <f>_xlfn.XLOOKUP(C2073,Books!A:A,Books!B:B)</f>
        <v>Some may</v>
      </c>
      <c r="P2073" s="3" t="str">
        <f>INDEX(Customers!B:B,MATCH(D2073,Customers!A:A,0))</f>
        <v>Lloyd-Williams</v>
      </c>
    </row>
    <row r="2074" spans="1:16">
      <c r="A2074" t="s">
        <v>2721</v>
      </c>
      <c r="B2074" s="5">
        <v>44961</v>
      </c>
      <c r="C2074" t="s">
        <v>38</v>
      </c>
      <c r="D2074" t="s">
        <v>484</v>
      </c>
      <c r="E2074">
        <v>9</v>
      </c>
      <c r="F2074" t="str">
        <f t="shared" si="128"/>
        <v>Bulk</v>
      </c>
      <c r="G2074" s="3">
        <v>417</v>
      </c>
      <c r="H2074">
        <v>5</v>
      </c>
      <c r="I2074" t="str">
        <f t="shared" si="129"/>
        <v>discounted</v>
      </c>
      <c r="J2074" s="3">
        <f>Table3[[#This Row],[Quantity_Sold]]*Table3[[#This Row],[Selling_Price]]</f>
        <v>3753</v>
      </c>
      <c r="K2074" s="3">
        <f t="shared" si="130"/>
        <v>20.85</v>
      </c>
      <c r="L2074" s="3">
        <f t="shared" si="131"/>
        <v>3732.15</v>
      </c>
      <c r="M2074" s="3" t="str">
        <f>TEXT(Table3[[#This Row],[Date]], "mmmm")</f>
        <v>February</v>
      </c>
      <c r="N2074" s="3" t="str">
        <f>_xlfn.XLOOKUP(D2074,Customers!A:A,Customers!B:B )</f>
        <v>Hall-Morgan</v>
      </c>
      <c r="O2074" s="3" t="str">
        <f>_xlfn.XLOOKUP(C2074,Books!A:A,Books!B:B)</f>
        <v>Impact believe worker look</v>
      </c>
      <c r="P2074" s="3" t="str">
        <f>INDEX(Customers!B:B,MATCH(D2074,Customers!A:A,0))</f>
        <v>Hall-Morgan</v>
      </c>
    </row>
    <row r="2075" spans="1:16">
      <c r="A2075" t="s">
        <v>2722</v>
      </c>
      <c r="B2075" s="5">
        <v>44971</v>
      </c>
      <c r="C2075" t="s">
        <v>50</v>
      </c>
      <c r="D2075" t="s">
        <v>568</v>
      </c>
      <c r="E2075">
        <v>9</v>
      </c>
      <c r="F2075" t="str">
        <f t="shared" si="128"/>
        <v>Bulk</v>
      </c>
      <c r="G2075" s="3">
        <v>269</v>
      </c>
      <c r="H2075">
        <v>0</v>
      </c>
      <c r="I2075" t="str">
        <f t="shared" si="129"/>
        <v>full price</v>
      </c>
      <c r="J2075" s="3">
        <f>Table3[[#This Row],[Quantity_Sold]]*Table3[[#This Row],[Selling_Price]]</f>
        <v>2421</v>
      </c>
      <c r="K2075" s="3">
        <f t="shared" si="130"/>
        <v>0</v>
      </c>
      <c r="L2075" s="3">
        <f t="shared" si="131"/>
        <v>2421</v>
      </c>
      <c r="M2075" s="3" t="str">
        <f>TEXT(Table3[[#This Row],[Date]], "mmmm")</f>
        <v>February</v>
      </c>
      <c r="N2075" s="3" t="str">
        <f>_xlfn.XLOOKUP(D2075,Customers!A:A,Customers!B:B )</f>
        <v>Smith PLC</v>
      </c>
      <c r="O2075" s="3" t="str">
        <f>_xlfn.XLOOKUP(C2075,Books!A:A,Books!B:B)</f>
        <v>Course history</v>
      </c>
      <c r="P2075" s="3" t="str">
        <f>INDEX(Customers!B:B,MATCH(D2075,Customers!A:A,0))</f>
        <v>Smith PLC</v>
      </c>
    </row>
    <row r="2076" spans="1:16">
      <c r="A2076" t="s">
        <v>2723</v>
      </c>
      <c r="B2076" s="5">
        <v>44982</v>
      </c>
      <c r="C2076" t="s">
        <v>34</v>
      </c>
      <c r="D2076" t="s">
        <v>552</v>
      </c>
      <c r="E2076">
        <v>4</v>
      </c>
      <c r="F2076" t="str">
        <f t="shared" si="128"/>
        <v>normal</v>
      </c>
      <c r="G2076" s="3">
        <v>284</v>
      </c>
      <c r="H2076">
        <v>5</v>
      </c>
      <c r="I2076" t="str">
        <f t="shared" si="129"/>
        <v>discounted</v>
      </c>
      <c r="J2076" s="3">
        <f>Table3[[#This Row],[Quantity_Sold]]*Table3[[#This Row],[Selling_Price]]</f>
        <v>1136</v>
      </c>
      <c r="K2076" s="3">
        <f t="shared" si="130"/>
        <v>14.2</v>
      </c>
      <c r="L2076" s="3">
        <f t="shared" si="131"/>
        <v>1121.8</v>
      </c>
      <c r="M2076" s="3" t="str">
        <f>TEXT(Table3[[#This Row],[Date]], "mmmm")</f>
        <v>February</v>
      </c>
      <c r="N2076" s="3" t="str">
        <f>_xlfn.XLOOKUP(D2076,Customers!A:A,Customers!B:B )</f>
        <v>Lamb LLC</v>
      </c>
      <c r="O2076" s="3" t="str">
        <f>_xlfn.XLOOKUP(C2076,Books!A:A,Books!B:B)</f>
        <v>Against realize bill</v>
      </c>
      <c r="P2076" s="3" t="str">
        <f>INDEX(Customers!B:B,MATCH(D2076,Customers!A:A,0))</f>
        <v>Lamb LLC</v>
      </c>
    </row>
    <row r="2077" spans="1:16">
      <c r="A2077" t="s">
        <v>2724</v>
      </c>
      <c r="B2077" s="5">
        <v>44980</v>
      </c>
      <c r="C2077" t="s">
        <v>86</v>
      </c>
      <c r="D2077" t="s">
        <v>298</v>
      </c>
      <c r="E2077">
        <v>3</v>
      </c>
      <c r="F2077" t="str">
        <f t="shared" si="128"/>
        <v>normal</v>
      </c>
      <c r="G2077" s="3">
        <v>356</v>
      </c>
      <c r="H2077">
        <v>5</v>
      </c>
      <c r="I2077" t="str">
        <f t="shared" si="129"/>
        <v>discounted</v>
      </c>
      <c r="J2077" s="3">
        <f>Table3[[#This Row],[Quantity_Sold]]*Table3[[#This Row],[Selling_Price]]</f>
        <v>1068</v>
      </c>
      <c r="K2077" s="3">
        <f t="shared" si="130"/>
        <v>17.8</v>
      </c>
      <c r="L2077" s="3">
        <f t="shared" si="131"/>
        <v>1050.2</v>
      </c>
      <c r="M2077" s="3" t="str">
        <f>TEXT(Table3[[#This Row],[Date]], "mmmm")</f>
        <v>February</v>
      </c>
      <c r="N2077" s="3" t="str">
        <f>_xlfn.XLOOKUP(D2077,Customers!A:A,Customers!B:B )</f>
        <v>Hayes, Hampton and Palmer</v>
      </c>
      <c r="O2077" s="3" t="str">
        <f>_xlfn.XLOOKUP(C2077,Books!A:A,Books!B:B)</f>
        <v>While responsibility</v>
      </c>
      <c r="P2077" s="3" t="str">
        <f>INDEX(Customers!B:B,MATCH(D2077,Customers!A:A,0))</f>
        <v>Hayes, Hampton and Palmer</v>
      </c>
    </row>
    <row r="2078" spans="1:16">
      <c r="A2078" t="s">
        <v>2725</v>
      </c>
      <c r="B2078" s="5">
        <v>44983</v>
      </c>
      <c r="C2078" t="s">
        <v>84</v>
      </c>
      <c r="D2078" t="s">
        <v>568</v>
      </c>
      <c r="E2078">
        <v>2</v>
      </c>
      <c r="F2078" t="str">
        <f t="shared" si="128"/>
        <v>normal</v>
      </c>
      <c r="G2078" s="3">
        <v>481</v>
      </c>
      <c r="H2078">
        <v>10</v>
      </c>
      <c r="I2078" t="str">
        <f t="shared" si="129"/>
        <v>discounted</v>
      </c>
      <c r="J2078" s="3">
        <f>Table3[[#This Row],[Quantity_Sold]]*Table3[[#This Row],[Selling_Price]]</f>
        <v>962</v>
      </c>
      <c r="K2078" s="3">
        <f t="shared" si="130"/>
        <v>48.1</v>
      </c>
      <c r="L2078" s="3">
        <f t="shared" si="131"/>
        <v>913.9</v>
      </c>
      <c r="M2078" s="3" t="str">
        <f>TEXT(Table3[[#This Row],[Date]], "mmmm")</f>
        <v>February</v>
      </c>
      <c r="N2078" s="3" t="str">
        <f>_xlfn.XLOOKUP(D2078,Customers!A:A,Customers!B:B )</f>
        <v>Smith PLC</v>
      </c>
      <c r="O2078" s="3" t="str">
        <f>_xlfn.XLOOKUP(C2078,Books!A:A,Books!B:B)</f>
        <v>Statement back brother</v>
      </c>
      <c r="P2078" s="3" t="str">
        <f>INDEX(Customers!B:B,MATCH(D2078,Customers!A:A,0))</f>
        <v>Smith PLC</v>
      </c>
    </row>
    <row r="2079" spans="1:16">
      <c r="A2079" t="s">
        <v>2726</v>
      </c>
      <c r="B2079" s="5">
        <v>44971</v>
      </c>
      <c r="C2079" t="s">
        <v>64</v>
      </c>
      <c r="D2079" t="s">
        <v>526</v>
      </c>
      <c r="E2079">
        <v>5</v>
      </c>
      <c r="F2079" t="str">
        <f t="shared" si="128"/>
        <v>normal</v>
      </c>
      <c r="G2079" s="3">
        <v>487</v>
      </c>
      <c r="H2079">
        <v>0</v>
      </c>
      <c r="I2079" t="str">
        <f t="shared" si="129"/>
        <v>full price</v>
      </c>
      <c r="J2079" s="3">
        <f>Table3[[#This Row],[Quantity_Sold]]*Table3[[#This Row],[Selling_Price]]</f>
        <v>2435</v>
      </c>
      <c r="K2079" s="3">
        <f t="shared" si="130"/>
        <v>0</v>
      </c>
      <c r="L2079" s="3">
        <f t="shared" si="131"/>
        <v>2435</v>
      </c>
      <c r="M2079" s="3" t="str">
        <f>TEXT(Table3[[#This Row],[Date]], "mmmm")</f>
        <v>February</v>
      </c>
      <c r="N2079" s="3" t="str">
        <f>_xlfn.XLOOKUP(D2079,Customers!A:A,Customers!B:B )</f>
        <v>Holden, Austin and Robinson</v>
      </c>
      <c r="O2079" s="3" t="str">
        <f>_xlfn.XLOOKUP(C2079,Books!A:A,Books!B:B)</f>
        <v>Health beyond back</v>
      </c>
      <c r="P2079" s="3" t="str">
        <f>INDEX(Customers!B:B,MATCH(D2079,Customers!A:A,0))</f>
        <v>Holden, Austin and Robinson</v>
      </c>
    </row>
    <row r="2080" spans="1:16">
      <c r="A2080" t="s">
        <v>2727</v>
      </c>
      <c r="B2080" s="5">
        <v>44979</v>
      </c>
      <c r="C2080" t="s">
        <v>48</v>
      </c>
      <c r="D2080" t="s">
        <v>153</v>
      </c>
      <c r="E2080">
        <v>3</v>
      </c>
      <c r="F2080" t="str">
        <f t="shared" si="128"/>
        <v>normal</v>
      </c>
      <c r="G2080" s="3">
        <v>386</v>
      </c>
      <c r="H2080">
        <v>5</v>
      </c>
      <c r="I2080" t="str">
        <f t="shared" si="129"/>
        <v>discounted</v>
      </c>
      <c r="J2080" s="3">
        <f>Table3[[#This Row],[Quantity_Sold]]*Table3[[#This Row],[Selling_Price]]</f>
        <v>1158</v>
      </c>
      <c r="K2080" s="3">
        <f t="shared" si="130"/>
        <v>19.3</v>
      </c>
      <c r="L2080" s="3">
        <f t="shared" si="131"/>
        <v>1138.7</v>
      </c>
      <c r="M2080" s="3" t="str">
        <f>TEXT(Table3[[#This Row],[Date]], "mmmm")</f>
        <v>February</v>
      </c>
      <c r="N2080" s="3" t="str">
        <f>_xlfn.XLOOKUP(D2080,Customers!A:A,Customers!B:B )</f>
        <v>Brown and Sons</v>
      </c>
      <c r="O2080" s="3" t="str">
        <f>_xlfn.XLOOKUP(C2080,Books!A:A,Books!B:B)</f>
        <v>Choose level</v>
      </c>
      <c r="P2080" s="3" t="str">
        <f>INDEX(Customers!B:B,MATCH(D2080,Customers!A:A,0))</f>
        <v>Brown and Sons</v>
      </c>
    </row>
    <row r="2081" spans="1:16">
      <c r="A2081" t="s">
        <v>2728</v>
      </c>
      <c r="B2081" s="5">
        <v>44983</v>
      </c>
      <c r="C2081" t="s">
        <v>86</v>
      </c>
      <c r="D2081" t="s">
        <v>216</v>
      </c>
      <c r="E2081">
        <v>9</v>
      </c>
      <c r="F2081" t="str">
        <f t="shared" si="128"/>
        <v>Bulk</v>
      </c>
      <c r="G2081" s="3">
        <v>356</v>
      </c>
      <c r="H2081">
        <v>0</v>
      </c>
      <c r="I2081" t="str">
        <f t="shared" si="129"/>
        <v>full price</v>
      </c>
      <c r="J2081" s="3">
        <f>Table3[[#This Row],[Quantity_Sold]]*Table3[[#This Row],[Selling_Price]]</f>
        <v>3204</v>
      </c>
      <c r="K2081" s="3">
        <f t="shared" si="130"/>
        <v>0</v>
      </c>
      <c r="L2081" s="3">
        <f t="shared" si="131"/>
        <v>3204</v>
      </c>
      <c r="M2081" s="3" t="str">
        <f>TEXT(Table3[[#This Row],[Date]], "mmmm")</f>
        <v>February</v>
      </c>
      <c r="N2081" s="3" t="str">
        <f>_xlfn.XLOOKUP(D2081,Customers!A:A,Customers!B:B )</f>
        <v>Evans PLC</v>
      </c>
      <c r="O2081" s="3" t="str">
        <f>_xlfn.XLOOKUP(C2081,Books!A:A,Books!B:B)</f>
        <v>While responsibility</v>
      </c>
      <c r="P2081" s="3" t="str">
        <f>INDEX(Customers!B:B,MATCH(D2081,Customers!A:A,0))</f>
        <v>Evans PLC</v>
      </c>
    </row>
    <row r="2082" spans="1:16">
      <c r="A2082" t="s">
        <v>2729</v>
      </c>
      <c r="B2082" s="5">
        <v>44965</v>
      </c>
      <c r="C2082" t="s">
        <v>116</v>
      </c>
      <c r="D2082" t="s">
        <v>628</v>
      </c>
      <c r="E2082">
        <v>1</v>
      </c>
      <c r="F2082" t="str">
        <f t="shared" si="128"/>
        <v>normal</v>
      </c>
      <c r="G2082" s="3">
        <v>209</v>
      </c>
      <c r="H2082">
        <v>5</v>
      </c>
      <c r="I2082" t="str">
        <f t="shared" si="129"/>
        <v>discounted</v>
      </c>
      <c r="J2082" s="3">
        <f>Table3[[#This Row],[Quantity_Sold]]*Table3[[#This Row],[Selling_Price]]</f>
        <v>209</v>
      </c>
      <c r="K2082" s="3">
        <f t="shared" si="130"/>
        <v>10.45</v>
      </c>
      <c r="L2082" s="3">
        <f t="shared" si="131"/>
        <v>198.55</v>
      </c>
      <c r="M2082" s="3" t="str">
        <f>TEXT(Table3[[#This Row],[Date]], "mmmm")</f>
        <v>February</v>
      </c>
      <c r="N2082" s="3" t="str">
        <f>_xlfn.XLOOKUP(D2082,Customers!A:A,Customers!B:B )</f>
        <v>Curtis Group</v>
      </c>
      <c r="O2082" s="3" t="str">
        <f>_xlfn.XLOOKUP(C2082,Books!A:A,Books!B:B)</f>
        <v>Present positive</v>
      </c>
      <c r="P2082" s="3" t="str">
        <f>INDEX(Customers!B:B,MATCH(D2082,Customers!A:A,0))</f>
        <v>Curtis Group</v>
      </c>
    </row>
    <row r="2083" spans="1:16">
      <c r="A2083" t="s">
        <v>2730</v>
      </c>
      <c r="B2083" s="5">
        <v>44962</v>
      </c>
      <c r="C2083" t="s">
        <v>100</v>
      </c>
      <c r="D2083" t="s">
        <v>496</v>
      </c>
      <c r="E2083">
        <v>6</v>
      </c>
      <c r="F2083" t="str">
        <f t="shared" si="128"/>
        <v>Bulk</v>
      </c>
      <c r="G2083" s="3">
        <v>334</v>
      </c>
      <c r="H2083">
        <v>5</v>
      </c>
      <c r="I2083" t="str">
        <f t="shared" si="129"/>
        <v>discounted</v>
      </c>
      <c r="J2083" s="3">
        <f>Table3[[#This Row],[Quantity_Sold]]*Table3[[#This Row],[Selling_Price]]</f>
        <v>2004</v>
      </c>
      <c r="K2083" s="3">
        <f t="shared" si="130"/>
        <v>16.7</v>
      </c>
      <c r="L2083" s="3">
        <f t="shared" si="131"/>
        <v>1987.3</v>
      </c>
      <c r="M2083" s="3" t="str">
        <f>TEXT(Table3[[#This Row],[Date]], "mmmm")</f>
        <v>February</v>
      </c>
      <c r="N2083" s="3" t="str">
        <f>_xlfn.XLOOKUP(D2083,Customers!A:A,Customers!B:B )</f>
        <v>Morales, Allen and Wells</v>
      </c>
      <c r="O2083" s="3" t="str">
        <f>_xlfn.XLOOKUP(C2083,Books!A:A,Books!B:B)</f>
        <v>Prevent particularly wrong</v>
      </c>
      <c r="P2083" s="3" t="str">
        <f>INDEX(Customers!B:B,MATCH(D2083,Customers!A:A,0))</f>
        <v>Morales, Allen and Wells</v>
      </c>
    </row>
    <row r="2084" spans="1:16">
      <c r="A2084" t="s">
        <v>2731</v>
      </c>
      <c r="B2084" s="5">
        <v>44978</v>
      </c>
      <c r="C2084" t="s">
        <v>122</v>
      </c>
      <c r="D2084" t="s">
        <v>552</v>
      </c>
      <c r="E2084">
        <v>2</v>
      </c>
      <c r="F2084" t="str">
        <f t="shared" si="128"/>
        <v>normal</v>
      </c>
      <c r="G2084" s="3">
        <v>326</v>
      </c>
      <c r="H2084">
        <v>10</v>
      </c>
      <c r="I2084" t="str">
        <f t="shared" si="129"/>
        <v>discounted</v>
      </c>
      <c r="J2084" s="3">
        <f>Table3[[#This Row],[Quantity_Sold]]*Table3[[#This Row],[Selling_Price]]</f>
        <v>652</v>
      </c>
      <c r="K2084" s="3">
        <f t="shared" si="130"/>
        <v>32.6</v>
      </c>
      <c r="L2084" s="3">
        <f t="shared" si="131"/>
        <v>619.4</v>
      </c>
      <c r="M2084" s="3" t="str">
        <f>TEXT(Table3[[#This Row],[Date]], "mmmm")</f>
        <v>February</v>
      </c>
      <c r="N2084" s="3" t="str">
        <f>_xlfn.XLOOKUP(D2084,Customers!A:A,Customers!B:B )</f>
        <v>Lamb LLC</v>
      </c>
      <c r="O2084" s="3" t="str">
        <f>_xlfn.XLOOKUP(C2084,Books!A:A,Books!B:B)</f>
        <v>Than every</v>
      </c>
      <c r="P2084" s="3" t="str">
        <f>INDEX(Customers!B:B,MATCH(D2084,Customers!A:A,0))</f>
        <v>Lamb LLC</v>
      </c>
    </row>
    <row r="2085" spans="1:16">
      <c r="A2085" t="s">
        <v>2732</v>
      </c>
      <c r="B2085" s="5">
        <v>44969</v>
      </c>
      <c r="C2085" t="s">
        <v>10</v>
      </c>
      <c r="D2085" t="s">
        <v>444</v>
      </c>
      <c r="E2085">
        <v>10</v>
      </c>
      <c r="F2085" t="str">
        <f t="shared" si="128"/>
        <v>Bulk</v>
      </c>
      <c r="G2085" s="3">
        <v>167</v>
      </c>
      <c r="H2085">
        <v>10</v>
      </c>
      <c r="I2085" t="str">
        <f t="shared" si="129"/>
        <v>discounted</v>
      </c>
      <c r="J2085" s="3">
        <f>Table3[[#This Row],[Quantity_Sold]]*Table3[[#This Row],[Selling_Price]]</f>
        <v>1670</v>
      </c>
      <c r="K2085" s="3">
        <f t="shared" si="130"/>
        <v>16.7</v>
      </c>
      <c r="L2085" s="3">
        <f t="shared" si="131"/>
        <v>1653.3</v>
      </c>
      <c r="M2085" s="3" t="str">
        <f>TEXT(Table3[[#This Row],[Date]], "mmmm")</f>
        <v>February</v>
      </c>
      <c r="N2085" s="3" t="str">
        <f>_xlfn.XLOOKUP(D2085,Customers!A:A,Customers!B:B )</f>
        <v>Larson and Sons</v>
      </c>
      <c r="O2085" s="3" t="str">
        <f>_xlfn.XLOOKUP(C2085,Books!A:A,Books!B:B)</f>
        <v>Late</v>
      </c>
      <c r="P2085" s="3" t="str">
        <f>INDEX(Customers!B:B,MATCH(D2085,Customers!A:A,0))</f>
        <v>Larson and Sons</v>
      </c>
    </row>
    <row r="2086" spans="1:16">
      <c r="A2086" t="s">
        <v>2733</v>
      </c>
      <c r="B2086" s="5">
        <v>44960</v>
      </c>
      <c r="C2086" t="s">
        <v>50</v>
      </c>
      <c r="D2086" t="s">
        <v>446</v>
      </c>
      <c r="E2086">
        <v>4</v>
      </c>
      <c r="F2086" t="str">
        <f t="shared" si="128"/>
        <v>normal</v>
      </c>
      <c r="G2086" s="3">
        <v>269</v>
      </c>
      <c r="H2086">
        <v>0</v>
      </c>
      <c r="I2086" t="str">
        <f t="shared" si="129"/>
        <v>full price</v>
      </c>
      <c r="J2086" s="3">
        <f>Table3[[#This Row],[Quantity_Sold]]*Table3[[#This Row],[Selling_Price]]</f>
        <v>1076</v>
      </c>
      <c r="K2086" s="3">
        <f t="shared" si="130"/>
        <v>0</v>
      </c>
      <c r="L2086" s="3">
        <f t="shared" si="131"/>
        <v>1076</v>
      </c>
      <c r="M2086" s="3" t="str">
        <f>TEXT(Table3[[#This Row],[Date]], "mmmm")</f>
        <v>February</v>
      </c>
      <c r="N2086" s="3" t="str">
        <f>_xlfn.XLOOKUP(D2086,Customers!A:A,Customers!B:B )</f>
        <v>Trevino LLC</v>
      </c>
      <c r="O2086" s="3" t="str">
        <f>_xlfn.XLOOKUP(C2086,Books!A:A,Books!B:B)</f>
        <v>Course history</v>
      </c>
      <c r="P2086" s="3" t="str">
        <f>INDEX(Customers!B:B,MATCH(D2086,Customers!A:A,0))</f>
        <v>Trevino LLC</v>
      </c>
    </row>
    <row r="2087" spans="1:16">
      <c r="A2087" t="s">
        <v>2734</v>
      </c>
      <c r="B2087" s="5">
        <v>44977</v>
      </c>
      <c r="C2087" t="s">
        <v>94</v>
      </c>
      <c r="D2087" t="s">
        <v>224</v>
      </c>
      <c r="E2087">
        <v>2</v>
      </c>
      <c r="F2087" t="str">
        <f t="shared" si="128"/>
        <v>normal</v>
      </c>
      <c r="G2087" s="3">
        <v>262</v>
      </c>
      <c r="H2087">
        <v>0</v>
      </c>
      <c r="I2087" t="str">
        <f t="shared" si="129"/>
        <v>full price</v>
      </c>
      <c r="J2087" s="3">
        <f>Table3[[#This Row],[Quantity_Sold]]*Table3[[#This Row],[Selling_Price]]</f>
        <v>524</v>
      </c>
      <c r="K2087" s="3">
        <f t="shared" si="130"/>
        <v>0</v>
      </c>
      <c r="L2087" s="3">
        <f t="shared" si="131"/>
        <v>524</v>
      </c>
      <c r="M2087" s="3" t="str">
        <f>TEXT(Table3[[#This Row],[Date]], "mmmm")</f>
        <v>February</v>
      </c>
      <c r="N2087" s="3" t="str">
        <f>_xlfn.XLOOKUP(D2087,Customers!A:A,Customers!B:B )</f>
        <v>Williams Ltd</v>
      </c>
      <c r="O2087" s="3" t="str">
        <f>_xlfn.XLOOKUP(C2087,Books!A:A,Books!B:B)</f>
        <v>Number owner</v>
      </c>
      <c r="P2087" s="3" t="str">
        <f>INDEX(Customers!B:B,MATCH(D2087,Customers!A:A,0))</f>
        <v>Williams Ltd</v>
      </c>
    </row>
    <row r="2088" spans="1:16">
      <c r="A2088" t="s">
        <v>2735</v>
      </c>
      <c r="B2088" s="5">
        <v>44958</v>
      </c>
      <c r="C2088" t="s">
        <v>10</v>
      </c>
      <c r="D2088" t="s">
        <v>474</v>
      </c>
      <c r="E2088">
        <v>5</v>
      </c>
      <c r="F2088" t="str">
        <f t="shared" si="128"/>
        <v>normal</v>
      </c>
      <c r="G2088" s="3">
        <v>167</v>
      </c>
      <c r="H2088">
        <v>5</v>
      </c>
      <c r="I2088" t="str">
        <f t="shared" si="129"/>
        <v>discounted</v>
      </c>
      <c r="J2088" s="3">
        <f>Table3[[#This Row],[Quantity_Sold]]*Table3[[#This Row],[Selling_Price]]</f>
        <v>835</v>
      </c>
      <c r="K2088" s="3">
        <f t="shared" si="130"/>
        <v>8.35</v>
      </c>
      <c r="L2088" s="3">
        <f t="shared" si="131"/>
        <v>826.65</v>
      </c>
      <c r="M2088" s="3" t="str">
        <f>TEXT(Table3[[#This Row],[Date]], "mmmm")</f>
        <v>February</v>
      </c>
      <c r="N2088" s="3" t="str">
        <f>_xlfn.XLOOKUP(D2088,Customers!A:A,Customers!B:B )</f>
        <v>Murphy and Sons</v>
      </c>
      <c r="O2088" s="3" t="str">
        <f>_xlfn.XLOOKUP(C2088,Books!A:A,Books!B:B)</f>
        <v>Late</v>
      </c>
      <c r="P2088" s="3" t="str">
        <f>INDEX(Customers!B:B,MATCH(D2088,Customers!A:A,0))</f>
        <v>Murphy and Sons</v>
      </c>
    </row>
    <row r="2089" spans="1:16">
      <c r="A2089" t="s">
        <v>2736</v>
      </c>
      <c r="B2089" s="5">
        <v>44972</v>
      </c>
      <c r="C2089" t="s">
        <v>70</v>
      </c>
      <c r="D2089" t="s">
        <v>278</v>
      </c>
      <c r="E2089">
        <v>8</v>
      </c>
      <c r="F2089" t="str">
        <f t="shared" si="128"/>
        <v>Bulk</v>
      </c>
      <c r="G2089" s="3">
        <v>370</v>
      </c>
      <c r="H2089">
        <v>10</v>
      </c>
      <c r="I2089" t="str">
        <f t="shared" si="129"/>
        <v>discounted</v>
      </c>
      <c r="J2089" s="3">
        <f>Table3[[#This Row],[Quantity_Sold]]*Table3[[#This Row],[Selling_Price]]</f>
        <v>2960</v>
      </c>
      <c r="K2089" s="3">
        <f t="shared" si="130"/>
        <v>37</v>
      </c>
      <c r="L2089" s="3">
        <f t="shared" si="131"/>
        <v>2923</v>
      </c>
      <c r="M2089" s="3" t="str">
        <f>TEXT(Table3[[#This Row],[Date]], "mmmm")</f>
        <v>February</v>
      </c>
      <c r="N2089" s="3" t="str">
        <f>_xlfn.XLOOKUP(D2089,Customers!A:A,Customers!B:B )</f>
        <v>Reid, Chavez and Flowers</v>
      </c>
      <c r="O2089" s="3" t="str">
        <f>_xlfn.XLOOKUP(C2089,Books!A:A,Books!B:B)</f>
        <v>Assume wrong</v>
      </c>
      <c r="P2089" s="3" t="str">
        <f>INDEX(Customers!B:B,MATCH(D2089,Customers!A:A,0))</f>
        <v>Reid, Chavez and Flowers</v>
      </c>
    </row>
    <row r="2090" spans="1:16">
      <c r="A2090" t="s">
        <v>2737</v>
      </c>
      <c r="B2090" s="5">
        <v>44958</v>
      </c>
      <c r="C2090" t="s">
        <v>32</v>
      </c>
      <c r="D2090" t="s">
        <v>328</v>
      </c>
      <c r="E2090">
        <v>7</v>
      </c>
      <c r="F2090" t="str">
        <f t="shared" si="128"/>
        <v>Bulk</v>
      </c>
      <c r="G2090" s="3">
        <v>186</v>
      </c>
      <c r="H2090">
        <v>5</v>
      </c>
      <c r="I2090" t="str">
        <f t="shared" si="129"/>
        <v>discounted</v>
      </c>
      <c r="J2090" s="3">
        <f>Table3[[#This Row],[Quantity_Sold]]*Table3[[#This Row],[Selling_Price]]</f>
        <v>1302</v>
      </c>
      <c r="K2090" s="3">
        <f t="shared" si="130"/>
        <v>9.3000000000000007</v>
      </c>
      <c r="L2090" s="3">
        <f t="shared" si="131"/>
        <v>1292.7</v>
      </c>
      <c r="M2090" s="3" t="str">
        <f>TEXT(Table3[[#This Row],[Date]], "mmmm")</f>
        <v>February</v>
      </c>
      <c r="N2090" s="3" t="str">
        <f>_xlfn.XLOOKUP(D2090,Customers!A:A,Customers!B:B )</f>
        <v>Callahan, Edwards and Hudson</v>
      </c>
      <c r="O2090" s="3" t="str">
        <f>_xlfn.XLOOKUP(C2090,Books!A:A,Books!B:B)</f>
        <v>Charge along</v>
      </c>
      <c r="P2090" s="3" t="str">
        <f>INDEX(Customers!B:B,MATCH(D2090,Customers!A:A,0))</f>
        <v>Callahan, Edwards and Hudson</v>
      </c>
    </row>
    <row r="2091" spans="1:16">
      <c r="A2091" t="s">
        <v>2738</v>
      </c>
      <c r="B2091" s="5">
        <v>44968</v>
      </c>
      <c r="C2091" t="s">
        <v>108</v>
      </c>
      <c r="D2091" t="s">
        <v>562</v>
      </c>
      <c r="E2091">
        <v>1</v>
      </c>
      <c r="F2091" t="str">
        <f t="shared" si="128"/>
        <v>normal</v>
      </c>
      <c r="G2091" s="3">
        <v>287</v>
      </c>
      <c r="H2091">
        <v>5</v>
      </c>
      <c r="I2091" t="str">
        <f t="shared" si="129"/>
        <v>discounted</v>
      </c>
      <c r="J2091" s="3">
        <f>Table3[[#This Row],[Quantity_Sold]]*Table3[[#This Row],[Selling_Price]]</f>
        <v>287</v>
      </c>
      <c r="K2091" s="3">
        <f t="shared" si="130"/>
        <v>14.35</v>
      </c>
      <c r="L2091" s="3">
        <f t="shared" si="131"/>
        <v>272.64999999999998</v>
      </c>
      <c r="M2091" s="3" t="str">
        <f>TEXT(Table3[[#This Row],[Date]], "mmmm")</f>
        <v>February</v>
      </c>
      <c r="N2091" s="3" t="str">
        <f>_xlfn.XLOOKUP(D2091,Customers!A:A,Customers!B:B )</f>
        <v>Nelson, Martinez and Malone</v>
      </c>
      <c r="O2091" s="3" t="str">
        <f>_xlfn.XLOOKUP(C2091,Books!A:A,Books!B:B)</f>
        <v>Front</v>
      </c>
      <c r="P2091" s="3" t="str">
        <f>INDEX(Customers!B:B,MATCH(D2091,Customers!A:A,0))</f>
        <v>Nelson, Martinez and Malone</v>
      </c>
    </row>
    <row r="2092" spans="1:16">
      <c r="A2092" t="s">
        <v>2739</v>
      </c>
      <c r="B2092" s="5">
        <v>44959</v>
      </c>
      <c r="C2092" t="s">
        <v>96</v>
      </c>
      <c r="D2092" t="s">
        <v>362</v>
      </c>
      <c r="E2092">
        <v>9</v>
      </c>
      <c r="F2092" t="str">
        <f t="shared" si="128"/>
        <v>Bulk</v>
      </c>
      <c r="G2092" s="3">
        <v>396</v>
      </c>
      <c r="H2092">
        <v>0</v>
      </c>
      <c r="I2092" t="str">
        <f t="shared" si="129"/>
        <v>full price</v>
      </c>
      <c r="J2092" s="3">
        <f>Table3[[#This Row],[Quantity_Sold]]*Table3[[#This Row],[Selling_Price]]</f>
        <v>3564</v>
      </c>
      <c r="K2092" s="3">
        <f t="shared" si="130"/>
        <v>0</v>
      </c>
      <c r="L2092" s="3">
        <f t="shared" si="131"/>
        <v>3564</v>
      </c>
      <c r="M2092" s="3" t="str">
        <f>TEXT(Table3[[#This Row],[Date]], "mmmm")</f>
        <v>February</v>
      </c>
      <c r="N2092" s="3" t="str">
        <f>_xlfn.XLOOKUP(D2092,Customers!A:A,Customers!B:B )</f>
        <v>Moss, Lewis and Rosales</v>
      </c>
      <c r="O2092" s="3" t="str">
        <f>_xlfn.XLOOKUP(C2092,Books!A:A,Books!B:B)</f>
        <v>Green city audience</v>
      </c>
      <c r="P2092" s="3" t="str">
        <f>INDEX(Customers!B:B,MATCH(D2092,Customers!A:A,0))</f>
        <v>Moss, Lewis and Rosales</v>
      </c>
    </row>
    <row r="2093" spans="1:16">
      <c r="A2093" t="s">
        <v>2740</v>
      </c>
      <c r="B2093" s="5">
        <v>44962</v>
      </c>
      <c r="C2093" t="s">
        <v>88</v>
      </c>
      <c r="D2093" t="s">
        <v>210</v>
      </c>
      <c r="E2093">
        <v>6</v>
      </c>
      <c r="F2093" t="str">
        <f t="shared" si="128"/>
        <v>Bulk</v>
      </c>
      <c r="G2093" s="3">
        <v>456</v>
      </c>
      <c r="H2093">
        <v>15</v>
      </c>
      <c r="I2093" t="str">
        <f t="shared" si="129"/>
        <v>discounted</v>
      </c>
      <c r="J2093" s="3">
        <f>Table3[[#This Row],[Quantity_Sold]]*Table3[[#This Row],[Selling_Price]]</f>
        <v>2736</v>
      </c>
      <c r="K2093" s="3">
        <f t="shared" si="130"/>
        <v>68.400000000000006</v>
      </c>
      <c r="L2093" s="3">
        <f t="shared" si="131"/>
        <v>2667.6</v>
      </c>
      <c r="M2093" s="3" t="str">
        <f>TEXT(Table3[[#This Row],[Date]], "mmmm")</f>
        <v>February</v>
      </c>
      <c r="N2093" s="3" t="str">
        <f>_xlfn.XLOOKUP(D2093,Customers!A:A,Customers!B:B )</f>
        <v>Green-Everett</v>
      </c>
      <c r="O2093" s="3" t="str">
        <f>_xlfn.XLOOKUP(C2093,Books!A:A,Books!B:B)</f>
        <v>Lay chance</v>
      </c>
      <c r="P2093" s="3" t="str">
        <f>INDEX(Customers!B:B,MATCH(D2093,Customers!A:A,0))</f>
        <v>Green-Everett</v>
      </c>
    </row>
    <row r="2094" spans="1:16">
      <c r="A2094" t="s">
        <v>2741</v>
      </c>
      <c r="B2094" s="5">
        <v>44966</v>
      </c>
      <c r="C2094" t="s">
        <v>70</v>
      </c>
      <c r="D2094" t="s">
        <v>286</v>
      </c>
      <c r="E2094">
        <v>2</v>
      </c>
      <c r="F2094" t="str">
        <f t="shared" si="128"/>
        <v>normal</v>
      </c>
      <c r="G2094" s="3">
        <v>370</v>
      </c>
      <c r="H2094">
        <v>0</v>
      </c>
      <c r="I2094" t="str">
        <f t="shared" si="129"/>
        <v>full price</v>
      </c>
      <c r="J2094" s="3">
        <f>Table3[[#This Row],[Quantity_Sold]]*Table3[[#This Row],[Selling_Price]]</f>
        <v>740</v>
      </c>
      <c r="K2094" s="3">
        <f t="shared" si="130"/>
        <v>0</v>
      </c>
      <c r="L2094" s="3">
        <f t="shared" si="131"/>
        <v>740</v>
      </c>
      <c r="M2094" s="3" t="str">
        <f>TEXT(Table3[[#This Row],[Date]], "mmmm")</f>
        <v>February</v>
      </c>
      <c r="N2094" s="3" t="str">
        <f>_xlfn.XLOOKUP(D2094,Customers!A:A,Customers!B:B )</f>
        <v>White-Cox</v>
      </c>
      <c r="O2094" s="3" t="str">
        <f>_xlfn.XLOOKUP(C2094,Books!A:A,Books!B:B)</f>
        <v>Assume wrong</v>
      </c>
      <c r="P2094" s="3" t="str">
        <f>INDEX(Customers!B:B,MATCH(D2094,Customers!A:A,0))</f>
        <v>White-Cox</v>
      </c>
    </row>
    <row r="2095" spans="1:16">
      <c r="A2095" t="s">
        <v>2742</v>
      </c>
      <c r="B2095" s="5">
        <v>44958</v>
      </c>
      <c r="C2095" t="s">
        <v>80</v>
      </c>
      <c r="D2095" t="s">
        <v>616</v>
      </c>
      <c r="E2095">
        <v>9</v>
      </c>
      <c r="F2095" t="str">
        <f t="shared" si="128"/>
        <v>Bulk</v>
      </c>
      <c r="G2095" s="3">
        <v>164</v>
      </c>
      <c r="H2095">
        <v>0</v>
      </c>
      <c r="I2095" t="str">
        <f t="shared" si="129"/>
        <v>full price</v>
      </c>
      <c r="J2095" s="3">
        <f>Table3[[#This Row],[Quantity_Sold]]*Table3[[#This Row],[Selling_Price]]</f>
        <v>1476</v>
      </c>
      <c r="K2095" s="3">
        <f t="shared" si="130"/>
        <v>0</v>
      </c>
      <c r="L2095" s="3">
        <f t="shared" si="131"/>
        <v>1476</v>
      </c>
      <c r="M2095" s="3" t="str">
        <f>TEXT(Table3[[#This Row],[Date]], "mmmm")</f>
        <v>February</v>
      </c>
      <c r="N2095" s="3" t="str">
        <f>_xlfn.XLOOKUP(D2095,Customers!A:A,Customers!B:B )</f>
        <v>Parker-Turner</v>
      </c>
      <c r="O2095" s="3" t="str">
        <f>_xlfn.XLOOKUP(C2095,Books!A:A,Books!B:B)</f>
        <v>Can apply</v>
      </c>
      <c r="P2095" s="3" t="str">
        <f>INDEX(Customers!B:B,MATCH(D2095,Customers!A:A,0))</f>
        <v>Parker-Turner</v>
      </c>
    </row>
    <row r="2096" spans="1:16">
      <c r="A2096" t="s">
        <v>2743</v>
      </c>
      <c r="B2096" s="5">
        <v>44967</v>
      </c>
      <c r="C2096" t="s">
        <v>96</v>
      </c>
      <c r="D2096" t="s">
        <v>628</v>
      </c>
      <c r="E2096">
        <v>1</v>
      </c>
      <c r="F2096" t="str">
        <f t="shared" si="128"/>
        <v>normal</v>
      </c>
      <c r="G2096" s="3">
        <v>396</v>
      </c>
      <c r="H2096">
        <v>0</v>
      </c>
      <c r="I2096" t="str">
        <f t="shared" si="129"/>
        <v>full price</v>
      </c>
      <c r="J2096" s="3">
        <f>Table3[[#This Row],[Quantity_Sold]]*Table3[[#This Row],[Selling_Price]]</f>
        <v>396</v>
      </c>
      <c r="K2096" s="3">
        <f t="shared" si="130"/>
        <v>0</v>
      </c>
      <c r="L2096" s="3">
        <f t="shared" si="131"/>
        <v>396</v>
      </c>
      <c r="M2096" s="3" t="str">
        <f>TEXT(Table3[[#This Row],[Date]], "mmmm")</f>
        <v>February</v>
      </c>
      <c r="N2096" s="3" t="str">
        <f>_xlfn.XLOOKUP(D2096,Customers!A:A,Customers!B:B )</f>
        <v>Curtis Group</v>
      </c>
      <c r="O2096" s="3" t="str">
        <f>_xlfn.XLOOKUP(C2096,Books!A:A,Books!B:B)</f>
        <v>Green city audience</v>
      </c>
      <c r="P2096" s="3" t="str">
        <f>INDEX(Customers!B:B,MATCH(D2096,Customers!A:A,0))</f>
        <v>Curtis Group</v>
      </c>
    </row>
    <row r="2097" spans="1:16">
      <c r="A2097" t="s">
        <v>2744</v>
      </c>
      <c r="B2097" s="5">
        <v>44978</v>
      </c>
      <c r="C2097" t="s">
        <v>48</v>
      </c>
      <c r="D2097" t="s">
        <v>178</v>
      </c>
      <c r="E2097">
        <v>7</v>
      </c>
      <c r="F2097" t="str">
        <f t="shared" si="128"/>
        <v>Bulk</v>
      </c>
      <c r="G2097" s="3">
        <v>386</v>
      </c>
      <c r="H2097">
        <v>5</v>
      </c>
      <c r="I2097" t="str">
        <f t="shared" si="129"/>
        <v>discounted</v>
      </c>
      <c r="J2097" s="3">
        <f>Table3[[#This Row],[Quantity_Sold]]*Table3[[#This Row],[Selling_Price]]</f>
        <v>2702</v>
      </c>
      <c r="K2097" s="3">
        <f t="shared" si="130"/>
        <v>19.3</v>
      </c>
      <c r="L2097" s="3">
        <f t="shared" si="131"/>
        <v>2682.7</v>
      </c>
      <c r="M2097" s="3" t="str">
        <f>TEXT(Table3[[#This Row],[Date]], "mmmm")</f>
        <v>February</v>
      </c>
      <c r="N2097" s="3" t="str">
        <f>_xlfn.XLOOKUP(D2097,Customers!A:A,Customers!B:B )</f>
        <v>Ross, Ballard and Clark</v>
      </c>
      <c r="O2097" s="3" t="str">
        <f>_xlfn.XLOOKUP(C2097,Books!A:A,Books!B:B)</f>
        <v>Choose level</v>
      </c>
      <c r="P2097" s="3" t="str">
        <f>INDEX(Customers!B:B,MATCH(D2097,Customers!A:A,0))</f>
        <v>Ross, Ballard and Clark</v>
      </c>
    </row>
    <row r="2098" spans="1:16">
      <c r="A2098" t="s">
        <v>2745</v>
      </c>
      <c r="B2098" s="5">
        <v>44972</v>
      </c>
      <c r="C2098" t="s">
        <v>80</v>
      </c>
      <c r="D2098" t="s">
        <v>220</v>
      </c>
      <c r="E2098">
        <v>5</v>
      </c>
      <c r="F2098" t="str">
        <f t="shared" si="128"/>
        <v>normal</v>
      </c>
      <c r="G2098" s="3">
        <v>164</v>
      </c>
      <c r="H2098">
        <v>5</v>
      </c>
      <c r="I2098" t="str">
        <f t="shared" si="129"/>
        <v>discounted</v>
      </c>
      <c r="J2098" s="3">
        <f>Table3[[#This Row],[Quantity_Sold]]*Table3[[#This Row],[Selling_Price]]</f>
        <v>820</v>
      </c>
      <c r="K2098" s="3">
        <f t="shared" si="130"/>
        <v>8.1999999999999993</v>
      </c>
      <c r="L2098" s="3">
        <f t="shared" si="131"/>
        <v>811.8</v>
      </c>
      <c r="M2098" s="3" t="str">
        <f>TEXT(Table3[[#This Row],[Date]], "mmmm")</f>
        <v>February</v>
      </c>
      <c r="N2098" s="3" t="str">
        <f>_xlfn.XLOOKUP(D2098,Customers!A:A,Customers!B:B )</f>
        <v>Moore-Torres</v>
      </c>
      <c r="O2098" s="3" t="str">
        <f>_xlfn.XLOOKUP(C2098,Books!A:A,Books!B:B)</f>
        <v>Can apply</v>
      </c>
      <c r="P2098" s="3" t="str">
        <f>INDEX(Customers!B:B,MATCH(D2098,Customers!A:A,0))</f>
        <v>Moore-Torres</v>
      </c>
    </row>
    <row r="2099" spans="1:16">
      <c r="A2099" t="s">
        <v>2746</v>
      </c>
      <c r="B2099" s="5">
        <v>44972</v>
      </c>
      <c r="C2099" t="s">
        <v>34</v>
      </c>
      <c r="D2099" t="s">
        <v>302</v>
      </c>
      <c r="E2099">
        <v>1</v>
      </c>
      <c r="F2099" t="str">
        <f t="shared" si="128"/>
        <v>normal</v>
      </c>
      <c r="G2099" s="3">
        <v>284</v>
      </c>
      <c r="H2099">
        <v>15</v>
      </c>
      <c r="I2099" t="str">
        <f t="shared" si="129"/>
        <v>discounted</v>
      </c>
      <c r="J2099" s="3">
        <f>Table3[[#This Row],[Quantity_Sold]]*Table3[[#This Row],[Selling_Price]]</f>
        <v>284</v>
      </c>
      <c r="K2099" s="3">
        <f t="shared" si="130"/>
        <v>42.6</v>
      </c>
      <c r="L2099" s="3">
        <f t="shared" si="131"/>
        <v>241.4</v>
      </c>
      <c r="M2099" s="3" t="str">
        <f>TEXT(Table3[[#This Row],[Date]], "mmmm")</f>
        <v>February</v>
      </c>
      <c r="N2099" s="3" t="str">
        <f>_xlfn.XLOOKUP(D2099,Customers!A:A,Customers!B:B )</f>
        <v>Miles Ltd</v>
      </c>
      <c r="O2099" s="3" t="str">
        <f>_xlfn.XLOOKUP(C2099,Books!A:A,Books!B:B)</f>
        <v>Against realize bill</v>
      </c>
      <c r="P2099" s="3" t="str">
        <f>INDEX(Customers!B:B,MATCH(D2099,Customers!A:A,0))</f>
        <v>Miles Ltd</v>
      </c>
    </row>
    <row r="2100" spans="1:16">
      <c r="A2100" t="s">
        <v>2747</v>
      </c>
      <c r="B2100" s="5">
        <v>44962</v>
      </c>
      <c r="C2100" t="s">
        <v>100</v>
      </c>
      <c r="D2100" t="s">
        <v>284</v>
      </c>
      <c r="E2100">
        <v>3</v>
      </c>
      <c r="F2100" t="str">
        <f t="shared" si="128"/>
        <v>normal</v>
      </c>
      <c r="G2100" s="3">
        <v>334</v>
      </c>
      <c r="H2100">
        <v>15</v>
      </c>
      <c r="I2100" t="str">
        <f t="shared" si="129"/>
        <v>discounted</v>
      </c>
      <c r="J2100" s="3">
        <f>Table3[[#This Row],[Quantity_Sold]]*Table3[[#This Row],[Selling_Price]]</f>
        <v>1002</v>
      </c>
      <c r="K2100" s="3">
        <f t="shared" si="130"/>
        <v>50.1</v>
      </c>
      <c r="L2100" s="3">
        <f t="shared" si="131"/>
        <v>951.9</v>
      </c>
      <c r="M2100" s="3" t="str">
        <f>TEXT(Table3[[#This Row],[Date]], "mmmm")</f>
        <v>February</v>
      </c>
      <c r="N2100" s="3" t="str">
        <f>_xlfn.XLOOKUP(D2100,Customers!A:A,Customers!B:B )</f>
        <v>Rodriguez, Evans and Valdez</v>
      </c>
      <c r="O2100" s="3" t="str">
        <f>_xlfn.XLOOKUP(C2100,Books!A:A,Books!B:B)</f>
        <v>Prevent particularly wrong</v>
      </c>
      <c r="P2100" s="3" t="str">
        <f>INDEX(Customers!B:B,MATCH(D2100,Customers!A:A,0))</f>
        <v>Rodriguez, Evans and Valdez</v>
      </c>
    </row>
    <row r="2101" spans="1:16">
      <c r="A2101" t="s">
        <v>2748</v>
      </c>
      <c r="B2101" s="5">
        <v>44981</v>
      </c>
      <c r="C2101" t="s">
        <v>88</v>
      </c>
      <c r="D2101" t="s">
        <v>362</v>
      </c>
      <c r="E2101">
        <v>6</v>
      </c>
      <c r="F2101" t="str">
        <f t="shared" si="128"/>
        <v>Bulk</v>
      </c>
      <c r="G2101" s="3">
        <v>456</v>
      </c>
      <c r="H2101">
        <v>15</v>
      </c>
      <c r="I2101" t="str">
        <f t="shared" si="129"/>
        <v>discounted</v>
      </c>
      <c r="J2101" s="3">
        <f>Table3[[#This Row],[Quantity_Sold]]*Table3[[#This Row],[Selling_Price]]</f>
        <v>2736</v>
      </c>
      <c r="K2101" s="3">
        <f t="shared" si="130"/>
        <v>68.400000000000006</v>
      </c>
      <c r="L2101" s="3">
        <f t="shared" si="131"/>
        <v>2667.6</v>
      </c>
      <c r="M2101" s="3" t="str">
        <f>TEXT(Table3[[#This Row],[Date]], "mmmm")</f>
        <v>February</v>
      </c>
      <c r="N2101" s="3" t="str">
        <f>_xlfn.XLOOKUP(D2101,Customers!A:A,Customers!B:B )</f>
        <v>Moss, Lewis and Rosales</v>
      </c>
      <c r="O2101" s="3" t="str">
        <f>_xlfn.XLOOKUP(C2101,Books!A:A,Books!B:B)</f>
        <v>Lay chance</v>
      </c>
      <c r="P2101" s="3" t="str">
        <f>INDEX(Customers!B:B,MATCH(D2101,Customers!A:A,0))</f>
        <v>Moss, Lewis and Rosales</v>
      </c>
    </row>
    <row r="2102" spans="1:16">
      <c r="A2102" t="s">
        <v>2749</v>
      </c>
      <c r="B2102" s="5">
        <v>44967</v>
      </c>
      <c r="C2102" t="s">
        <v>122</v>
      </c>
      <c r="D2102" t="s">
        <v>484</v>
      </c>
      <c r="E2102">
        <v>2</v>
      </c>
      <c r="F2102" t="str">
        <f t="shared" si="128"/>
        <v>normal</v>
      </c>
      <c r="G2102" s="3">
        <v>326</v>
      </c>
      <c r="H2102">
        <v>10</v>
      </c>
      <c r="I2102" t="str">
        <f t="shared" si="129"/>
        <v>discounted</v>
      </c>
      <c r="J2102" s="3">
        <f>Table3[[#This Row],[Quantity_Sold]]*Table3[[#This Row],[Selling_Price]]</f>
        <v>652</v>
      </c>
      <c r="K2102" s="3">
        <f t="shared" si="130"/>
        <v>32.6</v>
      </c>
      <c r="L2102" s="3">
        <f t="shared" si="131"/>
        <v>619.4</v>
      </c>
      <c r="M2102" s="3" t="str">
        <f>TEXT(Table3[[#This Row],[Date]], "mmmm")</f>
        <v>February</v>
      </c>
      <c r="N2102" s="3" t="str">
        <f>_xlfn.XLOOKUP(D2102,Customers!A:A,Customers!B:B )</f>
        <v>Hall-Morgan</v>
      </c>
      <c r="O2102" s="3" t="str">
        <f>_xlfn.XLOOKUP(C2102,Books!A:A,Books!B:B)</f>
        <v>Than every</v>
      </c>
      <c r="P2102" s="3" t="str">
        <f>INDEX(Customers!B:B,MATCH(D2102,Customers!A:A,0))</f>
        <v>Hall-Morgan</v>
      </c>
    </row>
    <row r="2103" spans="1:16">
      <c r="A2103" t="s">
        <v>2750</v>
      </c>
      <c r="B2103" s="5">
        <v>44983</v>
      </c>
      <c r="C2103" t="s">
        <v>94</v>
      </c>
      <c r="D2103" t="s">
        <v>548</v>
      </c>
      <c r="E2103">
        <v>2</v>
      </c>
      <c r="F2103" t="str">
        <f t="shared" si="128"/>
        <v>normal</v>
      </c>
      <c r="G2103" s="3">
        <v>262</v>
      </c>
      <c r="H2103">
        <v>10</v>
      </c>
      <c r="I2103" t="str">
        <f t="shared" si="129"/>
        <v>discounted</v>
      </c>
      <c r="J2103" s="3">
        <f>Table3[[#This Row],[Quantity_Sold]]*Table3[[#This Row],[Selling_Price]]</f>
        <v>524</v>
      </c>
      <c r="K2103" s="3">
        <f t="shared" si="130"/>
        <v>26.2</v>
      </c>
      <c r="L2103" s="3">
        <f t="shared" si="131"/>
        <v>497.8</v>
      </c>
      <c r="M2103" s="3" t="str">
        <f>TEXT(Table3[[#This Row],[Date]], "mmmm")</f>
        <v>February</v>
      </c>
      <c r="N2103" s="3" t="str">
        <f>_xlfn.XLOOKUP(D2103,Customers!A:A,Customers!B:B )</f>
        <v>Mendoza LLC</v>
      </c>
      <c r="O2103" s="3" t="str">
        <f>_xlfn.XLOOKUP(C2103,Books!A:A,Books!B:B)</f>
        <v>Number owner</v>
      </c>
      <c r="P2103" s="3" t="str">
        <f>INDEX(Customers!B:B,MATCH(D2103,Customers!A:A,0))</f>
        <v>Mendoza LLC</v>
      </c>
    </row>
    <row r="2104" spans="1:16">
      <c r="A2104" t="s">
        <v>2751</v>
      </c>
      <c r="B2104" s="5">
        <v>44975</v>
      </c>
      <c r="C2104" t="s">
        <v>88</v>
      </c>
      <c r="D2104" t="s">
        <v>390</v>
      </c>
      <c r="E2104">
        <v>1</v>
      </c>
      <c r="F2104" t="str">
        <f t="shared" si="128"/>
        <v>normal</v>
      </c>
      <c r="G2104" s="3">
        <v>456</v>
      </c>
      <c r="H2104">
        <v>10</v>
      </c>
      <c r="I2104" t="str">
        <f t="shared" si="129"/>
        <v>discounted</v>
      </c>
      <c r="J2104" s="3">
        <f>Table3[[#This Row],[Quantity_Sold]]*Table3[[#This Row],[Selling_Price]]</f>
        <v>456</v>
      </c>
      <c r="K2104" s="3">
        <f t="shared" si="130"/>
        <v>45.6</v>
      </c>
      <c r="L2104" s="3">
        <f t="shared" si="131"/>
        <v>410.4</v>
      </c>
      <c r="M2104" s="3" t="str">
        <f>TEXT(Table3[[#This Row],[Date]], "mmmm")</f>
        <v>February</v>
      </c>
      <c r="N2104" s="3" t="str">
        <f>_xlfn.XLOOKUP(D2104,Customers!A:A,Customers!B:B )</f>
        <v>Rodriguez, Brown and Daniels</v>
      </c>
      <c r="O2104" s="3" t="str">
        <f>_xlfn.XLOOKUP(C2104,Books!A:A,Books!B:B)</f>
        <v>Lay chance</v>
      </c>
      <c r="P2104" s="3" t="str">
        <f>INDEX(Customers!B:B,MATCH(D2104,Customers!A:A,0))</f>
        <v>Rodriguez, Brown and Daniels</v>
      </c>
    </row>
    <row r="2105" spans="1:16">
      <c r="A2105" t="s">
        <v>2752</v>
      </c>
      <c r="B2105" s="5">
        <v>44958</v>
      </c>
      <c r="C2105" t="s">
        <v>40</v>
      </c>
      <c r="D2105" t="s">
        <v>422</v>
      </c>
      <c r="E2105">
        <v>7</v>
      </c>
      <c r="F2105" t="str">
        <f t="shared" si="128"/>
        <v>Bulk</v>
      </c>
      <c r="G2105" s="3">
        <v>427</v>
      </c>
      <c r="H2105">
        <v>10</v>
      </c>
      <c r="I2105" t="str">
        <f t="shared" si="129"/>
        <v>discounted</v>
      </c>
      <c r="J2105" s="3">
        <f>Table3[[#This Row],[Quantity_Sold]]*Table3[[#This Row],[Selling_Price]]</f>
        <v>2989</v>
      </c>
      <c r="K2105" s="3">
        <f t="shared" si="130"/>
        <v>42.7</v>
      </c>
      <c r="L2105" s="3">
        <f t="shared" si="131"/>
        <v>2946.3</v>
      </c>
      <c r="M2105" s="3" t="str">
        <f>TEXT(Table3[[#This Row],[Date]], "mmmm")</f>
        <v>February</v>
      </c>
      <c r="N2105" s="3" t="str">
        <f>_xlfn.XLOOKUP(D2105,Customers!A:A,Customers!B:B )</f>
        <v>Butler-Carter</v>
      </c>
      <c r="O2105" s="3" t="str">
        <f>_xlfn.XLOOKUP(C2105,Books!A:A,Books!B:B)</f>
        <v>Big thought where</v>
      </c>
      <c r="P2105" s="3" t="str">
        <f>INDEX(Customers!B:B,MATCH(D2105,Customers!A:A,0))</f>
        <v>Butler-Carter</v>
      </c>
    </row>
    <row r="2106" spans="1:16">
      <c r="A2106" t="s">
        <v>2753</v>
      </c>
      <c r="B2106" s="5">
        <v>44968</v>
      </c>
      <c r="C2106" t="s">
        <v>36</v>
      </c>
      <c r="D2106" t="s">
        <v>164</v>
      </c>
      <c r="E2106">
        <v>5</v>
      </c>
      <c r="F2106" t="str">
        <f t="shared" si="128"/>
        <v>normal</v>
      </c>
      <c r="G2106" s="3">
        <v>420</v>
      </c>
      <c r="H2106">
        <v>10</v>
      </c>
      <c r="I2106" t="str">
        <f t="shared" si="129"/>
        <v>discounted</v>
      </c>
      <c r="J2106" s="3">
        <f>Table3[[#This Row],[Quantity_Sold]]*Table3[[#This Row],[Selling_Price]]</f>
        <v>2100</v>
      </c>
      <c r="K2106" s="3">
        <f t="shared" si="130"/>
        <v>42</v>
      </c>
      <c r="L2106" s="3">
        <f t="shared" si="131"/>
        <v>2058</v>
      </c>
      <c r="M2106" s="3" t="str">
        <f>TEXT(Table3[[#This Row],[Date]], "mmmm")</f>
        <v>February</v>
      </c>
      <c r="N2106" s="3" t="str">
        <f>_xlfn.XLOOKUP(D2106,Customers!A:A,Customers!B:B )</f>
        <v>Munoz, Black and Wilson</v>
      </c>
      <c r="O2106" s="3" t="str">
        <f>_xlfn.XLOOKUP(C2106,Books!A:A,Books!B:B)</f>
        <v>Try fast</v>
      </c>
      <c r="P2106" s="3" t="str">
        <f>INDEX(Customers!B:B,MATCH(D2106,Customers!A:A,0))</f>
        <v>Munoz, Black and Wilson</v>
      </c>
    </row>
    <row r="2107" spans="1:16">
      <c r="A2107" t="s">
        <v>2754</v>
      </c>
      <c r="B2107" s="5">
        <v>44976</v>
      </c>
      <c r="C2107" t="s">
        <v>106</v>
      </c>
      <c r="D2107" t="s">
        <v>514</v>
      </c>
      <c r="E2107">
        <v>6</v>
      </c>
      <c r="F2107" t="str">
        <f t="shared" si="128"/>
        <v>Bulk</v>
      </c>
      <c r="G2107" s="3">
        <v>219</v>
      </c>
      <c r="H2107">
        <v>0</v>
      </c>
      <c r="I2107" t="str">
        <f t="shared" si="129"/>
        <v>full price</v>
      </c>
      <c r="J2107" s="3">
        <f>Table3[[#This Row],[Quantity_Sold]]*Table3[[#This Row],[Selling_Price]]</f>
        <v>1314</v>
      </c>
      <c r="K2107" s="3">
        <f t="shared" si="130"/>
        <v>0</v>
      </c>
      <c r="L2107" s="3">
        <f t="shared" si="131"/>
        <v>1314</v>
      </c>
      <c r="M2107" s="3" t="str">
        <f>TEXT(Table3[[#This Row],[Date]], "mmmm")</f>
        <v>February</v>
      </c>
      <c r="N2107" s="3" t="str">
        <f>_xlfn.XLOOKUP(D2107,Customers!A:A,Customers!B:B )</f>
        <v>Contreras Inc</v>
      </c>
      <c r="O2107" s="3" t="str">
        <f>_xlfn.XLOOKUP(C2107,Books!A:A,Books!B:B)</f>
        <v>Some may</v>
      </c>
      <c r="P2107" s="3" t="str">
        <f>INDEX(Customers!B:B,MATCH(D2107,Customers!A:A,0))</f>
        <v>Contreras Inc</v>
      </c>
    </row>
    <row r="2108" spans="1:16">
      <c r="A2108" t="s">
        <v>2755</v>
      </c>
      <c r="B2108" s="5">
        <v>44960</v>
      </c>
      <c r="C2108" t="s">
        <v>60</v>
      </c>
      <c r="D2108" t="s">
        <v>184</v>
      </c>
      <c r="E2108">
        <v>9</v>
      </c>
      <c r="F2108" t="str">
        <f t="shared" si="128"/>
        <v>Bulk</v>
      </c>
      <c r="G2108" s="3">
        <v>459</v>
      </c>
      <c r="H2108">
        <v>0</v>
      </c>
      <c r="I2108" t="str">
        <f t="shared" si="129"/>
        <v>full price</v>
      </c>
      <c r="J2108" s="3">
        <f>Table3[[#This Row],[Quantity_Sold]]*Table3[[#This Row],[Selling_Price]]</f>
        <v>4131</v>
      </c>
      <c r="K2108" s="3">
        <f t="shared" si="130"/>
        <v>0</v>
      </c>
      <c r="L2108" s="3">
        <f t="shared" si="131"/>
        <v>4131</v>
      </c>
      <c r="M2108" s="3" t="str">
        <f>TEXT(Table3[[#This Row],[Date]], "mmmm")</f>
        <v>February</v>
      </c>
      <c r="N2108" s="3" t="str">
        <f>_xlfn.XLOOKUP(D2108,Customers!A:A,Customers!B:B )</f>
        <v>Wells, Jones and Rogers</v>
      </c>
      <c r="O2108" s="3" t="str">
        <f>_xlfn.XLOOKUP(C2108,Books!A:A,Books!B:B)</f>
        <v>Whatever method</v>
      </c>
      <c r="P2108" s="3" t="str">
        <f>INDEX(Customers!B:B,MATCH(D2108,Customers!A:A,0))</f>
        <v>Wells, Jones and Rogers</v>
      </c>
    </row>
    <row r="2109" spans="1:16">
      <c r="A2109" t="s">
        <v>2756</v>
      </c>
      <c r="B2109" s="5">
        <v>44969</v>
      </c>
      <c r="C2109" t="s">
        <v>48</v>
      </c>
      <c r="D2109" t="s">
        <v>392</v>
      </c>
      <c r="E2109">
        <v>5</v>
      </c>
      <c r="F2109" t="str">
        <f t="shared" si="128"/>
        <v>normal</v>
      </c>
      <c r="G2109" s="3">
        <v>386</v>
      </c>
      <c r="H2109">
        <v>5</v>
      </c>
      <c r="I2109" t="str">
        <f t="shared" si="129"/>
        <v>discounted</v>
      </c>
      <c r="J2109" s="3">
        <f>Table3[[#This Row],[Quantity_Sold]]*Table3[[#This Row],[Selling_Price]]</f>
        <v>1930</v>
      </c>
      <c r="K2109" s="3">
        <f t="shared" si="130"/>
        <v>19.3</v>
      </c>
      <c r="L2109" s="3">
        <f t="shared" si="131"/>
        <v>1910.7</v>
      </c>
      <c r="M2109" s="3" t="str">
        <f>TEXT(Table3[[#This Row],[Date]], "mmmm")</f>
        <v>February</v>
      </c>
      <c r="N2109" s="3" t="str">
        <f>_xlfn.XLOOKUP(D2109,Customers!A:A,Customers!B:B )</f>
        <v>Bruce-Jacobs</v>
      </c>
      <c r="O2109" s="3" t="str">
        <f>_xlfn.XLOOKUP(C2109,Books!A:A,Books!B:B)</f>
        <v>Choose level</v>
      </c>
      <c r="P2109" s="3" t="str">
        <f>INDEX(Customers!B:B,MATCH(D2109,Customers!A:A,0))</f>
        <v>Bruce-Jacobs</v>
      </c>
    </row>
    <row r="2110" spans="1:16">
      <c r="A2110" t="s">
        <v>2757</v>
      </c>
      <c r="B2110" s="5">
        <v>44982</v>
      </c>
      <c r="C2110" t="s">
        <v>30</v>
      </c>
      <c r="D2110" t="s">
        <v>159</v>
      </c>
      <c r="E2110">
        <v>5</v>
      </c>
      <c r="F2110" t="str">
        <f t="shared" si="128"/>
        <v>normal</v>
      </c>
      <c r="G2110" s="3">
        <v>281</v>
      </c>
      <c r="H2110">
        <v>10</v>
      </c>
      <c r="I2110" t="str">
        <f t="shared" si="129"/>
        <v>discounted</v>
      </c>
      <c r="J2110" s="3">
        <f>Table3[[#This Row],[Quantity_Sold]]*Table3[[#This Row],[Selling_Price]]</f>
        <v>1405</v>
      </c>
      <c r="K2110" s="3">
        <f t="shared" si="130"/>
        <v>28.1</v>
      </c>
      <c r="L2110" s="3">
        <f t="shared" si="131"/>
        <v>1376.9</v>
      </c>
      <c r="M2110" s="3" t="str">
        <f>TEXT(Table3[[#This Row],[Date]], "mmmm")</f>
        <v>February</v>
      </c>
      <c r="N2110" s="3" t="str">
        <f>_xlfn.XLOOKUP(D2110,Customers!A:A,Customers!B:B )</f>
        <v>Brown and Sons</v>
      </c>
      <c r="O2110" s="3" t="str">
        <f>_xlfn.XLOOKUP(C2110,Books!A:A,Books!B:B)</f>
        <v>Remember serve</v>
      </c>
      <c r="P2110" s="3" t="str">
        <f>INDEX(Customers!B:B,MATCH(D2110,Customers!A:A,0))</f>
        <v>Brown and Sons</v>
      </c>
    </row>
    <row r="2111" spans="1:16">
      <c r="A2111" t="s">
        <v>2758</v>
      </c>
      <c r="B2111" s="5">
        <v>44976</v>
      </c>
      <c r="C2111" t="s">
        <v>13</v>
      </c>
      <c r="D2111" t="s">
        <v>384</v>
      </c>
      <c r="E2111">
        <v>2</v>
      </c>
      <c r="F2111" t="str">
        <f t="shared" si="128"/>
        <v>normal</v>
      </c>
      <c r="G2111" s="3">
        <v>354</v>
      </c>
      <c r="H2111">
        <v>5</v>
      </c>
      <c r="I2111" t="str">
        <f t="shared" si="129"/>
        <v>discounted</v>
      </c>
      <c r="J2111" s="3">
        <f>Table3[[#This Row],[Quantity_Sold]]*Table3[[#This Row],[Selling_Price]]</f>
        <v>708</v>
      </c>
      <c r="K2111" s="3">
        <f t="shared" si="130"/>
        <v>17.7</v>
      </c>
      <c r="L2111" s="3">
        <f t="shared" si="131"/>
        <v>690.3</v>
      </c>
      <c r="M2111" s="3" t="str">
        <f>TEXT(Table3[[#This Row],[Date]], "mmmm")</f>
        <v>February</v>
      </c>
      <c r="N2111" s="3" t="str">
        <f>_xlfn.XLOOKUP(D2111,Customers!A:A,Customers!B:B )</f>
        <v>Mendoza-Burke</v>
      </c>
      <c r="O2111" s="3" t="str">
        <f>_xlfn.XLOOKUP(C2111,Books!A:A,Books!B:B)</f>
        <v>Food ability</v>
      </c>
      <c r="P2111" s="3" t="str">
        <f>INDEX(Customers!B:B,MATCH(D2111,Customers!A:A,0))</f>
        <v>Mendoza-Burke</v>
      </c>
    </row>
    <row r="2112" spans="1:16">
      <c r="A2112" t="s">
        <v>2759</v>
      </c>
      <c r="B2112" s="5">
        <v>44977</v>
      </c>
      <c r="C2112" t="s">
        <v>13</v>
      </c>
      <c r="D2112" t="s">
        <v>520</v>
      </c>
      <c r="E2112">
        <v>10</v>
      </c>
      <c r="F2112" t="str">
        <f t="shared" si="128"/>
        <v>Bulk</v>
      </c>
      <c r="G2112" s="3">
        <v>354</v>
      </c>
      <c r="H2112">
        <v>15</v>
      </c>
      <c r="I2112" t="str">
        <f t="shared" si="129"/>
        <v>discounted</v>
      </c>
      <c r="J2112" s="3">
        <f>Table3[[#This Row],[Quantity_Sold]]*Table3[[#This Row],[Selling_Price]]</f>
        <v>3540</v>
      </c>
      <c r="K2112" s="3">
        <f t="shared" si="130"/>
        <v>53.1</v>
      </c>
      <c r="L2112" s="3">
        <f t="shared" si="131"/>
        <v>3486.9</v>
      </c>
      <c r="M2112" s="3" t="str">
        <f>TEXT(Table3[[#This Row],[Date]], "mmmm")</f>
        <v>February</v>
      </c>
      <c r="N2112" s="3" t="str">
        <f>_xlfn.XLOOKUP(D2112,Customers!A:A,Customers!B:B )</f>
        <v>Lucero and Sons</v>
      </c>
      <c r="O2112" s="3" t="str">
        <f>_xlfn.XLOOKUP(C2112,Books!A:A,Books!B:B)</f>
        <v>Food ability</v>
      </c>
      <c r="P2112" s="3" t="str">
        <f>INDEX(Customers!B:B,MATCH(D2112,Customers!A:A,0))</f>
        <v>Lucero and Sons</v>
      </c>
    </row>
    <row r="2113" spans="1:16">
      <c r="A2113" t="s">
        <v>2760</v>
      </c>
      <c r="B2113" s="5">
        <v>44976</v>
      </c>
      <c r="C2113" t="s">
        <v>84</v>
      </c>
      <c r="D2113" t="s">
        <v>458</v>
      </c>
      <c r="E2113">
        <v>5</v>
      </c>
      <c r="F2113" t="str">
        <f t="shared" si="128"/>
        <v>normal</v>
      </c>
      <c r="G2113" s="3">
        <v>481</v>
      </c>
      <c r="H2113">
        <v>15</v>
      </c>
      <c r="I2113" t="str">
        <f t="shared" si="129"/>
        <v>discounted</v>
      </c>
      <c r="J2113" s="3">
        <f>Table3[[#This Row],[Quantity_Sold]]*Table3[[#This Row],[Selling_Price]]</f>
        <v>2405</v>
      </c>
      <c r="K2113" s="3">
        <f t="shared" si="130"/>
        <v>72.150000000000006</v>
      </c>
      <c r="L2113" s="3">
        <f t="shared" si="131"/>
        <v>2332.85</v>
      </c>
      <c r="M2113" s="3" t="str">
        <f>TEXT(Table3[[#This Row],[Date]], "mmmm")</f>
        <v>February</v>
      </c>
      <c r="N2113" s="3" t="str">
        <f>_xlfn.XLOOKUP(D2113,Customers!A:A,Customers!B:B )</f>
        <v>Salazar, Maldonado and Thomas</v>
      </c>
      <c r="O2113" s="3" t="str">
        <f>_xlfn.XLOOKUP(C2113,Books!A:A,Books!B:B)</f>
        <v>Statement back brother</v>
      </c>
      <c r="P2113" s="3" t="str">
        <f>INDEX(Customers!B:B,MATCH(D2113,Customers!A:A,0))</f>
        <v>Salazar, Maldonado and Thomas</v>
      </c>
    </row>
    <row r="2114" spans="1:16">
      <c r="A2114" t="s">
        <v>2761</v>
      </c>
      <c r="B2114" s="5">
        <v>44985</v>
      </c>
      <c r="C2114" t="s">
        <v>94</v>
      </c>
      <c r="D2114" t="s">
        <v>316</v>
      </c>
      <c r="E2114">
        <v>8</v>
      </c>
      <c r="F2114" t="str">
        <f t="shared" ref="F2114:F2177" si="132">IF(E2114&gt;5,"Bulk","normal")</f>
        <v>Bulk</v>
      </c>
      <c r="G2114" s="3">
        <v>262</v>
      </c>
      <c r="H2114">
        <v>0</v>
      </c>
      <c r="I2114" t="str">
        <f t="shared" ref="I2114:I2177" si="133">IF(H2114&gt;0,"discounted","full price")</f>
        <v>full price</v>
      </c>
      <c r="J2114" s="3">
        <f>Table3[[#This Row],[Quantity_Sold]]*Table3[[#This Row],[Selling_Price]]</f>
        <v>2096</v>
      </c>
      <c r="K2114" s="3">
        <f t="shared" ref="K2114:K2177" si="134">H2114*G2114/100</f>
        <v>0</v>
      </c>
      <c r="L2114" s="3">
        <f t="shared" ref="L2114:L2177" si="135">J2114-K2114</f>
        <v>2096</v>
      </c>
      <c r="M2114" s="3" t="str">
        <f>TEXT(Table3[[#This Row],[Date]], "mmmm")</f>
        <v>February</v>
      </c>
      <c r="N2114" s="3" t="str">
        <f>_xlfn.XLOOKUP(D2114,Customers!A:A,Customers!B:B )</f>
        <v>King LLC</v>
      </c>
      <c r="O2114" s="3" t="str">
        <f>_xlfn.XLOOKUP(C2114,Books!A:A,Books!B:B)</f>
        <v>Number owner</v>
      </c>
      <c r="P2114" s="3" t="str">
        <f>INDEX(Customers!B:B,MATCH(D2114,Customers!A:A,0))</f>
        <v>King LLC</v>
      </c>
    </row>
    <row r="2115" spans="1:16">
      <c r="A2115" t="s">
        <v>2762</v>
      </c>
      <c r="B2115" s="5">
        <v>44971</v>
      </c>
      <c r="C2115" t="s">
        <v>58</v>
      </c>
      <c r="D2115" t="s">
        <v>620</v>
      </c>
      <c r="E2115">
        <v>1</v>
      </c>
      <c r="F2115" t="str">
        <f t="shared" si="132"/>
        <v>normal</v>
      </c>
      <c r="G2115" s="3">
        <v>467</v>
      </c>
      <c r="H2115">
        <v>15</v>
      </c>
      <c r="I2115" t="str">
        <f t="shared" si="133"/>
        <v>discounted</v>
      </c>
      <c r="J2115" s="3">
        <f>Table3[[#This Row],[Quantity_Sold]]*Table3[[#This Row],[Selling_Price]]</f>
        <v>467</v>
      </c>
      <c r="K2115" s="3">
        <f t="shared" si="134"/>
        <v>70.05</v>
      </c>
      <c r="L2115" s="3">
        <f t="shared" si="135"/>
        <v>396.95</v>
      </c>
      <c r="M2115" s="3" t="str">
        <f>TEXT(Table3[[#This Row],[Date]], "mmmm")</f>
        <v>February</v>
      </c>
      <c r="N2115" s="3" t="str">
        <f>_xlfn.XLOOKUP(D2115,Customers!A:A,Customers!B:B )</f>
        <v>Crane LLC</v>
      </c>
      <c r="O2115" s="3" t="str">
        <f>_xlfn.XLOOKUP(C2115,Books!A:A,Books!B:B)</f>
        <v>World threat</v>
      </c>
      <c r="P2115" s="3" t="str">
        <f>INDEX(Customers!B:B,MATCH(D2115,Customers!A:A,0))</f>
        <v>Crane LLC</v>
      </c>
    </row>
    <row r="2116" spans="1:16">
      <c r="A2116" t="s">
        <v>2763</v>
      </c>
      <c r="B2116" s="5">
        <v>44976</v>
      </c>
      <c r="C2116" t="s">
        <v>26</v>
      </c>
      <c r="D2116" t="s">
        <v>514</v>
      </c>
      <c r="E2116">
        <v>4</v>
      </c>
      <c r="F2116" t="str">
        <f t="shared" si="132"/>
        <v>normal</v>
      </c>
      <c r="G2116" s="3">
        <v>210</v>
      </c>
      <c r="H2116">
        <v>15</v>
      </c>
      <c r="I2116" t="str">
        <f t="shared" si="133"/>
        <v>discounted</v>
      </c>
      <c r="J2116" s="3">
        <f>Table3[[#This Row],[Quantity_Sold]]*Table3[[#This Row],[Selling_Price]]</f>
        <v>840</v>
      </c>
      <c r="K2116" s="3">
        <f t="shared" si="134"/>
        <v>31.5</v>
      </c>
      <c r="L2116" s="3">
        <f t="shared" si="135"/>
        <v>808.5</v>
      </c>
      <c r="M2116" s="3" t="str">
        <f>TEXT(Table3[[#This Row],[Date]], "mmmm")</f>
        <v>February</v>
      </c>
      <c r="N2116" s="3" t="str">
        <f>_xlfn.XLOOKUP(D2116,Customers!A:A,Customers!B:B )</f>
        <v>Contreras Inc</v>
      </c>
      <c r="O2116" s="3" t="str">
        <f>_xlfn.XLOOKUP(C2116,Books!A:A,Books!B:B)</f>
        <v>Nearly material</v>
      </c>
      <c r="P2116" s="3" t="str">
        <f>INDEX(Customers!B:B,MATCH(D2116,Customers!A:A,0))</f>
        <v>Contreras Inc</v>
      </c>
    </row>
    <row r="2117" spans="1:16">
      <c r="A2117" t="s">
        <v>2764</v>
      </c>
      <c r="B2117" s="5">
        <v>44982</v>
      </c>
      <c r="C2117" t="s">
        <v>62</v>
      </c>
      <c r="D2117" t="s">
        <v>352</v>
      </c>
      <c r="E2117">
        <v>8</v>
      </c>
      <c r="F2117" t="str">
        <f t="shared" si="132"/>
        <v>Bulk</v>
      </c>
      <c r="G2117" s="3">
        <v>336</v>
      </c>
      <c r="H2117">
        <v>0</v>
      </c>
      <c r="I2117" t="str">
        <f t="shared" si="133"/>
        <v>full price</v>
      </c>
      <c r="J2117" s="3">
        <f>Table3[[#This Row],[Quantity_Sold]]*Table3[[#This Row],[Selling_Price]]</f>
        <v>2688</v>
      </c>
      <c r="K2117" s="3">
        <f t="shared" si="134"/>
        <v>0</v>
      </c>
      <c r="L2117" s="3">
        <f t="shared" si="135"/>
        <v>2688</v>
      </c>
      <c r="M2117" s="3" t="str">
        <f>TEXT(Table3[[#This Row],[Date]], "mmmm")</f>
        <v>February</v>
      </c>
      <c r="N2117" s="3" t="str">
        <f>_xlfn.XLOOKUP(D2117,Customers!A:A,Customers!B:B )</f>
        <v>Gardner PLC</v>
      </c>
      <c r="O2117" s="3" t="str">
        <f>_xlfn.XLOOKUP(C2117,Books!A:A,Books!B:B)</f>
        <v>Wife get age</v>
      </c>
      <c r="P2117" s="3" t="str">
        <f>INDEX(Customers!B:B,MATCH(D2117,Customers!A:A,0))</f>
        <v>Gardner PLC</v>
      </c>
    </row>
    <row r="2118" spans="1:16">
      <c r="A2118" t="s">
        <v>2765</v>
      </c>
      <c r="B2118" s="5">
        <v>44970</v>
      </c>
      <c r="C2118" t="s">
        <v>122</v>
      </c>
      <c r="D2118" t="s">
        <v>596</v>
      </c>
      <c r="E2118">
        <v>2</v>
      </c>
      <c r="F2118" t="str">
        <f t="shared" si="132"/>
        <v>normal</v>
      </c>
      <c r="G2118" s="3">
        <v>326</v>
      </c>
      <c r="H2118">
        <v>5</v>
      </c>
      <c r="I2118" t="str">
        <f t="shared" si="133"/>
        <v>discounted</v>
      </c>
      <c r="J2118" s="3">
        <f>Table3[[#This Row],[Quantity_Sold]]*Table3[[#This Row],[Selling_Price]]</f>
        <v>652</v>
      </c>
      <c r="K2118" s="3">
        <f t="shared" si="134"/>
        <v>16.3</v>
      </c>
      <c r="L2118" s="3">
        <f t="shared" si="135"/>
        <v>635.70000000000005</v>
      </c>
      <c r="M2118" s="3" t="str">
        <f>TEXT(Table3[[#This Row],[Date]], "mmmm")</f>
        <v>February</v>
      </c>
      <c r="N2118" s="3" t="str">
        <f>_xlfn.XLOOKUP(D2118,Customers!A:A,Customers!B:B )</f>
        <v>Adams-Aguilar</v>
      </c>
      <c r="O2118" s="3" t="str">
        <f>_xlfn.XLOOKUP(C2118,Books!A:A,Books!B:B)</f>
        <v>Than every</v>
      </c>
      <c r="P2118" s="3" t="str">
        <f>INDEX(Customers!B:B,MATCH(D2118,Customers!A:A,0))</f>
        <v>Adams-Aguilar</v>
      </c>
    </row>
    <row r="2119" spans="1:16">
      <c r="A2119" t="s">
        <v>2766</v>
      </c>
      <c r="B2119" s="5">
        <v>44984</v>
      </c>
      <c r="C2119" t="s">
        <v>56</v>
      </c>
      <c r="D2119" t="s">
        <v>504</v>
      </c>
      <c r="E2119">
        <v>5</v>
      </c>
      <c r="F2119" t="str">
        <f t="shared" si="132"/>
        <v>normal</v>
      </c>
      <c r="G2119" s="3">
        <v>222</v>
      </c>
      <c r="H2119">
        <v>10</v>
      </c>
      <c r="I2119" t="str">
        <f t="shared" si="133"/>
        <v>discounted</v>
      </c>
      <c r="J2119" s="3">
        <f>Table3[[#This Row],[Quantity_Sold]]*Table3[[#This Row],[Selling_Price]]</f>
        <v>1110</v>
      </c>
      <c r="K2119" s="3">
        <f t="shared" si="134"/>
        <v>22.2</v>
      </c>
      <c r="L2119" s="3">
        <f t="shared" si="135"/>
        <v>1087.8</v>
      </c>
      <c r="M2119" s="3" t="str">
        <f>TEXT(Table3[[#This Row],[Date]], "mmmm")</f>
        <v>February</v>
      </c>
      <c r="N2119" s="3" t="str">
        <f>_xlfn.XLOOKUP(D2119,Customers!A:A,Customers!B:B )</f>
        <v>Jones, Rodriguez and Alexander</v>
      </c>
      <c r="O2119" s="3" t="str">
        <f>_xlfn.XLOOKUP(C2119,Books!A:A,Books!B:B)</f>
        <v>Unit coach</v>
      </c>
      <c r="P2119" s="3" t="str">
        <f>INDEX(Customers!B:B,MATCH(D2119,Customers!A:A,0))</f>
        <v>Jones, Rodriguez and Alexander</v>
      </c>
    </row>
    <row r="2120" spans="1:16">
      <c r="A2120" t="s">
        <v>2767</v>
      </c>
      <c r="B2120" s="5">
        <v>44960</v>
      </c>
      <c r="C2120" t="s">
        <v>74</v>
      </c>
      <c r="D2120" t="s">
        <v>542</v>
      </c>
      <c r="E2120">
        <v>9</v>
      </c>
      <c r="F2120" t="str">
        <f t="shared" si="132"/>
        <v>Bulk</v>
      </c>
      <c r="G2120" s="3">
        <v>347</v>
      </c>
      <c r="H2120">
        <v>15</v>
      </c>
      <c r="I2120" t="str">
        <f t="shared" si="133"/>
        <v>discounted</v>
      </c>
      <c r="J2120" s="3">
        <f>Table3[[#This Row],[Quantity_Sold]]*Table3[[#This Row],[Selling_Price]]</f>
        <v>3123</v>
      </c>
      <c r="K2120" s="3">
        <f t="shared" si="134"/>
        <v>52.05</v>
      </c>
      <c r="L2120" s="3">
        <f t="shared" si="135"/>
        <v>3070.95</v>
      </c>
      <c r="M2120" s="3" t="str">
        <f>TEXT(Table3[[#This Row],[Date]], "mmmm")</f>
        <v>February</v>
      </c>
      <c r="N2120" s="3" t="str">
        <f>_xlfn.XLOOKUP(D2120,Customers!A:A,Customers!B:B )</f>
        <v>Rodriguez, Hammond and Mason</v>
      </c>
      <c r="O2120" s="3" t="str">
        <f>_xlfn.XLOOKUP(C2120,Books!A:A,Books!B:B)</f>
        <v>Think either pressure</v>
      </c>
      <c r="P2120" s="3" t="str">
        <f>INDEX(Customers!B:B,MATCH(D2120,Customers!A:A,0))</f>
        <v>Rodriguez, Hammond and Mason</v>
      </c>
    </row>
    <row r="2121" spans="1:16">
      <c r="A2121" t="s">
        <v>2768</v>
      </c>
      <c r="B2121" s="5">
        <v>44971</v>
      </c>
      <c r="C2121" t="s">
        <v>92</v>
      </c>
      <c r="D2121" t="s">
        <v>284</v>
      </c>
      <c r="E2121">
        <v>6</v>
      </c>
      <c r="F2121" t="str">
        <f t="shared" si="132"/>
        <v>Bulk</v>
      </c>
      <c r="G2121" s="3">
        <v>381</v>
      </c>
      <c r="H2121">
        <v>0</v>
      </c>
      <c r="I2121" t="str">
        <f t="shared" si="133"/>
        <v>full price</v>
      </c>
      <c r="J2121" s="3">
        <f>Table3[[#This Row],[Quantity_Sold]]*Table3[[#This Row],[Selling_Price]]</f>
        <v>2286</v>
      </c>
      <c r="K2121" s="3">
        <f t="shared" si="134"/>
        <v>0</v>
      </c>
      <c r="L2121" s="3">
        <f t="shared" si="135"/>
        <v>2286</v>
      </c>
      <c r="M2121" s="3" t="str">
        <f>TEXT(Table3[[#This Row],[Date]], "mmmm")</f>
        <v>February</v>
      </c>
      <c r="N2121" s="3" t="str">
        <f>_xlfn.XLOOKUP(D2121,Customers!A:A,Customers!B:B )</f>
        <v>Rodriguez, Evans and Valdez</v>
      </c>
      <c r="O2121" s="3" t="str">
        <f>_xlfn.XLOOKUP(C2121,Books!A:A,Books!B:B)</f>
        <v>Also general growth local</v>
      </c>
      <c r="P2121" s="3" t="str">
        <f>INDEX(Customers!B:B,MATCH(D2121,Customers!A:A,0))</f>
        <v>Rodriguez, Evans and Valdez</v>
      </c>
    </row>
    <row r="2122" spans="1:16">
      <c r="A2122" t="s">
        <v>2769</v>
      </c>
      <c r="B2122" s="5">
        <v>44984</v>
      </c>
      <c r="C2122" t="s">
        <v>13</v>
      </c>
      <c r="D2122" t="s">
        <v>510</v>
      </c>
      <c r="E2122">
        <v>8</v>
      </c>
      <c r="F2122" t="str">
        <f t="shared" si="132"/>
        <v>Bulk</v>
      </c>
      <c r="G2122" s="3">
        <v>354</v>
      </c>
      <c r="H2122">
        <v>0</v>
      </c>
      <c r="I2122" t="str">
        <f t="shared" si="133"/>
        <v>full price</v>
      </c>
      <c r="J2122" s="3">
        <f>Table3[[#This Row],[Quantity_Sold]]*Table3[[#This Row],[Selling_Price]]</f>
        <v>2832</v>
      </c>
      <c r="K2122" s="3">
        <f t="shared" si="134"/>
        <v>0</v>
      </c>
      <c r="L2122" s="3">
        <f t="shared" si="135"/>
        <v>2832</v>
      </c>
      <c r="M2122" s="3" t="str">
        <f>TEXT(Table3[[#This Row],[Date]], "mmmm")</f>
        <v>February</v>
      </c>
      <c r="N2122" s="3" t="str">
        <f>_xlfn.XLOOKUP(D2122,Customers!A:A,Customers!B:B )</f>
        <v>Matthews, Flores and Bradley</v>
      </c>
      <c r="O2122" s="3" t="str">
        <f>_xlfn.XLOOKUP(C2122,Books!A:A,Books!B:B)</f>
        <v>Food ability</v>
      </c>
      <c r="P2122" s="3" t="str">
        <f>INDEX(Customers!B:B,MATCH(D2122,Customers!A:A,0))</f>
        <v>Matthews, Flores and Bradley</v>
      </c>
    </row>
    <row r="2123" spans="1:16">
      <c r="A2123" t="s">
        <v>2770</v>
      </c>
      <c r="B2123" s="5">
        <v>44969</v>
      </c>
      <c r="C2123" t="s">
        <v>18</v>
      </c>
      <c r="D2123" t="s">
        <v>264</v>
      </c>
      <c r="E2123">
        <v>3</v>
      </c>
      <c r="F2123" t="str">
        <f t="shared" si="132"/>
        <v>normal</v>
      </c>
      <c r="G2123" s="3">
        <v>500</v>
      </c>
      <c r="H2123">
        <v>15</v>
      </c>
      <c r="I2123" t="str">
        <f t="shared" si="133"/>
        <v>discounted</v>
      </c>
      <c r="J2123" s="3">
        <f>Table3[[#This Row],[Quantity_Sold]]*Table3[[#This Row],[Selling_Price]]</f>
        <v>1500</v>
      </c>
      <c r="K2123" s="3">
        <f t="shared" si="134"/>
        <v>75</v>
      </c>
      <c r="L2123" s="3">
        <f t="shared" si="135"/>
        <v>1425</v>
      </c>
      <c r="M2123" s="3" t="str">
        <f>TEXT(Table3[[#This Row],[Date]], "mmmm")</f>
        <v>February</v>
      </c>
      <c r="N2123" s="3" t="str">
        <f>_xlfn.XLOOKUP(D2123,Customers!A:A,Customers!B:B )</f>
        <v>Price Ltd</v>
      </c>
      <c r="O2123" s="3" t="str">
        <f>_xlfn.XLOOKUP(C2123,Books!A:A,Books!B:B)</f>
        <v>Cell become</v>
      </c>
      <c r="P2123" s="3" t="str">
        <f>INDEX(Customers!B:B,MATCH(D2123,Customers!A:A,0))</f>
        <v>Price Ltd</v>
      </c>
    </row>
    <row r="2124" spans="1:16">
      <c r="A2124" t="s">
        <v>2771</v>
      </c>
      <c r="B2124" s="5">
        <v>44977</v>
      </c>
      <c r="C2124" t="s">
        <v>42</v>
      </c>
      <c r="D2124" t="s">
        <v>504</v>
      </c>
      <c r="E2124">
        <v>10</v>
      </c>
      <c r="F2124" t="str">
        <f t="shared" si="132"/>
        <v>Bulk</v>
      </c>
      <c r="G2124" s="3">
        <v>303</v>
      </c>
      <c r="H2124">
        <v>5</v>
      </c>
      <c r="I2124" t="str">
        <f t="shared" si="133"/>
        <v>discounted</v>
      </c>
      <c r="J2124" s="3">
        <f>Table3[[#This Row],[Quantity_Sold]]*Table3[[#This Row],[Selling_Price]]</f>
        <v>3030</v>
      </c>
      <c r="K2124" s="3">
        <f t="shared" si="134"/>
        <v>15.15</v>
      </c>
      <c r="L2124" s="3">
        <f t="shared" si="135"/>
        <v>3014.85</v>
      </c>
      <c r="M2124" s="3" t="str">
        <f>TEXT(Table3[[#This Row],[Date]], "mmmm")</f>
        <v>February</v>
      </c>
      <c r="N2124" s="3" t="str">
        <f>_xlfn.XLOOKUP(D2124,Customers!A:A,Customers!B:B )</f>
        <v>Jones, Rodriguez and Alexander</v>
      </c>
      <c r="O2124" s="3" t="str">
        <f>_xlfn.XLOOKUP(C2124,Books!A:A,Books!B:B)</f>
        <v>Industry sport interesting</v>
      </c>
      <c r="P2124" s="3" t="str">
        <f>INDEX(Customers!B:B,MATCH(D2124,Customers!A:A,0))</f>
        <v>Jones, Rodriguez and Alexander</v>
      </c>
    </row>
    <row r="2125" spans="1:16">
      <c r="A2125" t="s">
        <v>2772</v>
      </c>
      <c r="B2125" s="5">
        <v>44985</v>
      </c>
      <c r="C2125" t="s">
        <v>92</v>
      </c>
      <c r="D2125" t="s">
        <v>294</v>
      </c>
      <c r="E2125">
        <v>8</v>
      </c>
      <c r="F2125" t="str">
        <f t="shared" si="132"/>
        <v>Bulk</v>
      </c>
      <c r="G2125" s="3">
        <v>381</v>
      </c>
      <c r="H2125">
        <v>15</v>
      </c>
      <c r="I2125" t="str">
        <f t="shared" si="133"/>
        <v>discounted</v>
      </c>
      <c r="J2125" s="3">
        <f>Table3[[#This Row],[Quantity_Sold]]*Table3[[#This Row],[Selling_Price]]</f>
        <v>3048</v>
      </c>
      <c r="K2125" s="3">
        <f t="shared" si="134"/>
        <v>57.15</v>
      </c>
      <c r="L2125" s="3">
        <f t="shared" si="135"/>
        <v>2990.85</v>
      </c>
      <c r="M2125" s="3" t="str">
        <f>TEXT(Table3[[#This Row],[Date]], "mmmm")</f>
        <v>February</v>
      </c>
      <c r="N2125" s="3" t="str">
        <f>_xlfn.XLOOKUP(D2125,Customers!A:A,Customers!B:B )</f>
        <v>Davis-Buckley</v>
      </c>
      <c r="O2125" s="3" t="str">
        <f>_xlfn.XLOOKUP(C2125,Books!A:A,Books!B:B)</f>
        <v>Also general growth local</v>
      </c>
      <c r="P2125" s="3" t="str">
        <f>INDEX(Customers!B:B,MATCH(D2125,Customers!A:A,0))</f>
        <v>Davis-Buckley</v>
      </c>
    </row>
    <row r="2126" spans="1:16">
      <c r="A2126" t="s">
        <v>2773</v>
      </c>
      <c r="B2126" s="5">
        <v>44976</v>
      </c>
      <c r="C2126" t="s">
        <v>74</v>
      </c>
      <c r="D2126" t="s">
        <v>198</v>
      </c>
      <c r="E2126">
        <v>10</v>
      </c>
      <c r="F2126" t="str">
        <f t="shared" si="132"/>
        <v>Bulk</v>
      </c>
      <c r="G2126" s="3">
        <v>347</v>
      </c>
      <c r="H2126">
        <v>15</v>
      </c>
      <c r="I2126" t="str">
        <f t="shared" si="133"/>
        <v>discounted</v>
      </c>
      <c r="J2126" s="3">
        <f>Table3[[#This Row],[Quantity_Sold]]*Table3[[#This Row],[Selling_Price]]</f>
        <v>3470</v>
      </c>
      <c r="K2126" s="3">
        <f t="shared" si="134"/>
        <v>52.05</v>
      </c>
      <c r="L2126" s="3">
        <f t="shared" si="135"/>
        <v>3417.95</v>
      </c>
      <c r="M2126" s="3" t="str">
        <f>TEXT(Table3[[#This Row],[Date]], "mmmm")</f>
        <v>February</v>
      </c>
      <c r="N2126" s="3" t="str">
        <f>_xlfn.XLOOKUP(D2126,Customers!A:A,Customers!B:B )</f>
        <v>Harris-Mills</v>
      </c>
      <c r="O2126" s="3" t="str">
        <f>_xlfn.XLOOKUP(C2126,Books!A:A,Books!B:B)</f>
        <v>Think either pressure</v>
      </c>
      <c r="P2126" s="3" t="str">
        <f>INDEX(Customers!B:B,MATCH(D2126,Customers!A:A,0))</f>
        <v>Harris-Mills</v>
      </c>
    </row>
    <row r="2127" spans="1:16">
      <c r="A2127" t="s">
        <v>2774</v>
      </c>
      <c r="B2127" s="5">
        <v>44965</v>
      </c>
      <c r="C2127" t="s">
        <v>76</v>
      </c>
      <c r="D2127" t="s">
        <v>234</v>
      </c>
      <c r="E2127">
        <v>3</v>
      </c>
      <c r="F2127" t="str">
        <f t="shared" si="132"/>
        <v>normal</v>
      </c>
      <c r="G2127" s="3">
        <v>305</v>
      </c>
      <c r="H2127">
        <v>10</v>
      </c>
      <c r="I2127" t="str">
        <f t="shared" si="133"/>
        <v>discounted</v>
      </c>
      <c r="J2127" s="3">
        <f>Table3[[#This Row],[Quantity_Sold]]*Table3[[#This Row],[Selling_Price]]</f>
        <v>915</v>
      </c>
      <c r="K2127" s="3">
        <f t="shared" si="134"/>
        <v>30.5</v>
      </c>
      <c r="L2127" s="3">
        <f t="shared" si="135"/>
        <v>884.5</v>
      </c>
      <c r="M2127" s="3" t="str">
        <f>TEXT(Table3[[#This Row],[Date]], "mmmm")</f>
        <v>February</v>
      </c>
      <c r="N2127" s="3" t="str">
        <f>_xlfn.XLOOKUP(D2127,Customers!A:A,Customers!B:B )</f>
        <v>Alvarez, Le and Wilson</v>
      </c>
      <c r="O2127" s="3" t="str">
        <f>_xlfn.XLOOKUP(C2127,Books!A:A,Books!B:B)</f>
        <v>Above treatment</v>
      </c>
      <c r="P2127" s="3" t="str">
        <f>INDEX(Customers!B:B,MATCH(D2127,Customers!A:A,0))</f>
        <v>Alvarez, Le and Wilson</v>
      </c>
    </row>
    <row r="2128" spans="1:16">
      <c r="A2128" t="s">
        <v>2775</v>
      </c>
      <c r="B2128" s="5">
        <v>44977</v>
      </c>
      <c r="C2128" t="s">
        <v>30</v>
      </c>
      <c r="D2128" t="s">
        <v>572</v>
      </c>
      <c r="E2128">
        <v>3</v>
      </c>
      <c r="F2128" t="str">
        <f t="shared" si="132"/>
        <v>normal</v>
      </c>
      <c r="G2128" s="3">
        <v>281</v>
      </c>
      <c r="H2128">
        <v>5</v>
      </c>
      <c r="I2128" t="str">
        <f t="shared" si="133"/>
        <v>discounted</v>
      </c>
      <c r="J2128" s="3">
        <f>Table3[[#This Row],[Quantity_Sold]]*Table3[[#This Row],[Selling_Price]]</f>
        <v>843</v>
      </c>
      <c r="K2128" s="3">
        <f t="shared" si="134"/>
        <v>14.05</v>
      </c>
      <c r="L2128" s="3">
        <f t="shared" si="135"/>
        <v>828.95</v>
      </c>
      <c r="M2128" s="3" t="str">
        <f>TEXT(Table3[[#This Row],[Date]], "mmmm")</f>
        <v>February</v>
      </c>
      <c r="N2128" s="3" t="str">
        <f>_xlfn.XLOOKUP(D2128,Customers!A:A,Customers!B:B )</f>
        <v>Hill Inc</v>
      </c>
      <c r="O2128" s="3" t="str">
        <f>_xlfn.XLOOKUP(C2128,Books!A:A,Books!B:B)</f>
        <v>Remember serve</v>
      </c>
      <c r="P2128" s="3" t="str">
        <f>INDEX(Customers!B:B,MATCH(D2128,Customers!A:A,0))</f>
        <v>Hill Inc</v>
      </c>
    </row>
    <row r="2129" spans="1:16">
      <c r="A2129" t="s">
        <v>2776</v>
      </c>
      <c r="B2129" s="5">
        <v>44960</v>
      </c>
      <c r="C2129" t="s">
        <v>94</v>
      </c>
      <c r="D2129" t="s">
        <v>614</v>
      </c>
      <c r="E2129">
        <v>6</v>
      </c>
      <c r="F2129" t="str">
        <f t="shared" si="132"/>
        <v>Bulk</v>
      </c>
      <c r="G2129" s="3">
        <v>262</v>
      </c>
      <c r="H2129">
        <v>15</v>
      </c>
      <c r="I2129" t="str">
        <f t="shared" si="133"/>
        <v>discounted</v>
      </c>
      <c r="J2129" s="3">
        <f>Table3[[#This Row],[Quantity_Sold]]*Table3[[#This Row],[Selling_Price]]</f>
        <v>1572</v>
      </c>
      <c r="K2129" s="3">
        <f t="shared" si="134"/>
        <v>39.299999999999997</v>
      </c>
      <c r="L2129" s="3">
        <f t="shared" si="135"/>
        <v>1532.7</v>
      </c>
      <c r="M2129" s="3" t="str">
        <f>TEXT(Table3[[#This Row],[Date]], "mmmm")</f>
        <v>February</v>
      </c>
      <c r="N2129" s="3" t="str">
        <f>_xlfn.XLOOKUP(D2129,Customers!A:A,Customers!B:B )</f>
        <v>Morgan PLC</v>
      </c>
      <c r="O2129" s="3" t="str">
        <f>_xlfn.XLOOKUP(C2129,Books!A:A,Books!B:B)</f>
        <v>Number owner</v>
      </c>
      <c r="P2129" s="3" t="str">
        <f>INDEX(Customers!B:B,MATCH(D2129,Customers!A:A,0))</f>
        <v>Morgan PLC</v>
      </c>
    </row>
    <row r="2130" spans="1:16">
      <c r="A2130" t="s">
        <v>2777</v>
      </c>
      <c r="B2130" s="5">
        <v>44979</v>
      </c>
      <c r="C2130" t="s">
        <v>112</v>
      </c>
      <c r="D2130" t="s">
        <v>412</v>
      </c>
      <c r="E2130">
        <v>8</v>
      </c>
      <c r="F2130" t="str">
        <f t="shared" si="132"/>
        <v>Bulk</v>
      </c>
      <c r="G2130" s="3">
        <v>462</v>
      </c>
      <c r="H2130">
        <v>15</v>
      </c>
      <c r="I2130" t="str">
        <f t="shared" si="133"/>
        <v>discounted</v>
      </c>
      <c r="J2130" s="3">
        <f>Table3[[#This Row],[Quantity_Sold]]*Table3[[#This Row],[Selling_Price]]</f>
        <v>3696</v>
      </c>
      <c r="K2130" s="3">
        <f t="shared" si="134"/>
        <v>69.3</v>
      </c>
      <c r="L2130" s="3">
        <f t="shared" si="135"/>
        <v>3626.7</v>
      </c>
      <c r="M2130" s="3" t="str">
        <f>TEXT(Table3[[#This Row],[Date]], "mmmm")</f>
        <v>February</v>
      </c>
      <c r="N2130" s="3" t="str">
        <f>_xlfn.XLOOKUP(D2130,Customers!A:A,Customers!B:B )</f>
        <v>Mitchell, Mason and Cross</v>
      </c>
      <c r="O2130" s="3" t="str">
        <f>_xlfn.XLOOKUP(C2130,Books!A:A,Books!B:B)</f>
        <v>Now stage</v>
      </c>
      <c r="P2130" s="3" t="str">
        <f>INDEX(Customers!B:B,MATCH(D2130,Customers!A:A,0))</f>
        <v>Mitchell, Mason and Cross</v>
      </c>
    </row>
    <row r="2131" spans="1:16">
      <c r="A2131" t="s">
        <v>2778</v>
      </c>
      <c r="B2131" s="5">
        <v>44958</v>
      </c>
      <c r="C2131" t="s">
        <v>76</v>
      </c>
      <c r="D2131" t="s">
        <v>462</v>
      </c>
      <c r="E2131">
        <v>2</v>
      </c>
      <c r="F2131" t="str">
        <f t="shared" si="132"/>
        <v>normal</v>
      </c>
      <c r="G2131" s="3">
        <v>305</v>
      </c>
      <c r="H2131">
        <v>0</v>
      </c>
      <c r="I2131" t="str">
        <f t="shared" si="133"/>
        <v>full price</v>
      </c>
      <c r="J2131" s="3">
        <f>Table3[[#This Row],[Quantity_Sold]]*Table3[[#This Row],[Selling_Price]]</f>
        <v>610</v>
      </c>
      <c r="K2131" s="3">
        <f t="shared" si="134"/>
        <v>0</v>
      </c>
      <c r="L2131" s="3">
        <f t="shared" si="135"/>
        <v>610</v>
      </c>
      <c r="M2131" s="3" t="str">
        <f>TEXT(Table3[[#This Row],[Date]], "mmmm")</f>
        <v>February</v>
      </c>
      <c r="N2131" s="3" t="str">
        <f>_xlfn.XLOOKUP(D2131,Customers!A:A,Customers!B:B )</f>
        <v>Harris Ltd</v>
      </c>
      <c r="O2131" s="3" t="str">
        <f>_xlfn.XLOOKUP(C2131,Books!A:A,Books!B:B)</f>
        <v>Above treatment</v>
      </c>
      <c r="P2131" s="3" t="str">
        <f>INDEX(Customers!B:B,MATCH(D2131,Customers!A:A,0))</f>
        <v>Harris Ltd</v>
      </c>
    </row>
    <row r="2132" spans="1:16">
      <c r="A2132" t="s">
        <v>2779</v>
      </c>
      <c r="B2132" s="5">
        <v>44961</v>
      </c>
      <c r="C2132" t="s">
        <v>4</v>
      </c>
      <c r="D2132" t="s">
        <v>149</v>
      </c>
      <c r="E2132">
        <v>6</v>
      </c>
      <c r="F2132" t="str">
        <f t="shared" si="132"/>
        <v>Bulk</v>
      </c>
      <c r="G2132" s="3">
        <v>418</v>
      </c>
      <c r="H2132">
        <v>15</v>
      </c>
      <c r="I2132" t="str">
        <f t="shared" si="133"/>
        <v>discounted</v>
      </c>
      <c r="J2132" s="3">
        <f>Table3[[#This Row],[Quantity_Sold]]*Table3[[#This Row],[Selling_Price]]</f>
        <v>2508</v>
      </c>
      <c r="K2132" s="3">
        <f t="shared" si="134"/>
        <v>62.7</v>
      </c>
      <c r="L2132" s="3">
        <f t="shared" si="135"/>
        <v>2445.3000000000002</v>
      </c>
      <c r="M2132" s="3" t="str">
        <f>TEXT(Table3[[#This Row],[Date]], "mmmm")</f>
        <v>February</v>
      </c>
      <c r="N2132" s="3" t="str">
        <f>_xlfn.XLOOKUP(D2132,Customers!A:A,Customers!B:B )</f>
        <v>Webster LLC</v>
      </c>
      <c r="O2132" s="3" t="str">
        <f>_xlfn.XLOOKUP(C2132,Books!A:A,Books!B:B)</f>
        <v>Arrive ok</v>
      </c>
      <c r="P2132" s="3" t="str">
        <f>INDEX(Customers!B:B,MATCH(D2132,Customers!A:A,0))</f>
        <v>Webster LLC</v>
      </c>
    </row>
    <row r="2133" spans="1:16">
      <c r="A2133" t="s">
        <v>2780</v>
      </c>
      <c r="B2133" s="5">
        <v>44971</v>
      </c>
      <c r="C2133" t="s">
        <v>24</v>
      </c>
      <c r="D2133" t="s">
        <v>262</v>
      </c>
      <c r="E2133">
        <v>9</v>
      </c>
      <c r="F2133" t="str">
        <f t="shared" si="132"/>
        <v>Bulk</v>
      </c>
      <c r="G2133" s="3">
        <v>492</v>
      </c>
      <c r="H2133">
        <v>10</v>
      </c>
      <c r="I2133" t="str">
        <f t="shared" si="133"/>
        <v>discounted</v>
      </c>
      <c r="J2133" s="3">
        <f>Table3[[#This Row],[Quantity_Sold]]*Table3[[#This Row],[Selling_Price]]</f>
        <v>4428</v>
      </c>
      <c r="K2133" s="3">
        <f t="shared" si="134"/>
        <v>49.2</v>
      </c>
      <c r="L2133" s="3">
        <f t="shared" si="135"/>
        <v>4378.8</v>
      </c>
      <c r="M2133" s="3" t="str">
        <f>TEXT(Table3[[#This Row],[Date]], "mmmm")</f>
        <v>February</v>
      </c>
      <c r="N2133" s="3" t="str">
        <f>_xlfn.XLOOKUP(D2133,Customers!A:A,Customers!B:B )</f>
        <v>Brown, Diaz and Freeman</v>
      </c>
      <c r="O2133" s="3" t="str">
        <f>_xlfn.XLOOKUP(C2133,Books!A:A,Books!B:B)</f>
        <v>Audience stop sport</v>
      </c>
      <c r="P2133" s="3" t="str">
        <f>INDEX(Customers!B:B,MATCH(D2133,Customers!A:A,0))</f>
        <v>Brown, Diaz and Freeman</v>
      </c>
    </row>
    <row r="2134" spans="1:16">
      <c r="A2134" t="s">
        <v>2781</v>
      </c>
      <c r="B2134" s="5">
        <v>44979</v>
      </c>
      <c r="C2134" t="s">
        <v>30</v>
      </c>
      <c r="D2134" t="s">
        <v>286</v>
      </c>
      <c r="E2134">
        <v>8</v>
      </c>
      <c r="F2134" t="str">
        <f t="shared" si="132"/>
        <v>Bulk</v>
      </c>
      <c r="G2134" s="3">
        <v>281</v>
      </c>
      <c r="H2134">
        <v>0</v>
      </c>
      <c r="I2134" t="str">
        <f t="shared" si="133"/>
        <v>full price</v>
      </c>
      <c r="J2134" s="3">
        <f>Table3[[#This Row],[Quantity_Sold]]*Table3[[#This Row],[Selling_Price]]</f>
        <v>2248</v>
      </c>
      <c r="K2134" s="3">
        <f t="shared" si="134"/>
        <v>0</v>
      </c>
      <c r="L2134" s="3">
        <f t="shared" si="135"/>
        <v>2248</v>
      </c>
      <c r="M2134" s="3" t="str">
        <f>TEXT(Table3[[#This Row],[Date]], "mmmm")</f>
        <v>February</v>
      </c>
      <c r="N2134" s="3" t="str">
        <f>_xlfn.XLOOKUP(D2134,Customers!A:A,Customers!B:B )</f>
        <v>White-Cox</v>
      </c>
      <c r="O2134" s="3" t="str">
        <f>_xlfn.XLOOKUP(C2134,Books!A:A,Books!B:B)</f>
        <v>Remember serve</v>
      </c>
      <c r="P2134" s="3" t="str">
        <f>INDEX(Customers!B:B,MATCH(D2134,Customers!A:A,0))</f>
        <v>White-Cox</v>
      </c>
    </row>
    <row r="2135" spans="1:16">
      <c r="A2135" t="s">
        <v>2782</v>
      </c>
      <c r="B2135" s="5">
        <v>44980</v>
      </c>
      <c r="C2135" t="s">
        <v>124</v>
      </c>
      <c r="D2135" t="s">
        <v>304</v>
      </c>
      <c r="E2135">
        <v>4</v>
      </c>
      <c r="F2135" t="str">
        <f t="shared" si="132"/>
        <v>normal</v>
      </c>
      <c r="G2135" s="3">
        <v>362</v>
      </c>
      <c r="H2135">
        <v>10</v>
      </c>
      <c r="I2135" t="str">
        <f t="shared" si="133"/>
        <v>discounted</v>
      </c>
      <c r="J2135" s="3">
        <f>Table3[[#This Row],[Quantity_Sold]]*Table3[[#This Row],[Selling_Price]]</f>
        <v>1448</v>
      </c>
      <c r="K2135" s="3">
        <f t="shared" si="134"/>
        <v>36.200000000000003</v>
      </c>
      <c r="L2135" s="3">
        <f t="shared" si="135"/>
        <v>1411.8</v>
      </c>
      <c r="M2135" s="3" t="str">
        <f>TEXT(Table3[[#This Row],[Date]], "mmmm")</f>
        <v>February</v>
      </c>
      <c r="N2135" s="3" t="str">
        <f>_xlfn.XLOOKUP(D2135,Customers!A:A,Customers!B:B )</f>
        <v>Roberts, Silva and Gray</v>
      </c>
      <c r="O2135" s="3" t="str">
        <f>_xlfn.XLOOKUP(C2135,Books!A:A,Books!B:B)</f>
        <v>Financial</v>
      </c>
      <c r="P2135" s="3" t="str">
        <f>INDEX(Customers!B:B,MATCH(D2135,Customers!A:A,0))</f>
        <v>Roberts, Silva and Gray</v>
      </c>
    </row>
    <row r="2136" spans="1:16">
      <c r="A2136" t="s">
        <v>2783</v>
      </c>
      <c r="B2136" s="5">
        <v>44961</v>
      </c>
      <c r="C2136" t="s">
        <v>96</v>
      </c>
      <c r="D2136" t="s">
        <v>598</v>
      </c>
      <c r="E2136">
        <v>10</v>
      </c>
      <c r="F2136" t="str">
        <f t="shared" si="132"/>
        <v>Bulk</v>
      </c>
      <c r="G2136" s="3">
        <v>396</v>
      </c>
      <c r="H2136">
        <v>5</v>
      </c>
      <c r="I2136" t="str">
        <f t="shared" si="133"/>
        <v>discounted</v>
      </c>
      <c r="J2136" s="3">
        <f>Table3[[#This Row],[Quantity_Sold]]*Table3[[#This Row],[Selling_Price]]</f>
        <v>3960</v>
      </c>
      <c r="K2136" s="3">
        <f t="shared" si="134"/>
        <v>19.8</v>
      </c>
      <c r="L2136" s="3">
        <f t="shared" si="135"/>
        <v>3940.2</v>
      </c>
      <c r="M2136" s="3" t="str">
        <f>TEXT(Table3[[#This Row],[Date]], "mmmm")</f>
        <v>February</v>
      </c>
      <c r="N2136" s="3" t="str">
        <f>_xlfn.XLOOKUP(D2136,Customers!A:A,Customers!B:B )</f>
        <v>Clark LLC</v>
      </c>
      <c r="O2136" s="3" t="str">
        <f>_xlfn.XLOOKUP(C2136,Books!A:A,Books!B:B)</f>
        <v>Green city audience</v>
      </c>
      <c r="P2136" s="3" t="str">
        <f>INDEX(Customers!B:B,MATCH(D2136,Customers!A:A,0))</f>
        <v>Clark LLC</v>
      </c>
    </row>
    <row r="2137" spans="1:16">
      <c r="A2137" t="s">
        <v>2784</v>
      </c>
      <c r="B2137" s="5">
        <v>44967</v>
      </c>
      <c r="C2137" t="s">
        <v>42</v>
      </c>
      <c r="D2137" t="s">
        <v>510</v>
      </c>
      <c r="E2137">
        <v>9</v>
      </c>
      <c r="F2137" t="str">
        <f t="shared" si="132"/>
        <v>Bulk</v>
      </c>
      <c r="G2137" s="3">
        <v>303</v>
      </c>
      <c r="H2137">
        <v>10</v>
      </c>
      <c r="I2137" t="str">
        <f t="shared" si="133"/>
        <v>discounted</v>
      </c>
      <c r="J2137" s="3">
        <f>Table3[[#This Row],[Quantity_Sold]]*Table3[[#This Row],[Selling_Price]]</f>
        <v>2727</v>
      </c>
      <c r="K2137" s="3">
        <f t="shared" si="134"/>
        <v>30.3</v>
      </c>
      <c r="L2137" s="3">
        <f t="shared" si="135"/>
        <v>2696.7</v>
      </c>
      <c r="M2137" s="3" t="str">
        <f>TEXT(Table3[[#This Row],[Date]], "mmmm")</f>
        <v>February</v>
      </c>
      <c r="N2137" s="3" t="str">
        <f>_xlfn.XLOOKUP(D2137,Customers!A:A,Customers!B:B )</f>
        <v>Matthews, Flores and Bradley</v>
      </c>
      <c r="O2137" s="3" t="str">
        <f>_xlfn.XLOOKUP(C2137,Books!A:A,Books!B:B)</f>
        <v>Industry sport interesting</v>
      </c>
      <c r="P2137" s="3" t="str">
        <f>INDEX(Customers!B:B,MATCH(D2137,Customers!A:A,0))</f>
        <v>Matthews, Flores and Bradley</v>
      </c>
    </row>
    <row r="2138" spans="1:16">
      <c r="A2138" t="s">
        <v>2785</v>
      </c>
      <c r="B2138" s="5">
        <v>44962</v>
      </c>
      <c r="C2138" t="s">
        <v>80</v>
      </c>
      <c r="D2138" t="s">
        <v>258</v>
      </c>
      <c r="E2138">
        <v>4</v>
      </c>
      <c r="F2138" t="str">
        <f t="shared" si="132"/>
        <v>normal</v>
      </c>
      <c r="G2138" s="3">
        <v>164</v>
      </c>
      <c r="H2138">
        <v>10</v>
      </c>
      <c r="I2138" t="str">
        <f t="shared" si="133"/>
        <v>discounted</v>
      </c>
      <c r="J2138" s="3">
        <f>Table3[[#This Row],[Quantity_Sold]]*Table3[[#This Row],[Selling_Price]]</f>
        <v>656</v>
      </c>
      <c r="K2138" s="3">
        <f t="shared" si="134"/>
        <v>16.399999999999999</v>
      </c>
      <c r="L2138" s="3">
        <f t="shared" si="135"/>
        <v>639.6</v>
      </c>
      <c r="M2138" s="3" t="str">
        <f>TEXT(Table3[[#This Row],[Date]], "mmmm")</f>
        <v>February</v>
      </c>
      <c r="N2138" s="3" t="str">
        <f>_xlfn.XLOOKUP(D2138,Customers!A:A,Customers!B:B )</f>
        <v>Williams LLC</v>
      </c>
      <c r="O2138" s="3" t="str">
        <f>_xlfn.XLOOKUP(C2138,Books!A:A,Books!B:B)</f>
        <v>Can apply</v>
      </c>
      <c r="P2138" s="3" t="str">
        <f>INDEX(Customers!B:B,MATCH(D2138,Customers!A:A,0))</f>
        <v>Williams LLC</v>
      </c>
    </row>
    <row r="2139" spans="1:16">
      <c r="A2139" t="s">
        <v>2786</v>
      </c>
      <c r="B2139" s="5">
        <v>44969</v>
      </c>
      <c r="C2139" t="s">
        <v>100</v>
      </c>
      <c r="D2139" t="s">
        <v>436</v>
      </c>
      <c r="E2139">
        <v>9</v>
      </c>
      <c r="F2139" t="str">
        <f t="shared" si="132"/>
        <v>Bulk</v>
      </c>
      <c r="G2139" s="3">
        <v>334</v>
      </c>
      <c r="H2139">
        <v>10</v>
      </c>
      <c r="I2139" t="str">
        <f t="shared" si="133"/>
        <v>discounted</v>
      </c>
      <c r="J2139" s="3">
        <f>Table3[[#This Row],[Quantity_Sold]]*Table3[[#This Row],[Selling_Price]]</f>
        <v>3006</v>
      </c>
      <c r="K2139" s="3">
        <f t="shared" si="134"/>
        <v>33.4</v>
      </c>
      <c r="L2139" s="3">
        <f t="shared" si="135"/>
        <v>2972.6</v>
      </c>
      <c r="M2139" s="3" t="str">
        <f>TEXT(Table3[[#This Row],[Date]], "mmmm")</f>
        <v>February</v>
      </c>
      <c r="N2139" s="3" t="str">
        <f>_xlfn.XLOOKUP(D2139,Customers!A:A,Customers!B:B )</f>
        <v>Brown-Rivers</v>
      </c>
      <c r="O2139" s="3" t="str">
        <f>_xlfn.XLOOKUP(C2139,Books!A:A,Books!B:B)</f>
        <v>Prevent particularly wrong</v>
      </c>
      <c r="P2139" s="3" t="str">
        <f>INDEX(Customers!B:B,MATCH(D2139,Customers!A:A,0))</f>
        <v>Brown-Rivers</v>
      </c>
    </row>
    <row r="2140" spans="1:16">
      <c r="A2140" t="s">
        <v>2787</v>
      </c>
      <c r="B2140" s="5">
        <v>44964</v>
      </c>
      <c r="C2140" t="s">
        <v>34</v>
      </c>
      <c r="D2140" t="s">
        <v>434</v>
      </c>
      <c r="E2140">
        <v>7</v>
      </c>
      <c r="F2140" t="str">
        <f t="shared" si="132"/>
        <v>Bulk</v>
      </c>
      <c r="G2140" s="3">
        <v>284</v>
      </c>
      <c r="H2140">
        <v>0</v>
      </c>
      <c r="I2140" t="str">
        <f t="shared" si="133"/>
        <v>full price</v>
      </c>
      <c r="J2140" s="3">
        <f>Table3[[#This Row],[Quantity_Sold]]*Table3[[#This Row],[Selling_Price]]</f>
        <v>1988</v>
      </c>
      <c r="K2140" s="3">
        <f t="shared" si="134"/>
        <v>0</v>
      </c>
      <c r="L2140" s="3">
        <f t="shared" si="135"/>
        <v>1988</v>
      </c>
      <c r="M2140" s="3" t="str">
        <f>TEXT(Table3[[#This Row],[Date]], "mmmm")</f>
        <v>February</v>
      </c>
      <c r="N2140" s="3" t="str">
        <f>_xlfn.XLOOKUP(D2140,Customers!A:A,Customers!B:B )</f>
        <v>Gonzalez-Tran</v>
      </c>
      <c r="O2140" s="3" t="str">
        <f>_xlfn.XLOOKUP(C2140,Books!A:A,Books!B:B)</f>
        <v>Against realize bill</v>
      </c>
      <c r="P2140" s="3" t="str">
        <f>INDEX(Customers!B:B,MATCH(D2140,Customers!A:A,0))</f>
        <v>Gonzalez-Tran</v>
      </c>
    </row>
    <row r="2141" spans="1:16">
      <c r="A2141" t="s">
        <v>2788</v>
      </c>
      <c r="B2141" s="5">
        <v>44967</v>
      </c>
      <c r="C2141" t="s">
        <v>24</v>
      </c>
      <c r="D2141" t="s">
        <v>155</v>
      </c>
      <c r="E2141">
        <v>6</v>
      </c>
      <c r="F2141" t="str">
        <f t="shared" si="132"/>
        <v>Bulk</v>
      </c>
      <c r="G2141" s="3">
        <v>492</v>
      </c>
      <c r="H2141">
        <v>10</v>
      </c>
      <c r="I2141" t="str">
        <f t="shared" si="133"/>
        <v>discounted</v>
      </c>
      <c r="J2141" s="3">
        <f>Table3[[#This Row],[Quantity_Sold]]*Table3[[#This Row],[Selling_Price]]</f>
        <v>2952</v>
      </c>
      <c r="K2141" s="3">
        <f t="shared" si="134"/>
        <v>49.2</v>
      </c>
      <c r="L2141" s="3">
        <f t="shared" si="135"/>
        <v>2902.8</v>
      </c>
      <c r="M2141" s="3" t="str">
        <f>TEXT(Table3[[#This Row],[Date]], "mmmm")</f>
        <v>February</v>
      </c>
      <c r="N2141" s="3" t="str">
        <f>_xlfn.XLOOKUP(D2141,Customers!A:A,Customers!B:B )</f>
        <v>Gibson Ltd</v>
      </c>
      <c r="O2141" s="3" t="str">
        <f>_xlfn.XLOOKUP(C2141,Books!A:A,Books!B:B)</f>
        <v>Audience stop sport</v>
      </c>
      <c r="P2141" s="3" t="str">
        <f>INDEX(Customers!B:B,MATCH(D2141,Customers!A:A,0))</f>
        <v>Gibson Ltd</v>
      </c>
    </row>
    <row r="2142" spans="1:16">
      <c r="A2142" t="s">
        <v>2789</v>
      </c>
      <c r="B2142" s="5">
        <v>44959</v>
      </c>
      <c r="C2142" t="s">
        <v>62</v>
      </c>
      <c r="D2142" t="s">
        <v>456</v>
      </c>
      <c r="E2142">
        <v>6</v>
      </c>
      <c r="F2142" t="str">
        <f t="shared" si="132"/>
        <v>Bulk</v>
      </c>
      <c r="G2142" s="3">
        <v>336</v>
      </c>
      <c r="H2142">
        <v>5</v>
      </c>
      <c r="I2142" t="str">
        <f t="shared" si="133"/>
        <v>discounted</v>
      </c>
      <c r="J2142" s="3">
        <f>Table3[[#This Row],[Quantity_Sold]]*Table3[[#This Row],[Selling_Price]]</f>
        <v>2016</v>
      </c>
      <c r="K2142" s="3">
        <f t="shared" si="134"/>
        <v>16.8</v>
      </c>
      <c r="L2142" s="3">
        <f t="shared" si="135"/>
        <v>1999.2</v>
      </c>
      <c r="M2142" s="3" t="str">
        <f>TEXT(Table3[[#This Row],[Date]], "mmmm")</f>
        <v>February</v>
      </c>
      <c r="N2142" s="3" t="str">
        <f>_xlfn.XLOOKUP(D2142,Customers!A:A,Customers!B:B )</f>
        <v>Baker, Gonzalez and Wood</v>
      </c>
      <c r="O2142" s="3" t="str">
        <f>_xlfn.XLOOKUP(C2142,Books!A:A,Books!B:B)</f>
        <v>Wife get age</v>
      </c>
      <c r="P2142" s="3" t="str">
        <f>INDEX(Customers!B:B,MATCH(D2142,Customers!A:A,0))</f>
        <v>Baker, Gonzalez and Wood</v>
      </c>
    </row>
    <row r="2143" spans="1:16">
      <c r="A2143" t="s">
        <v>2790</v>
      </c>
      <c r="B2143" s="5">
        <v>44966</v>
      </c>
      <c r="C2143" t="s">
        <v>62</v>
      </c>
      <c r="D2143" t="s">
        <v>544</v>
      </c>
      <c r="E2143">
        <v>5</v>
      </c>
      <c r="F2143" t="str">
        <f t="shared" si="132"/>
        <v>normal</v>
      </c>
      <c r="G2143" s="3">
        <v>336</v>
      </c>
      <c r="H2143">
        <v>15</v>
      </c>
      <c r="I2143" t="str">
        <f t="shared" si="133"/>
        <v>discounted</v>
      </c>
      <c r="J2143" s="3">
        <f>Table3[[#This Row],[Quantity_Sold]]*Table3[[#This Row],[Selling_Price]]</f>
        <v>1680</v>
      </c>
      <c r="K2143" s="3">
        <f t="shared" si="134"/>
        <v>50.4</v>
      </c>
      <c r="L2143" s="3">
        <f t="shared" si="135"/>
        <v>1629.6</v>
      </c>
      <c r="M2143" s="3" t="str">
        <f>TEXT(Table3[[#This Row],[Date]], "mmmm")</f>
        <v>February</v>
      </c>
      <c r="N2143" s="3" t="str">
        <f>_xlfn.XLOOKUP(D2143,Customers!A:A,Customers!B:B )</f>
        <v>Lee Ltd</v>
      </c>
      <c r="O2143" s="3" t="str">
        <f>_xlfn.XLOOKUP(C2143,Books!A:A,Books!B:B)</f>
        <v>Wife get age</v>
      </c>
      <c r="P2143" s="3" t="str">
        <f>INDEX(Customers!B:B,MATCH(D2143,Customers!A:A,0))</f>
        <v>Lee Ltd</v>
      </c>
    </row>
    <row r="2144" spans="1:16">
      <c r="A2144" t="s">
        <v>2791</v>
      </c>
      <c r="B2144" s="5">
        <v>44976</v>
      </c>
      <c r="C2144" t="s">
        <v>100</v>
      </c>
      <c r="D2144" t="s">
        <v>468</v>
      </c>
      <c r="E2144">
        <v>8</v>
      </c>
      <c r="F2144" t="str">
        <f t="shared" si="132"/>
        <v>Bulk</v>
      </c>
      <c r="G2144" s="3">
        <v>334</v>
      </c>
      <c r="H2144">
        <v>15</v>
      </c>
      <c r="I2144" t="str">
        <f t="shared" si="133"/>
        <v>discounted</v>
      </c>
      <c r="J2144" s="3">
        <f>Table3[[#This Row],[Quantity_Sold]]*Table3[[#This Row],[Selling_Price]]</f>
        <v>2672</v>
      </c>
      <c r="K2144" s="3">
        <f t="shared" si="134"/>
        <v>50.1</v>
      </c>
      <c r="L2144" s="3">
        <f t="shared" si="135"/>
        <v>2621.9</v>
      </c>
      <c r="M2144" s="3" t="str">
        <f>TEXT(Table3[[#This Row],[Date]], "mmmm")</f>
        <v>February</v>
      </c>
      <c r="N2144" s="3" t="str">
        <f>_xlfn.XLOOKUP(D2144,Customers!A:A,Customers!B:B )</f>
        <v>Barnes PLC</v>
      </c>
      <c r="O2144" s="3" t="str">
        <f>_xlfn.XLOOKUP(C2144,Books!A:A,Books!B:B)</f>
        <v>Prevent particularly wrong</v>
      </c>
      <c r="P2144" s="3" t="str">
        <f>INDEX(Customers!B:B,MATCH(D2144,Customers!A:A,0))</f>
        <v>Barnes PLC</v>
      </c>
    </row>
    <row r="2145" spans="1:16">
      <c r="A2145" t="s">
        <v>2792</v>
      </c>
      <c r="B2145" s="5">
        <v>44973</v>
      </c>
      <c r="C2145" t="s">
        <v>66</v>
      </c>
      <c r="D2145" t="s">
        <v>434</v>
      </c>
      <c r="E2145">
        <v>8</v>
      </c>
      <c r="F2145" t="str">
        <f t="shared" si="132"/>
        <v>Bulk</v>
      </c>
      <c r="G2145" s="3">
        <v>271</v>
      </c>
      <c r="H2145">
        <v>15</v>
      </c>
      <c r="I2145" t="str">
        <f t="shared" si="133"/>
        <v>discounted</v>
      </c>
      <c r="J2145" s="3">
        <f>Table3[[#This Row],[Quantity_Sold]]*Table3[[#This Row],[Selling_Price]]</f>
        <v>2168</v>
      </c>
      <c r="K2145" s="3">
        <f t="shared" si="134"/>
        <v>40.65</v>
      </c>
      <c r="L2145" s="3">
        <f t="shared" si="135"/>
        <v>2127.35</v>
      </c>
      <c r="M2145" s="3" t="str">
        <f>TEXT(Table3[[#This Row],[Date]], "mmmm")</f>
        <v>February</v>
      </c>
      <c r="N2145" s="3" t="str">
        <f>_xlfn.XLOOKUP(D2145,Customers!A:A,Customers!B:B )</f>
        <v>Gonzalez-Tran</v>
      </c>
      <c r="O2145" s="3" t="str">
        <f>_xlfn.XLOOKUP(C2145,Books!A:A,Books!B:B)</f>
        <v>Easy citizen time</v>
      </c>
      <c r="P2145" s="3" t="str">
        <f>INDEX(Customers!B:B,MATCH(D2145,Customers!A:A,0))</f>
        <v>Gonzalez-Tran</v>
      </c>
    </row>
    <row r="2146" spans="1:16">
      <c r="A2146" t="s">
        <v>2793</v>
      </c>
      <c r="B2146" s="5">
        <v>44967</v>
      </c>
      <c r="C2146" t="s">
        <v>120</v>
      </c>
      <c r="D2146" t="s">
        <v>430</v>
      </c>
      <c r="E2146">
        <v>1</v>
      </c>
      <c r="F2146" t="str">
        <f t="shared" si="132"/>
        <v>normal</v>
      </c>
      <c r="G2146" s="3">
        <v>204</v>
      </c>
      <c r="H2146">
        <v>5</v>
      </c>
      <c r="I2146" t="str">
        <f t="shared" si="133"/>
        <v>discounted</v>
      </c>
      <c r="J2146" s="3">
        <f>Table3[[#This Row],[Quantity_Sold]]*Table3[[#This Row],[Selling_Price]]</f>
        <v>204</v>
      </c>
      <c r="K2146" s="3">
        <f t="shared" si="134"/>
        <v>10.199999999999999</v>
      </c>
      <c r="L2146" s="3">
        <f t="shared" si="135"/>
        <v>193.8</v>
      </c>
      <c r="M2146" s="3" t="str">
        <f>TEXT(Table3[[#This Row],[Date]], "mmmm")</f>
        <v>February</v>
      </c>
      <c r="N2146" s="3" t="str">
        <f>_xlfn.XLOOKUP(D2146,Customers!A:A,Customers!B:B )</f>
        <v>Ford PLC</v>
      </c>
      <c r="O2146" s="3" t="str">
        <f>_xlfn.XLOOKUP(C2146,Books!A:A,Books!B:B)</f>
        <v>Expect turn</v>
      </c>
      <c r="P2146" s="3" t="str">
        <f>INDEX(Customers!B:B,MATCH(D2146,Customers!A:A,0))</f>
        <v>Ford PLC</v>
      </c>
    </row>
    <row r="2147" spans="1:16">
      <c r="A2147" t="s">
        <v>2794</v>
      </c>
      <c r="B2147" s="5">
        <v>44960</v>
      </c>
      <c r="C2147" t="s">
        <v>7</v>
      </c>
      <c r="D2147" t="s">
        <v>556</v>
      </c>
      <c r="E2147">
        <v>1</v>
      </c>
      <c r="F2147" t="str">
        <f t="shared" si="132"/>
        <v>normal</v>
      </c>
      <c r="G2147" s="3">
        <v>341</v>
      </c>
      <c r="H2147">
        <v>15</v>
      </c>
      <c r="I2147" t="str">
        <f t="shared" si="133"/>
        <v>discounted</v>
      </c>
      <c r="J2147" s="3">
        <f>Table3[[#This Row],[Quantity_Sold]]*Table3[[#This Row],[Selling_Price]]</f>
        <v>341</v>
      </c>
      <c r="K2147" s="3">
        <f t="shared" si="134"/>
        <v>51.15</v>
      </c>
      <c r="L2147" s="3">
        <f t="shared" si="135"/>
        <v>289.85000000000002</v>
      </c>
      <c r="M2147" s="3" t="str">
        <f>TEXT(Table3[[#This Row],[Date]], "mmmm")</f>
        <v>February</v>
      </c>
      <c r="N2147" s="3" t="str">
        <f>_xlfn.XLOOKUP(D2147,Customers!A:A,Customers!B:B )</f>
        <v>Richards Ltd</v>
      </c>
      <c r="O2147" s="3" t="str">
        <f>_xlfn.XLOOKUP(C2147,Books!A:A,Books!B:B)</f>
        <v>Key protect simple fall</v>
      </c>
      <c r="P2147" s="3" t="str">
        <f>INDEX(Customers!B:B,MATCH(D2147,Customers!A:A,0))</f>
        <v>Richards Ltd</v>
      </c>
    </row>
    <row r="2148" spans="1:16">
      <c r="A2148" t="s">
        <v>2795</v>
      </c>
      <c r="B2148" s="5">
        <v>44978</v>
      </c>
      <c r="C2148" t="s">
        <v>90</v>
      </c>
      <c r="D2148" t="s">
        <v>268</v>
      </c>
      <c r="E2148">
        <v>3</v>
      </c>
      <c r="F2148" t="str">
        <f t="shared" si="132"/>
        <v>normal</v>
      </c>
      <c r="G2148" s="3">
        <v>222</v>
      </c>
      <c r="H2148">
        <v>10</v>
      </c>
      <c r="I2148" t="str">
        <f t="shared" si="133"/>
        <v>discounted</v>
      </c>
      <c r="J2148" s="3">
        <f>Table3[[#This Row],[Quantity_Sold]]*Table3[[#This Row],[Selling_Price]]</f>
        <v>666</v>
      </c>
      <c r="K2148" s="3">
        <f t="shared" si="134"/>
        <v>22.2</v>
      </c>
      <c r="L2148" s="3">
        <f t="shared" si="135"/>
        <v>643.79999999999995</v>
      </c>
      <c r="M2148" s="3" t="str">
        <f>TEXT(Table3[[#This Row],[Date]], "mmmm")</f>
        <v>February</v>
      </c>
      <c r="N2148" s="3" t="str">
        <f>_xlfn.XLOOKUP(D2148,Customers!A:A,Customers!B:B )</f>
        <v>Williams-Hart</v>
      </c>
      <c r="O2148" s="3" t="str">
        <f>_xlfn.XLOOKUP(C2148,Books!A:A,Books!B:B)</f>
        <v>Remember approach buy</v>
      </c>
      <c r="P2148" s="3" t="str">
        <f>INDEX(Customers!B:B,MATCH(D2148,Customers!A:A,0))</f>
        <v>Williams-Hart</v>
      </c>
    </row>
    <row r="2149" spans="1:16">
      <c r="A2149" t="s">
        <v>2796</v>
      </c>
      <c r="B2149" s="5">
        <v>44967</v>
      </c>
      <c r="C2149" t="s">
        <v>68</v>
      </c>
      <c r="D2149" t="s">
        <v>416</v>
      </c>
      <c r="E2149">
        <v>9</v>
      </c>
      <c r="F2149" t="str">
        <f t="shared" si="132"/>
        <v>Bulk</v>
      </c>
      <c r="G2149" s="3">
        <v>410</v>
      </c>
      <c r="H2149">
        <v>0</v>
      </c>
      <c r="I2149" t="str">
        <f t="shared" si="133"/>
        <v>full price</v>
      </c>
      <c r="J2149" s="3">
        <f>Table3[[#This Row],[Quantity_Sold]]*Table3[[#This Row],[Selling_Price]]</f>
        <v>3690</v>
      </c>
      <c r="K2149" s="3">
        <f t="shared" si="134"/>
        <v>0</v>
      </c>
      <c r="L2149" s="3">
        <f t="shared" si="135"/>
        <v>3690</v>
      </c>
      <c r="M2149" s="3" t="str">
        <f>TEXT(Table3[[#This Row],[Date]], "mmmm")</f>
        <v>February</v>
      </c>
      <c r="N2149" s="3" t="str">
        <f>_xlfn.XLOOKUP(D2149,Customers!A:A,Customers!B:B )</f>
        <v>Ashley, Delgado and Hernandez</v>
      </c>
      <c r="O2149" s="3" t="str">
        <f>_xlfn.XLOOKUP(C2149,Books!A:A,Books!B:B)</f>
        <v>Audience will series</v>
      </c>
      <c r="P2149" s="3" t="str">
        <f>INDEX(Customers!B:B,MATCH(D2149,Customers!A:A,0))</f>
        <v>Ashley, Delgado and Hernandez</v>
      </c>
    </row>
    <row r="2150" spans="1:16">
      <c r="A2150" t="s">
        <v>2797</v>
      </c>
      <c r="B2150" s="5">
        <v>44979</v>
      </c>
      <c r="C2150" t="s">
        <v>38</v>
      </c>
      <c r="D2150" t="s">
        <v>151</v>
      </c>
      <c r="E2150">
        <v>6</v>
      </c>
      <c r="F2150" t="str">
        <f t="shared" si="132"/>
        <v>Bulk</v>
      </c>
      <c r="G2150" s="3">
        <v>417</v>
      </c>
      <c r="H2150">
        <v>10</v>
      </c>
      <c r="I2150" t="str">
        <f t="shared" si="133"/>
        <v>discounted</v>
      </c>
      <c r="J2150" s="3">
        <f>Table3[[#This Row],[Quantity_Sold]]*Table3[[#This Row],[Selling_Price]]</f>
        <v>2502</v>
      </c>
      <c r="K2150" s="3">
        <f t="shared" si="134"/>
        <v>41.7</v>
      </c>
      <c r="L2150" s="3">
        <f t="shared" si="135"/>
        <v>2460.3000000000002</v>
      </c>
      <c r="M2150" s="3" t="str">
        <f>TEXT(Table3[[#This Row],[Date]], "mmmm")</f>
        <v>February</v>
      </c>
      <c r="N2150" s="3" t="str">
        <f>_xlfn.XLOOKUP(D2150,Customers!A:A,Customers!B:B )</f>
        <v>Walter, Richard and Powell</v>
      </c>
      <c r="O2150" s="3" t="str">
        <f>_xlfn.XLOOKUP(C2150,Books!A:A,Books!B:B)</f>
        <v>Impact believe worker look</v>
      </c>
      <c r="P2150" s="3" t="str">
        <f>INDEX(Customers!B:B,MATCH(D2150,Customers!A:A,0))</f>
        <v>Walter, Richard and Powell</v>
      </c>
    </row>
    <row r="2151" spans="1:16">
      <c r="A2151" t="s">
        <v>2798</v>
      </c>
      <c r="B2151" s="5">
        <v>44960</v>
      </c>
      <c r="C2151" t="s">
        <v>72</v>
      </c>
      <c r="D2151" t="s">
        <v>628</v>
      </c>
      <c r="E2151">
        <v>9</v>
      </c>
      <c r="F2151" t="str">
        <f t="shared" si="132"/>
        <v>Bulk</v>
      </c>
      <c r="G2151" s="3">
        <v>423</v>
      </c>
      <c r="H2151">
        <v>10</v>
      </c>
      <c r="I2151" t="str">
        <f t="shared" si="133"/>
        <v>discounted</v>
      </c>
      <c r="J2151" s="3">
        <f>Table3[[#This Row],[Quantity_Sold]]*Table3[[#This Row],[Selling_Price]]</f>
        <v>3807</v>
      </c>
      <c r="K2151" s="3">
        <f t="shared" si="134"/>
        <v>42.3</v>
      </c>
      <c r="L2151" s="3">
        <f t="shared" si="135"/>
        <v>3764.7</v>
      </c>
      <c r="M2151" s="3" t="str">
        <f>TEXT(Table3[[#This Row],[Date]], "mmmm")</f>
        <v>February</v>
      </c>
      <c r="N2151" s="3" t="str">
        <f>_xlfn.XLOOKUP(D2151,Customers!A:A,Customers!B:B )</f>
        <v>Curtis Group</v>
      </c>
      <c r="O2151" s="3" t="str">
        <f>_xlfn.XLOOKUP(C2151,Books!A:A,Books!B:B)</f>
        <v>Remain hard</v>
      </c>
      <c r="P2151" s="3" t="str">
        <f>INDEX(Customers!B:B,MATCH(D2151,Customers!A:A,0))</f>
        <v>Curtis Group</v>
      </c>
    </row>
    <row r="2152" spans="1:16">
      <c r="A2152" t="s">
        <v>2799</v>
      </c>
      <c r="B2152" s="5">
        <v>44978</v>
      </c>
      <c r="C2152" t="s">
        <v>34</v>
      </c>
      <c r="D2152" t="s">
        <v>238</v>
      </c>
      <c r="E2152">
        <v>4</v>
      </c>
      <c r="F2152" t="str">
        <f t="shared" si="132"/>
        <v>normal</v>
      </c>
      <c r="G2152" s="3">
        <v>284</v>
      </c>
      <c r="H2152">
        <v>15</v>
      </c>
      <c r="I2152" t="str">
        <f t="shared" si="133"/>
        <v>discounted</v>
      </c>
      <c r="J2152" s="3">
        <f>Table3[[#This Row],[Quantity_Sold]]*Table3[[#This Row],[Selling_Price]]</f>
        <v>1136</v>
      </c>
      <c r="K2152" s="3">
        <f t="shared" si="134"/>
        <v>42.6</v>
      </c>
      <c r="L2152" s="3">
        <f t="shared" si="135"/>
        <v>1093.4000000000001</v>
      </c>
      <c r="M2152" s="3" t="str">
        <f>TEXT(Table3[[#This Row],[Date]], "mmmm")</f>
        <v>February</v>
      </c>
      <c r="N2152" s="3" t="str">
        <f>_xlfn.XLOOKUP(D2152,Customers!A:A,Customers!B:B )</f>
        <v>Roach-Gonzalez</v>
      </c>
      <c r="O2152" s="3" t="str">
        <f>_xlfn.XLOOKUP(C2152,Books!A:A,Books!B:B)</f>
        <v>Against realize bill</v>
      </c>
      <c r="P2152" s="3" t="str">
        <f>INDEX(Customers!B:B,MATCH(D2152,Customers!A:A,0))</f>
        <v>Roach-Gonzalez</v>
      </c>
    </row>
    <row r="2153" spans="1:16">
      <c r="A2153" t="s">
        <v>2800</v>
      </c>
      <c r="B2153" s="5">
        <v>44973</v>
      </c>
      <c r="C2153" t="s">
        <v>94</v>
      </c>
      <c r="D2153" t="s">
        <v>500</v>
      </c>
      <c r="E2153">
        <v>1</v>
      </c>
      <c r="F2153" t="str">
        <f t="shared" si="132"/>
        <v>normal</v>
      </c>
      <c r="G2153" s="3">
        <v>262</v>
      </c>
      <c r="H2153">
        <v>0</v>
      </c>
      <c r="I2153" t="str">
        <f t="shared" si="133"/>
        <v>full price</v>
      </c>
      <c r="J2153" s="3">
        <f>Table3[[#This Row],[Quantity_Sold]]*Table3[[#This Row],[Selling_Price]]</f>
        <v>262</v>
      </c>
      <c r="K2153" s="3">
        <f t="shared" si="134"/>
        <v>0</v>
      </c>
      <c r="L2153" s="3">
        <f t="shared" si="135"/>
        <v>262</v>
      </c>
      <c r="M2153" s="3" t="str">
        <f>TEXT(Table3[[#This Row],[Date]], "mmmm")</f>
        <v>February</v>
      </c>
      <c r="N2153" s="3" t="str">
        <f>_xlfn.XLOOKUP(D2153,Customers!A:A,Customers!B:B )</f>
        <v>Patterson Ltd</v>
      </c>
      <c r="O2153" s="3" t="str">
        <f>_xlfn.XLOOKUP(C2153,Books!A:A,Books!B:B)</f>
        <v>Number owner</v>
      </c>
      <c r="P2153" s="3" t="str">
        <f>INDEX(Customers!B:B,MATCH(D2153,Customers!A:A,0))</f>
        <v>Patterson Ltd</v>
      </c>
    </row>
    <row r="2154" spans="1:16">
      <c r="A2154" t="s">
        <v>2801</v>
      </c>
      <c r="B2154" s="5">
        <v>44967</v>
      </c>
      <c r="C2154" t="s">
        <v>13</v>
      </c>
      <c r="D2154" t="s">
        <v>470</v>
      </c>
      <c r="E2154">
        <v>10</v>
      </c>
      <c r="F2154" t="str">
        <f t="shared" si="132"/>
        <v>Bulk</v>
      </c>
      <c r="G2154" s="3">
        <v>354</v>
      </c>
      <c r="H2154">
        <v>10</v>
      </c>
      <c r="I2154" t="str">
        <f t="shared" si="133"/>
        <v>discounted</v>
      </c>
      <c r="J2154" s="3">
        <f>Table3[[#This Row],[Quantity_Sold]]*Table3[[#This Row],[Selling_Price]]</f>
        <v>3540</v>
      </c>
      <c r="K2154" s="3">
        <f t="shared" si="134"/>
        <v>35.4</v>
      </c>
      <c r="L2154" s="3">
        <f t="shared" si="135"/>
        <v>3504.6</v>
      </c>
      <c r="M2154" s="3" t="str">
        <f>TEXT(Table3[[#This Row],[Date]], "mmmm")</f>
        <v>February</v>
      </c>
      <c r="N2154" s="3" t="str">
        <f>_xlfn.XLOOKUP(D2154,Customers!A:A,Customers!B:B )</f>
        <v>Hill-Rojas</v>
      </c>
      <c r="O2154" s="3" t="str">
        <f>_xlfn.XLOOKUP(C2154,Books!A:A,Books!B:B)</f>
        <v>Food ability</v>
      </c>
      <c r="P2154" s="3" t="str">
        <f>INDEX(Customers!B:B,MATCH(D2154,Customers!A:A,0))</f>
        <v>Hill-Rojas</v>
      </c>
    </row>
    <row r="2155" spans="1:16">
      <c r="A2155" t="s">
        <v>2802</v>
      </c>
      <c r="B2155" s="5">
        <v>44964</v>
      </c>
      <c r="C2155" t="s">
        <v>54</v>
      </c>
      <c r="D2155" t="s">
        <v>394</v>
      </c>
      <c r="E2155">
        <v>6</v>
      </c>
      <c r="F2155" t="str">
        <f t="shared" si="132"/>
        <v>Bulk</v>
      </c>
      <c r="G2155" s="3">
        <v>421</v>
      </c>
      <c r="H2155">
        <v>10</v>
      </c>
      <c r="I2155" t="str">
        <f t="shared" si="133"/>
        <v>discounted</v>
      </c>
      <c r="J2155" s="3">
        <f>Table3[[#This Row],[Quantity_Sold]]*Table3[[#This Row],[Selling_Price]]</f>
        <v>2526</v>
      </c>
      <c r="K2155" s="3">
        <f t="shared" si="134"/>
        <v>42.1</v>
      </c>
      <c r="L2155" s="3">
        <f t="shared" si="135"/>
        <v>2483.9</v>
      </c>
      <c r="M2155" s="3" t="str">
        <f>TEXT(Table3[[#This Row],[Date]], "mmmm")</f>
        <v>February</v>
      </c>
      <c r="N2155" s="3" t="str">
        <f>_xlfn.XLOOKUP(D2155,Customers!A:A,Customers!B:B )</f>
        <v>Johnson, Gordon and Fuentes</v>
      </c>
      <c r="O2155" s="3" t="str">
        <f>_xlfn.XLOOKUP(C2155,Books!A:A,Books!B:B)</f>
        <v>Author director</v>
      </c>
      <c r="P2155" s="3" t="str">
        <f>INDEX(Customers!B:B,MATCH(D2155,Customers!A:A,0))</f>
        <v>Johnson, Gordon and Fuentes</v>
      </c>
    </row>
    <row r="2156" spans="1:16">
      <c r="A2156" t="s">
        <v>2803</v>
      </c>
      <c r="B2156" s="5">
        <v>44963</v>
      </c>
      <c r="C2156" t="s">
        <v>18</v>
      </c>
      <c r="D2156" t="s">
        <v>454</v>
      </c>
      <c r="E2156">
        <v>10</v>
      </c>
      <c r="F2156" t="str">
        <f t="shared" si="132"/>
        <v>Bulk</v>
      </c>
      <c r="G2156" s="3">
        <v>500</v>
      </c>
      <c r="H2156">
        <v>10</v>
      </c>
      <c r="I2156" t="str">
        <f t="shared" si="133"/>
        <v>discounted</v>
      </c>
      <c r="J2156" s="3">
        <f>Table3[[#This Row],[Quantity_Sold]]*Table3[[#This Row],[Selling_Price]]</f>
        <v>5000</v>
      </c>
      <c r="K2156" s="3">
        <f t="shared" si="134"/>
        <v>50</v>
      </c>
      <c r="L2156" s="3">
        <f t="shared" si="135"/>
        <v>4950</v>
      </c>
      <c r="M2156" s="3" t="str">
        <f>TEXT(Table3[[#This Row],[Date]], "mmmm")</f>
        <v>February</v>
      </c>
      <c r="N2156" s="3" t="str">
        <f>_xlfn.XLOOKUP(D2156,Customers!A:A,Customers!B:B )</f>
        <v>Martin Ltd</v>
      </c>
      <c r="O2156" s="3" t="str">
        <f>_xlfn.XLOOKUP(C2156,Books!A:A,Books!B:B)</f>
        <v>Cell become</v>
      </c>
      <c r="P2156" s="3" t="str">
        <f>INDEX(Customers!B:B,MATCH(D2156,Customers!A:A,0))</f>
        <v>Martin Ltd</v>
      </c>
    </row>
    <row r="2157" spans="1:16">
      <c r="A2157" t="s">
        <v>2804</v>
      </c>
      <c r="B2157" s="5">
        <v>44961</v>
      </c>
      <c r="C2157" t="s">
        <v>4</v>
      </c>
      <c r="D2157" t="s">
        <v>372</v>
      </c>
      <c r="E2157">
        <v>2</v>
      </c>
      <c r="F2157" t="str">
        <f t="shared" si="132"/>
        <v>normal</v>
      </c>
      <c r="G2157" s="3">
        <v>418</v>
      </c>
      <c r="H2157">
        <v>5</v>
      </c>
      <c r="I2157" t="str">
        <f t="shared" si="133"/>
        <v>discounted</v>
      </c>
      <c r="J2157" s="3">
        <f>Table3[[#This Row],[Quantity_Sold]]*Table3[[#This Row],[Selling_Price]]</f>
        <v>836</v>
      </c>
      <c r="K2157" s="3">
        <f t="shared" si="134"/>
        <v>20.9</v>
      </c>
      <c r="L2157" s="3">
        <f t="shared" si="135"/>
        <v>815.1</v>
      </c>
      <c r="M2157" s="3" t="str">
        <f>TEXT(Table3[[#This Row],[Date]], "mmmm")</f>
        <v>February</v>
      </c>
      <c r="N2157" s="3" t="str">
        <f>_xlfn.XLOOKUP(D2157,Customers!A:A,Customers!B:B )</f>
        <v>Lambert, Valdez and Garcia</v>
      </c>
      <c r="O2157" s="3" t="str">
        <f>_xlfn.XLOOKUP(C2157,Books!A:A,Books!B:B)</f>
        <v>Arrive ok</v>
      </c>
      <c r="P2157" s="3" t="str">
        <f>INDEX(Customers!B:B,MATCH(D2157,Customers!A:A,0))</f>
        <v>Lambert, Valdez and Garcia</v>
      </c>
    </row>
    <row r="2158" spans="1:16">
      <c r="A2158" t="s">
        <v>2805</v>
      </c>
      <c r="B2158" s="5">
        <v>44973</v>
      </c>
      <c r="C2158" t="s">
        <v>36</v>
      </c>
      <c r="D2158" t="s">
        <v>240</v>
      </c>
      <c r="E2158">
        <v>7</v>
      </c>
      <c r="F2158" t="str">
        <f t="shared" si="132"/>
        <v>Bulk</v>
      </c>
      <c r="G2158" s="3">
        <v>420</v>
      </c>
      <c r="H2158">
        <v>10</v>
      </c>
      <c r="I2158" t="str">
        <f t="shared" si="133"/>
        <v>discounted</v>
      </c>
      <c r="J2158" s="3">
        <f>Table3[[#This Row],[Quantity_Sold]]*Table3[[#This Row],[Selling_Price]]</f>
        <v>2940</v>
      </c>
      <c r="K2158" s="3">
        <f t="shared" si="134"/>
        <v>42</v>
      </c>
      <c r="L2158" s="3">
        <f t="shared" si="135"/>
        <v>2898</v>
      </c>
      <c r="M2158" s="3" t="str">
        <f>TEXT(Table3[[#This Row],[Date]], "mmmm")</f>
        <v>February</v>
      </c>
      <c r="N2158" s="3" t="str">
        <f>_xlfn.XLOOKUP(D2158,Customers!A:A,Customers!B:B )</f>
        <v>Hayes-Logan</v>
      </c>
      <c r="O2158" s="3" t="str">
        <f>_xlfn.XLOOKUP(C2158,Books!A:A,Books!B:B)</f>
        <v>Try fast</v>
      </c>
      <c r="P2158" s="3" t="str">
        <f>INDEX(Customers!B:B,MATCH(D2158,Customers!A:A,0))</f>
        <v>Hayes-Logan</v>
      </c>
    </row>
    <row r="2159" spans="1:16">
      <c r="A2159" t="s">
        <v>2806</v>
      </c>
      <c r="B2159" s="5">
        <v>44958</v>
      </c>
      <c r="C2159" t="s">
        <v>70</v>
      </c>
      <c r="D2159" t="s">
        <v>366</v>
      </c>
      <c r="E2159">
        <v>1</v>
      </c>
      <c r="F2159" t="str">
        <f t="shared" si="132"/>
        <v>normal</v>
      </c>
      <c r="G2159" s="3">
        <v>370</v>
      </c>
      <c r="H2159">
        <v>15</v>
      </c>
      <c r="I2159" t="str">
        <f t="shared" si="133"/>
        <v>discounted</v>
      </c>
      <c r="J2159" s="3">
        <f>Table3[[#This Row],[Quantity_Sold]]*Table3[[#This Row],[Selling_Price]]</f>
        <v>370</v>
      </c>
      <c r="K2159" s="3">
        <f t="shared" si="134"/>
        <v>55.5</v>
      </c>
      <c r="L2159" s="3">
        <f t="shared" si="135"/>
        <v>314.5</v>
      </c>
      <c r="M2159" s="3" t="str">
        <f>TEXT(Table3[[#This Row],[Date]], "mmmm")</f>
        <v>February</v>
      </c>
      <c r="N2159" s="3" t="str">
        <f>_xlfn.XLOOKUP(D2159,Customers!A:A,Customers!B:B )</f>
        <v>Carr Ltd</v>
      </c>
      <c r="O2159" s="3" t="str">
        <f>_xlfn.XLOOKUP(C2159,Books!A:A,Books!B:B)</f>
        <v>Assume wrong</v>
      </c>
      <c r="P2159" s="3" t="str">
        <f>INDEX(Customers!B:B,MATCH(D2159,Customers!A:A,0))</f>
        <v>Carr Ltd</v>
      </c>
    </row>
    <row r="2160" spans="1:16">
      <c r="A2160" t="s">
        <v>2807</v>
      </c>
      <c r="B2160" s="5">
        <v>44970</v>
      </c>
      <c r="C2160" t="s">
        <v>80</v>
      </c>
      <c r="D2160" t="s">
        <v>476</v>
      </c>
      <c r="E2160">
        <v>6</v>
      </c>
      <c r="F2160" t="str">
        <f t="shared" si="132"/>
        <v>Bulk</v>
      </c>
      <c r="G2160" s="3">
        <v>164</v>
      </c>
      <c r="H2160">
        <v>0</v>
      </c>
      <c r="I2160" t="str">
        <f t="shared" si="133"/>
        <v>full price</v>
      </c>
      <c r="J2160" s="3">
        <f>Table3[[#This Row],[Quantity_Sold]]*Table3[[#This Row],[Selling_Price]]</f>
        <v>984</v>
      </c>
      <c r="K2160" s="3">
        <f t="shared" si="134"/>
        <v>0</v>
      </c>
      <c r="L2160" s="3">
        <f t="shared" si="135"/>
        <v>984</v>
      </c>
      <c r="M2160" s="3" t="str">
        <f>TEXT(Table3[[#This Row],[Date]], "mmmm")</f>
        <v>February</v>
      </c>
      <c r="N2160" s="3" t="str">
        <f>_xlfn.XLOOKUP(D2160,Customers!A:A,Customers!B:B )</f>
        <v>Warren, Crane and Jones</v>
      </c>
      <c r="O2160" s="3" t="str">
        <f>_xlfn.XLOOKUP(C2160,Books!A:A,Books!B:B)</f>
        <v>Can apply</v>
      </c>
      <c r="P2160" s="3" t="str">
        <f>INDEX(Customers!B:B,MATCH(D2160,Customers!A:A,0))</f>
        <v>Warren, Crane and Jones</v>
      </c>
    </row>
    <row r="2161" spans="1:16">
      <c r="A2161" t="s">
        <v>2808</v>
      </c>
      <c r="B2161" s="5">
        <v>44978</v>
      </c>
      <c r="C2161" t="s">
        <v>26</v>
      </c>
      <c r="D2161" t="s">
        <v>248</v>
      </c>
      <c r="E2161">
        <v>8</v>
      </c>
      <c r="F2161" t="str">
        <f t="shared" si="132"/>
        <v>Bulk</v>
      </c>
      <c r="G2161" s="3">
        <v>210</v>
      </c>
      <c r="H2161">
        <v>15</v>
      </c>
      <c r="I2161" t="str">
        <f t="shared" si="133"/>
        <v>discounted</v>
      </c>
      <c r="J2161" s="3">
        <f>Table3[[#This Row],[Quantity_Sold]]*Table3[[#This Row],[Selling_Price]]</f>
        <v>1680</v>
      </c>
      <c r="K2161" s="3">
        <f t="shared" si="134"/>
        <v>31.5</v>
      </c>
      <c r="L2161" s="3">
        <f t="shared" si="135"/>
        <v>1648.5</v>
      </c>
      <c r="M2161" s="3" t="str">
        <f>TEXT(Table3[[#This Row],[Date]], "mmmm")</f>
        <v>February</v>
      </c>
      <c r="N2161" s="3" t="str">
        <f>_xlfn.XLOOKUP(D2161,Customers!A:A,Customers!B:B )</f>
        <v>Macdonald Ltd</v>
      </c>
      <c r="O2161" s="3" t="str">
        <f>_xlfn.XLOOKUP(C2161,Books!A:A,Books!B:B)</f>
        <v>Nearly material</v>
      </c>
      <c r="P2161" s="3" t="str">
        <f>INDEX(Customers!B:B,MATCH(D2161,Customers!A:A,0))</f>
        <v>Macdonald Ltd</v>
      </c>
    </row>
    <row r="2162" spans="1:16">
      <c r="A2162" t="s">
        <v>2809</v>
      </c>
      <c r="B2162" s="5">
        <v>44983</v>
      </c>
      <c r="C2162" t="s">
        <v>104</v>
      </c>
      <c r="D2162" t="s">
        <v>494</v>
      </c>
      <c r="E2162">
        <v>4</v>
      </c>
      <c r="F2162" t="str">
        <f t="shared" si="132"/>
        <v>normal</v>
      </c>
      <c r="G2162" s="3">
        <v>465</v>
      </c>
      <c r="H2162">
        <v>15</v>
      </c>
      <c r="I2162" t="str">
        <f t="shared" si="133"/>
        <v>discounted</v>
      </c>
      <c r="J2162" s="3">
        <f>Table3[[#This Row],[Quantity_Sold]]*Table3[[#This Row],[Selling_Price]]</f>
        <v>1860</v>
      </c>
      <c r="K2162" s="3">
        <f t="shared" si="134"/>
        <v>69.75</v>
      </c>
      <c r="L2162" s="3">
        <f t="shared" si="135"/>
        <v>1790.25</v>
      </c>
      <c r="M2162" s="3" t="str">
        <f>TEXT(Table3[[#This Row],[Date]], "mmmm")</f>
        <v>February</v>
      </c>
      <c r="N2162" s="3" t="str">
        <f>_xlfn.XLOOKUP(D2162,Customers!A:A,Customers!B:B )</f>
        <v>Garner Inc</v>
      </c>
      <c r="O2162" s="3" t="str">
        <f>_xlfn.XLOOKUP(C2162,Books!A:A,Books!B:B)</f>
        <v>Process find daughter</v>
      </c>
      <c r="P2162" s="3" t="str">
        <f>INDEX(Customers!B:B,MATCH(D2162,Customers!A:A,0))</f>
        <v>Garner Inc</v>
      </c>
    </row>
    <row r="2163" spans="1:16">
      <c r="A2163" t="s">
        <v>2810</v>
      </c>
      <c r="B2163" s="5">
        <v>44964</v>
      </c>
      <c r="C2163" t="s">
        <v>100</v>
      </c>
      <c r="D2163" t="s">
        <v>428</v>
      </c>
      <c r="E2163">
        <v>10</v>
      </c>
      <c r="F2163" t="str">
        <f t="shared" si="132"/>
        <v>Bulk</v>
      </c>
      <c r="G2163" s="3">
        <v>334</v>
      </c>
      <c r="H2163">
        <v>10</v>
      </c>
      <c r="I2163" t="str">
        <f t="shared" si="133"/>
        <v>discounted</v>
      </c>
      <c r="J2163" s="3">
        <f>Table3[[#This Row],[Quantity_Sold]]*Table3[[#This Row],[Selling_Price]]</f>
        <v>3340</v>
      </c>
      <c r="K2163" s="3">
        <f t="shared" si="134"/>
        <v>33.4</v>
      </c>
      <c r="L2163" s="3">
        <f t="shared" si="135"/>
        <v>3306.6</v>
      </c>
      <c r="M2163" s="3" t="str">
        <f>TEXT(Table3[[#This Row],[Date]], "mmmm")</f>
        <v>February</v>
      </c>
      <c r="N2163" s="3" t="str">
        <f>_xlfn.XLOOKUP(D2163,Customers!A:A,Customers!B:B )</f>
        <v>Daniels-Bond</v>
      </c>
      <c r="O2163" s="3" t="str">
        <f>_xlfn.XLOOKUP(C2163,Books!A:A,Books!B:B)</f>
        <v>Prevent particularly wrong</v>
      </c>
      <c r="P2163" s="3" t="str">
        <f>INDEX(Customers!B:B,MATCH(D2163,Customers!A:A,0))</f>
        <v>Daniels-Bond</v>
      </c>
    </row>
    <row r="2164" spans="1:16">
      <c r="A2164" t="s">
        <v>2811</v>
      </c>
      <c r="B2164" s="5">
        <v>44969</v>
      </c>
      <c r="C2164" t="s">
        <v>78</v>
      </c>
      <c r="D2164" t="s">
        <v>428</v>
      </c>
      <c r="E2164">
        <v>4</v>
      </c>
      <c r="F2164" t="str">
        <f t="shared" si="132"/>
        <v>normal</v>
      </c>
      <c r="G2164" s="3">
        <v>288</v>
      </c>
      <c r="H2164">
        <v>10</v>
      </c>
      <c r="I2164" t="str">
        <f t="shared" si="133"/>
        <v>discounted</v>
      </c>
      <c r="J2164" s="3">
        <f>Table3[[#This Row],[Quantity_Sold]]*Table3[[#This Row],[Selling_Price]]</f>
        <v>1152</v>
      </c>
      <c r="K2164" s="3">
        <f t="shared" si="134"/>
        <v>28.8</v>
      </c>
      <c r="L2164" s="3">
        <f t="shared" si="135"/>
        <v>1123.2</v>
      </c>
      <c r="M2164" s="3" t="str">
        <f>TEXT(Table3[[#This Row],[Date]], "mmmm")</f>
        <v>February</v>
      </c>
      <c r="N2164" s="3" t="str">
        <f>_xlfn.XLOOKUP(D2164,Customers!A:A,Customers!B:B )</f>
        <v>Daniels-Bond</v>
      </c>
      <c r="O2164" s="3" t="str">
        <f>_xlfn.XLOOKUP(C2164,Books!A:A,Books!B:B)</f>
        <v>Visit although I</v>
      </c>
      <c r="P2164" s="3" t="str">
        <f>INDEX(Customers!B:B,MATCH(D2164,Customers!A:A,0))</f>
        <v>Daniels-Bond</v>
      </c>
    </row>
    <row r="2165" spans="1:16">
      <c r="A2165" t="s">
        <v>2812</v>
      </c>
      <c r="B2165" s="5">
        <v>44982</v>
      </c>
      <c r="C2165" t="s">
        <v>68</v>
      </c>
      <c r="D2165" t="s">
        <v>358</v>
      </c>
      <c r="E2165">
        <v>1</v>
      </c>
      <c r="F2165" t="str">
        <f t="shared" si="132"/>
        <v>normal</v>
      </c>
      <c r="G2165" s="3">
        <v>410</v>
      </c>
      <c r="H2165">
        <v>5</v>
      </c>
      <c r="I2165" t="str">
        <f t="shared" si="133"/>
        <v>discounted</v>
      </c>
      <c r="J2165" s="3">
        <f>Table3[[#This Row],[Quantity_Sold]]*Table3[[#This Row],[Selling_Price]]</f>
        <v>410</v>
      </c>
      <c r="K2165" s="3">
        <f t="shared" si="134"/>
        <v>20.5</v>
      </c>
      <c r="L2165" s="3">
        <f t="shared" si="135"/>
        <v>389.5</v>
      </c>
      <c r="M2165" s="3" t="str">
        <f>TEXT(Table3[[#This Row],[Date]], "mmmm")</f>
        <v>February</v>
      </c>
      <c r="N2165" s="3" t="str">
        <f>_xlfn.XLOOKUP(D2165,Customers!A:A,Customers!B:B )</f>
        <v>Hood-Pena</v>
      </c>
      <c r="O2165" s="3" t="str">
        <f>_xlfn.XLOOKUP(C2165,Books!A:A,Books!B:B)</f>
        <v>Audience will series</v>
      </c>
      <c r="P2165" s="3" t="str">
        <f>INDEX(Customers!B:B,MATCH(D2165,Customers!A:A,0))</f>
        <v>Hood-Pena</v>
      </c>
    </row>
    <row r="2166" spans="1:16">
      <c r="A2166" t="s">
        <v>2813</v>
      </c>
      <c r="B2166" s="5">
        <v>44967</v>
      </c>
      <c r="C2166" t="s">
        <v>4</v>
      </c>
      <c r="D2166" t="s">
        <v>151</v>
      </c>
      <c r="E2166">
        <v>6</v>
      </c>
      <c r="F2166" t="str">
        <f t="shared" si="132"/>
        <v>Bulk</v>
      </c>
      <c r="G2166" s="3">
        <v>418</v>
      </c>
      <c r="H2166">
        <v>15</v>
      </c>
      <c r="I2166" t="str">
        <f t="shared" si="133"/>
        <v>discounted</v>
      </c>
      <c r="J2166" s="3">
        <f>Table3[[#This Row],[Quantity_Sold]]*Table3[[#This Row],[Selling_Price]]</f>
        <v>2508</v>
      </c>
      <c r="K2166" s="3">
        <f t="shared" si="134"/>
        <v>62.7</v>
      </c>
      <c r="L2166" s="3">
        <f t="shared" si="135"/>
        <v>2445.3000000000002</v>
      </c>
      <c r="M2166" s="3" t="str">
        <f>TEXT(Table3[[#This Row],[Date]], "mmmm")</f>
        <v>February</v>
      </c>
      <c r="N2166" s="3" t="str">
        <f>_xlfn.XLOOKUP(D2166,Customers!A:A,Customers!B:B )</f>
        <v>Walter, Richard and Powell</v>
      </c>
      <c r="O2166" s="3" t="str">
        <f>_xlfn.XLOOKUP(C2166,Books!A:A,Books!B:B)</f>
        <v>Arrive ok</v>
      </c>
      <c r="P2166" s="3" t="str">
        <f>INDEX(Customers!B:B,MATCH(D2166,Customers!A:A,0))</f>
        <v>Walter, Richard and Powell</v>
      </c>
    </row>
    <row r="2167" spans="1:16">
      <c r="A2167" t="s">
        <v>2814</v>
      </c>
      <c r="B2167" s="5">
        <v>44981</v>
      </c>
      <c r="C2167" t="s">
        <v>90</v>
      </c>
      <c r="D2167" t="s">
        <v>376</v>
      </c>
      <c r="E2167">
        <v>3</v>
      </c>
      <c r="F2167" t="str">
        <f t="shared" si="132"/>
        <v>normal</v>
      </c>
      <c r="G2167" s="3">
        <v>222</v>
      </c>
      <c r="H2167">
        <v>0</v>
      </c>
      <c r="I2167" t="str">
        <f t="shared" si="133"/>
        <v>full price</v>
      </c>
      <c r="J2167" s="3">
        <f>Table3[[#This Row],[Quantity_Sold]]*Table3[[#This Row],[Selling_Price]]</f>
        <v>666</v>
      </c>
      <c r="K2167" s="3">
        <f t="shared" si="134"/>
        <v>0</v>
      </c>
      <c r="L2167" s="3">
        <f t="shared" si="135"/>
        <v>666</v>
      </c>
      <c r="M2167" s="3" t="str">
        <f>TEXT(Table3[[#This Row],[Date]], "mmmm")</f>
        <v>February</v>
      </c>
      <c r="N2167" s="3" t="str">
        <f>_xlfn.XLOOKUP(D2167,Customers!A:A,Customers!B:B )</f>
        <v>Miller Ltd</v>
      </c>
      <c r="O2167" s="3" t="str">
        <f>_xlfn.XLOOKUP(C2167,Books!A:A,Books!B:B)</f>
        <v>Remember approach buy</v>
      </c>
      <c r="P2167" s="3" t="str">
        <f>INDEX(Customers!B:B,MATCH(D2167,Customers!A:A,0))</f>
        <v>Miller Ltd</v>
      </c>
    </row>
    <row r="2168" spans="1:16">
      <c r="A2168" t="s">
        <v>2815</v>
      </c>
      <c r="B2168" s="5">
        <v>44981</v>
      </c>
      <c r="C2168" t="s">
        <v>118</v>
      </c>
      <c r="D2168" t="s">
        <v>582</v>
      </c>
      <c r="E2168">
        <v>10</v>
      </c>
      <c r="F2168" t="str">
        <f t="shared" si="132"/>
        <v>Bulk</v>
      </c>
      <c r="G2168" s="3">
        <v>192</v>
      </c>
      <c r="H2168">
        <v>0</v>
      </c>
      <c r="I2168" t="str">
        <f t="shared" si="133"/>
        <v>full price</v>
      </c>
      <c r="J2168" s="3">
        <f>Table3[[#This Row],[Quantity_Sold]]*Table3[[#This Row],[Selling_Price]]</f>
        <v>1920</v>
      </c>
      <c r="K2168" s="3">
        <f t="shared" si="134"/>
        <v>0</v>
      </c>
      <c r="L2168" s="3">
        <f t="shared" si="135"/>
        <v>1920</v>
      </c>
      <c r="M2168" s="3" t="str">
        <f>TEXT(Table3[[#This Row],[Date]], "mmmm")</f>
        <v>February</v>
      </c>
      <c r="N2168" s="3" t="str">
        <f>_xlfn.XLOOKUP(D2168,Customers!A:A,Customers!B:B )</f>
        <v>Martin Inc</v>
      </c>
      <c r="O2168" s="3" t="str">
        <f>_xlfn.XLOOKUP(C2168,Books!A:A,Books!B:B)</f>
        <v>Attorney</v>
      </c>
      <c r="P2168" s="3" t="str">
        <f>INDEX(Customers!B:B,MATCH(D2168,Customers!A:A,0))</f>
        <v>Martin Inc</v>
      </c>
    </row>
    <row r="2169" spans="1:16">
      <c r="A2169" t="s">
        <v>2816</v>
      </c>
      <c r="B2169" s="5">
        <v>44958</v>
      </c>
      <c r="C2169" t="s">
        <v>106</v>
      </c>
      <c r="D2169" t="s">
        <v>226</v>
      </c>
      <c r="E2169">
        <v>1</v>
      </c>
      <c r="F2169" t="str">
        <f t="shared" si="132"/>
        <v>normal</v>
      </c>
      <c r="G2169" s="3">
        <v>219</v>
      </c>
      <c r="H2169">
        <v>15</v>
      </c>
      <c r="I2169" t="str">
        <f t="shared" si="133"/>
        <v>discounted</v>
      </c>
      <c r="J2169" s="3">
        <f>Table3[[#This Row],[Quantity_Sold]]*Table3[[#This Row],[Selling_Price]]</f>
        <v>219</v>
      </c>
      <c r="K2169" s="3">
        <f t="shared" si="134"/>
        <v>32.85</v>
      </c>
      <c r="L2169" s="3">
        <f t="shared" si="135"/>
        <v>186.15</v>
      </c>
      <c r="M2169" s="3" t="str">
        <f>TEXT(Table3[[#This Row],[Date]], "mmmm")</f>
        <v>February</v>
      </c>
      <c r="N2169" s="3" t="str">
        <f>_xlfn.XLOOKUP(D2169,Customers!A:A,Customers!B:B )</f>
        <v>Blackburn, Castillo and Diaz</v>
      </c>
      <c r="O2169" s="3" t="str">
        <f>_xlfn.XLOOKUP(C2169,Books!A:A,Books!B:B)</f>
        <v>Some may</v>
      </c>
      <c r="P2169" s="3" t="str">
        <f>INDEX(Customers!B:B,MATCH(D2169,Customers!A:A,0))</f>
        <v>Blackburn, Castillo and Diaz</v>
      </c>
    </row>
    <row r="2170" spans="1:16">
      <c r="A2170" t="s">
        <v>2817</v>
      </c>
      <c r="B2170" s="5">
        <v>44960</v>
      </c>
      <c r="C2170" t="s">
        <v>116</v>
      </c>
      <c r="D2170" t="s">
        <v>394</v>
      </c>
      <c r="E2170">
        <v>3</v>
      </c>
      <c r="F2170" t="str">
        <f t="shared" si="132"/>
        <v>normal</v>
      </c>
      <c r="G2170" s="3">
        <v>209</v>
      </c>
      <c r="H2170">
        <v>15</v>
      </c>
      <c r="I2170" t="str">
        <f t="shared" si="133"/>
        <v>discounted</v>
      </c>
      <c r="J2170" s="3">
        <f>Table3[[#This Row],[Quantity_Sold]]*Table3[[#This Row],[Selling_Price]]</f>
        <v>627</v>
      </c>
      <c r="K2170" s="3">
        <f t="shared" si="134"/>
        <v>31.35</v>
      </c>
      <c r="L2170" s="3">
        <f t="shared" si="135"/>
        <v>595.65</v>
      </c>
      <c r="M2170" s="3" t="str">
        <f>TEXT(Table3[[#This Row],[Date]], "mmmm")</f>
        <v>February</v>
      </c>
      <c r="N2170" s="3" t="str">
        <f>_xlfn.XLOOKUP(D2170,Customers!A:A,Customers!B:B )</f>
        <v>Johnson, Gordon and Fuentes</v>
      </c>
      <c r="O2170" s="3" t="str">
        <f>_xlfn.XLOOKUP(C2170,Books!A:A,Books!B:B)</f>
        <v>Present positive</v>
      </c>
      <c r="P2170" s="3" t="str">
        <f>INDEX(Customers!B:B,MATCH(D2170,Customers!A:A,0))</f>
        <v>Johnson, Gordon and Fuentes</v>
      </c>
    </row>
    <row r="2171" spans="1:16">
      <c r="A2171" t="s">
        <v>2818</v>
      </c>
      <c r="B2171" s="5">
        <v>44968</v>
      </c>
      <c r="C2171" t="s">
        <v>104</v>
      </c>
      <c r="D2171" t="s">
        <v>358</v>
      </c>
      <c r="E2171">
        <v>3</v>
      </c>
      <c r="F2171" t="str">
        <f t="shared" si="132"/>
        <v>normal</v>
      </c>
      <c r="G2171" s="3">
        <v>465</v>
      </c>
      <c r="H2171">
        <v>10</v>
      </c>
      <c r="I2171" t="str">
        <f t="shared" si="133"/>
        <v>discounted</v>
      </c>
      <c r="J2171" s="3">
        <f>Table3[[#This Row],[Quantity_Sold]]*Table3[[#This Row],[Selling_Price]]</f>
        <v>1395</v>
      </c>
      <c r="K2171" s="3">
        <f t="shared" si="134"/>
        <v>46.5</v>
      </c>
      <c r="L2171" s="3">
        <f t="shared" si="135"/>
        <v>1348.5</v>
      </c>
      <c r="M2171" s="3" t="str">
        <f>TEXT(Table3[[#This Row],[Date]], "mmmm")</f>
        <v>February</v>
      </c>
      <c r="N2171" s="3" t="str">
        <f>_xlfn.XLOOKUP(D2171,Customers!A:A,Customers!B:B )</f>
        <v>Hood-Pena</v>
      </c>
      <c r="O2171" s="3" t="str">
        <f>_xlfn.XLOOKUP(C2171,Books!A:A,Books!B:B)</f>
        <v>Process find daughter</v>
      </c>
      <c r="P2171" s="3" t="str">
        <f>INDEX(Customers!B:B,MATCH(D2171,Customers!A:A,0))</f>
        <v>Hood-Pena</v>
      </c>
    </row>
    <row r="2172" spans="1:16">
      <c r="A2172" t="s">
        <v>2819</v>
      </c>
      <c r="B2172" s="5">
        <v>44984</v>
      </c>
      <c r="C2172" t="s">
        <v>32</v>
      </c>
      <c r="D2172" t="s">
        <v>238</v>
      </c>
      <c r="E2172">
        <v>8</v>
      </c>
      <c r="F2172" t="str">
        <f t="shared" si="132"/>
        <v>Bulk</v>
      </c>
      <c r="G2172" s="3">
        <v>186</v>
      </c>
      <c r="H2172">
        <v>5</v>
      </c>
      <c r="I2172" t="str">
        <f t="shared" si="133"/>
        <v>discounted</v>
      </c>
      <c r="J2172" s="3">
        <f>Table3[[#This Row],[Quantity_Sold]]*Table3[[#This Row],[Selling_Price]]</f>
        <v>1488</v>
      </c>
      <c r="K2172" s="3">
        <f t="shared" si="134"/>
        <v>9.3000000000000007</v>
      </c>
      <c r="L2172" s="3">
        <f t="shared" si="135"/>
        <v>1478.7</v>
      </c>
      <c r="M2172" s="3" t="str">
        <f>TEXT(Table3[[#This Row],[Date]], "mmmm")</f>
        <v>February</v>
      </c>
      <c r="N2172" s="3" t="str">
        <f>_xlfn.XLOOKUP(D2172,Customers!A:A,Customers!B:B )</f>
        <v>Roach-Gonzalez</v>
      </c>
      <c r="O2172" s="3" t="str">
        <f>_xlfn.XLOOKUP(C2172,Books!A:A,Books!B:B)</f>
        <v>Charge along</v>
      </c>
      <c r="P2172" s="3" t="str">
        <f>INDEX(Customers!B:B,MATCH(D2172,Customers!A:A,0))</f>
        <v>Roach-Gonzalez</v>
      </c>
    </row>
    <row r="2173" spans="1:16">
      <c r="A2173" t="s">
        <v>2820</v>
      </c>
      <c r="B2173" s="5">
        <v>44974</v>
      </c>
      <c r="C2173" t="s">
        <v>46</v>
      </c>
      <c r="D2173" t="s">
        <v>354</v>
      </c>
      <c r="E2173">
        <v>4</v>
      </c>
      <c r="F2173" t="str">
        <f t="shared" si="132"/>
        <v>normal</v>
      </c>
      <c r="G2173" s="3">
        <v>167</v>
      </c>
      <c r="H2173">
        <v>0</v>
      </c>
      <c r="I2173" t="str">
        <f t="shared" si="133"/>
        <v>full price</v>
      </c>
      <c r="J2173" s="3">
        <f>Table3[[#This Row],[Quantity_Sold]]*Table3[[#This Row],[Selling_Price]]</f>
        <v>668</v>
      </c>
      <c r="K2173" s="3">
        <f t="shared" si="134"/>
        <v>0</v>
      </c>
      <c r="L2173" s="3">
        <f t="shared" si="135"/>
        <v>668</v>
      </c>
      <c r="M2173" s="3" t="str">
        <f>TEXT(Table3[[#This Row],[Date]], "mmmm")</f>
        <v>February</v>
      </c>
      <c r="N2173" s="3" t="str">
        <f>_xlfn.XLOOKUP(D2173,Customers!A:A,Customers!B:B )</f>
        <v>Davis, Harmon and Morgan</v>
      </c>
      <c r="O2173" s="3" t="str">
        <f>_xlfn.XLOOKUP(C2173,Books!A:A,Books!B:B)</f>
        <v>Result population age</v>
      </c>
      <c r="P2173" s="3" t="str">
        <f>INDEX(Customers!B:B,MATCH(D2173,Customers!A:A,0))</f>
        <v>Davis, Harmon and Morgan</v>
      </c>
    </row>
    <row r="2174" spans="1:16">
      <c r="A2174" t="s">
        <v>2821</v>
      </c>
      <c r="B2174" s="5">
        <v>44973</v>
      </c>
      <c r="C2174" t="s">
        <v>64</v>
      </c>
      <c r="D2174" t="s">
        <v>532</v>
      </c>
      <c r="E2174">
        <v>10</v>
      </c>
      <c r="F2174" t="str">
        <f t="shared" si="132"/>
        <v>Bulk</v>
      </c>
      <c r="G2174" s="3">
        <v>487</v>
      </c>
      <c r="H2174">
        <v>10</v>
      </c>
      <c r="I2174" t="str">
        <f t="shared" si="133"/>
        <v>discounted</v>
      </c>
      <c r="J2174" s="3">
        <f>Table3[[#This Row],[Quantity_Sold]]*Table3[[#This Row],[Selling_Price]]</f>
        <v>4870</v>
      </c>
      <c r="K2174" s="3">
        <f t="shared" si="134"/>
        <v>48.7</v>
      </c>
      <c r="L2174" s="3">
        <f t="shared" si="135"/>
        <v>4821.3</v>
      </c>
      <c r="M2174" s="3" t="str">
        <f>TEXT(Table3[[#This Row],[Date]], "mmmm")</f>
        <v>February</v>
      </c>
      <c r="N2174" s="3" t="str">
        <f>_xlfn.XLOOKUP(D2174,Customers!A:A,Customers!B:B )</f>
        <v>Bender Group</v>
      </c>
      <c r="O2174" s="3" t="str">
        <f>_xlfn.XLOOKUP(C2174,Books!A:A,Books!B:B)</f>
        <v>Health beyond back</v>
      </c>
      <c r="P2174" s="3" t="str">
        <f>INDEX(Customers!B:B,MATCH(D2174,Customers!A:A,0))</f>
        <v>Bender Group</v>
      </c>
    </row>
    <row r="2175" spans="1:16">
      <c r="A2175" t="s">
        <v>2822</v>
      </c>
      <c r="B2175" s="5">
        <v>44974</v>
      </c>
      <c r="C2175" t="s">
        <v>72</v>
      </c>
      <c r="D2175" t="s">
        <v>528</v>
      </c>
      <c r="E2175">
        <v>2</v>
      </c>
      <c r="F2175" t="str">
        <f t="shared" si="132"/>
        <v>normal</v>
      </c>
      <c r="G2175" s="3">
        <v>423</v>
      </c>
      <c r="H2175">
        <v>5</v>
      </c>
      <c r="I2175" t="str">
        <f t="shared" si="133"/>
        <v>discounted</v>
      </c>
      <c r="J2175" s="3">
        <f>Table3[[#This Row],[Quantity_Sold]]*Table3[[#This Row],[Selling_Price]]</f>
        <v>846</v>
      </c>
      <c r="K2175" s="3">
        <f t="shared" si="134"/>
        <v>21.15</v>
      </c>
      <c r="L2175" s="3">
        <f t="shared" si="135"/>
        <v>824.85</v>
      </c>
      <c r="M2175" s="3" t="str">
        <f>TEXT(Table3[[#This Row],[Date]], "mmmm")</f>
        <v>February</v>
      </c>
      <c r="N2175" s="3" t="str">
        <f>_xlfn.XLOOKUP(D2175,Customers!A:A,Customers!B:B )</f>
        <v>Solis, Snyder and Newton</v>
      </c>
      <c r="O2175" s="3" t="str">
        <f>_xlfn.XLOOKUP(C2175,Books!A:A,Books!B:B)</f>
        <v>Remain hard</v>
      </c>
      <c r="P2175" s="3" t="str">
        <f>INDEX(Customers!B:B,MATCH(D2175,Customers!A:A,0))</f>
        <v>Solis, Snyder and Newton</v>
      </c>
    </row>
    <row r="2176" spans="1:16">
      <c r="A2176" t="s">
        <v>2823</v>
      </c>
      <c r="B2176" s="5">
        <v>44981</v>
      </c>
      <c r="C2176" t="s">
        <v>66</v>
      </c>
      <c r="D2176" t="s">
        <v>410</v>
      </c>
      <c r="E2176">
        <v>10</v>
      </c>
      <c r="F2176" t="str">
        <f t="shared" si="132"/>
        <v>Bulk</v>
      </c>
      <c r="G2176" s="3">
        <v>271</v>
      </c>
      <c r="H2176">
        <v>15</v>
      </c>
      <c r="I2176" t="str">
        <f t="shared" si="133"/>
        <v>discounted</v>
      </c>
      <c r="J2176" s="3">
        <f>Table3[[#This Row],[Quantity_Sold]]*Table3[[#This Row],[Selling_Price]]</f>
        <v>2710</v>
      </c>
      <c r="K2176" s="3">
        <f t="shared" si="134"/>
        <v>40.65</v>
      </c>
      <c r="L2176" s="3">
        <f t="shared" si="135"/>
        <v>2669.35</v>
      </c>
      <c r="M2176" s="3" t="str">
        <f>TEXT(Table3[[#This Row],[Date]], "mmmm")</f>
        <v>February</v>
      </c>
      <c r="N2176" s="3" t="str">
        <f>_xlfn.XLOOKUP(D2176,Customers!A:A,Customers!B:B )</f>
        <v>Norris Group</v>
      </c>
      <c r="O2176" s="3" t="str">
        <f>_xlfn.XLOOKUP(C2176,Books!A:A,Books!B:B)</f>
        <v>Easy citizen time</v>
      </c>
      <c r="P2176" s="3" t="str">
        <f>INDEX(Customers!B:B,MATCH(D2176,Customers!A:A,0))</f>
        <v>Norris Group</v>
      </c>
    </row>
    <row r="2177" spans="1:16">
      <c r="A2177" t="s">
        <v>2824</v>
      </c>
      <c r="B2177" s="5">
        <v>44981</v>
      </c>
      <c r="C2177" t="s">
        <v>116</v>
      </c>
      <c r="D2177" t="s">
        <v>376</v>
      </c>
      <c r="E2177">
        <v>10</v>
      </c>
      <c r="F2177" t="str">
        <f t="shared" si="132"/>
        <v>Bulk</v>
      </c>
      <c r="G2177" s="3">
        <v>209</v>
      </c>
      <c r="H2177">
        <v>10</v>
      </c>
      <c r="I2177" t="str">
        <f t="shared" si="133"/>
        <v>discounted</v>
      </c>
      <c r="J2177" s="3">
        <f>Table3[[#This Row],[Quantity_Sold]]*Table3[[#This Row],[Selling_Price]]</f>
        <v>2090</v>
      </c>
      <c r="K2177" s="3">
        <f t="shared" si="134"/>
        <v>20.9</v>
      </c>
      <c r="L2177" s="3">
        <f t="shared" si="135"/>
        <v>2069.1</v>
      </c>
      <c r="M2177" s="3" t="str">
        <f>TEXT(Table3[[#This Row],[Date]], "mmmm")</f>
        <v>February</v>
      </c>
      <c r="N2177" s="3" t="str">
        <f>_xlfn.XLOOKUP(D2177,Customers!A:A,Customers!B:B )</f>
        <v>Miller Ltd</v>
      </c>
      <c r="O2177" s="3" t="str">
        <f>_xlfn.XLOOKUP(C2177,Books!A:A,Books!B:B)</f>
        <v>Present positive</v>
      </c>
      <c r="P2177" s="3" t="str">
        <f>INDEX(Customers!B:B,MATCH(D2177,Customers!A:A,0))</f>
        <v>Miller Ltd</v>
      </c>
    </row>
    <row r="2178" spans="1:16">
      <c r="A2178" t="s">
        <v>2825</v>
      </c>
      <c r="B2178" s="5">
        <v>44973</v>
      </c>
      <c r="C2178" t="s">
        <v>46</v>
      </c>
      <c r="D2178" t="s">
        <v>534</v>
      </c>
      <c r="E2178">
        <v>4</v>
      </c>
      <c r="F2178" t="str">
        <f t="shared" ref="F2178:F2241" si="136">IF(E2178&gt;5,"Bulk","normal")</f>
        <v>normal</v>
      </c>
      <c r="G2178" s="3">
        <v>167</v>
      </c>
      <c r="H2178">
        <v>15</v>
      </c>
      <c r="I2178" t="str">
        <f t="shared" ref="I2178:I2241" si="137">IF(H2178&gt;0,"discounted","full price")</f>
        <v>discounted</v>
      </c>
      <c r="J2178" s="3">
        <f>Table3[[#This Row],[Quantity_Sold]]*Table3[[#This Row],[Selling_Price]]</f>
        <v>668</v>
      </c>
      <c r="K2178" s="3">
        <f t="shared" ref="K2178:K2241" si="138">H2178*G2178/100</f>
        <v>25.05</v>
      </c>
      <c r="L2178" s="3">
        <f t="shared" ref="L2178:L2241" si="139">J2178-K2178</f>
        <v>642.95000000000005</v>
      </c>
      <c r="M2178" s="3" t="str">
        <f>TEXT(Table3[[#This Row],[Date]], "mmmm")</f>
        <v>February</v>
      </c>
      <c r="N2178" s="3" t="str">
        <f>_xlfn.XLOOKUP(D2178,Customers!A:A,Customers!B:B )</f>
        <v>Gonzalez Inc</v>
      </c>
      <c r="O2178" s="3" t="str">
        <f>_xlfn.XLOOKUP(C2178,Books!A:A,Books!B:B)</f>
        <v>Result population age</v>
      </c>
      <c r="P2178" s="3" t="str">
        <f>INDEX(Customers!B:B,MATCH(D2178,Customers!A:A,0))</f>
        <v>Gonzalez Inc</v>
      </c>
    </row>
    <row r="2179" spans="1:16">
      <c r="A2179" t="s">
        <v>2826</v>
      </c>
      <c r="B2179" s="5">
        <v>44975</v>
      </c>
      <c r="C2179" t="s">
        <v>76</v>
      </c>
      <c r="D2179" t="s">
        <v>160</v>
      </c>
      <c r="E2179">
        <v>4</v>
      </c>
      <c r="F2179" t="str">
        <f t="shared" si="136"/>
        <v>normal</v>
      </c>
      <c r="G2179" s="3">
        <v>305</v>
      </c>
      <c r="H2179">
        <v>0</v>
      </c>
      <c r="I2179" t="str">
        <f t="shared" si="137"/>
        <v>full price</v>
      </c>
      <c r="J2179" s="3">
        <f>Table3[[#This Row],[Quantity_Sold]]*Table3[[#This Row],[Selling_Price]]</f>
        <v>1220</v>
      </c>
      <c r="K2179" s="3">
        <f t="shared" si="138"/>
        <v>0</v>
      </c>
      <c r="L2179" s="3">
        <f t="shared" si="139"/>
        <v>1220</v>
      </c>
      <c r="M2179" s="3" t="str">
        <f>TEXT(Table3[[#This Row],[Date]], "mmmm")</f>
        <v>February</v>
      </c>
      <c r="N2179" s="3" t="str">
        <f>_xlfn.XLOOKUP(D2179,Customers!A:A,Customers!B:B )</f>
        <v>Wu Group</v>
      </c>
      <c r="O2179" s="3" t="str">
        <f>_xlfn.XLOOKUP(C2179,Books!A:A,Books!B:B)</f>
        <v>Above treatment</v>
      </c>
      <c r="P2179" s="3" t="str">
        <f>INDEX(Customers!B:B,MATCH(D2179,Customers!A:A,0))</f>
        <v>Wu Group</v>
      </c>
    </row>
    <row r="2180" spans="1:16">
      <c r="A2180" t="s">
        <v>2827</v>
      </c>
      <c r="B2180" s="5">
        <v>44959</v>
      </c>
      <c r="C2180" t="s">
        <v>34</v>
      </c>
      <c r="D2180" t="s">
        <v>460</v>
      </c>
      <c r="E2180">
        <v>4</v>
      </c>
      <c r="F2180" t="str">
        <f t="shared" si="136"/>
        <v>normal</v>
      </c>
      <c r="G2180" s="3">
        <v>284</v>
      </c>
      <c r="H2180">
        <v>5</v>
      </c>
      <c r="I2180" t="str">
        <f t="shared" si="137"/>
        <v>discounted</v>
      </c>
      <c r="J2180" s="3">
        <f>Table3[[#This Row],[Quantity_Sold]]*Table3[[#This Row],[Selling_Price]]</f>
        <v>1136</v>
      </c>
      <c r="K2180" s="3">
        <f t="shared" si="138"/>
        <v>14.2</v>
      </c>
      <c r="L2180" s="3">
        <f t="shared" si="139"/>
        <v>1121.8</v>
      </c>
      <c r="M2180" s="3" t="str">
        <f>TEXT(Table3[[#This Row],[Date]], "mmmm")</f>
        <v>February</v>
      </c>
      <c r="N2180" s="3" t="str">
        <f>_xlfn.XLOOKUP(D2180,Customers!A:A,Customers!B:B )</f>
        <v>Alvarez, Knight and Lopez</v>
      </c>
      <c r="O2180" s="3" t="str">
        <f>_xlfn.XLOOKUP(C2180,Books!A:A,Books!B:B)</f>
        <v>Against realize bill</v>
      </c>
      <c r="P2180" s="3" t="str">
        <f>INDEX(Customers!B:B,MATCH(D2180,Customers!A:A,0))</f>
        <v>Alvarez, Knight and Lopez</v>
      </c>
    </row>
    <row r="2181" spans="1:16">
      <c r="A2181" t="s">
        <v>2828</v>
      </c>
      <c r="B2181" s="5">
        <v>44959</v>
      </c>
      <c r="C2181" t="s">
        <v>126</v>
      </c>
      <c r="D2181" t="s">
        <v>472</v>
      </c>
      <c r="E2181">
        <v>10</v>
      </c>
      <c r="F2181" t="str">
        <f t="shared" si="136"/>
        <v>Bulk</v>
      </c>
      <c r="G2181" s="3">
        <v>399</v>
      </c>
      <c r="H2181">
        <v>0</v>
      </c>
      <c r="I2181" t="str">
        <f t="shared" si="137"/>
        <v>full price</v>
      </c>
      <c r="J2181" s="3">
        <f>Table3[[#This Row],[Quantity_Sold]]*Table3[[#This Row],[Selling_Price]]</f>
        <v>3990</v>
      </c>
      <c r="K2181" s="3">
        <f t="shared" si="138"/>
        <v>0</v>
      </c>
      <c r="L2181" s="3">
        <f t="shared" si="139"/>
        <v>3990</v>
      </c>
      <c r="M2181" s="3" t="str">
        <f>TEXT(Table3[[#This Row],[Date]], "mmmm")</f>
        <v>February</v>
      </c>
      <c r="N2181" s="3" t="str">
        <f>_xlfn.XLOOKUP(D2181,Customers!A:A,Customers!B:B )</f>
        <v>Smith-Lester</v>
      </c>
      <c r="O2181" s="3" t="str">
        <f>_xlfn.XLOOKUP(C2181,Books!A:A,Books!B:B)</f>
        <v>Ahead leg senior</v>
      </c>
      <c r="P2181" s="3" t="str">
        <f>INDEX(Customers!B:B,MATCH(D2181,Customers!A:A,0))</f>
        <v>Smith-Lester</v>
      </c>
    </row>
    <row r="2182" spans="1:16">
      <c r="A2182" t="s">
        <v>2829</v>
      </c>
      <c r="B2182" s="5">
        <v>44982</v>
      </c>
      <c r="C2182" t="s">
        <v>86</v>
      </c>
      <c r="D2182" t="s">
        <v>482</v>
      </c>
      <c r="E2182">
        <v>6</v>
      </c>
      <c r="F2182" t="str">
        <f t="shared" si="136"/>
        <v>Bulk</v>
      </c>
      <c r="G2182" s="3">
        <v>356</v>
      </c>
      <c r="H2182">
        <v>0</v>
      </c>
      <c r="I2182" t="str">
        <f t="shared" si="137"/>
        <v>full price</v>
      </c>
      <c r="J2182" s="3">
        <f>Table3[[#This Row],[Quantity_Sold]]*Table3[[#This Row],[Selling_Price]]</f>
        <v>2136</v>
      </c>
      <c r="K2182" s="3">
        <f t="shared" si="138"/>
        <v>0</v>
      </c>
      <c r="L2182" s="3">
        <f t="shared" si="139"/>
        <v>2136</v>
      </c>
      <c r="M2182" s="3" t="str">
        <f>TEXT(Table3[[#This Row],[Date]], "mmmm")</f>
        <v>February</v>
      </c>
      <c r="N2182" s="3" t="str">
        <f>_xlfn.XLOOKUP(D2182,Customers!A:A,Customers!B:B )</f>
        <v>Arnold-Mahoney</v>
      </c>
      <c r="O2182" s="3" t="str">
        <f>_xlfn.XLOOKUP(C2182,Books!A:A,Books!B:B)</f>
        <v>While responsibility</v>
      </c>
      <c r="P2182" s="3" t="str">
        <f>INDEX(Customers!B:B,MATCH(D2182,Customers!A:A,0))</f>
        <v>Arnold-Mahoney</v>
      </c>
    </row>
    <row r="2183" spans="1:16">
      <c r="A2183" t="s">
        <v>2830</v>
      </c>
      <c r="B2183" s="5">
        <v>44972</v>
      </c>
      <c r="C2183" t="s">
        <v>42</v>
      </c>
      <c r="D2183" t="s">
        <v>186</v>
      </c>
      <c r="E2183">
        <v>1</v>
      </c>
      <c r="F2183" t="str">
        <f t="shared" si="136"/>
        <v>normal</v>
      </c>
      <c r="G2183" s="3">
        <v>303</v>
      </c>
      <c r="H2183">
        <v>0</v>
      </c>
      <c r="I2183" t="str">
        <f t="shared" si="137"/>
        <v>full price</v>
      </c>
      <c r="J2183" s="3">
        <f>Table3[[#This Row],[Quantity_Sold]]*Table3[[#This Row],[Selling_Price]]</f>
        <v>303</v>
      </c>
      <c r="K2183" s="3">
        <f t="shared" si="138"/>
        <v>0</v>
      </c>
      <c r="L2183" s="3">
        <f t="shared" si="139"/>
        <v>303</v>
      </c>
      <c r="M2183" s="3" t="str">
        <f>TEXT(Table3[[#This Row],[Date]], "mmmm")</f>
        <v>February</v>
      </c>
      <c r="N2183" s="3" t="str">
        <f>_xlfn.XLOOKUP(D2183,Customers!A:A,Customers!B:B )</f>
        <v>Williams-Edwards</v>
      </c>
      <c r="O2183" s="3" t="str">
        <f>_xlfn.XLOOKUP(C2183,Books!A:A,Books!B:B)</f>
        <v>Industry sport interesting</v>
      </c>
      <c r="P2183" s="3" t="str">
        <f>INDEX(Customers!B:B,MATCH(D2183,Customers!A:A,0))</f>
        <v>Williams-Edwards</v>
      </c>
    </row>
    <row r="2184" spans="1:16">
      <c r="A2184" t="s">
        <v>2831</v>
      </c>
      <c r="B2184" s="5">
        <v>44983</v>
      </c>
      <c r="C2184" t="s">
        <v>120</v>
      </c>
      <c r="D2184" t="s">
        <v>238</v>
      </c>
      <c r="E2184">
        <v>4</v>
      </c>
      <c r="F2184" t="str">
        <f t="shared" si="136"/>
        <v>normal</v>
      </c>
      <c r="G2184" s="3">
        <v>204</v>
      </c>
      <c r="H2184">
        <v>5</v>
      </c>
      <c r="I2184" t="str">
        <f t="shared" si="137"/>
        <v>discounted</v>
      </c>
      <c r="J2184" s="3">
        <f>Table3[[#This Row],[Quantity_Sold]]*Table3[[#This Row],[Selling_Price]]</f>
        <v>816</v>
      </c>
      <c r="K2184" s="3">
        <f t="shared" si="138"/>
        <v>10.199999999999999</v>
      </c>
      <c r="L2184" s="3">
        <f t="shared" si="139"/>
        <v>805.8</v>
      </c>
      <c r="M2184" s="3" t="str">
        <f>TEXT(Table3[[#This Row],[Date]], "mmmm")</f>
        <v>February</v>
      </c>
      <c r="N2184" s="3" t="str">
        <f>_xlfn.XLOOKUP(D2184,Customers!A:A,Customers!B:B )</f>
        <v>Roach-Gonzalez</v>
      </c>
      <c r="O2184" s="3" t="str">
        <f>_xlfn.XLOOKUP(C2184,Books!A:A,Books!B:B)</f>
        <v>Expect turn</v>
      </c>
      <c r="P2184" s="3" t="str">
        <f>INDEX(Customers!B:B,MATCH(D2184,Customers!A:A,0))</f>
        <v>Roach-Gonzalez</v>
      </c>
    </row>
    <row r="2185" spans="1:16">
      <c r="A2185" t="s">
        <v>2832</v>
      </c>
      <c r="B2185" s="5">
        <v>44983</v>
      </c>
      <c r="C2185" t="s">
        <v>92</v>
      </c>
      <c r="D2185" t="s">
        <v>448</v>
      </c>
      <c r="E2185">
        <v>4</v>
      </c>
      <c r="F2185" t="str">
        <f t="shared" si="136"/>
        <v>normal</v>
      </c>
      <c r="G2185" s="3">
        <v>381</v>
      </c>
      <c r="H2185">
        <v>5</v>
      </c>
      <c r="I2185" t="str">
        <f t="shared" si="137"/>
        <v>discounted</v>
      </c>
      <c r="J2185" s="3">
        <f>Table3[[#This Row],[Quantity_Sold]]*Table3[[#This Row],[Selling_Price]]</f>
        <v>1524</v>
      </c>
      <c r="K2185" s="3">
        <f t="shared" si="138"/>
        <v>19.05</v>
      </c>
      <c r="L2185" s="3">
        <f t="shared" si="139"/>
        <v>1504.95</v>
      </c>
      <c r="M2185" s="3" t="str">
        <f>TEXT(Table3[[#This Row],[Date]], "mmmm")</f>
        <v>February</v>
      </c>
      <c r="N2185" s="3" t="str">
        <f>_xlfn.XLOOKUP(D2185,Customers!A:A,Customers!B:B )</f>
        <v>Blair, Gibson and Patel</v>
      </c>
      <c r="O2185" s="3" t="str">
        <f>_xlfn.XLOOKUP(C2185,Books!A:A,Books!B:B)</f>
        <v>Also general growth local</v>
      </c>
      <c r="P2185" s="3" t="str">
        <f>INDEX(Customers!B:B,MATCH(D2185,Customers!A:A,0))</f>
        <v>Blair, Gibson and Patel</v>
      </c>
    </row>
    <row r="2186" spans="1:16">
      <c r="A2186" t="s">
        <v>2833</v>
      </c>
      <c r="B2186" s="5">
        <v>44978</v>
      </c>
      <c r="C2186" t="s">
        <v>78</v>
      </c>
      <c r="D2186" t="s">
        <v>418</v>
      </c>
      <c r="E2186">
        <v>2</v>
      </c>
      <c r="F2186" t="str">
        <f t="shared" si="136"/>
        <v>normal</v>
      </c>
      <c r="G2186" s="3">
        <v>288</v>
      </c>
      <c r="H2186">
        <v>10</v>
      </c>
      <c r="I2186" t="str">
        <f t="shared" si="137"/>
        <v>discounted</v>
      </c>
      <c r="J2186" s="3">
        <f>Table3[[#This Row],[Quantity_Sold]]*Table3[[#This Row],[Selling_Price]]</f>
        <v>576</v>
      </c>
      <c r="K2186" s="3">
        <f t="shared" si="138"/>
        <v>28.8</v>
      </c>
      <c r="L2186" s="3">
        <f t="shared" si="139"/>
        <v>547.20000000000005</v>
      </c>
      <c r="M2186" s="3" t="str">
        <f>TEXT(Table3[[#This Row],[Date]], "mmmm")</f>
        <v>February</v>
      </c>
      <c r="N2186" s="3" t="str">
        <f>_xlfn.XLOOKUP(D2186,Customers!A:A,Customers!B:B )</f>
        <v>Holloway, Lewis and Bryan</v>
      </c>
      <c r="O2186" s="3" t="str">
        <f>_xlfn.XLOOKUP(C2186,Books!A:A,Books!B:B)</f>
        <v>Visit although I</v>
      </c>
      <c r="P2186" s="3" t="str">
        <f>INDEX(Customers!B:B,MATCH(D2186,Customers!A:A,0))</f>
        <v>Holloway, Lewis and Bryan</v>
      </c>
    </row>
    <row r="2187" spans="1:16">
      <c r="A2187" t="s">
        <v>2834</v>
      </c>
      <c r="B2187" s="5">
        <v>44982</v>
      </c>
      <c r="C2187" t="s">
        <v>62</v>
      </c>
      <c r="D2187" t="s">
        <v>544</v>
      </c>
      <c r="E2187">
        <v>6</v>
      </c>
      <c r="F2187" t="str">
        <f t="shared" si="136"/>
        <v>Bulk</v>
      </c>
      <c r="G2187" s="3">
        <v>336</v>
      </c>
      <c r="H2187">
        <v>10</v>
      </c>
      <c r="I2187" t="str">
        <f t="shared" si="137"/>
        <v>discounted</v>
      </c>
      <c r="J2187" s="3">
        <f>Table3[[#This Row],[Quantity_Sold]]*Table3[[#This Row],[Selling_Price]]</f>
        <v>2016</v>
      </c>
      <c r="K2187" s="3">
        <f t="shared" si="138"/>
        <v>33.6</v>
      </c>
      <c r="L2187" s="3">
        <f t="shared" si="139"/>
        <v>1982.4</v>
      </c>
      <c r="M2187" s="3" t="str">
        <f>TEXT(Table3[[#This Row],[Date]], "mmmm")</f>
        <v>February</v>
      </c>
      <c r="N2187" s="3" t="str">
        <f>_xlfn.XLOOKUP(D2187,Customers!A:A,Customers!B:B )</f>
        <v>Lee Ltd</v>
      </c>
      <c r="O2187" s="3" t="str">
        <f>_xlfn.XLOOKUP(C2187,Books!A:A,Books!B:B)</f>
        <v>Wife get age</v>
      </c>
      <c r="P2187" s="3" t="str">
        <f>INDEX(Customers!B:B,MATCH(D2187,Customers!A:A,0))</f>
        <v>Lee Ltd</v>
      </c>
    </row>
    <row r="2188" spans="1:16">
      <c r="A2188" t="s">
        <v>2835</v>
      </c>
      <c r="B2188" s="5">
        <v>44979</v>
      </c>
      <c r="C2188" t="s">
        <v>34</v>
      </c>
      <c r="D2188" t="s">
        <v>250</v>
      </c>
      <c r="E2188">
        <v>3</v>
      </c>
      <c r="F2188" t="str">
        <f t="shared" si="136"/>
        <v>normal</v>
      </c>
      <c r="G2188" s="3">
        <v>284</v>
      </c>
      <c r="H2188">
        <v>10</v>
      </c>
      <c r="I2188" t="str">
        <f t="shared" si="137"/>
        <v>discounted</v>
      </c>
      <c r="J2188" s="3">
        <f>Table3[[#This Row],[Quantity_Sold]]*Table3[[#This Row],[Selling_Price]]</f>
        <v>852</v>
      </c>
      <c r="K2188" s="3">
        <f t="shared" si="138"/>
        <v>28.4</v>
      </c>
      <c r="L2188" s="3">
        <f t="shared" si="139"/>
        <v>823.6</v>
      </c>
      <c r="M2188" s="3" t="str">
        <f>TEXT(Table3[[#This Row],[Date]], "mmmm")</f>
        <v>February</v>
      </c>
      <c r="N2188" s="3" t="str">
        <f>_xlfn.XLOOKUP(D2188,Customers!A:A,Customers!B:B )</f>
        <v>Contreras, Suarez and Rocha</v>
      </c>
      <c r="O2188" s="3" t="str">
        <f>_xlfn.XLOOKUP(C2188,Books!A:A,Books!B:B)</f>
        <v>Against realize bill</v>
      </c>
      <c r="P2188" s="3" t="str">
        <f>INDEX(Customers!B:B,MATCH(D2188,Customers!A:A,0))</f>
        <v>Contreras, Suarez and Rocha</v>
      </c>
    </row>
    <row r="2189" spans="1:16">
      <c r="A2189" t="s">
        <v>2836</v>
      </c>
      <c r="B2189" s="5">
        <v>44958</v>
      </c>
      <c r="C2189" t="s">
        <v>110</v>
      </c>
      <c r="D2189" t="s">
        <v>272</v>
      </c>
      <c r="E2189">
        <v>7</v>
      </c>
      <c r="F2189" t="str">
        <f t="shared" si="136"/>
        <v>Bulk</v>
      </c>
      <c r="G2189" s="3">
        <v>451</v>
      </c>
      <c r="H2189">
        <v>5</v>
      </c>
      <c r="I2189" t="str">
        <f t="shared" si="137"/>
        <v>discounted</v>
      </c>
      <c r="J2189" s="3">
        <f>Table3[[#This Row],[Quantity_Sold]]*Table3[[#This Row],[Selling_Price]]</f>
        <v>3157</v>
      </c>
      <c r="K2189" s="3">
        <f t="shared" si="138"/>
        <v>22.55</v>
      </c>
      <c r="L2189" s="3">
        <f t="shared" si="139"/>
        <v>3134.45</v>
      </c>
      <c r="M2189" s="3" t="str">
        <f>TEXT(Table3[[#This Row],[Date]], "mmmm")</f>
        <v>February</v>
      </c>
      <c r="N2189" s="3" t="str">
        <f>_xlfn.XLOOKUP(D2189,Customers!A:A,Customers!B:B )</f>
        <v>Garcia, Scott and Beltran</v>
      </c>
      <c r="O2189" s="3" t="str">
        <f>_xlfn.XLOOKUP(C2189,Books!A:A,Books!B:B)</f>
        <v>Sense produce</v>
      </c>
      <c r="P2189" s="3" t="str">
        <f>INDEX(Customers!B:B,MATCH(D2189,Customers!A:A,0))</f>
        <v>Garcia, Scott and Beltran</v>
      </c>
    </row>
    <row r="2190" spans="1:16">
      <c r="A2190" t="s">
        <v>2837</v>
      </c>
      <c r="B2190" s="5">
        <v>44965</v>
      </c>
      <c r="C2190" t="s">
        <v>50</v>
      </c>
      <c r="D2190" t="s">
        <v>496</v>
      </c>
      <c r="E2190">
        <v>8</v>
      </c>
      <c r="F2190" t="str">
        <f t="shared" si="136"/>
        <v>Bulk</v>
      </c>
      <c r="G2190" s="3">
        <v>269</v>
      </c>
      <c r="H2190">
        <v>15</v>
      </c>
      <c r="I2190" t="str">
        <f t="shared" si="137"/>
        <v>discounted</v>
      </c>
      <c r="J2190" s="3">
        <f>Table3[[#This Row],[Quantity_Sold]]*Table3[[#This Row],[Selling_Price]]</f>
        <v>2152</v>
      </c>
      <c r="K2190" s="3">
        <f t="shared" si="138"/>
        <v>40.35</v>
      </c>
      <c r="L2190" s="3">
        <f t="shared" si="139"/>
        <v>2111.65</v>
      </c>
      <c r="M2190" s="3" t="str">
        <f>TEXT(Table3[[#This Row],[Date]], "mmmm")</f>
        <v>February</v>
      </c>
      <c r="N2190" s="3" t="str">
        <f>_xlfn.XLOOKUP(D2190,Customers!A:A,Customers!B:B )</f>
        <v>Morales, Allen and Wells</v>
      </c>
      <c r="O2190" s="3" t="str">
        <f>_xlfn.XLOOKUP(C2190,Books!A:A,Books!B:B)</f>
        <v>Course history</v>
      </c>
      <c r="P2190" s="3" t="str">
        <f>INDEX(Customers!B:B,MATCH(D2190,Customers!A:A,0))</f>
        <v>Morales, Allen and Wells</v>
      </c>
    </row>
    <row r="2191" spans="1:16">
      <c r="A2191" t="s">
        <v>2838</v>
      </c>
      <c r="B2191" s="5">
        <v>44963</v>
      </c>
      <c r="C2191" t="s">
        <v>64</v>
      </c>
      <c r="D2191" t="s">
        <v>318</v>
      </c>
      <c r="E2191">
        <v>7</v>
      </c>
      <c r="F2191" t="str">
        <f t="shared" si="136"/>
        <v>Bulk</v>
      </c>
      <c r="G2191" s="3">
        <v>487</v>
      </c>
      <c r="H2191">
        <v>0</v>
      </c>
      <c r="I2191" t="str">
        <f t="shared" si="137"/>
        <v>full price</v>
      </c>
      <c r="J2191" s="3">
        <f>Table3[[#This Row],[Quantity_Sold]]*Table3[[#This Row],[Selling_Price]]</f>
        <v>3409</v>
      </c>
      <c r="K2191" s="3">
        <f t="shared" si="138"/>
        <v>0</v>
      </c>
      <c r="L2191" s="3">
        <f t="shared" si="139"/>
        <v>3409</v>
      </c>
      <c r="M2191" s="3" t="str">
        <f>TEXT(Table3[[#This Row],[Date]], "mmmm")</f>
        <v>February</v>
      </c>
      <c r="N2191" s="3" t="str">
        <f>_xlfn.XLOOKUP(D2191,Customers!A:A,Customers!B:B )</f>
        <v>Davis, Shepard and Clay</v>
      </c>
      <c r="O2191" s="3" t="str">
        <f>_xlfn.XLOOKUP(C2191,Books!A:A,Books!B:B)</f>
        <v>Health beyond back</v>
      </c>
      <c r="P2191" s="3" t="str">
        <f>INDEX(Customers!B:B,MATCH(D2191,Customers!A:A,0))</f>
        <v>Davis, Shepard and Clay</v>
      </c>
    </row>
    <row r="2192" spans="1:16">
      <c r="A2192" t="s">
        <v>2839</v>
      </c>
      <c r="B2192" s="5">
        <v>44978</v>
      </c>
      <c r="C2192" t="s">
        <v>104</v>
      </c>
      <c r="D2192" t="s">
        <v>368</v>
      </c>
      <c r="E2192">
        <v>1</v>
      </c>
      <c r="F2192" t="str">
        <f t="shared" si="136"/>
        <v>normal</v>
      </c>
      <c r="G2192" s="3">
        <v>465</v>
      </c>
      <c r="H2192">
        <v>0</v>
      </c>
      <c r="I2192" t="str">
        <f t="shared" si="137"/>
        <v>full price</v>
      </c>
      <c r="J2192" s="3">
        <f>Table3[[#This Row],[Quantity_Sold]]*Table3[[#This Row],[Selling_Price]]</f>
        <v>465</v>
      </c>
      <c r="K2192" s="3">
        <f t="shared" si="138"/>
        <v>0</v>
      </c>
      <c r="L2192" s="3">
        <f t="shared" si="139"/>
        <v>465</v>
      </c>
      <c r="M2192" s="3" t="str">
        <f>TEXT(Table3[[#This Row],[Date]], "mmmm")</f>
        <v>February</v>
      </c>
      <c r="N2192" s="3" t="str">
        <f>_xlfn.XLOOKUP(D2192,Customers!A:A,Customers!B:B )</f>
        <v>Anderson-Martinez</v>
      </c>
      <c r="O2192" s="3" t="str">
        <f>_xlfn.XLOOKUP(C2192,Books!A:A,Books!B:B)</f>
        <v>Process find daughter</v>
      </c>
      <c r="P2192" s="3" t="str">
        <f>INDEX(Customers!B:B,MATCH(D2192,Customers!A:A,0))</f>
        <v>Anderson-Martinez</v>
      </c>
    </row>
    <row r="2193" spans="1:16">
      <c r="A2193" t="s">
        <v>2840</v>
      </c>
      <c r="B2193" s="5">
        <v>44959</v>
      </c>
      <c r="C2193" t="s">
        <v>82</v>
      </c>
      <c r="D2193" t="s">
        <v>232</v>
      </c>
      <c r="E2193">
        <v>9</v>
      </c>
      <c r="F2193" t="str">
        <f t="shared" si="136"/>
        <v>Bulk</v>
      </c>
      <c r="G2193" s="3">
        <v>373</v>
      </c>
      <c r="H2193">
        <v>0</v>
      </c>
      <c r="I2193" t="str">
        <f t="shared" si="137"/>
        <v>full price</v>
      </c>
      <c r="J2193" s="3">
        <f>Table3[[#This Row],[Quantity_Sold]]*Table3[[#This Row],[Selling_Price]]</f>
        <v>3357</v>
      </c>
      <c r="K2193" s="3">
        <f t="shared" si="138"/>
        <v>0</v>
      </c>
      <c r="L2193" s="3">
        <f t="shared" si="139"/>
        <v>3357</v>
      </c>
      <c r="M2193" s="3" t="str">
        <f>TEXT(Table3[[#This Row],[Date]], "mmmm")</f>
        <v>February</v>
      </c>
      <c r="N2193" s="3" t="str">
        <f>_xlfn.XLOOKUP(D2193,Customers!A:A,Customers!B:B )</f>
        <v>Mcknight LLC</v>
      </c>
      <c r="O2193" s="3" t="str">
        <f>_xlfn.XLOOKUP(C2193,Books!A:A,Books!B:B)</f>
        <v>Light leader expect</v>
      </c>
      <c r="P2193" s="3" t="str">
        <f>INDEX(Customers!B:B,MATCH(D2193,Customers!A:A,0))</f>
        <v>Mcknight LLC</v>
      </c>
    </row>
    <row r="2194" spans="1:16">
      <c r="A2194" t="s">
        <v>2841</v>
      </c>
      <c r="B2194" s="5">
        <v>44964</v>
      </c>
      <c r="C2194" t="s">
        <v>58</v>
      </c>
      <c r="D2194" t="s">
        <v>442</v>
      </c>
      <c r="E2194">
        <v>4</v>
      </c>
      <c r="F2194" t="str">
        <f t="shared" si="136"/>
        <v>normal</v>
      </c>
      <c r="G2194" s="3">
        <v>467</v>
      </c>
      <c r="H2194">
        <v>5</v>
      </c>
      <c r="I2194" t="str">
        <f t="shared" si="137"/>
        <v>discounted</v>
      </c>
      <c r="J2194" s="3">
        <f>Table3[[#This Row],[Quantity_Sold]]*Table3[[#This Row],[Selling_Price]]</f>
        <v>1868</v>
      </c>
      <c r="K2194" s="3">
        <f t="shared" si="138"/>
        <v>23.35</v>
      </c>
      <c r="L2194" s="3">
        <f t="shared" si="139"/>
        <v>1844.65</v>
      </c>
      <c r="M2194" s="3" t="str">
        <f>TEXT(Table3[[#This Row],[Date]], "mmmm")</f>
        <v>February</v>
      </c>
      <c r="N2194" s="3" t="str">
        <f>_xlfn.XLOOKUP(D2194,Customers!A:A,Customers!B:B )</f>
        <v>Terry-Simpson</v>
      </c>
      <c r="O2194" s="3" t="str">
        <f>_xlfn.XLOOKUP(C2194,Books!A:A,Books!B:B)</f>
        <v>World threat</v>
      </c>
      <c r="P2194" s="3" t="str">
        <f>INDEX(Customers!B:B,MATCH(D2194,Customers!A:A,0))</f>
        <v>Terry-Simpson</v>
      </c>
    </row>
    <row r="2195" spans="1:16">
      <c r="A2195" t="s">
        <v>2842</v>
      </c>
      <c r="B2195" s="5">
        <v>44966</v>
      </c>
      <c r="C2195" t="s">
        <v>18</v>
      </c>
      <c r="D2195" t="s">
        <v>324</v>
      </c>
      <c r="E2195">
        <v>8</v>
      </c>
      <c r="F2195" t="str">
        <f t="shared" si="136"/>
        <v>Bulk</v>
      </c>
      <c r="G2195" s="3">
        <v>500</v>
      </c>
      <c r="H2195">
        <v>15</v>
      </c>
      <c r="I2195" t="str">
        <f t="shared" si="137"/>
        <v>discounted</v>
      </c>
      <c r="J2195" s="3">
        <f>Table3[[#This Row],[Quantity_Sold]]*Table3[[#This Row],[Selling_Price]]</f>
        <v>4000</v>
      </c>
      <c r="K2195" s="3">
        <f t="shared" si="138"/>
        <v>75</v>
      </c>
      <c r="L2195" s="3">
        <f t="shared" si="139"/>
        <v>3925</v>
      </c>
      <c r="M2195" s="3" t="str">
        <f>TEXT(Table3[[#This Row],[Date]], "mmmm")</f>
        <v>February</v>
      </c>
      <c r="N2195" s="3" t="str">
        <f>_xlfn.XLOOKUP(D2195,Customers!A:A,Customers!B:B )</f>
        <v>Solomon-Smith</v>
      </c>
      <c r="O2195" s="3" t="str">
        <f>_xlfn.XLOOKUP(C2195,Books!A:A,Books!B:B)</f>
        <v>Cell become</v>
      </c>
      <c r="P2195" s="3" t="str">
        <f>INDEX(Customers!B:B,MATCH(D2195,Customers!A:A,0))</f>
        <v>Solomon-Smith</v>
      </c>
    </row>
    <row r="2196" spans="1:16">
      <c r="A2196" t="s">
        <v>2843</v>
      </c>
      <c r="B2196" s="5">
        <v>44985</v>
      </c>
      <c r="C2196" t="s">
        <v>102</v>
      </c>
      <c r="D2196" t="s">
        <v>384</v>
      </c>
      <c r="E2196">
        <v>8</v>
      </c>
      <c r="F2196" t="str">
        <f t="shared" si="136"/>
        <v>Bulk</v>
      </c>
      <c r="G2196" s="3">
        <v>162</v>
      </c>
      <c r="H2196">
        <v>0</v>
      </c>
      <c r="I2196" t="str">
        <f t="shared" si="137"/>
        <v>full price</v>
      </c>
      <c r="J2196" s="3">
        <f>Table3[[#This Row],[Quantity_Sold]]*Table3[[#This Row],[Selling_Price]]</f>
        <v>1296</v>
      </c>
      <c r="K2196" s="3">
        <f t="shared" si="138"/>
        <v>0</v>
      </c>
      <c r="L2196" s="3">
        <f t="shared" si="139"/>
        <v>1296</v>
      </c>
      <c r="M2196" s="3" t="str">
        <f>TEXT(Table3[[#This Row],[Date]], "mmmm")</f>
        <v>February</v>
      </c>
      <c r="N2196" s="3" t="str">
        <f>_xlfn.XLOOKUP(D2196,Customers!A:A,Customers!B:B )</f>
        <v>Mendoza-Burke</v>
      </c>
      <c r="O2196" s="3" t="str">
        <f>_xlfn.XLOOKUP(C2196,Books!A:A,Books!B:B)</f>
        <v>Effort same</v>
      </c>
      <c r="P2196" s="3" t="str">
        <f>INDEX(Customers!B:B,MATCH(D2196,Customers!A:A,0))</f>
        <v>Mendoza-Burke</v>
      </c>
    </row>
    <row r="2197" spans="1:16">
      <c r="A2197" t="s">
        <v>2844</v>
      </c>
      <c r="B2197" s="5">
        <v>44961</v>
      </c>
      <c r="C2197" t="s">
        <v>56</v>
      </c>
      <c r="D2197" t="s">
        <v>166</v>
      </c>
      <c r="E2197">
        <v>10</v>
      </c>
      <c r="F2197" t="str">
        <f t="shared" si="136"/>
        <v>Bulk</v>
      </c>
      <c r="G2197" s="3">
        <v>222</v>
      </c>
      <c r="H2197">
        <v>0</v>
      </c>
      <c r="I2197" t="str">
        <f t="shared" si="137"/>
        <v>full price</v>
      </c>
      <c r="J2197" s="3">
        <f>Table3[[#This Row],[Quantity_Sold]]*Table3[[#This Row],[Selling_Price]]</f>
        <v>2220</v>
      </c>
      <c r="K2197" s="3">
        <f t="shared" si="138"/>
        <v>0</v>
      </c>
      <c r="L2197" s="3">
        <f t="shared" si="139"/>
        <v>2220</v>
      </c>
      <c r="M2197" s="3" t="str">
        <f>TEXT(Table3[[#This Row],[Date]], "mmmm")</f>
        <v>February</v>
      </c>
      <c r="N2197" s="3" t="str">
        <f>_xlfn.XLOOKUP(D2197,Customers!A:A,Customers!B:B )</f>
        <v>Mendez-Taylor</v>
      </c>
      <c r="O2197" s="3" t="str">
        <f>_xlfn.XLOOKUP(C2197,Books!A:A,Books!B:B)</f>
        <v>Unit coach</v>
      </c>
      <c r="P2197" s="3" t="str">
        <f>INDEX(Customers!B:B,MATCH(D2197,Customers!A:A,0))</f>
        <v>Mendez-Taylor</v>
      </c>
    </row>
    <row r="2198" spans="1:16">
      <c r="A2198" t="s">
        <v>2845</v>
      </c>
      <c r="B2198" s="5">
        <v>44958</v>
      </c>
      <c r="C2198" t="s">
        <v>28</v>
      </c>
      <c r="D2198" t="s">
        <v>598</v>
      </c>
      <c r="E2198">
        <v>1</v>
      </c>
      <c r="F2198" t="str">
        <f t="shared" si="136"/>
        <v>normal</v>
      </c>
      <c r="G2198" s="3">
        <v>342</v>
      </c>
      <c r="H2198">
        <v>5</v>
      </c>
      <c r="I2198" t="str">
        <f t="shared" si="137"/>
        <v>discounted</v>
      </c>
      <c r="J2198" s="3">
        <f>Table3[[#This Row],[Quantity_Sold]]*Table3[[#This Row],[Selling_Price]]</f>
        <v>342</v>
      </c>
      <c r="K2198" s="3">
        <f t="shared" si="138"/>
        <v>17.100000000000001</v>
      </c>
      <c r="L2198" s="3">
        <f t="shared" si="139"/>
        <v>324.89999999999998</v>
      </c>
      <c r="M2198" s="3" t="str">
        <f>TEXT(Table3[[#This Row],[Date]], "mmmm")</f>
        <v>February</v>
      </c>
      <c r="N2198" s="3" t="str">
        <f>_xlfn.XLOOKUP(D2198,Customers!A:A,Customers!B:B )</f>
        <v>Clark LLC</v>
      </c>
      <c r="O2198" s="3" t="str">
        <f>_xlfn.XLOOKUP(C2198,Books!A:A,Books!B:B)</f>
        <v>Eat pattern view</v>
      </c>
      <c r="P2198" s="3" t="str">
        <f>INDEX(Customers!B:B,MATCH(D2198,Customers!A:A,0))</f>
        <v>Clark LLC</v>
      </c>
    </row>
    <row r="2199" spans="1:16">
      <c r="A2199" t="s">
        <v>2846</v>
      </c>
      <c r="B2199" s="5">
        <v>44962</v>
      </c>
      <c r="C2199" t="s">
        <v>30</v>
      </c>
      <c r="D2199" t="s">
        <v>318</v>
      </c>
      <c r="E2199">
        <v>7</v>
      </c>
      <c r="F2199" t="str">
        <f t="shared" si="136"/>
        <v>Bulk</v>
      </c>
      <c r="G2199" s="3">
        <v>281</v>
      </c>
      <c r="H2199">
        <v>10</v>
      </c>
      <c r="I2199" t="str">
        <f t="shared" si="137"/>
        <v>discounted</v>
      </c>
      <c r="J2199" s="3">
        <f>Table3[[#This Row],[Quantity_Sold]]*Table3[[#This Row],[Selling_Price]]</f>
        <v>1967</v>
      </c>
      <c r="K2199" s="3">
        <f t="shared" si="138"/>
        <v>28.1</v>
      </c>
      <c r="L2199" s="3">
        <f t="shared" si="139"/>
        <v>1938.9</v>
      </c>
      <c r="M2199" s="3" t="str">
        <f>TEXT(Table3[[#This Row],[Date]], "mmmm")</f>
        <v>February</v>
      </c>
      <c r="N2199" s="3" t="str">
        <f>_xlfn.XLOOKUP(D2199,Customers!A:A,Customers!B:B )</f>
        <v>Davis, Shepard and Clay</v>
      </c>
      <c r="O2199" s="3" t="str">
        <f>_xlfn.XLOOKUP(C2199,Books!A:A,Books!B:B)</f>
        <v>Remember serve</v>
      </c>
      <c r="P2199" s="3" t="str">
        <f>INDEX(Customers!B:B,MATCH(D2199,Customers!A:A,0))</f>
        <v>Davis, Shepard and Clay</v>
      </c>
    </row>
    <row r="2200" spans="1:16">
      <c r="A2200" t="s">
        <v>2847</v>
      </c>
      <c r="B2200" s="5">
        <v>44964</v>
      </c>
      <c r="C2200" t="s">
        <v>116</v>
      </c>
      <c r="D2200" t="s">
        <v>352</v>
      </c>
      <c r="E2200">
        <v>8</v>
      </c>
      <c r="F2200" t="str">
        <f t="shared" si="136"/>
        <v>Bulk</v>
      </c>
      <c r="G2200" s="3">
        <v>209</v>
      </c>
      <c r="H2200">
        <v>0</v>
      </c>
      <c r="I2200" t="str">
        <f t="shared" si="137"/>
        <v>full price</v>
      </c>
      <c r="J2200" s="3">
        <f>Table3[[#This Row],[Quantity_Sold]]*Table3[[#This Row],[Selling_Price]]</f>
        <v>1672</v>
      </c>
      <c r="K2200" s="3">
        <f t="shared" si="138"/>
        <v>0</v>
      </c>
      <c r="L2200" s="3">
        <f t="shared" si="139"/>
        <v>1672</v>
      </c>
      <c r="M2200" s="3" t="str">
        <f>TEXT(Table3[[#This Row],[Date]], "mmmm")</f>
        <v>February</v>
      </c>
      <c r="N2200" s="3" t="str">
        <f>_xlfn.XLOOKUP(D2200,Customers!A:A,Customers!B:B )</f>
        <v>Gardner PLC</v>
      </c>
      <c r="O2200" s="3" t="str">
        <f>_xlfn.XLOOKUP(C2200,Books!A:A,Books!B:B)</f>
        <v>Present positive</v>
      </c>
      <c r="P2200" s="3" t="str">
        <f>INDEX(Customers!B:B,MATCH(D2200,Customers!A:A,0))</f>
        <v>Gardner PLC</v>
      </c>
    </row>
    <row r="2201" spans="1:16">
      <c r="A2201" t="s">
        <v>2848</v>
      </c>
      <c r="B2201" s="5">
        <v>44974</v>
      </c>
      <c r="C2201" t="s">
        <v>58</v>
      </c>
      <c r="D2201" t="s">
        <v>260</v>
      </c>
      <c r="E2201">
        <v>8</v>
      </c>
      <c r="F2201" t="str">
        <f t="shared" si="136"/>
        <v>Bulk</v>
      </c>
      <c r="G2201" s="3">
        <v>467</v>
      </c>
      <c r="H2201">
        <v>10</v>
      </c>
      <c r="I2201" t="str">
        <f t="shared" si="137"/>
        <v>discounted</v>
      </c>
      <c r="J2201" s="3">
        <f>Table3[[#This Row],[Quantity_Sold]]*Table3[[#This Row],[Selling_Price]]</f>
        <v>3736</v>
      </c>
      <c r="K2201" s="3">
        <f t="shared" si="138"/>
        <v>46.7</v>
      </c>
      <c r="L2201" s="3">
        <f t="shared" si="139"/>
        <v>3689.3</v>
      </c>
      <c r="M2201" s="3" t="str">
        <f>TEXT(Table3[[#This Row],[Date]], "mmmm")</f>
        <v>February</v>
      </c>
      <c r="N2201" s="3" t="str">
        <f>_xlfn.XLOOKUP(D2201,Customers!A:A,Customers!B:B )</f>
        <v>Thomas-Melendez</v>
      </c>
      <c r="O2201" s="3" t="str">
        <f>_xlfn.XLOOKUP(C2201,Books!A:A,Books!B:B)</f>
        <v>World threat</v>
      </c>
      <c r="P2201" s="3" t="str">
        <f>INDEX(Customers!B:B,MATCH(D2201,Customers!A:A,0))</f>
        <v>Thomas-Melendez</v>
      </c>
    </row>
    <row r="2202" spans="1:16">
      <c r="A2202" t="s">
        <v>2849</v>
      </c>
      <c r="B2202" s="5">
        <v>44978</v>
      </c>
      <c r="C2202" t="s">
        <v>54</v>
      </c>
      <c r="D2202" t="s">
        <v>616</v>
      </c>
      <c r="E2202">
        <v>5</v>
      </c>
      <c r="F2202" t="str">
        <f t="shared" si="136"/>
        <v>normal</v>
      </c>
      <c r="G2202" s="3">
        <v>421</v>
      </c>
      <c r="H2202">
        <v>5</v>
      </c>
      <c r="I2202" t="str">
        <f t="shared" si="137"/>
        <v>discounted</v>
      </c>
      <c r="J2202" s="3">
        <f>Table3[[#This Row],[Quantity_Sold]]*Table3[[#This Row],[Selling_Price]]</f>
        <v>2105</v>
      </c>
      <c r="K2202" s="3">
        <f t="shared" si="138"/>
        <v>21.05</v>
      </c>
      <c r="L2202" s="3">
        <f t="shared" si="139"/>
        <v>2083.9499999999998</v>
      </c>
      <c r="M2202" s="3" t="str">
        <f>TEXT(Table3[[#This Row],[Date]], "mmmm")</f>
        <v>February</v>
      </c>
      <c r="N2202" s="3" t="str">
        <f>_xlfn.XLOOKUP(D2202,Customers!A:A,Customers!B:B )</f>
        <v>Parker-Turner</v>
      </c>
      <c r="O2202" s="3" t="str">
        <f>_xlfn.XLOOKUP(C2202,Books!A:A,Books!B:B)</f>
        <v>Author director</v>
      </c>
      <c r="P2202" s="3" t="str">
        <f>INDEX(Customers!B:B,MATCH(D2202,Customers!A:A,0))</f>
        <v>Parker-Turner</v>
      </c>
    </row>
    <row r="2203" spans="1:16">
      <c r="A2203" t="s">
        <v>2850</v>
      </c>
      <c r="B2203" s="5">
        <v>44961</v>
      </c>
      <c r="C2203" t="s">
        <v>10</v>
      </c>
      <c r="D2203" t="s">
        <v>404</v>
      </c>
      <c r="E2203">
        <v>2</v>
      </c>
      <c r="F2203" t="str">
        <f t="shared" si="136"/>
        <v>normal</v>
      </c>
      <c r="G2203" s="3">
        <v>167</v>
      </c>
      <c r="H2203">
        <v>10</v>
      </c>
      <c r="I2203" t="str">
        <f t="shared" si="137"/>
        <v>discounted</v>
      </c>
      <c r="J2203" s="3">
        <f>Table3[[#This Row],[Quantity_Sold]]*Table3[[#This Row],[Selling_Price]]</f>
        <v>334</v>
      </c>
      <c r="K2203" s="3">
        <f t="shared" si="138"/>
        <v>16.7</v>
      </c>
      <c r="L2203" s="3">
        <f t="shared" si="139"/>
        <v>317.3</v>
      </c>
      <c r="M2203" s="3" t="str">
        <f>TEXT(Table3[[#This Row],[Date]], "mmmm")</f>
        <v>February</v>
      </c>
      <c r="N2203" s="3" t="str">
        <f>_xlfn.XLOOKUP(D2203,Customers!A:A,Customers!B:B )</f>
        <v>Morales-Morris</v>
      </c>
      <c r="O2203" s="3" t="str">
        <f>_xlfn.XLOOKUP(C2203,Books!A:A,Books!B:B)</f>
        <v>Late</v>
      </c>
      <c r="P2203" s="3" t="str">
        <f>INDEX(Customers!B:B,MATCH(D2203,Customers!A:A,0))</f>
        <v>Morales-Morris</v>
      </c>
    </row>
    <row r="2204" spans="1:16">
      <c r="A2204" t="s">
        <v>2851</v>
      </c>
      <c r="B2204" s="5">
        <v>44975</v>
      </c>
      <c r="C2204" t="s">
        <v>80</v>
      </c>
      <c r="D2204" t="s">
        <v>252</v>
      </c>
      <c r="E2204">
        <v>9</v>
      </c>
      <c r="F2204" t="str">
        <f t="shared" si="136"/>
        <v>Bulk</v>
      </c>
      <c r="G2204" s="3">
        <v>164</v>
      </c>
      <c r="H2204">
        <v>5</v>
      </c>
      <c r="I2204" t="str">
        <f t="shared" si="137"/>
        <v>discounted</v>
      </c>
      <c r="J2204" s="3">
        <f>Table3[[#This Row],[Quantity_Sold]]*Table3[[#This Row],[Selling_Price]]</f>
        <v>1476</v>
      </c>
      <c r="K2204" s="3">
        <f t="shared" si="138"/>
        <v>8.1999999999999993</v>
      </c>
      <c r="L2204" s="3">
        <f t="shared" si="139"/>
        <v>1467.8</v>
      </c>
      <c r="M2204" s="3" t="str">
        <f>TEXT(Table3[[#This Row],[Date]], "mmmm")</f>
        <v>February</v>
      </c>
      <c r="N2204" s="3" t="str">
        <f>_xlfn.XLOOKUP(D2204,Customers!A:A,Customers!B:B )</f>
        <v>Weber PLC</v>
      </c>
      <c r="O2204" s="3" t="str">
        <f>_xlfn.XLOOKUP(C2204,Books!A:A,Books!B:B)</f>
        <v>Can apply</v>
      </c>
      <c r="P2204" s="3" t="str">
        <f>INDEX(Customers!B:B,MATCH(D2204,Customers!A:A,0))</f>
        <v>Weber PLC</v>
      </c>
    </row>
    <row r="2205" spans="1:16">
      <c r="A2205" t="s">
        <v>2852</v>
      </c>
      <c r="B2205" s="5">
        <v>44961</v>
      </c>
      <c r="C2205" t="s">
        <v>42</v>
      </c>
      <c r="D2205" t="s">
        <v>200</v>
      </c>
      <c r="E2205">
        <v>1</v>
      </c>
      <c r="F2205" t="str">
        <f t="shared" si="136"/>
        <v>normal</v>
      </c>
      <c r="G2205" s="3">
        <v>303</v>
      </c>
      <c r="H2205">
        <v>10</v>
      </c>
      <c r="I2205" t="str">
        <f t="shared" si="137"/>
        <v>discounted</v>
      </c>
      <c r="J2205" s="3">
        <f>Table3[[#This Row],[Quantity_Sold]]*Table3[[#This Row],[Selling_Price]]</f>
        <v>303</v>
      </c>
      <c r="K2205" s="3">
        <f t="shared" si="138"/>
        <v>30.3</v>
      </c>
      <c r="L2205" s="3">
        <f t="shared" si="139"/>
        <v>272.7</v>
      </c>
      <c r="M2205" s="3" t="str">
        <f>TEXT(Table3[[#This Row],[Date]], "mmmm")</f>
        <v>February</v>
      </c>
      <c r="N2205" s="3" t="str">
        <f>_xlfn.XLOOKUP(D2205,Customers!A:A,Customers!B:B )</f>
        <v>Baird, Johnson and Ellison</v>
      </c>
      <c r="O2205" s="3" t="str">
        <f>_xlfn.XLOOKUP(C2205,Books!A:A,Books!B:B)</f>
        <v>Industry sport interesting</v>
      </c>
      <c r="P2205" s="3" t="str">
        <f>INDEX(Customers!B:B,MATCH(D2205,Customers!A:A,0))</f>
        <v>Baird, Johnson and Ellison</v>
      </c>
    </row>
    <row r="2206" spans="1:16">
      <c r="A2206" t="s">
        <v>2853</v>
      </c>
      <c r="B2206" s="5">
        <v>44976</v>
      </c>
      <c r="C2206" t="s">
        <v>18</v>
      </c>
      <c r="D2206" t="s">
        <v>336</v>
      </c>
      <c r="E2206">
        <v>7</v>
      </c>
      <c r="F2206" t="str">
        <f t="shared" si="136"/>
        <v>Bulk</v>
      </c>
      <c r="G2206" s="3">
        <v>500</v>
      </c>
      <c r="H2206">
        <v>10</v>
      </c>
      <c r="I2206" t="str">
        <f t="shared" si="137"/>
        <v>discounted</v>
      </c>
      <c r="J2206" s="3">
        <f>Table3[[#This Row],[Quantity_Sold]]*Table3[[#This Row],[Selling_Price]]</f>
        <v>3500</v>
      </c>
      <c r="K2206" s="3">
        <f t="shared" si="138"/>
        <v>50</v>
      </c>
      <c r="L2206" s="3">
        <f t="shared" si="139"/>
        <v>3450</v>
      </c>
      <c r="M2206" s="3" t="str">
        <f>TEXT(Table3[[#This Row],[Date]], "mmmm")</f>
        <v>February</v>
      </c>
      <c r="N2206" s="3" t="str">
        <f>_xlfn.XLOOKUP(D2206,Customers!A:A,Customers!B:B )</f>
        <v>Kelley, Pena and Zimmerman</v>
      </c>
      <c r="O2206" s="3" t="str">
        <f>_xlfn.XLOOKUP(C2206,Books!A:A,Books!B:B)</f>
        <v>Cell become</v>
      </c>
      <c r="P2206" s="3" t="str">
        <f>INDEX(Customers!B:B,MATCH(D2206,Customers!A:A,0))</f>
        <v>Kelley, Pena and Zimmerman</v>
      </c>
    </row>
    <row r="2207" spans="1:16">
      <c r="A2207" t="s">
        <v>2854</v>
      </c>
      <c r="B2207" s="5">
        <v>44981</v>
      </c>
      <c r="C2207" t="s">
        <v>78</v>
      </c>
      <c r="D2207" t="s">
        <v>170</v>
      </c>
      <c r="E2207">
        <v>5</v>
      </c>
      <c r="F2207" t="str">
        <f t="shared" si="136"/>
        <v>normal</v>
      </c>
      <c r="G2207" s="3">
        <v>288</v>
      </c>
      <c r="H2207">
        <v>15</v>
      </c>
      <c r="I2207" t="str">
        <f t="shared" si="137"/>
        <v>discounted</v>
      </c>
      <c r="J2207" s="3">
        <f>Table3[[#This Row],[Quantity_Sold]]*Table3[[#This Row],[Selling_Price]]</f>
        <v>1440</v>
      </c>
      <c r="K2207" s="3">
        <f t="shared" si="138"/>
        <v>43.2</v>
      </c>
      <c r="L2207" s="3">
        <f t="shared" si="139"/>
        <v>1396.8</v>
      </c>
      <c r="M2207" s="3" t="str">
        <f>TEXT(Table3[[#This Row],[Date]], "mmmm")</f>
        <v>February</v>
      </c>
      <c r="N2207" s="3" t="str">
        <f>_xlfn.XLOOKUP(D2207,Customers!A:A,Customers!B:B )</f>
        <v>Taylor-Kane</v>
      </c>
      <c r="O2207" s="3" t="str">
        <f>_xlfn.XLOOKUP(C2207,Books!A:A,Books!B:B)</f>
        <v>Visit although I</v>
      </c>
      <c r="P2207" s="3" t="str">
        <f>INDEX(Customers!B:B,MATCH(D2207,Customers!A:A,0))</f>
        <v>Taylor-Kane</v>
      </c>
    </row>
    <row r="2208" spans="1:16">
      <c r="A2208" t="s">
        <v>2855</v>
      </c>
      <c r="B2208" s="5">
        <v>44985</v>
      </c>
      <c r="C2208" t="s">
        <v>42</v>
      </c>
      <c r="D2208" t="s">
        <v>626</v>
      </c>
      <c r="E2208">
        <v>5</v>
      </c>
      <c r="F2208" t="str">
        <f t="shared" si="136"/>
        <v>normal</v>
      </c>
      <c r="G2208" s="3">
        <v>303</v>
      </c>
      <c r="H2208">
        <v>0</v>
      </c>
      <c r="I2208" t="str">
        <f t="shared" si="137"/>
        <v>full price</v>
      </c>
      <c r="J2208" s="3">
        <f>Table3[[#This Row],[Quantity_Sold]]*Table3[[#This Row],[Selling_Price]]</f>
        <v>1515</v>
      </c>
      <c r="K2208" s="3">
        <f t="shared" si="138"/>
        <v>0</v>
      </c>
      <c r="L2208" s="3">
        <f t="shared" si="139"/>
        <v>1515</v>
      </c>
      <c r="M2208" s="3" t="str">
        <f>TEXT(Table3[[#This Row],[Date]], "mmmm")</f>
        <v>February</v>
      </c>
      <c r="N2208" s="3" t="str">
        <f>_xlfn.XLOOKUP(D2208,Customers!A:A,Customers!B:B )</f>
        <v>Young Ltd</v>
      </c>
      <c r="O2208" s="3" t="str">
        <f>_xlfn.XLOOKUP(C2208,Books!A:A,Books!B:B)</f>
        <v>Industry sport interesting</v>
      </c>
      <c r="P2208" s="3" t="str">
        <f>INDEX(Customers!B:B,MATCH(D2208,Customers!A:A,0))</f>
        <v>Young Ltd</v>
      </c>
    </row>
    <row r="2209" spans="1:16">
      <c r="A2209" t="s">
        <v>2856</v>
      </c>
      <c r="B2209" s="5">
        <v>44975</v>
      </c>
      <c r="C2209" t="s">
        <v>18</v>
      </c>
      <c r="D2209" t="s">
        <v>438</v>
      </c>
      <c r="E2209">
        <v>10</v>
      </c>
      <c r="F2209" t="str">
        <f t="shared" si="136"/>
        <v>Bulk</v>
      </c>
      <c r="G2209" s="3">
        <v>500</v>
      </c>
      <c r="H2209">
        <v>5</v>
      </c>
      <c r="I2209" t="str">
        <f t="shared" si="137"/>
        <v>discounted</v>
      </c>
      <c r="J2209" s="3">
        <f>Table3[[#This Row],[Quantity_Sold]]*Table3[[#This Row],[Selling_Price]]</f>
        <v>5000</v>
      </c>
      <c r="K2209" s="3">
        <f t="shared" si="138"/>
        <v>25</v>
      </c>
      <c r="L2209" s="3">
        <f t="shared" si="139"/>
        <v>4975</v>
      </c>
      <c r="M2209" s="3" t="str">
        <f>TEXT(Table3[[#This Row],[Date]], "mmmm")</f>
        <v>February</v>
      </c>
      <c r="N2209" s="3" t="str">
        <f>_xlfn.XLOOKUP(D2209,Customers!A:A,Customers!B:B )</f>
        <v>Wolfe-Spencer</v>
      </c>
      <c r="O2209" s="3" t="str">
        <f>_xlfn.XLOOKUP(C2209,Books!A:A,Books!B:B)</f>
        <v>Cell become</v>
      </c>
      <c r="P2209" s="3" t="str">
        <f>INDEX(Customers!B:B,MATCH(D2209,Customers!A:A,0))</f>
        <v>Wolfe-Spencer</v>
      </c>
    </row>
    <row r="2210" spans="1:16">
      <c r="A2210" t="s">
        <v>2857</v>
      </c>
      <c r="B2210" s="5">
        <v>44973</v>
      </c>
      <c r="C2210" t="s">
        <v>96</v>
      </c>
      <c r="D2210" t="s">
        <v>546</v>
      </c>
      <c r="E2210">
        <v>5</v>
      </c>
      <c r="F2210" t="str">
        <f t="shared" si="136"/>
        <v>normal</v>
      </c>
      <c r="G2210" s="3">
        <v>396</v>
      </c>
      <c r="H2210">
        <v>10</v>
      </c>
      <c r="I2210" t="str">
        <f t="shared" si="137"/>
        <v>discounted</v>
      </c>
      <c r="J2210" s="3">
        <f>Table3[[#This Row],[Quantity_Sold]]*Table3[[#This Row],[Selling_Price]]</f>
        <v>1980</v>
      </c>
      <c r="K2210" s="3">
        <f t="shared" si="138"/>
        <v>39.6</v>
      </c>
      <c r="L2210" s="3">
        <f t="shared" si="139"/>
        <v>1940.4</v>
      </c>
      <c r="M2210" s="3" t="str">
        <f>TEXT(Table3[[#This Row],[Date]], "mmmm")</f>
        <v>February</v>
      </c>
      <c r="N2210" s="3" t="str">
        <f>_xlfn.XLOOKUP(D2210,Customers!A:A,Customers!B:B )</f>
        <v>Sanford Group</v>
      </c>
      <c r="O2210" s="3" t="str">
        <f>_xlfn.XLOOKUP(C2210,Books!A:A,Books!B:B)</f>
        <v>Green city audience</v>
      </c>
      <c r="P2210" s="3" t="str">
        <f>INDEX(Customers!B:B,MATCH(D2210,Customers!A:A,0))</f>
        <v>Sanford Group</v>
      </c>
    </row>
    <row r="2211" spans="1:16">
      <c r="A2211" t="s">
        <v>2858</v>
      </c>
      <c r="B2211" s="5">
        <v>44979</v>
      </c>
      <c r="C2211" t="s">
        <v>26</v>
      </c>
      <c r="D2211" t="s">
        <v>552</v>
      </c>
      <c r="E2211">
        <v>4</v>
      </c>
      <c r="F2211" t="str">
        <f t="shared" si="136"/>
        <v>normal</v>
      </c>
      <c r="G2211" s="3">
        <v>210</v>
      </c>
      <c r="H2211">
        <v>15</v>
      </c>
      <c r="I2211" t="str">
        <f t="shared" si="137"/>
        <v>discounted</v>
      </c>
      <c r="J2211" s="3">
        <f>Table3[[#This Row],[Quantity_Sold]]*Table3[[#This Row],[Selling_Price]]</f>
        <v>840</v>
      </c>
      <c r="K2211" s="3">
        <f t="shared" si="138"/>
        <v>31.5</v>
      </c>
      <c r="L2211" s="3">
        <f t="shared" si="139"/>
        <v>808.5</v>
      </c>
      <c r="M2211" s="3" t="str">
        <f>TEXT(Table3[[#This Row],[Date]], "mmmm")</f>
        <v>February</v>
      </c>
      <c r="N2211" s="3" t="str">
        <f>_xlfn.XLOOKUP(D2211,Customers!A:A,Customers!B:B )</f>
        <v>Lamb LLC</v>
      </c>
      <c r="O2211" s="3" t="str">
        <f>_xlfn.XLOOKUP(C2211,Books!A:A,Books!B:B)</f>
        <v>Nearly material</v>
      </c>
      <c r="P2211" s="3" t="str">
        <f>INDEX(Customers!B:B,MATCH(D2211,Customers!A:A,0))</f>
        <v>Lamb LLC</v>
      </c>
    </row>
    <row r="2212" spans="1:16">
      <c r="A2212" t="s">
        <v>2859</v>
      </c>
      <c r="B2212" s="5">
        <v>44979</v>
      </c>
      <c r="C2212" t="s">
        <v>100</v>
      </c>
      <c r="D2212" t="s">
        <v>516</v>
      </c>
      <c r="E2212">
        <v>8</v>
      </c>
      <c r="F2212" t="str">
        <f t="shared" si="136"/>
        <v>Bulk</v>
      </c>
      <c r="G2212" s="3">
        <v>334</v>
      </c>
      <c r="H2212">
        <v>5</v>
      </c>
      <c r="I2212" t="str">
        <f t="shared" si="137"/>
        <v>discounted</v>
      </c>
      <c r="J2212" s="3">
        <f>Table3[[#This Row],[Quantity_Sold]]*Table3[[#This Row],[Selling_Price]]</f>
        <v>2672</v>
      </c>
      <c r="K2212" s="3">
        <f t="shared" si="138"/>
        <v>16.7</v>
      </c>
      <c r="L2212" s="3">
        <f t="shared" si="139"/>
        <v>2655.3</v>
      </c>
      <c r="M2212" s="3" t="str">
        <f>TEXT(Table3[[#This Row],[Date]], "mmmm")</f>
        <v>February</v>
      </c>
      <c r="N2212" s="3" t="str">
        <f>_xlfn.XLOOKUP(D2212,Customers!A:A,Customers!B:B )</f>
        <v>Chen Inc</v>
      </c>
      <c r="O2212" s="3" t="str">
        <f>_xlfn.XLOOKUP(C2212,Books!A:A,Books!B:B)</f>
        <v>Prevent particularly wrong</v>
      </c>
      <c r="P2212" s="3" t="str">
        <f>INDEX(Customers!B:B,MATCH(D2212,Customers!A:A,0))</f>
        <v>Chen Inc</v>
      </c>
    </row>
    <row r="2213" spans="1:16">
      <c r="A2213" t="s">
        <v>2860</v>
      </c>
      <c r="B2213" s="5">
        <v>44958</v>
      </c>
      <c r="C2213" t="s">
        <v>58</v>
      </c>
      <c r="D2213" t="s">
        <v>238</v>
      </c>
      <c r="E2213">
        <v>10</v>
      </c>
      <c r="F2213" t="str">
        <f t="shared" si="136"/>
        <v>Bulk</v>
      </c>
      <c r="G2213" s="3">
        <v>467</v>
      </c>
      <c r="H2213">
        <v>10</v>
      </c>
      <c r="I2213" t="str">
        <f t="shared" si="137"/>
        <v>discounted</v>
      </c>
      <c r="J2213" s="3">
        <f>Table3[[#This Row],[Quantity_Sold]]*Table3[[#This Row],[Selling_Price]]</f>
        <v>4670</v>
      </c>
      <c r="K2213" s="3">
        <f t="shared" si="138"/>
        <v>46.7</v>
      </c>
      <c r="L2213" s="3">
        <f t="shared" si="139"/>
        <v>4623.3</v>
      </c>
      <c r="M2213" s="3" t="str">
        <f>TEXT(Table3[[#This Row],[Date]], "mmmm")</f>
        <v>February</v>
      </c>
      <c r="N2213" s="3" t="str">
        <f>_xlfn.XLOOKUP(D2213,Customers!A:A,Customers!B:B )</f>
        <v>Roach-Gonzalez</v>
      </c>
      <c r="O2213" s="3" t="str">
        <f>_xlfn.XLOOKUP(C2213,Books!A:A,Books!B:B)</f>
        <v>World threat</v>
      </c>
      <c r="P2213" s="3" t="str">
        <f>INDEX(Customers!B:B,MATCH(D2213,Customers!A:A,0))</f>
        <v>Roach-Gonzalez</v>
      </c>
    </row>
    <row r="2214" spans="1:16">
      <c r="A2214" t="s">
        <v>2861</v>
      </c>
      <c r="B2214" s="5">
        <v>44972</v>
      </c>
      <c r="C2214" t="s">
        <v>13</v>
      </c>
      <c r="D2214" t="s">
        <v>352</v>
      </c>
      <c r="E2214">
        <v>6</v>
      </c>
      <c r="F2214" t="str">
        <f t="shared" si="136"/>
        <v>Bulk</v>
      </c>
      <c r="G2214" s="3">
        <v>354</v>
      </c>
      <c r="H2214">
        <v>0</v>
      </c>
      <c r="I2214" t="str">
        <f t="shared" si="137"/>
        <v>full price</v>
      </c>
      <c r="J2214" s="3">
        <f>Table3[[#This Row],[Quantity_Sold]]*Table3[[#This Row],[Selling_Price]]</f>
        <v>2124</v>
      </c>
      <c r="K2214" s="3">
        <f t="shared" si="138"/>
        <v>0</v>
      </c>
      <c r="L2214" s="3">
        <f t="shared" si="139"/>
        <v>2124</v>
      </c>
      <c r="M2214" s="3" t="str">
        <f>TEXT(Table3[[#This Row],[Date]], "mmmm")</f>
        <v>February</v>
      </c>
      <c r="N2214" s="3" t="str">
        <f>_xlfn.XLOOKUP(D2214,Customers!A:A,Customers!B:B )</f>
        <v>Gardner PLC</v>
      </c>
      <c r="O2214" s="3" t="str">
        <f>_xlfn.XLOOKUP(C2214,Books!A:A,Books!B:B)</f>
        <v>Food ability</v>
      </c>
      <c r="P2214" s="3" t="str">
        <f>INDEX(Customers!B:B,MATCH(D2214,Customers!A:A,0))</f>
        <v>Gardner PLC</v>
      </c>
    </row>
    <row r="2215" spans="1:16">
      <c r="A2215" t="s">
        <v>2862</v>
      </c>
      <c r="B2215" s="5">
        <v>44961</v>
      </c>
      <c r="C2215" t="s">
        <v>4</v>
      </c>
      <c r="D2215" t="s">
        <v>450</v>
      </c>
      <c r="E2215">
        <v>6</v>
      </c>
      <c r="F2215" t="str">
        <f t="shared" si="136"/>
        <v>Bulk</v>
      </c>
      <c r="G2215" s="3">
        <v>418</v>
      </c>
      <c r="H2215">
        <v>0</v>
      </c>
      <c r="I2215" t="str">
        <f t="shared" si="137"/>
        <v>full price</v>
      </c>
      <c r="J2215" s="3">
        <f>Table3[[#This Row],[Quantity_Sold]]*Table3[[#This Row],[Selling_Price]]</f>
        <v>2508</v>
      </c>
      <c r="K2215" s="3">
        <f t="shared" si="138"/>
        <v>0</v>
      </c>
      <c r="L2215" s="3">
        <f t="shared" si="139"/>
        <v>2508</v>
      </c>
      <c r="M2215" s="3" t="str">
        <f>TEXT(Table3[[#This Row],[Date]], "mmmm")</f>
        <v>February</v>
      </c>
      <c r="N2215" s="3" t="str">
        <f>_xlfn.XLOOKUP(D2215,Customers!A:A,Customers!B:B )</f>
        <v>Garcia, Garcia and Rose</v>
      </c>
      <c r="O2215" s="3" t="str">
        <f>_xlfn.XLOOKUP(C2215,Books!A:A,Books!B:B)</f>
        <v>Arrive ok</v>
      </c>
      <c r="P2215" s="3" t="str">
        <f>INDEX(Customers!B:B,MATCH(D2215,Customers!A:A,0))</f>
        <v>Garcia, Garcia and Rose</v>
      </c>
    </row>
    <row r="2216" spans="1:16">
      <c r="A2216" t="s">
        <v>2863</v>
      </c>
      <c r="B2216" s="5">
        <v>44980</v>
      </c>
      <c r="C2216" t="s">
        <v>7</v>
      </c>
      <c r="D2216" t="s">
        <v>180</v>
      </c>
      <c r="E2216">
        <v>5</v>
      </c>
      <c r="F2216" t="str">
        <f t="shared" si="136"/>
        <v>normal</v>
      </c>
      <c r="G2216" s="3">
        <v>341</v>
      </c>
      <c r="H2216">
        <v>10</v>
      </c>
      <c r="I2216" t="str">
        <f t="shared" si="137"/>
        <v>discounted</v>
      </c>
      <c r="J2216" s="3">
        <f>Table3[[#This Row],[Quantity_Sold]]*Table3[[#This Row],[Selling_Price]]</f>
        <v>1705</v>
      </c>
      <c r="K2216" s="3">
        <f t="shared" si="138"/>
        <v>34.1</v>
      </c>
      <c r="L2216" s="3">
        <f t="shared" si="139"/>
        <v>1670.9</v>
      </c>
      <c r="M2216" s="3" t="str">
        <f>TEXT(Table3[[#This Row],[Date]], "mmmm")</f>
        <v>February</v>
      </c>
      <c r="N2216" s="3" t="str">
        <f>_xlfn.XLOOKUP(D2216,Customers!A:A,Customers!B:B )</f>
        <v>Harris-Chandler</v>
      </c>
      <c r="O2216" s="3" t="str">
        <f>_xlfn.XLOOKUP(C2216,Books!A:A,Books!B:B)</f>
        <v>Key protect simple fall</v>
      </c>
      <c r="P2216" s="3" t="str">
        <f>INDEX(Customers!B:B,MATCH(D2216,Customers!A:A,0))</f>
        <v>Harris-Chandler</v>
      </c>
    </row>
    <row r="2217" spans="1:16">
      <c r="A2217" t="s">
        <v>2864</v>
      </c>
      <c r="B2217" s="5">
        <v>44976</v>
      </c>
      <c r="C2217" t="s">
        <v>26</v>
      </c>
      <c r="D2217" t="s">
        <v>390</v>
      </c>
      <c r="E2217">
        <v>8</v>
      </c>
      <c r="F2217" t="str">
        <f t="shared" si="136"/>
        <v>Bulk</v>
      </c>
      <c r="G2217" s="3">
        <v>210</v>
      </c>
      <c r="H2217">
        <v>5</v>
      </c>
      <c r="I2217" t="str">
        <f t="shared" si="137"/>
        <v>discounted</v>
      </c>
      <c r="J2217" s="3">
        <f>Table3[[#This Row],[Quantity_Sold]]*Table3[[#This Row],[Selling_Price]]</f>
        <v>1680</v>
      </c>
      <c r="K2217" s="3">
        <f t="shared" si="138"/>
        <v>10.5</v>
      </c>
      <c r="L2217" s="3">
        <f t="shared" si="139"/>
        <v>1669.5</v>
      </c>
      <c r="M2217" s="3" t="str">
        <f>TEXT(Table3[[#This Row],[Date]], "mmmm")</f>
        <v>February</v>
      </c>
      <c r="N2217" s="3" t="str">
        <f>_xlfn.XLOOKUP(D2217,Customers!A:A,Customers!B:B )</f>
        <v>Rodriguez, Brown and Daniels</v>
      </c>
      <c r="O2217" s="3" t="str">
        <f>_xlfn.XLOOKUP(C2217,Books!A:A,Books!B:B)</f>
        <v>Nearly material</v>
      </c>
      <c r="P2217" s="3" t="str">
        <f>INDEX(Customers!B:B,MATCH(D2217,Customers!A:A,0))</f>
        <v>Rodriguez, Brown and Daniels</v>
      </c>
    </row>
    <row r="2218" spans="1:16">
      <c r="A2218" t="s">
        <v>2865</v>
      </c>
      <c r="B2218" s="5">
        <v>44983</v>
      </c>
      <c r="C2218" t="s">
        <v>78</v>
      </c>
      <c r="D2218" t="s">
        <v>198</v>
      </c>
      <c r="E2218">
        <v>4</v>
      </c>
      <c r="F2218" t="str">
        <f t="shared" si="136"/>
        <v>normal</v>
      </c>
      <c r="G2218" s="3">
        <v>288</v>
      </c>
      <c r="H2218">
        <v>5</v>
      </c>
      <c r="I2218" t="str">
        <f t="shared" si="137"/>
        <v>discounted</v>
      </c>
      <c r="J2218" s="3">
        <f>Table3[[#This Row],[Quantity_Sold]]*Table3[[#This Row],[Selling_Price]]</f>
        <v>1152</v>
      </c>
      <c r="K2218" s="3">
        <f t="shared" si="138"/>
        <v>14.4</v>
      </c>
      <c r="L2218" s="3">
        <f t="shared" si="139"/>
        <v>1137.5999999999999</v>
      </c>
      <c r="M2218" s="3" t="str">
        <f>TEXT(Table3[[#This Row],[Date]], "mmmm")</f>
        <v>February</v>
      </c>
      <c r="N2218" s="3" t="str">
        <f>_xlfn.XLOOKUP(D2218,Customers!A:A,Customers!B:B )</f>
        <v>Harris-Mills</v>
      </c>
      <c r="O2218" s="3" t="str">
        <f>_xlfn.XLOOKUP(C2218,Books!A:A,Books!B:B)</f>
        <v>Visit although I</v>
      </c>
      <c r="P2218" s="3" t="str">
        <f>INDEX(Customers!B:B,MATCH(D2218,Customers!A:A,0))</f>
        <v>Harris-Mills</v>
      </c>
    </row>
    <row r="2219" spans="1:16">
      <c r="A2219" t="s">
        <v>2866</v>
      </c>
      <c r="B2219" s="5">
        <v>44968</v>
      </c>
      <c r="C2219" t="s">
        <v>34</v>
      </c>
      <c r="D2219" t="s">
        <v>468</v>
      </c>
      <c r="E2219">
        <v>4</v>
      </c>
      <c r="F2219" t="str">
        <f t="shared" si="136"/>
        <v>normal</v>
      </c>
      <c r="G2219" s="3">
        <v>284</v>
      </c>
      <c r="H2219">
        <v>5</v>
      </c>
      <c r="I2219" t="str">
        <f t="shared" si="137"/>
        <v>discounted</v>
      </c>
      <c r="J2219" s="3">
        <f>Table3[[#This Row],[Quantity_Sold]]*Table3[[#This Row],[Selling_Price]]</f>
        <v>1136</v>
      </c>
      <c r="K2219" s="3">
        <f t="shared" si="138"/>
        <v>14.2</v>
      </c>
      <c r="L2219" s="3">
        <f t="shared" si="139"/>
        <v>1121.8</v>
      </c>
      <c r="M2219" s="3" t="str">
        <f>TEXT(Table3[[#This Row],[Date]], "mmmm")</f>
        <v>February</v>
      </c>
      <c r="N2219" s="3" t="str">
        <f>_xlfn.XLOOKUP(D2219,Customers!A:A,Customers!B:B )</f>
        <v>Barnes PLC</v>
      </c>
      <c r="O2219" s="3" t="str">
        <f>_xlfn.XLOOKUP(C2219,Books!A:A,Books!B:B)</f>
        <v>Against realize bill</v>
      </c>
      <c r="P2219" s="3" t="str">
        <f>INDEX(Customers!B:B,MATCH(D2219,Customers!A:A,0))</f>
        <v>Barnes PLC</v>
      </c>
    </row>
    <row r="2220" spans="1:16">
      <c r="A2220" t="s">
        <v>2867</v>
      </c>
      <c r="B2220" s="5">
        <v>44962</v>
      </c>
      <c r="C2220" t="s">
        <v>122</v>
      </c>
      <c r="D2220" t="s">
        <v>374</v>
      </c>
      <c r="E2220">
        <v>5</v>
      </c>
      <c r="F2220" t="str">
        <f t="shared" si="136"/>
        <v>normal</v>
      </c>
      <c r="G2220" s="3">
        <v>326</v>
      </c>
      <c r="H2220">
        <v>15</v>
      </c>
      <c r="I2220" t="str">
        <f t="shared" si="137"/>
        <v>discounted</v>
      </c>
      <c r="J2220" s="3">
        <f>Table3[[#This Row],[Quantity_Sold]]*Table3[[#This Row],[Selling_Price]]</f>
        <v>1630</v>
      </c>
      <c r="K2220" s="3">
        <f t="shared" si="138"/>
        <v>48.9</v>
      </c>
      <c r="L2220" s="3">
        <f t="shared" si="139"/>
        <v>1581.1</v>
      </c>
      <c r="M2220" s="3" t="str">
        <f>TEXT(Table3[[#This Row],[Date]], "mmmm")</f>
        <v>February</v>
      </c>
      <c r="N2220" s="3" t="str">
        <f>_xlfn.XLOOKUP(D2220,Customers!A:A,Customers!B:B )</f>
        <v>Smith-Wolfe</v>
      </c>
      <c r="O2220" s="3" t="str">
        <f>_xlfn.XLOOKUP(C2220,Books!A:A,Books!B:B)</f>
        <v>Than every</v>
      </c>
      <c r="P2220" s="3" t="str">
        <f>INDEX(Customers!B:B,MATCH(D2220,Customers!A:A,0))</f>
        <v>Smith-Wolfe</v>
      </c>
    </row>
    <row r="2221" spans="1:16">
      <c r="A2221" t="s">
        <v>2868</v>
      </c>
      <c r="B2221" s="5">
        <v>44970</v>
      </c>
      <c r="C2221" t="s">
        <v>60</v>
      </c>
      <c r="D2221" t="s">
        <v>286</v>
      </c>
      <c r="E2221">
        <v>4</v>
      </c>
      <c r="F2221" t="str">
        <f t="shared" si="136"/>
        <v>normal</v>
      </c>
      <c r="G2221" s="3">
        <v>459</v>
      </c>
      <c r="H2221">
        <v>15</v>
      </c>
      <c r="I2221" t="str">
        <f t="shared" si="137"/>
        <v>discounted</v>
      </c>
      <c r="J2221" s="3">
        <f>Table3[[#This Row],[Quantity_Sold]]*Table3[[#This Row],[Selling_Price]]</f>
        <v>1836</v>
      </c>
      <c r="K2221" s="3">
        <f t="shared" si="138"/>
        <v>68.849999999999994</v>
      </c>
      <c r="L2221" s="3">
        <f t="shared" si="139"/>
        <v>1767.15</v>
      </c>
      <c r="M2221" s="3" t="str">
        <f>TEXT(Table3[[#This Row],[Date]], "mmmm")</f>
        <v>February</v>
      </c>
      <c r="N2221" s="3" t="str">
        <f>_xlfn.XLOOKUP(D2221,Customers!A:A,Customers!B:B )</f>
        <v>White-Cox</v>
      </c>
      <c r="O2221" s="3" t="str">
        <f>_xlfn.XLOOKUP(C2221,Books!A:A,Books!B:B)</f>
        <v>Whatever method</v>
      </c>
      <c r="P2221" s="3" t="str">
        <f>INDEX(Customers!B:B,MATCH(D2221,Customers!A:A,0))</f>
        <v>White-Cox</v>
      </c>
    </row>
    <row r="2222" spans="1:16">
      <c r="A2222" t="s">
        <v>2869</v>
      </c>
      <c r="B2222" s="5">
        <v>44962</v>
      </c>
      <c r="C2222" t="s">
        <v>52</v>
      </c>
      <c r="D2222" t="s">
        <v>458</v>
      </c>
      <c r="E2222">
        <v>10</v>
      </c>
      <c r="F2222" t="str">
        <f t="shared" si="136"/>
        <v>Bulk</v>
      </c>
      <c r="G2222" s="3">
        <v>441</v>
      </c>
      <c r="H2222">
        <v>0</v>
      </c>
      <c r="I2222" t="str">
        <f t="shared" si="137"/>
        <v>full price</v>
      </c>
      <c r="J2222" s="3">
        <f>Table3[[#This Row],[Quantity_Sold]]*Table3[[#This Row],[Selling_Price]]</f>
        <v>4410</v>
      </c>
      <c r="K2222" s="3">
        <f t="shared" si="138"/>
        <v>0</v>
      </c>
      <c r="L2222" s="3">
        <f t="shared" si="139"/>
        <v>4410</v>
      </c>
      <c r="M2222" s="3" t="str">
        <f>TEXT(Table3[[#This Row],[Date]], "mmmm")</f>
        <v>February</v>
      </c>
      <c r="N2222" s="3" t="str">
        <f>_xlfn.XLOOKUP(D2222,Customers!A:A,Customers!B:B )</f>
        <v>Salazar, Maldonado and Thomas</v>
      </c>
      <c r="O2222" s="3" t="str">
        <f>_xlfn.XLOOKUP(C2222,Books!A:A,Books!B:B)</f>
        <v>Hope meet thing</v>
      </c>
      <c r="P2222" s="3" t="str">
        <f>INDEX(Customers!B:B,MATCH(D2222,Customers!A:A,0))</f>
        <v>Salazar, Maldonado and Thomas</v>
      </c>
    </row>
    <row r="2223" spans="1:16">
      <c r="A2223" t="s">
        <v>2870</v>
      </c>
      <c r="B2223" s="5">
        <v>44958</v>
      </c>
      <c r="C2223" t="s">
        <v>7</v>
      </c>
      <c r="D2223" t="s">
        <v>428</v>
      </c>
      <c r="E2223">
        <v>9</v>
      </c>
      <c r="F2223" t="str">
        <f t="shared" si="136"/>
        <v>Bulk</v>
      </c>
      <c r="G2223" s="3">
        <v>341</v>
      </c>
      <c r="H2223">
        <v>5</v>
      </c>
      <c r="I2223" t="str">
        <f t="shared" si="137"/>
        <v>discounted</v>
      </c>
      <c r="J2223" s="3">
        <f>Table3[[#This Row],[Quantity_Sold]]*Table3[[#This Row],[Selling_Price]]</f>
        <v>3069</v>
      </c>
      <c r="K2223" s="3">
        <f t="shared" si="138"/>
        <v>17.05</v>
      </c>
      <c r="L2223" s="3">
        <f t="shared" si="139"/>
        <v>3051.95</v>
      </c>
      <c r="M2223" s="3" t="str">
        <f>TEXT(Table3[[#This Row],[Date]], "mmmm")</f>
        <v>February</v>
      </c>
      <c r="N2223" s="3" t="str">
        <f>_xlfn.XLOOKUP(D2223,Customers!A:A,Customers!B:B )</f>
        <v>Daniels-Bond</v>
      </c>
      <c r="O2223" s="3" t="str">
        <f>_xlfn.XLOOKUP(C2223,Books!A:A,Books!B:B)</f>
        <v>Key protect simple fall</v>
      </c>
      <c r="P2223" s="3" t="str">
        <f>INDEX(Customers!B:B,MATCH(D2223,Customers!A:A,0))</f>
        <v>Daniels-Bond</v>
      </c>
    </row>
    <row r="2224" spans="1:16">
      <c r="A2224" t="s">
        <v>2871</v>
      </c>
      <c r="B2224" s="5">
        <v>44974</v>
      </c>
      <c r="C2224" t="s">
        <v>10</v>
      </c>
      <c r="D2224" t="s">
        <v>278</v>
      </c>
      <c r="E2224">
        <v>10</v>
      </c>
      <c r="F2224" t="str">
        <f t="shared" si="136"/>
        <v>Bulk</v>
      </c>
      <c r="G2224" s="3">
        <v>167</v>
      </c>
      <c r="H2224">
        <v>10</v>
      </c>
      <c r="I2224" t="str">
        <f t="shared" si="137"/>
        <v>discounted</v>
      </c>
      <c r="J2224" s="3">
        <f>Table3[[#This Row],[Quantity_Sold]]*Table3[[#This Row],[Selling_Price]]</f>
        <v>1670</v>
      </c>
      <c r="K2224" s="3">
        <f t="shared" si="138"/>
        <v>16.7</v>
      </c>
      <c r="L2224" s="3">
        <f t="shared" si="139"/>
        <v>1653.3</v>
      </c>
      <c r="M2224" s="3" t="str">
        <f>TEXT(Table3[[#This Row],[Date]], "mmmm")</f>
        <v>February</v>
      </c>
      <c r="N2224" s="3" t="str">
        <f>_xlfn.XLOOKUP(D2224,Customers!A:A,Customers!B:B )</f>
        <v>Reid, Chavez and Flowers</v>
      </c>
      <c r="O2224" s="3" t="str">
        <f>_xlfn.XLOOKUP(C2224,Books!A:A,Books!B:B)</f>
        <v>Late</v>
      </c>
      <c r="P2224" s="3" t="str">
        <f>INDEX(Customers!B:B,MATCH(D2224,Customers!A:A,0))</f>
        <v>Reid, Chavez and Flowers</v>
      </c>
    </row>
    <row r="2225" spans="1:16">
      <c r="A2225" t="s">
        <v>2872</v>
      </c>
      <c r="B2225" s="5">
        <v>44983</v>
      </c>
      <c r="C2225" t="s">
        <v>4</v>
      </c>
      <c r="D2225" t="s">
        <v>139</v>
      </c>
      <c r="E2225">
        <v>2</v>
      </c>
      <c r="F2225" t="str">
        <f t="shared" si="136"/>
        <v>normal</v>
      </c>
      <c r="G2225" s="3">
        <v>418</v>
      </c>
      <c r="H2225">
        <v>0</v>
      </c>
      <c r="I2225" t="str">
        <f t="shared" si="137"/>
        <v>full price</v>
      </c>
      <c r="J2225" s="3">
        <f>Table3[[#This Row],[Quantity_Sold]]*Table3[[#This Row],[Selling_Price]]</f>
        <v>836</v>
      </c>
      <c r="K2225" s="3">
        <f t="shared" si="138"/>
        <v>0</v>
      </c>
      <c r="L2225" s="3">
        <f t="shared" si="139"/>
        <v>836</v>
      </c>
      <c r="M2225" s="3" t="str">
        <f>TEXT(Table3[[#This Row],[Date]], "mmmm")</f>
        <v>February</v>
      </c>
      <c r="N2225" s="3" t="str">
        <f>_xlfn.XLOOKUP(D2225,Customers!A:A,Customers!B:B )</f>
        <v>Garcia-Martin</v>
      </c>
      <c r="O2225" s="3" t="str">
        <f>_xlfn.XLOOKUP(C2225,Books!A:A,Books!B:B)</f>
        <v>Arrive ok</v>
      </c>
      <c r="P2225" s="3" t="str">
        <f>INDEX(Customers!B:B,MATCH(D2225,Customers!A:A,0))</f>
        <v>Garcia-Martin</v>
      </c>
    </row>
    <row r="2226" spans="1:16">
      <c r="A2226" t="s">
        <v>2873</v>
      </c>
      <c r="B2226" s="5">
        <v>44979</v>
      </c>
      <c r="C2226" t="s">
        <v>78</v>
      </c>
      <c r="D2226" t="s">
        <v>151</v>
      </c>
      <c r="E2226">
        <v>3</v>
      </c>
      <c r="F2226" t="str">
        <f t="shared" si="136"/>
        <v>normal</v>
      </c>
      <c r="G2226" s="3">
        <v>288</v>
      </c>
      <c r="H2226">
        <v>10</v>
      </c>
      <c r="I2226" t="str">
        <f t="shared" si="137"/>
        <v>discounted</v>
      </c>
      <c r="J2226" s="3">
        <f>Table3[[#This Row],[Quantity_Sold]]*Table3[[#This Row],[Selling_Price]]</f>
        <v>864</v>
      </c>
      <c r="K2226" s="3">
        <f t="shared" si="138"/>
        <v>28.8</v>
      </c>
      <c r="L2226" s="3">
        <f t="shared" si="139"/>
        <v>835.2</v>
      </c>
      <c r="M2226" s="3" t="str">
        <f>TEXT(Table3[[#This Row],[Date]], "mmmm")</f>
        <v>February</v>
      </c>
      <c r="N2226" s="3" t="str">
        <f>_xlfn.XLOOKUP(D2226,Customers!A:A,Customers!B:B )</f>
        <v>Walter, Richard and Powell</v>
      </c>
      <c r="O2226" s="3" t="str">
        <f>_xlfn.XLOOKUP(C2226,Books!A:A,Books!B:B)</f>
        <v>Visit although I</v>
      </c>
      <c r="P2226" s="3" t="str">
        <f>INDEX(Customers!B:B,MATCH(D2226,Customers!A:A,0))</f>
        <v>Walter, Richard and Powell</v>
      </c>
    </row>
    <row r="2227" spans="1:16">
      <c r="A2227" t="s">
        <v>2874</v>
      </c>
      <c r="B2227" s="5">
        <v>44963</v>
      </c>
      <c r="C2227" t="s">
        <v>32</v>
      </c>
      <c r="D2227" t="s">
        <v>470</v>
      </c>
      <c r="E2227">
        <v>3</v>
      </c>
      <c r="F2227" t="str">
        <f t="shared" si="136"/>
        <v>normal</v>
      </c>
      <c r="G2227" s="3">
        <v>186</v>
      </c>
      <c r="H2227">
        <v>0</v>
      </c>
      <c r="I2227" t="str">
        <f t="shared" si="137"/>
        <v>full price</v>
      </c>
      <c r="J2227" s="3">
        <f>Table3[[#This Row],[Quantity_Sold]]*Table3[[#This Row],[Selling_Price]]</f>
        <v>558</v>
      </c>
      <c r="K2227" s="3">
        <f t="shared" si="138"/>
        <v>0</v>
      </c>
      <c r="L2227" s="3">
        <f t="shared" si="139"/>
        <v>558</v>
      </c>
      <c r="M2227" s="3" t="str">
        <f>TEXT(Table3[[#This Row],[Date]], "mmmm")</f>
        <v>February</v>
      </c>
      <c r="N2227" s="3" t="str">
        <f>_xlfn.XLOOKUP(D2227,Customers!A:A,Customers!B:B )</f>
        <v>Hill-Rojas</v>
      </c>
      <c r="O2227" s="3" t="str">
        <f>_xlfn.XLOOKUP(C2227,Books!A:A,Books!B:B)</f>
        <v>Charge along</v>
      </c>
      <c r="P2227" s="3" t="str">
        <f>INDEX(Customers!B:B,MATCH(D2227,Customers!A:A,0))</f>
        <v>Hill-Rojas</v>
      </c>
    </row>
    <row r="2228" spans="1:16">
      <c r="A2228" t="s">
        <v>2875</v>
      </c>
      <c r="B2228" s="5">
        <v>44967</v>
      </c>
      <c r="C2228" t="s">
        <v>82</v>
      </c>
      <c r="D2228" t="s">
        <v>326</v>
      </c>
      <c r="E2228">
        <v>10</v>
      </c>
      <c r="F2228" t="str">
        <f t="shared" si="136"/>
        <v>Bulk</v>
      </c>
      <c r="G2228" s="3">
        <v>373</v>
      </c>
      <c r="H2228">
        <v>5</v>
      </c>
      <c r="I2228" t="str">
        <f t="shared" si="137"/>
        <v>discounted</v>
      </c>
      <c r="J2228" s="3">
        <f>Table3[[#This Row],[Quantity_Sold]]*Table3[[#This Row],[Selling_Price]]</f>
        <v>3730</v>
      </c>
      <c r="K2228" s="3">
        <f t="shared" si="138"/>
        <v>18.649999999999999</v>
      </c>
      <c r="L2228" s="3">
        <f t="shared" si="139"/>
        <v>3711.35</v>
      </c>
      <c r="M2228" s="3" t="str">
        <f>TEXT(Table3[[#This Row],[Date]], "mmmm")</f>
        <v>February</v>
      </c>
      <c r="N2228" s="3" t="str">
        <f>_xlfn.XLOOKUP(D2228,Customers!A:A,Customers!B:B )</f>
        <v>Scott-Johnston</v>
      </c>
      <c r="O2228" s="3" t="str">
        <f>_xlfn.XLOOKUP(C2228,Books!A:A,Books!B:B)</f>
        <v>Light leader expect</v>
      </c>
      <c r="P2228" s="3" t="str">
        <f>INDEX(Customers!B:B,MATCH(D2228,Customers!A:A,0))</f>
        <v>Scott-Johnston</v>
      </c>
    </row>
    <row r="2229" spans="1:16">
      <c r="A2229" t="s">
        <v>2876</v>
      </c>
      <c r="B2229" s="5">
        <v>44971</v>
      </c>
      <c r="C2229" t="s">
        <v>120</v>
      </c>
      <c r="D2229" t="s">
        <v>300</v>
      </c>
      <c r="E2229">
        <v>3</v>
      </c>
      <c r="F2229" t="str">
        <f t="shared" si="136"/>
        <v>normal</v>
      </c>
      <c r="G2229" s="3">
        <v>204</v>
      </c>
      <c r="H2229">
        <v>10</v>
      </c>
      <c r="I2229" t="str">
        <f t="shared" si="137"/>
        <v>discounted</v>
      </c>
      <c r="J2229" s="3">
        <f>Table3[[#This Row],[Quantity_Sold]]*Table3[[#This Row],[Selling_Price]]</f>
        <v>612</v>
      </c>
      <c r="K2229" s="3">
        <f t="shared" si="138"/>
        <v>20.399999999999999</v>
      </c>
      <c r="L2229" s="3">
        <f t="shared" si="139"/>
        <v>591.6</v>
      </c>
      <c r="M2229" s="3" t="str">
        <f>TEXT(Table3[[#This Row],[Date]], "mmmm")</f>
        <v>February</v>
      </c>
      <c r="N2229" s="3" t="str">
        <f>_xlfn.XLOOKUP(D2229,Customers!A:A,Customers!B:B )</f>
        <v>Smith-Ramsey</v>
      </c>
      <c r="O2229" s="3" t="str">
        <f>_xlfn.XLOOKUP(C2229,Books!A:A,Books!B:B)</f>
        <v>Expect turn</v>
      </c>
      <c r="P2229" s="3" t="str">
        <f>INDEX(Customers!B:B,MATCH(D2229,Customers!A:A,0))</f>
        <v>Smith-Ramsey</v>
      </c>
    </row>
    <row r="2230" spans="1:16">
      <c r="A2230" t="s">
        <v>2877</v>
      </c>
      <c r="B2230" s="5">
        <v>44984</v>
      </c>
      <c r="C2230" t="s">
        <v>48</v>
      </c>
      <c r="D2230" t="s">
        <v>582</v>
      </c>
      <c r="E2230">
        <v>10</v>
      </c>
      <c r="F2230" t="str">
        <f t="shared" si="136"/>
        <v>Bulk</v>
      </c>
      <c r="G2230" s="3">
        <v>386</v>
      </c>
      <c r="H2230">
        <v>15</v>
      </c>
      <c r="I2230" t="str">
        <f t="shared" si="137"/>
        <v>discounted</v>
      </c>
      <c r="J2230" s="3">
        <f>Table3[[#This Row],[Quantity_Sold]]*Table3[[#This Row],[Selling_Price]]</f>
        <v>3860</v>
      </c>
      <c r="K2230" s="3">
        <f t="shared" si="138"/>
        <v>57.9</v>
      </c>
      <c r="L2230" s="3">
        <f t="shared" si="139"/>
        <v>3802.1</v>
      </c>
      <c r="M2230" s="3" t="str">
        <f>TEXT(Table3[[#This Row],[Date]], "mmmm")</f>
        <v>February</v>
      </c>
      <c r="N2230" s="3" t="str">
        <f>_xlfn.XLOOKUP(D2230,Customers!A:A,Customers!B:B )</f>
        <v>Martin Inc</v>
      </c>
      <c r="O2230" s="3" t="str">
        <f>_xlfn.XLOOKUP(C2230,Books!A:A,Books!B:B)</f>
        <v>Choose level</v>
      </c>
      <c r="P2230" s="3" t="str">
        <f>INDEX(Customers!B:B,MATCH(D2230,Customers!A:A,0))</f>
        <v>Martin Inc</v>
      </c>
    </row>
    <row r="2231" spans="1:16">
      <c r="A2231" t="s">
        <v>2878</v>
      </c>
      <c r="B2231" s="5">
        <v>44985</v>
      </c>
      <c r="C2231" t="s">
        <v>10</v>
      </c>
      <c r="D2231" t="s">
        <v>522</v>
      </c>
      <c r="E2231">
        <v>5</v>
      </c>
      <c r="F2231" t="str">
        <f t="shared" si="136"/>
        <v>normal</v>
      </c>
      <c r="G2231" s="3">
        <v>167</v>
      </c>
      <c r="H2231">
        <v>15</v>
      </c>
      <c r="I2231" t="str">
        <f t="shared" si="137"/>
        <v>discounted</v>
      </c>
      <c r="J2231" s="3">
        <f>Table3[[#This Row],[Quantity_Sold]]*Table3[[#This Row],[Selling_Price]]</f>
        <v>835</v>
      </c>
      <c r="K2231" s="3">
        <f t="shared" si="138"/>
        <v>25.05</v>
      </c>
      <c r="L2231" s="3">
        <f t="shared" si="139"/>
        <v>809.95</v>
      </c>
      <c r="M2231" s="3" t="str">
        <f>TEXT(Table3[[#This Row],[Date]], "mmmm")</f>
        <v>February</v>
      </c>
      <c r="N2231" s="3" t="str">
        <f>_xlfn.XLOOKUP(D2231,Customers!A:A,Customers!B:B )</f>
        <v>Williams-Ross</v>
      </c>
      <c r="O2231" s="3" t="str">
        <f>_xlfn.XLOOKUP(C2231,Books!A:A,Books!B:B)</f>
        <v>Late</v>
      </c>
      <c r="P2231" s="3" t="str">
        <f>INDEX(Customers!B:B,MATCH(D2231,Customers!A:A,0))</f>
        <v>Williams-Ross</v>
      </c>
    </row>
    <row r="2232" spans="1:16">
      <c r="A2232" t="s">
        <v>2879</v>
      </c>
      <c r="B2232" s="5">
        <v>44980</v>
      </c>
      <c r="C2232" t="s">
        <v>26</v>
      </c>
      <c r="D2232" t="s">
        <v>438</v>
      </c>
      <c r="E2232">
        <v>9</v>
      </c>
      <c r="F2232" t="str">
        <f t="shared" si="136"/>
        <v>Bulk</v>
      </c>
      <c r="G2232" s="3">
        <v>210</v>
      </c>
      <c r="H2232">
        <v>5</v>
      </c>
      <c r="I2232" t="str">
        <f t="shared" si="137"/>
        <v>discounted</v>
      </c>
      <c r="J2232" s="3">
        <f>Table3[[#This Row],[Quantity_Sold]]*Table3[[#This Row],[Selling_Price]]</f>
        <v>1890</v>
      </c>
      <c r="K2232" s="3">
        <f t="shared" si="138"/>
        <v>10.5</v>
      </c>
      <c r="L2232" s="3">
        <f t="shared" si="139"/>
        <v>1879.5</v>
      </c>
      <c r="M2232" s="3" t="str">
        <f>TEXT(Table3[[#This Row],[Date]], "mmmm")</f>
        <v>February</v>
      </c>
      <c r="N2232" s="3" t="str">
        <f>_xlfn.XLOOKUP(D2232,Customers!A:A,Customers!B:B )</f>
        <v>Wolfe-Spencer</v>
      </c>
      <c r="O2232" s="3" t="str">
        <f>_xlfn.XLOOKUP(C2232,Books!A:A,Books!B:B)</f>
        <v>Nearly material</v>
      </c>
      <c r="P2232" s="3" t="str">
        <f>INDEX(Customers!B:B,MATCH(D2232,Customers!A:A,0))</f>
        <v>Wolfe-Spencer</v>
      </c>
    </row>
    <row r="2233" spans="1:16">
      <c r="A2233" t="s">
        <v>2880</v>
      </c>
      <c r="B2233" s="5">
        <v>44966</v>
      </c>
      <c r="C2233" t="s">
        <v>15</v>
      </c>
      <c r="D2233" t="s">
        <v>162</v>
      </c>
      <c r="E2233">
        <v>6</v>
      </c>
      <c r="F2233" t="str">
        <f t="shared" si="136"/>
        <v>Bulk</v>
      </c>
      <c r="G2233" s="3">
        <v>248</v>
      </c>
      <c r="H2233">
        <v>10</v>
      </c>
      <c r="I2233" t="str">
        <f t="shared" si="137"/>
        <v>discounted</v>
      </c>
      <c r="J2233" s="3">
        <f>Table3[[#This Row],[Quantity_Sold]]*Table3[[#This Row],[Selling_Price]]</f>
        <v>1488</v>
      </c>
      <c r="K2233" s="3">
        <f t="shared" si="138"/>
        <v>24.8</v>
      </c>
      <c r="L2233" s="3">
        <f t="shared" si="139"/>
        <v>1463.2</v>
      </c>
      <c r="M2233" s="3" t="str">
        <f>TEXT(Table3[[#This Row],[Date]], "mmmm")</f>
        <v>February</v>
      </c>
      <c r="N2233" s="3" t="str">
        <f>_xlfn.XLOOKUP(D2233,Customers!A:A,Customers!B:B )</f>
        <v>Trevino PLC</v>
      </c>
      <c r="O2233" s="3" t="str">
        <f>_xlfn.XLOOKUP(C2233,Books!A:A,Books!B:B)</f>
        <v>Especially father down</v>
      </c>
      <c r="P2233" s="3" t="str">
        <f>INDEX(Customers!B:B,MATCH(D2233,Customers!A:A,0))</f>
        <v>Trevino PLC</v>
      </c>
    </row>
    <row r="2234" spans="1:16">
      <c r="A2234" t="s">
        <v>2881</v>
      </c>
      <c r="B2234" s="5">
        <v>44961</v>
      </c>
      <c r="C2234" t="s">
        <v>112</v>
      </c>
      <c r="D2234" t="s">
        <v>338</v>
      </c>
      <c r="E2234">
        <v>10</v>
      </c>
      <c r="F2234" t="str">
        <f t="shared" si="136"/>
        <v>Bulk</v>
      </c>
      <c r="G2234" s="3">
        <v>462</v>
      </c>
      <c r="H2234">
        <v>10</v>
      </c>
      <c r="I2234" t="str">
        <f t="shared" si="137"/>
        <v>discounted</v>
      </c>
      <c r="J2234" s="3">
        <f>Table3[[#This Row],[Quantity_Sold]]*Table3[[#This Row],[Selling_Price]]</f>
        <v>4620</v>
      </c>
      <c r="K2234" s="3">
        <f t="shared" si="138"/>
        <v>46.2</v>
      </c>
      <c r="L2234" s="3">
        <f t="shared" si="139"/>
        <v>4573.8</v>
      </c>
      <c r="M2234" s="3" t="str">
        <f>TEXT(Table3[[#This Row],[Date]], "mmmm")</f>
        <v>February</v>
      </c>
      <c r="N2234" s="3" t="str">
        <f>_xlfn.XLOOKUP(D2234,Customers!A:A,Customers!B:B )</f>
        <v>Mahoney-Long</v>
      </c>
      <c r="O2234" s="3" t="str">
        <f>_xlfn.XLOOKUP(C2234,Books!A:A,Books!B:B)</f>
        <v>Now stage</v>
      </c>
      <c r="P2234" s="3" t="str">
        <f>INDEX(Customers!B:B,MATCH(D2234,Customers!A:A,0))</f>
        <v>Mahoney-Long</v>
      </c>
    </row>
    <row r="2235" spans="1:16">
      <c r="A2235" t="s">
        <v>2882</v>
      </c>
      <c r="B2235" s="5">
        <v>44961</v>
      </c>
      <c r="C2235" t="s">
        <v>74</v>
      </c>
      <c r="D2235" t="s">
        <v>168</v>
      </c>
      <c r="E2235">
        <v>10</v>
      </c>
      <c r="F2235" t="str">
        <f t="shared" si="136"/>
        <v>Bulk</v>
      </c>
      <c r="G2235" s="3">
        <v>347</v>
      </c>
      <c r="H2235">
        <v>0</v>
      </c>
      <c r="I2235" t="str">
        <f t="shared" si="137"/>
        <v>full price</v>
      </c>
      <c r="J2235" s="3">
        <f>Table3[[#This Row],[Quantity_Sold]]*Table3[[#This Row],[Selling_Price]]</f>
        <v>3470</v>
      </c>
      <c r="K2235" s="3">
        <f t="shared" si="138"/>
        <v>0</v>
      </c>
      <c r="L2235" s="3">
        <f t="shared" si="139"/>
        <v>3470</v>
      </c>
      <c r="M2235" s="3" t="str">
        <f>TEXT(Table3[[#This Row],[Date]], "mmmm")</f>
        <v>February</v>
      </c>
      <c r="N2235" s="3" t="str">
        <f>_xlfn.XLOOKUP(D2235,Customers!A:A,Customers!B:B )</f>
        <v>Maldonado, Miller and Thomas</v>
      </c>
      <c r="O2235" s="3" t="str">
        <f>_xlfn.XLOOKUP(C2235,Books!A:A,Books!B:B)</f>
        <v>Think either pressure</v>
      </c>
      <c r="P2235" s="3" t="str">
        <f>INDEX(Customers!B:B,MATCH(D2235,Customers!A:A,0))</f>
        <v>Maldonado, Miller and Thomas</v>
      </c>
    </row>
    <row r="2236" spans="1:16">
      <c r="A2236" t="s">
        <v>2883</v>
      </c>
      <c r="B2236" s="5">
        <v>44985</v>
      </c>
      <c r="C2236" t="s">
        <v>102</v>
      </c>
      <c r="D2236" t="s">
        <v>192</v>
      </c>
      <c r="E2236">
        <v>4</v>
      </c>
      <c r="F2236" t="str">
        <f t="shared" si="136"/>
        <v>normal</v>
      </c>
      <c r="G2236" s="3">
        <v>162</v>
      </c>
      <c r="H2236">
        <v>10</v>
      </c>
      <c r="I2236" t="str">
        <f t="shared" si="137"/>
        <v>discounted</v>
      </c>
      <c r="J2236" s="3">
        <f>Table3[[#This Row],[Quantity_Sold]]*Table3[[#This Row],[Selling_Price]]</f>
        <v>648</v>
      </c>
      <c r="K2236" s="3">
        <f t="shared" si="138"/>
        <v>16.2</v>
      </c>
      <c r="L2236" s="3">
        <f t="shared" si="139"/>
        <v>631.79999999999995</v>
      </c>
      <c r="M2236" s="3" t="str">
        <f>TEXT(Table3[[#This Row],[Date]], "mmmm")</f>
        <v>February</v>
      </c>
      <c r="N2236" s="3" t="str">
        <f>_xlfn.XLOOKUP(D2236,Customers!A:A,Customers!B:B )</f>
        <v>Evans LLC</v>
      </c>
      <c r="O2236" s="3" t="str">
        <f>_xlfn.XLOOKUP(C2236,Books!A:A,Books!B:B)</f>
        <v>Effort same</v>
      </c>
      <c r="P2236" s="3" t="str">
        <f>INDEX(Customers!B:B,MATCH(D2236,Customers!A:A,0))</f>
        <v>Evans LLC</v>
      </c>
    </row>
    <row r="2237" spans="1:16">
      <c r="A2237" t="s">
        <v>2884</v>
      </c>
      <c r="B2237" s="5">
        <v>44972</v>
      </c>
      <c r="C2237" t="s">
        <v>106</v>
      </c>
      <c r="D2237" t="s">
        <v>310</v>
      </c>
      <c r="E2237">
        <v>2</v>
      </c>
      <c r="F2237" t="str">
        <f t="shared" si="136"/>
        <v>normal</v>
      </c>
      <c r="G2237" s="3">
        <v>219</v>
      </c>
      <c r="H2237">
        <v>0</v>
      </c>
      <c r="I2237" t="str">
        <f t="shared" si="137"/>
        <v>full price</v>
      </c>
      <c r="J2237" s="3">
        <f>Table3[[#This Row],[Quantity_Sold]]*Table3[[#This Row],[Selling_Price]]</f>
        <v>438</v>
      </c>
      <c r="K2237" s="3">
        <f t="shared" si="138"/>
        <v>0</v>
      </c>
      <c r="L2237" s="3">
        <f t="shared" si="139"/>
        <v>438</v>
      </c>
      <c r="M2237" s="3" t="str">
        <f>TEXT(Table3[[#This Row],[Date]], "mmmm")</f>
        <v>February</v>
      </c>
      <c r="N2237" s="3" t="str">
        <f>_xlfn.XLOOKUP(D2237,Customers!A:A,Customers!B:B )</f>
        <v>Jackson-Hays</v>
      </c>
      <c r="O2237" s="3" t="str">
        <f>_xlfn.XLOOKUP(C2237,Books!A:A,Books!B:B)</f>
        <v>Some may</v>
      </c>
      <c r="P2237" s="3" t="str">
        <f>INDEX(Customers!B:B,MATCH(D2237,Customers!A:A,0))</f>
        <v>Jackson-Hays</v>
      </c>
    </row>
    <row r="2238" spans="1:16">
      <c r="A2238" t="s">
        <v>2885</v>
      </c>
      <c r="B2238" s="5">
        <v>44958</v>
      </c>
      <c r="C2238" t="s">
        <v>44</v>
      </c>
      <c r="D2238" t="s">
        <v>546</v>
      </c>
      <c r="E2238">
        <v>9</v>
      </c>
      <c r="F2238" t="str">
        <f t="shared" si="136"/>
        <v>Bulk</v>
      </c>
      <c r="G2238" s="3">
        <v>295</v>
      </c>
      <c r="H2238">
        <v>15</v>
      </c>
      <c r="I2238" t="str">
        <f t="shared" si="137"/>
        <v>discounted</v>
      </c>
      <c r="J2238" s="3">
        <f>Table3[[#This Row],[Quantity_Sold]]*Table3[[#This Row],[Selling_Price]]</f>
        <v>2655</v>
      </c>
      <c r="K2238" s="3">
        <f t="shared" si="138"/>
        <v>44.25</v>
      </c>
      <c r="L2238" s="3">
        <f t="shared" si="139"/>
        <v>2610.75</v>
      </c>
      <c r="M2238" s="3" t="str">
        <f>TEXT(Table3[[#This Row],[Date]], "mmmm")</f>
        <v>February</v>
      </c>
      <c r="N2238" s="3" t="str">
        <f>_xlfn.XLOOKUP(D2238,Customers!A:A,Customers!B:B )</f>
        <v>Sanford Group</v>
      </c>
      <c r="O2238" s="3" t="str">
        <f>_xlfn.XLOOKUP(C2238,Books!A:A,Books!B:B)</f>
        <v>Once suddenly</v>
      </c>
      <c r="P2238" s="3" t="str">
        <f>INDEX(Customers!B:B,MATCH(D2238,Customers!A:A,0))</f>
        <v>Sanford Group</v>
      </c>
    </row>
    <row r="2239" spans="1:16">
      <c r="A2239" t="s">
        <v>2886</v>
      </c>
      <c r="B2239" s="5">
        <v>44971</v>
      </c>
      <c r="C2239" t="s">
        <v>48</v>
      </c>
      <c r="D2239" t="s">
        <v>428</v>
      </c>
      <c r="E2239">
        <v>9</v>
      </c>
      <c r="F2239" t="str">
        <f t="shared" si="136"/>
        <v>Bulk</v>
      </c>
      <c r="G2239" s="3">
        <v>386</v>
      </c>
      <c r="H2239">
        <v>15</v>
      </c>
      <c r="I2239" t="str">
        <f t="shared" si="137"/>
        <v>discounted</v>
      </c>
      <c r="J2239" s="3">
        <f>Table3[[#This Row],[Quantity_Sold]]*Table3[[#This Row],[Selling_Price]]</f>
        <v>3474</v>
      </c>
      <c r="K2239" s="3">
        <f t="shared" si="138"/>
        <v>57.9</v>
      </c>
      <c r="L2239" s="3">
        <f t="shared" si="139"/>
        <v>3416.1</v>
      </c>
      <c r="M2239" s="3" t="str">
        <f>TEXT(Table3[[#This Row],[Date]], "mmmm")</f>
        <v>February</v>
      </c>
      <c r="N2239" s="3" t="str">
        <f>_xlfn.XLOOKUP(D2239,Customers!A:A,Customers!B:B )</f>
        <v>Daniels-Bond</v>
      </c>
      <c r="O2239" s="3" t="str">
        <f>_xlfn.XLOOKUP(C2239,Books!A:A,Books!B:B)</f>
        <v>Choose level</v>
      </c>
      <c r="P2239" s="3" t="str">
        <f>INDEX(Customers!B:B,MATCH(D2239,Customers!A:A,0))</f>
        <v>Daniels-Bond</v>
      </c>
    </row>
    <row r="2240" spans="1:16">
      <c r="A2240" t="s">
        <v>2887</v>
      </c>
      <c r="B2240" s="5">
        <v>44962</v>
      </c>
      <c r="C2240" t="s">
        <v>96</v>
      </c>
      <c r="D2240" t="s">
        <v>202</v>
      </c>
      <c r="E2240">
        <v>4</v>
      </c>
      <c r="F2240" t="str">
        <f t="shared" si="136"/>
        <v>normal</v>
      </c>
      <c r="G2240" s="3">
        <v>396</v>
      </c>
      <c r="H2240">
        <v>10</v>
      </c>
      <c r="I2240" t="str">
        <f t="shared" si="137"/>
        <v>discounted</v>
      </c>
      <c r="J2240" s="3">
        <f>Table3[[#This Row],[Quantity_Sold]]*Table3[[#This Row],[Selling_Price]]</f>
        <v>1584</v>
      </c>
      <c r="K2240" s="3">
        <f t="shared" si="138"/>
        <v>39.6</v>
      </c>
      <c r="L2240" s="3">
        <f t="shared" si="139"/>
        <v>1544.4</v>
      </c>
      <c r="M2240" s="3" t="str">
        <f>TEXT(Table3[[#This Row],[Date]], "mmmm")</f>
        <v>February</v>
      </c>
      <c r="N2240" s="3" t="str">
        <f>_xlfn.XLOOKUP(D2240,Customers!A:A,Customers!B:B )</f>
        <v>Finley and Sons</v>
      </c>
      <c r="O2240" s="3" t="str">
        <f>_xlfn.XLOOKUP(C2240,Books!A:A,Books!B:B)</f>
        <v>Green city audience</v>
      </c>
      <c r="P2240" s="3" t="str">
        <f>INDEX(Customers!B:B,MATCH(D2240,Customers!A:A,0))</f>
        <v>Finley and Sons</v>
      </c>
    </row>
    <row r="2241" spans="1:16">
      <c r="A2241" t="s">
        <v>2888</v>
      </c>
      <c r="B2241" s="5">
        <v>44982</v>
      </c>
      <c r="C2241" t="s">
        <v>58</v>
      </c>
      <c r="D2241" t="s">
        <v>149</v>
      </c>
      <c r="E2241">
        <v>10</v>
      </c>
      <c r="F2241" t="str">
        <f t="shared" si="136"/>
        <v>Bulk</v>
      </c>
      <c r="G2241" s="3">
        <v>467</v>
      </c>
      <c r="H2241">
        <v>10</v>
      </c>
      <c r="I2241" t="str">
        <f t="shared" si="137"/>
        <v>discounted</v>
      </c>
      <c r="J2241" s="3">
        <f>Table3[[#This Row],[Quantity_Sold]]*Table3[[#This Row],[Selling_Price]]</f>
        <v>4670</v>
      </c>
      <c r="K2241" s="3">
        <f t="shared" si="138"/>
        <v>46.7</v>
      </c>
      <c r="L2241" s="3">
        <f t="shared" si="139"/>
        <v>4623.3</v>
      </c>
      <c r="M2241" s="3" t="str">
        <f>TEXT(Table3[[#This Row],[Date]], "mmmm")</f>
        <v>February</v>
      </c>
      <c r="N2241" s="3" t="str">
        <f>_xlfn.XLOOKUP(D2241,Customers!A:A,Customers!B:B )</f>
        <v>Webster LLC</v>
      </c>
      <c r="O2241" s="3" t="str">
        <f>_xlfn.XLOOKUP(C2241,Books!A:A,Books!B:B)</f>
        <v>World threat</v>
      </c>
      <c r="P2241" s="3" t="str">
        <f>INDEX(Customers!B:B,MATCH(D2241,Customers!A:A,0))</f>
        <v>Webster LLC</v>
      </c>
    </row>
    <row r="2242" spans="1:16">
      <c r="A2242" t="s">
        <v>2889</v>
      </c>
      <c r="B2242" s="5">
        <v>44961</v>
      </c>
      <c r="C2242" t="s">
        <v>58</v>
      </c>
      <c r="D2242" t="s">
        <v>382</v>
      </c>
      <c r="E2242">
        <v>8</v>
      </c>
      <c r="F2242" t="str">
        <f t="shared" ref="F2242:F2305" si="140">IF(E2242&gt;5,"Bulk","normal")</f>
        <v>Bulk</v>
      </c>
      <c r="G2242" s="3">
        <v>467</v>
      </c>
      <c r="H2242">
        <v>0</v>
      </c>
      <c r="I2242" t="str">
        <f t="shared" ref="I2242:I2305" si="141">IF(H2242&gt;0,"discounted","full price")</f>
        <v>full price</v>
      </c>
      <c r="J2242" s="3">
        <f>Table3[[#This Row],[Quantity_Sold]]*Table3[[#This Row],[Selling_Price]]</f>
        <v>3736</v>
      </c>
      <c r="K2242" s="3">
        <f t="shared" ref="K2242:K2305" si="142">H2242*G2242/100</f>
        <v>0</v>
      </c>
      <c r="L2242" s="3">
        <f t="shared" ref="L2242:L2305" si="143">J2242-K2242</f>
        <v>3736</v>
      </c>
      <c r="M2242" s="3" t="str">
        <f>TEXT(Table3[[#This Row],[Date]], "mmmm")</f>
        <v>February</v>
      </c>
      <c r="N2242" s="3" t="str">
        <f>_xlfn.XLOOKUP(D2242,Customers!A:A,Customers!B:B )</f>
        <v>Williams and Sons</v>
      </c>
      <c r="O2242" s="3" t="str">
        <f>_xlfn.XLOOKUP(C2242,Books!A:A,Books!B:B)</f>
        <v>World threat</v>
      </c>
      <c r="P2242" s="3" t="str">
        <f>INDEX(Customers!B:B,MATCH(D2242,Customers!A:A,0))</f>
        <v>Williams and Sons</v>
      </c>
    </row>
    <row r="2243" spans="1:16">
      <c r="A2243" t="s">
        <v>2890</v>
      </c>
      <c r="B2243" s="5">
        <v>44976</v>
      </c>
      <c r="C2243" t="s">
        <v>94</v>
      </c>
      <c r="D2243" t="s">
        <v>284</v>
      </c>
      <c r="E2243">
        <v>8</v>
      </c>
      <c r="F2243" t="str">
        <f t="shared" si="140"/>
        <v>Bulk</v>
      </c>
      <c r="G2243" s="3">
        <v>262</v>
      </c>
      <c r="H2243">
        <v>10</v>
      </c>
      <c r="I2243" t="str">
        <f t="shared" si="141"/>
        <v>discounted</v>
      </c>
      <c r="J2243" s="3">
        <f>Table3[[#This Row],[Quantity_Sold]]*Table3[[#This Row],[Selling_Price]]</f>
        <v>2096</v>
      </c>
      <c r="K2243" s="3">
        <f t="shared" si="142"/>
        <v>26.2</v>
      </c>
      <c r="L2243" s="3">
        <f t="shared" si="143"/>
        <v>2069.8000000000002</v>
      </c>
      <c r="M2243" s="3" t="str">
        <f>TEXT(Table3[[#This Row],[Date]], "mmmm")</f>
        <v>February</v>
      </c>
      <c r="N2243" s="3" t="str">
        <f>_xlfn.XLOOKUP(D2243,Customers!A:A,Customers!B:B )</f>
        <v>Rodriguez, Evans and Valdez</v>
      </c>
      <c r="O2243" s="3" t="str">
        <f>_xlfn.XLOOKUP(C2243,Books!A:A,Books!B:B)</f>
        <v>Number owner</v>
      </c>
      <c r="P2243" s="3" t="str">
        <f>INDEX(Customers!B:B,MATCH(D2243,Customers!A:A,0))</f>
        <v>Rodriguez, Evans and Valdez</v>
      </c>
    </row>
    <row r="2244" spans="1:16">
      <c r="A2244" t="s">
        <v>2891</v>
      </c>
      <c r="B2244" s="5">
        <v>44983</v>
      </c>
      <c r="C2244" t="s">
        <v>56</v>
      </c>
      <c r="D2244" t="s">
        <v>600</v>
      </c>
      <c r="E2244">
        <v>4</v>
      </c>
      <c r="F2244" t="str">
        <f t="shared" si="140"/>
        <v>normal</v>
      </c>
      <c r="G2244" s="3">
        <v>222</v>
      </c>
      <c r="H2244">
        <v>15</v>
      </c>
      <c r="I2244" t="str">
        <f t="shared" si="141"/>
        <v>discounted</v>
      </c>
      <c r="J2244" s="3">
        <f>Table3[[#This Row],[Quantity_Sold]]*Table3[[#This Row],[Selling_Price]]</f>
        <v>888</v>
      </c>
      <c r="K2244" s="3">
        <f t="shared" si="142"/>
        <v>33.299999999999997</v>
      </c>
      <c r="L2244" s="3">
        <f t="shared" si="143"/>
        <v>854.7</v>
      </c>
      <c r="M2244" s="3" t="str">
        <f>TEXT(Table3[[#This Row],[Date]], "mmmm")</f>
        <v>February</v>
      </c>
      <c r="N2244" s="3" t="str">
        <f>_xlfn.XLOOKUP(D2244,Customers!A:A,Customers!B:B )</f>
        <v>Lester and Sons</v>
      </c>
      <c r="O2244" s="3" t="str">
        <f>_xlfn.XLOOKUP(C2244,Books!A:A,Books!B:B)</f>
        <v>Unit coach</v>
      </c>
      <c r="P2244" s="3" t="str">
        <f>INDEX(Customers!B:B,MATCH(D2244,Customers!A:A,0))</f>
        <v>Lester and Sons</v>
      </c>
    </row>
    <row r="2245" spans="1:16">
      <c r="A2245" t="s">
        <v>2892</v>
      </c>
      <c r="B2245" s="5">
        <v>44962</v>
      </c>
      <c r="C2245" t="s">
        <v>42</v>
      </c>
      <c r="D2245" t="s">
        <v>206</v>
      </c>
      <c r="E2245">
        <v>4</v>
      </c>
      <c r="F2245" t="str">
        <f t="shared" si="140"/>
        <v>normal</v>
      </c>
      <c r="G2245" s="3">
        <v>303</v>
      </c>
      <c r="H2245">
        <v>15</v>
      </c>
      <c r="I2245" t="str">
        <f t="shared" si="141"/>
        <v>discounted</v>
      </c>
      <c r="J2245" s="3">
        <f>Table3[[#This Row],[Quantity_Sold]]*Table3[[#This Row],[Selling_Price]]</f>
        <v>1212</v>
      </c>
      <c r="K2245" s="3">
        <f t="shared" si="142"/>
        <v>45.45</v>
      </c>
      <c r="L2245" s="3">
        <f t="shared" si="143"/>
        <v>1166.55</v>
      </c>
      <c r="M2245" s="3" t="str">
        <f>TEXT(Table3[[#This Row],[Date]], "mmmm")</f>
        <v>February</v>
      </c>
      <c r="N2245" s="3" t="str">
        <f>_xlfn.XLOOKUP(D2245,Customers!A:A,Customers!B:B )</f>
        <v>Sanchez-Jenkins</v>
      </c>
      <c r="O2245" s="3" t="str">
        <f>_xlfn.XLOOKUP(C2245,Books!A:A,Books!B:B)</f>
        <v>Industry sport interesting</v>
      </c>
      <c r="P2245" s="3" t="str">
        <f>INDEX(Customers!B:B,MATCH(D2245,Customers!A:A,0))</f>
        <v>Sanchez-Jenkins</v>
      </c>
    </row>
    <row r="2246" spans="1:16">
      <c r="A2246" t="s">
        <v>2893</v>
      </c>
      <c r="B2246" s="5">
        <v>44975</v>
      </c>
      <c r="C2246" t="s">
        <v>58</v>
      </c>
      <c r="D2246" t="s">
        <v>530</v>
      </c>
      <c r="E2246">
        <v>4</v>
      </c>
      <c r="F2246" t="str">
        <f t="shared" si="140"/>
        <v>normal</v>
      </c>
      <c r="G2246" s="3">
        <v>467</v>
      </c>
      <c r="H2246">
        <v>10</v>
      </c>
      <c r="I2246" t="str">
        <f t="shared" si="141"/>
        <v>discounted</v>
      </c>
      <c r="J2246" s="3">
        <f>Table3[[#This Row],[Quantity_Sold]]*Table3[[#This Row],[Selling_Price]]</f>
        <v>1868</v>
      </c>
      <c r="K2246" s="3">
        <f t="shared" si="142"/>
        <v>46.7</v>
      </c>
      <c r="L2246" s="3">
        <f t="shared" si="143"/>
        <v>1821.3</v>
      </c>
      <c r="M2246" s="3" t="str">
        <f>TEXT(Table3[[#This Row],[Date]], "mmmm")</f>
        <v>February</v>
      </c>
      <c r="N2246" s="3" t="str">
        <f>_xlfn.XLOOKUP(D2246,Customers!A:A,Customers!B:B )</f>
        <v>Prince Group</v>
      </c>
      <c r="O2246" s="3" t="str">
        <f>_xlfn.XLOOKUP(C2246,Books!A:A,Books!B:B)</f>
        <v>World threat</v>
      </c>
      <c r="P2246" s="3" t="str">
        <f>INDEX(Customers!B:B,MATCH(D2246,Customers!A:A,0))</f>
        <v>Prince Group</v>
      </c>
    </row>
    <row r="2247" spans="1:16">
      <c r="A2247" t="s">
        <v>2894</v>
      </c>
      <c r="B2247" s="5">
        <v>44963</v>
      </c>
      <c r="C2247" t="s">
        <v>24</v>
      </c>
      <c r="D2247" t="s">
        <v>280</v>
      </c>
      <c r="E2247">
        <v>1</v>
      </c>
      <c r="F2247" t="str">
        <f t="shared" si="140"/>
        <v>normal</v>
      </c>
      <c r="G2247" s="3">
        <v>492</v>
      </c>
      <c r="H2247">
        <v>0</v>
      </c>
      <c r="I2247" t="str">
        <f t="shared" si="141"/>
        <v>full price</v>
      </c>
      <c r="J2247" s="3">
        <f>Table3[[#This Row],[Quantity_Sold]]*Table3[[#This Row],[Selling_Price]]</f>
        <v>492</v>
      </c>
      <c r="K2247" s="3">
        <f t="shared" si="142"/>
        <v>0</v>
      </c>
      <c r="L2247" s="3">
        <f t="shared" si="143"/>
        <v>492</v>
      </c>
      <c r="M2247" s="3" t="str">
        <f>TEXT(Table3[[#This Row],[Date]], "mmmm")</f>
        <v>February</v>
      </c>
      <c r="N2247" s="3" t="str">
        <f>_xlfn.XLOOKUP(D2247,Customers!A:A,Customers!B:B )</f>
        <v>Bautista-Wright</v>
      </c>
      <c r="O2247" s="3" t="str">
        <f>_xlfn.XLOOKUP(C2247,Books!A:A,Books!B:B)</f>
        <v>Audience stop sport</v>
      </c>
      <c r="P2247" s="3" t="str">
        <f>INDEX(Customers!B:B,MATCH(D2247,Customers!A:A,0))</f>
        <v>Bautista-Wright</v>
      </c>
    </row>
    <row r="2248" spans="1:16">
      <c r="A2248" t="s">
        <v>2895</v>
      </c>
      <c r="B2248" s="5">
        <v>44967</v>
      </c>
      <c r="C2248" t="s">
        <v>64</v>
      </c>
      <c r="D2248" t="s">
        <v>278</v>
      </c>
      <c r="E2248">
        <v>1</v>
      </c>
      <c r="F2248" t="str">
        <f t="shared" si="140"/>
        <v>normal</v>
      </c>
      <c r="G2248" s="3">
        <v>487</v>
      </c>
      <c r="H2248">
        <v>5</v>
      </c>
      <c r="I2248" t="str">
        <f t="shared" si="141"/>
        <v>discounted</v>
      </c>
      <c r="J2248" s="3">
        <f>Table3[[#This Row],[Quantity_Sold]]*Table3[[#This Row],[Selling_Price]]</f>
        <v>487</v>
      </c>
      <c r="K2248" s="3">
        <f t="shared" si="142"/>
        <v>24.35</v>
      </c>
      <c r="L2248" s="3">
        <f t="shared" si="143"/>
        <v>462.65</v>
      </c>
      <c r="M2248" s="3" t="str">
        <f>TEXT(Table3[[#This Row],[Date]], "mmmm")</f>
        <v>February</v>
      </c>
      <c r="N2248" s="3" t="str">
        <f>_xlfn.XLOOKUP(D2248,Customers!A:A,Customers!B:B )</f>
        <v>Reid, Chavez and Flowers</v>
      </c>
      <c r="O2248" s="3" t="str">
        <f>_xlfn.XLOOKUP(C2248,Books!A:A,Books!B:B)</f>
        <v>Health beyond back</v>
      </c>
      <c r="P2248" s="3" t="str">
        <f>INDEX(Customers!B:B,MATCH(D2248,Customers!A:A,0))</f>
        <v>Reid, Chavez and Flowers</v>
      </c>
    </row>
    <row r="2249" spans="1:16">
      <c r="A2249" t="s">
        <v>2896</v>
      </c>
      <c r="B2249" s="5">
        <v>44977</v>
      </c>
      <c r="C2249" t="s">
        <v>32</v>
      </c>
      <c r="D2249" t="s">
        <v>366</v>
      </c>
      <c r="E2249">
        <v>10</v>
      </c>
      <c r="F2249" t="str">
        <f t="shared" si="140"/>
        <v>Bulk</v>
      </c>
      <c r="G2249" s="3">
        <v>186</v>
      </c>
      <c r="H2249">
        <v>5</v>
      </c>
      <c r="I2249" t="str">
        <f t="shared" si="141"/>
        <v>discounted</v>
      </c>
      <c r="J2249" s="3">
        <f>Table3[[#This Row],[Quantity_Sold]]*Table3[[#This Row],[Selling_Price]]</f>
        <v>1860</v>
      </c>
      <c r="K2249" s="3">
        <f t="shared" si="142"/>
        <v>9.3000000000000007</v>
      </c>
      <c r="L2249" s="3">
        <f t="shared" si="143"/>
        <v>1850.7</v>
      </c>
      <c r="M2249" s="3" t="str">
        <f>TEXT(Table3[[#This Row],[Date]], "mmmm")</f>
        <v>February</v>
      </c>
      <c r="N2249" s="3" t="str">
        <f>_xlfn.XLOOKUP(D2249,Customers!A:A,Customers!B:B )</f>
        <v>Carr Ltd</v>
      </c>
      <c r="O2249" s="3" t="str">
        <f>_xlfn.XLOOKUP(C2249,Books!A:A,Books!B:B)</f>
        <v>Charge along</v>
      </c>
      <c r="P2249" s="3" t="str">
        <f>INDEX(Customers!B:B,MATCH(D2249,Customers!A:A,0))</f>
        <v>Carr Ltd</v>
      </c>
    </row>
    <row r="2250" spans="1:16">
      <c r="A2250" t="s">
        <v>2897</v>
      </c>
      <c r="B2250" s="5">
        <v>44971</v>
      </c>
      <c r="C2250" t="s">
        <v>62</v>
      </c>
      <c r="D2250" t="s">
        <v>184</v>
      </c>
      <c r="E2250">
        <v>2</v>
      </c>
      <c r="F2250" t="str">
        <f t="shared" si="140"/>
        <v>normal</v>
      </c>
      <c r="G2250" s="3">
        <v>336</v>
      </c>
      <c r="H2250">
        <v>10</v>
      </c>
      <c r="I2250" t="str">
        <f t="shared" si="141"/>
        <v>discounted</v>
      </c>
      <c r="J2250" s="3">
        <f>Table3[[#This Row],[Quantity_Sold]]*Table3[[#This Row],[Selling_Price]]</f>
        <v>672</v>
      </c>
      <c r="K2250" s="3">
        <f t="shared" si="142"/>
        <v>33.6</v>
      </c>
      <c r="L2250" s="3">
        <f t="shared" si="143"/>
        <v>638.4</v>
      </c>
      <c r="M2250" s="3" t="str">
        <f>TEXT(Table3[[#This Row],[Date]], "mmmm")</f>
        <v>February</v>
      </c>
      <c r="N2250" s="3" t="str">
        <f>_xlfn.XLOOKUP(D2250,Customers!A:A,Customers!B:B )</f>
        <v>Wells, Jones and Rogers</v>
      </c>
      <c r="O2250" s="3" t="str">
        <f>_xlfn.XLOOKUP(C2250,Books!A:A,Books!B:B)</f>
        <v>Wife get age</v>
      </c>
      <c r="P2250" s="3" t="str">
        <f>INDEX(Customers!B:B,MATCH(D2250,Customers!A:A,0))</f>
        <v>Wells, Jones and Rogers</v>
      </c>
    </row>
    <row r="2251" spans="1:16">
      <c r="A2251" t="s">
        <v>2898</v>
      </c>
      <c r="B2251" s="5">
        <v>44981</v>
      </c>
      <c r="C2251" t="s">
        <v>80</v>
      </c>
      <c r="D2251" t="s">
        <v>362</v>
      </c>
      <c r="E2251">
        <v>3</v>
      </c>
      <c r="F2251" t="str">
        <f t="shared" si="140"/>
        <v>normal</v>
      </c>
      <c r="G2251" s="3">
        <v>164</v>
      </c>
      <c r="H2251">
        <v>15</v>
      </c>
      <c r="I2251" t="str">
        <f t="shared" si="141"/>
        <v>discounted</v>
      </c>
      <c r="J2251" s="3">
        <f>Table3[[#This Row],[Quantity_Sold]]*Table3[[#This Row],[Selling_Price]]</f>
        <v>492</v>
      </c>
      <c r="K2251" s="3">
        <f t="shared" si="142"/>
        <v>24.6</v>
      </c>
      <c r="L2251" s="3">
        <f t="shared" si="143"/>
        <v>467.4</v>
      </c>
      <c r="M2251" s="3" t="str">
        <f>TEXT(Table3[[#This Row],[Date]], "mmmm")</f>
        <v>February</v>
      </c>
      <c r="N2251" s="3" t="str">
        <f>_xlfn.XLOOKUP(D2251,Customers!A:A,Customers!B:B )</f>
        <v>Moss, Lewis and Rosales</v>
      </c>
      <c r="O2251" s="3" t="str">
        <f>_xlfn.XLOOKUP(C2251,Books!A:A,Books!B:B)</f>
        <v>Can apply</v>
      </c>
      <c r="P2251" s="3" t="str">
        <f>INDEX(Customers!B:B,MATCH(D2251,Customers!A:A,0))</f>
        <v>Moss, Lewis and Rosales</v>
      </c>
    </row>
    <row r="2252" spans="1:16">
      <c r="A2252" t="s">
        <v>2899</v>
      </c>
      <c r="B2252" s="5">
        <v>44983</v>
      </c>
      <c r="C2252" t="s">
        <v>13</v>
      </c>
      <c r="D2252" t="s">
        <v>272</v>
      </c>
      <c r="E2252">
        <v>8</v>
      </c>
      <c r="F2252" t="str">
        <f t="shared" si="140"/>
        <v>Bulk</v>
      </c>
      <c r="G2252" s="3">
        <v>354</v>
      </c>
      <c r="H2252">
        <v>15</v>
      </c>
      <c r="I2252" t="str">
        <f t="shared" si="141"/>
        <v>discounted</v>
      </c>
      <c r="J2252" s="3">
        <f>Table3[[#This Row],[Quantity_Sold]]*Table3[[#This Row],[Selling_Price]]</f>
        <v>2832</v>
      </c>
      <c r="K2252" s="3">
        <f t="shared" si="142"/>
        <v>53.1</v>
      </c>
      <c r="L2252" s="3">
        <f t="shared" si="143"/>
        <v>2778.9</v>
      </c>
      <c r="M2252" s="3" t="str">
        <f>TEXT(Table3[[#This Row],[Date]], "mmmm")</f>
        <v>February</v>
      </c>
      <c r="N2252" s="3" t="str">
        <f>_xlfn.XLOOKUP(D2252,Customers!A:A,Customers!B:B )</f>
        <v>Garcia, Scott and Beltran</v>
      </c>
      <c r="O2252" s="3" t="str">
        <f>_xlfn.XLOOKUP(C2252,Books!A:A,Books!B:B)</f>
        <v>Food ability</v>
      </c>
      <c r="P2252" s="3" t="str">
        <f>INDEX(Customers!B:B,MATCH(D2252,Customers!A:A,0))</f>
        <v>Garcia, Scott and Beltran</v>
      </c>
    </row>
    <row r="2253" spans="1:16">
      <c r="A2253" t="s">
        <v>2900</v>
      </c>
      <c r="B2253" s="5">
        <v>44983</v>
      </c>
      <c r="C2253" t="s">
        <v>72</v>
      </c>
      <c r="D2253" t="s">
        <v>592</v>
      </c>
      <c r="E2253">
        <v>5</v>
      </c>
      <c r="F2253" t="str">
        <f t="shared" si="140"/>
        <v>normal</v>
      </c>
      <c r="G2253" s="3">
        <v>423</v>
      </c>
      <c r="H2253">
        <v>15</v>
      </c>
      <c r="I2253" t="str">
        <f t="shared" si="141"/>
        <v>discounted</v>
      </c>
      <c r="J2253" s="3">
        <f>Table3[[#This Row],[Quantity_Sold]]*Table3[[#This Row],[Selling_Price]]</f>
        <v>2115</v>
      </c>
      <c r="K2253" s="3">
        <f t="shared" si="142"/>
        <v>63.45</v>
      </c>
      <c r="L2253" s="3">
        <f t="shared" si="143"/>
        <v>2051.5500000000002</v>
      </c>
      <c r="M2253" s="3" t="str">
        <f>TEXT(Table3[[#This Row],[Date]], "mmmm")</f>
        <v>February</v>
      </c>
      <c r="N2253" s="3" t="str">
        <f>_xlfn.XLOOKUP(D2253,Customers!A:A,Customers!B:B )</f>
        <v>Martin, Davis and Arias</v>
      </c>
      <c r="O2253" s="3" t="str">
        <f>_xlfn.XLOOKUP(C2253,Books!A:A,Books!B:B)</f>
        <v>Remain hard</v>
      </c>
      <c r="P2253" s="3" t="str">
        <f>INDEX(Customers!B:B,MATCH(D2253,Customers!A:A,0))</f>
        <v>Martin, Davis and Arias</v>
      </c>
    </row>
    <row r="2254" spans="1:16">
      <c r="A2254" t="s">
        <v>2901</v>
      </c>
      <c r="B2254" s="5">
        <v>44958</v>
      </c>
      <c r="C2254" t="s">
        <v>20</v>
      </c>
      <c r="D2254" t="s">
        <v>216</v>
      </c>
      <c r="E2254">
        <v>7</v>
      </c>
      <c r="F2254" t="str">
        <f t="shared" si="140"/>
        <v>Bulk</v>
      </c>
      <c r="G2254" s="3">
        <v>213</v>
      </c>
      <c r="H2254">
        <v>0</v>
      </c>
      <c r="I2254" t="str">
        <f t="shared" si="141"/>
        <v>full price</v>
      </c>
      <c r="J2254" s="3">
        <f>Table3[[#This Row],[Quantity_Sold]]*Table3[[#This Row],[Selling_Price]]</f>
        <v>1491</v>
      </c>
      <c r="K2254" s="3">
        <f t="shared" si="142"/>
        <v>0</v>
      </c>
      <c r="L2254" s="3">
        <f t="shared" si="143"/>
        <v>1491</v>
      </c>
      <c r="M2254" s="3" t="str">
        <f>TEXT(Table3[[#This Row],[Date]], "mmmm")</f>
        <v>February</v>
      </c>
      <c r="N2254" s="3" t="str">
        <f>_xlfn.XLOOKUP(D2254,Customers!A:A,Customers!B:B )</f>
        <v>Evans PLC</v>
      </c>
      <c r="O2254" s="3" t="str">
        <f>_xlfn.XLOOKUP(C2254,Books!A:A,Books!B:B)</f>
        <v>System they</v>
      </c>
      <c r="P2254" s="3" t="str">
        <f>INDEX(Customers!B:B,MATCH(D2254,Customers!A:A,0))</f>
        <v>Evans PLC</v>
      </c>
    </row>
    <row r="2255" spans="1:16">
      <c r="A2255" t="s">
        <v>2902</v>
      </c>
      <c r="B2255" s="5">
        <v>44965</v>
      </c>
      <c r="C2255" t="s">
        <v>22</v>
      </c>
      <c r="D2255" t="s">
        <v>442</v>
      </c>
      <c r="E2255">
        <v>1</v>
      </c>
      <c r="F2255" t="str">
        <f t="shared" si="140"/>
        <v>normal</v>
      </c>
      <c r="G2255" s="3">
        <v>332</v>
      </c>
      <c r="H2255">
        <v>15</v>
      </c>
      <c r="I2255" t="str">
        <f t="shared" si="141"/>
        <v>discounted</v>
      </c>
      <c r="J2255" s="3">
        <f>Table3[[#This Row],[Quantity_Sold]]*Table3[[#This Row],[Selling_Price]]</f>
        <v>332</v>
      </c>
      <c r="K2255" s="3">
        <f t="shared" si="142"/>
        <v>49.8</v>
      </c>
      <c r="L2255" s="3">
        <f t="shared" si="143"/>
        <v>282.2</v>
      </c>
      <c r="M2255" s="3" t="str">
        <f>TEXT(Table3[[#This Row],[Date]], "mmmm")</f>
        <v>February</v>
      </c>
      <c r="N2255" s="3" t="str">
        <f>_xlfn.XLOOKUP(D2255,Customers!A:A,Customers!B:B )</f>
        <v>Terry-Simpson</v>
      </c>
      <c r="O2255" s="3" t="str">
        <f>_xlfn.XLOOKUP(C2255,Books!A:A,Books!B:B)</f>
        <v>Loss peace on</v>
      </c>
      <c r="P2255" s="3" t="str">
        <f>INDEX(Customers!B:B,MATCH(D2255,Customers!A:A,0))</f>
        <v>Terry-Simpson</v>
      </c>
    </row>
    <row r="2256" spans="1:16">
      <c r="A2256" t="s">
        <v>2903</v>
      </c>
      <c r="B2256" s="5">
        <v>44963</v>
      </c>
      <c r="C2256" t="s">
        <v>92</v>
      </c>
      <c r="D2256" t="s">
        <v>502</v>
      </c>
      <c r="E2256">
        <v>10</v>
      </c>
      <c r="F2256" t="str">
        <f t="shared" si="140"/>
        <v>Bulk</v>
      </c>
      <c r="G2256" s="3">
        <v>381</v>
      </c>
      <c r="H2256">
        <v>15</v>
      </c>
      <c r="I2256" t="str">
        <f t="shared" si="141"/>
        <v>discounted</v>
      </c>
      <c r="J2256" s="3">
        <f>Table3[[#This Row],[Quantity_Sold]]*Table3[[#This Row],[Selling_Price]]</f>
        <v>3810</v>
      </c>
      <c r="K2256" s="3">
        <f t="shared" si="142"/>
        <v>57.15</v>
      </c>
      <c r="L2256" s="3">
        <f t="shared" si="143"/>
        <v>3752.85</v>
      </c>
      <c r="M2256" s="3" t="str">
        <f>TEXT(Table3[[#This Row],[Date]], "mmmm")</f>
        <v>February</v>
      </c>
      <c r="N2256" s="3" t="str">
        <f>_xlfn.XLOOKUP(D2256,Customers!A:A,Customers!B:B )</f>
        <v>Ware LLC</v>
      </c>
      <c r="O2256" s="3" t="str">
        <f>_xlfn.XLOOKUP(C2256,Books!A:A,Books!B:B)</f>
        <v>Also general growth local</v>
      </c>
      <c r="P2256" s="3" t="str">
        <f>INDEX(Customers!B:B,MATCH(D2256,Customers!A:A,0))</f>
        <v>Ware LLC</v>
      </c>
    </row>
    <row r="2257" spans="1:16">
      <c r="A2257" t="s">
        <v>2904</v>
      </c>
      <c r="B2257" s="5">
        <v>44980</v>
      </c>
      <c r="C2257" t="s">
        <v>42</v>
      </c>
      <c r="D2257" t="s">
        <v>136</v>
      </c>
      <c r="E2257">
        <v>3</v>
      </c>
      <c r="F2257" t="str">
        <f t="shared" si="140"/>
        <v>normal</v>
      </c>
      <c r="G2257" s="3">
        <v>303</v>
      </c>
      <c r="H2257">
        <v>5</v>
      </c>
      <c r="I2257" t="str">
        <f t="shared" si="141"/>
        <v>discounted</v>
      </c>
      <c r="J2257" s="3">
        <f>Table3[[#This Row],[Quantity_Sold]]*Table3[[#This Row],[Selling_Price]]</f>
        <v>909</v>
      </c>
      <c r="K2257" s="3">
        <f t="shared" si="142"/>
        <v>15.15</v>
      </c>
      <c r="L2257" s="3">
        <f t="shared" si="143"/>
        <v>893.85</v>
      </c>
      <c r="M2257" s="3" t="str">
        <f>TEXT(Table3[[#This Row],[Date]], "mmmm")</f>
        <v>February</v>
      </c>
      <c r="N2257" s="3" t="str">
        <f>_xlfn.XLOOKUP(D2257,Customers!A:A,Customers!B:B )</f>
        <v>Bowman Group</v>
      </c>
      <c r="O2257" s="3" t="str">
        <f>_xlfn.XLOOKUP(C2257,Books!A:A,Books!B:B)</f>
        <v>Industry sport interesting</v>
      </c>
      <c r="P2257" s="3" t="str">
        <f>INDEX(Customers!B:B,MATCH(D2257,Customers!A:A,0))</f>
        <v>Bowman Group</v>
      </c>
    </row>
    <row r="2258" spans="1:16">
      <c r="A2258" t="s">
        <v>2905</v>
      </c>
      <c r="B2258" s="5">
        <v>44985</v>
      </c>
      <c r="C2258" t="s">
        <v>62</v>
      </c>
      <c r="D2258" t="s">
        <v>534</v>
      </c>
      <c r="E2258">
        <v>4</v>
      </c>
      <c r="F2258" t="str">
        <f t="shared" si="140"/>
        <v>normal</v>
      </c>
      <c r="G2258" s="3">
        <v>336</v>
      </c>
      <c r="H2258">
        <v>5</v>
      </c>
      <c r="I2258" t="str">
        <f t="shared" si="141"/>
        <v>discounted</v>
      </c>
      <c r="J2258" s="3">
        <f>Table3[[#This Row],[Quantity_Sold]]*Table3[[#This Row],[Selling_Price]]</f>
        <v>1344</v>
      </c>
      <c r="K2258" s="3">
        <f t="shared" si="142"/>
        <v>16.8</v>
      </c>
      <c r="L2258" s="3">
        <f t="shared" si="143"/>
        <v>1327.2</v>
      </c>
      <c r="M2258" s="3" t="str">
        <f>TEXT(Table3[[#This Row],[Date]], "mmmm")</f>
        <v>February</v>
      </c>
      <c r="N2258" s="3" t="str">
        <f>_xlfn.XLOOKUP(D2258,Customers!A:A,Customers!B:B )</f>
        <v>Gonzalez Inc</v>
      </c>
      <c r="O2258" s="3" t="str">
        <f>_xlfn.XLOOKUP(C2258,Books!A:A,Books!B:B)</f>
        <v>Wife get age</v>
      </c>
      <c r="P2258" s="3" t="str">
        <f>INDEX(Customers!B:B,MATCH(D2258,Customers!A:A,0))</f>
        <v>Gonzalez Inc</v>
      </c>
    </row>
    <row r="2259" spans="1:16">
      <c r="A2259" t="s">
        <v>2906</v>
      </c>
      <c r="B2259" s="5">
        <v>44967</v>
      </c>
      <c r="C2259" t="s">
        <v>56</v>
      </c>
      <c r="D2259" t="s">
        <v>310</v>
      </c>
      <c r="E2259">
        <v>8</v>
      </c>
      <c r="F2259" t="str">
        <f t="shared" si="140"/>
        <v>Bulk</v>
      </c>
      <c r="G2259" s="3">
        <v>222</v>
      </c>
      <c r="H2259">
        <v>15</v>
      </c>
      <c r="I2259" t="str">
        <f t="shared" si="141"/>
        <v>discounted</v>
      </c>
      <c r="J2259" s="3">
        <f>Table3[[#This Row],[Quantity_Sold]]*Table3[[#This Row],[Selling_Price]]</f>
        <v>1776</v>
      </c>
      <c r="K2259" s="3">
        <f t="shared" si="142"/>
        <v>33.299999999999997</v>
      </c>
      <c r="L2259" s="3">
        <f t="shared" si="143"/>
        <v>1742.7</v>
      </c>
      <c r="M2259" s="3" t="str">
        <f>TEXT(Table3[[#This Row],[Date]], "mmmm")</f>
        <v>February</v>
      </c>
      <c r="N2259" s="3" t="str">
        <f>_xlfn.XLOOKUP(D2259,Customers!A:A,Customers!B:B )</f>
        <v>Jackson-Hays</v>
      </c>
      <c r="O2259" s="3" t="str">
        <f>_xlfn.XLOOKUP(C2259,Books!A:A,Books!B:B)</f>
        <v>Unit coach</v>
      </c>
      <c r="P2259" s="3" t="str">
        <f>INDEX(Customers!B:B,MATCH(D2259,Customers!A:A,0))</f>
        <v>Jackson-Hays</v>
      </c>
    </row>
    <row r="2260" spans="1:16">
      <c r="A2260" t="s">
        <v>2907</v>
      </c>
      <c r="B2260" s="5">
        <v>44980</v>
      </c>
      <c r="C2260" t="s">
        <v>72</v>
      </c>
      <c r="D2260" t="s">
        <v>252</v>
      </c>
      <c r="E2260">
        <v>6</v>
      </c>
      <c r="F2260" t="str">
        <f t="shared" si="140"/>
        <v>Bulk</v>
      </c>
      <c r="G2260" s="3">
        <v>423</v>
      </c>
      <c r="H2260">
        <v>15</v>
      </c>
      <c r="I2260" t="str">
        <f t="shared" si="141"/>
        <v>discounted</v>
      </c>
      <c r="J2260" s="3">
        <f>Table3[[#This Row],[Quantity_Sold]]*Table3[[#This Row],[Selling_Price]]</f>
        <v>2538</v>
      </c>
      <c r="K2260" s="3">
        <f t="shared" si="142"/>
        <v>63.45</v>
      </c>
      <c r="L2260" s="3">
        <f t="shared" si="143"/>
        <v>2474.5500000000002</v>
      </c>
      <c r="M2260" s="3" t="str">
        <f>TEXT(Table3[[#This Row],[Date]], "mmmm")</f>
        <v>February</v>
      </c>
      <c r="N2260" s="3" t="str">
        <f>_xlfn.XLOOKUP(D2260,Customers!A:A,Customers!B:B )</f>
        <v>Weber PLC</v>
      </c>
      <c r="O2260" s="3" t="str">
        <f>_xlfn.XLOOKUP(C2260,Books!A:A,Books!B:B)</f>
        <v>Remain hard</v>
      </c>
      <c r="P2260" s="3" t="str">
        <f>INDEX(Customers!B:B,MATCH(D2260,Customers!A:A,0))</f>
        <v>Weber PLC</v>
      </c>
    </row>
    <row r="2261" spans="1:16">
      <c r="A2261" t="s">
        <v>2908</v>
      </c>
      <c r="B2261" s="5">
        <v>44971</v>
      </c>
      <c r="C2261" t="s">
        <v>64</v>
      </c>
      <c r="D2261" t="s">
        <v>376</v>
      </c>
      <c r="E2261">
        <v>4</v>
      </c>
      <c r="F2261" t="str">
        <f t="shared" si="140"/>
        <v>normal</v>
      </c>
      <c r="G2261" s="3">
        <v>487</v>
      </c>
      <c r="H2261">
        <v>10</v>
      </c>
      <c r="I2261" t="str">
        <f t="shared" si="141"/>
        <v>discounted</v>
      </c>
      <c r="J2261" s="3">
        <f>Table3[[#This Row],[Quantity_Sold]]*Table3[[#This Row],[Selling_Price]]</f>
        <v>1948</v>
      </c>
      <c r="K2261" s="3">
        <f t="shared" si="142"/>
        <v>48.7</v>
      </c>
      <c r="L2261" s="3">
        <f t="shared" si="143"/>
        <v>1899.3</v>
      </c>
      <c r="M2261" s="3" t="str">
        <f>TEXT(Table3[[#This Row],[Date]], "mmmm")</f>
        <v>February</v>
      </c>
      <c r="N2261" s="3" t="str">
        <f>_xlfn.XLOOKUP(D2261,Customers!A:A,Customers!B:B )</f>
        <v>Miller Ltd</v>
      </c>
      <c r="O2261" s="3" t="str">
        <f>_xlfn.XLOOKUP(C2261,Books!A:A,Books!B:B)</f>
        <v>Health beyond back</v>
      </c>
      <c r="P2261" s="3" t="str">
        <f>INDEX(Customers!B:B,MATCH(D2261,Customers!A:A,0))</f>
        <v>Miller Ltd</v>
      </c>
    </row>
    <row r="2262" spans="1:16">
      <c r="A2262" t="s">
        <v>2909</v>
      </c>
      <c r="B2262" s="5">
        <v>44967</v>
      </c>
      <c r="C2262" t="s">
        <v>80</v>
      </c>
      <c r="D2262" t="s">
        <v>336</v>
      </c>
      <c r="E2262">
        <v>8</v>
      </c>
      <c r="F2262" t="str">
        <f t="shared" si="140"/>
        <v>Bulk</v>
      </c>
      <c r="G2262" s="3">
        <v>164</v>
      </c>
      <c r="H2262">
        <v>0</v>
      </c>
      <c r="I2262" t="str">
        <f t="shared" si="141"/>
        <v>full price</v>
      </c>
      <c r="J2262" s="3">
        <f>Table3[[#This Row],[Quantity_Sold]]*Table3[[#This Row],[Selling_Price]]</f>
        <v>1312</v>
      </c>
      <c r="K2262" s="3">
        <f t="shared" si="142"/>
        <v>0</v>
      </c>
      <c r="L2262" s="3">
        <f t="shared" si="143"/>
        <v>1312</v>
      </c>
      <c r="M2262" s="3" t="str">
        <f>TEXT(Table3[[#This Row],[Date]], "mmmm")</f>
        <v>February</v>
      </c>
      <c r="N2262" s="3" t="str">
        <f>_xlfn.XLOOKUP(D2262,Customers!A:A,Customers!B:B )</f>
        <v>Kelley, Pena and Zimmerman</v>
      </c>
      <c r="O2262" s="3" t="str">
        <f>_xlfn.XLOOKUP(C2262,Books!A:A,Books!B:B)</f>
        <v>Can apply</v>
      </c>
      <c r="P2262" s="3" t="str">
        <f>INDEX(Customers!B:B,MATCH(D2262,Customers!A:A,0))</f>
        <v>Kelley, Pena and Zimmerman</v>
      </c>
    </row>
    <row r="2263" spans="1:16">
      <c r="A2263" t="s">
        <v>2910</v>
      </c>
      <c r="B2263" s="5">
        <v>44973</v>
      </c>
      <c r="C2263" t="s">
        <v>108</v>
      </c>
      <c r="D2263" t="s">
        <v>338</v>
      </c>
      <c r="E2263">
        <v>2</v>
      </c>
      <c r="F2263" t="str">
        <f t="shared" si="140"/>
        <v>normal</v>
      </c>
      <c r="G2263" s="3">
        <v>287</v>
      </c>
      <c r="H2263">
        <v>15</v>
      </c>
      <c r="I2263" t="str">
        <f t="shared" si="141"/>
        <v>discounted</v>
      </c>
      <c r="J2263" s="3">
        <f>Table3[[#This Row],[Quantity_Sold]]*Table3[[#This Row],[Selling_Price]]</f>
        <v>574</v>
      </c>
      <c r="K2263" s="3">
        <f t="shared" si="142"/>
        <v>43.05</v>
      </c>
      <c r="L2263" s="3">
        <f t="shared" si="143"/>
        <v>530.95000000000005</v>
      </c>
      <c r="M2263" s="3" t="str">
        <f>TEXT(Table3[[#This Row],[Date]], "mmmm")</f>
        <v>February</v>
      </c>
      <c r="N2263" s="3" t="str">
        <f>_xlfn.XLOOKUP(D2263,Customers!A:A,Customers!B:B )</f>
        <v>Mahoney-Long</v>
      </c>
      <c r="O2263" s="3" t="str">
        <f>_xlfn.XLOOKUP(C2263,Books!A:A,Books!B:B)</f>
        <v>Front</v>
      </c>
      <c r="P2263" s="3" t="str">
        <f>INDEX(Customers!B:B,MATCH(D2263,Customers!A:A,0))</f>
        <v>Mahoney-Long</v>
      </c>
    </row>
    <row r="2264" spans="1:16">
      <c r="A2264" t="s">
        <v>2911</v>
      </c>
      <c r="B2264" s="5">
        <v>44981</v>
      </c>
      <c r="C2264" t="s">
        <v>32</v>
      </c>
      <c r="D2264" t="s">
        <v>212</v>
      </c>
      <c r="E2264">
        <v>6</v>
      </c>
      <c r="F2264" t="str">
        <f t="shared" si="140"/>
        <v>Bulk</v>
      </c>
      <c r="G2264" s="3">
        <v>186</v>
      </c>
      <c r="H2264">
        <v>0</v>
      </c>
      <c r="I2264" t="str">
        <f t="shared" si="141"/>
        <v>full price</v>
      </c>
      <c r="J2264" s="3">
        <f>Table3[[#This Row],[Quantity_Sold]]*Table3[[#This Row],[Selling_Price]]</f>
        <v>1116</v>
      </c>
      <c r="K2264" s="3">
        <f t="shared" si="142"/>
        <v>0</v>
      </c>
      <c r="L2264" s="3">
        <f t="shared" si="143"/>
        <v>1116</v>
      </c>
      <c r="M2264" s="3" t="str">
        <f>TEXT(Table3[[#This Row],[Date]], "mmmm")</f>
        <v>February</v>
      </c>
      <c r="N2264" s="3" t="str">
        <f>_xlfn.XLOOKUP(D2264,Customers!A:A,Customers!B:B )</f>
        <v>Barrett-Bryant</v>
      </c>
      <c r="O2264" s="3" t="str">
        <f>_xlfn.XLOOKUP(C2264,Books!A:A,Books!B:B)</f>
        <v>Charge along</v>
      </c>
      <c r="P2264" s="3" t="str">
        <f>INDEX(Customers!B:B,MATCH(D2264,Customers!A:A,0))</f>
        <v>Barrett-Bryant</v>
      </c>
    </row>
    <row r="2265" spans="1:16">
      <c r="A2265" t="s">
        <v>2912</v>
      </c>
      <c r="B2265" s="5">
        <v>44981</v>
      </c>
      <c r="C2265" t="s">
        <v>94</v>
      </c>
      <c r="D2265" t="s">
        <v>334</v>
      </c>
      <c r="E2265">
        <v>5</v>
      </c>
      <c r="F2265" t="str">
        <f t="shared" si="140"/>
        <v>normal</v>
      </c>
      <c r="G2265" s="3">
        <v>262</v>
      </c>
      <c r="H2265">
        <v>5</v>
      </c>
      <c r="I2265" t="str">
        <f t="shared" si="141"/>
        <v>discounted</v>
      </c>
      <c r="J2265" s="3">
        <f>Table3[[#This Row],[Quantity_Sold]]*Table3[[#This Row],[Selling_Price]]</f>
        <v>1310</v>
      </c>
      <c r="K2265" s="3">
        <f t="shared" si="142"/>
        <v>13.1</v>
      </c>
      <c r="L2265" s="3">
        <f t="shared" si="143"/>
        <v>1296.9000000000001</v>
      </c>
      <c r="M2265" s="3" t="str">
        <f>TEXT(Table3[[#This Row],[Date]], "mmmm")</f>
        <v>February</v>
      </c>
      <c r="N2265" s="3" t="str">
        <f>_xlfn.XLOOKUP(D2265,Customers!A:A,Customers!B:B )</f>
        <v>Torres, Rodriguez and Edwards</v>
      </c>
      <c r="O2265" s="3" t="str">
        <f>_xlfn.XLOOKUP(C2265,Books!A:A,Books!B:B)</f>
        <v>Number owner</v>
      </c>
      <c r="P2265" s="3" t="str">
        <f>INDEX(Customers!B:B,MATCH(D2265,Customers!A:A,0))</f>
        <v>Torres, Rodriguez and Edwards</v>
      </c>
    </row>
    <row r="2266" spans="1:16">
      <c r="A2266" t="s">
        <v>2913</v>
      </c>
      <c r="B2266" s="5">
        <v>44979</v>
      </c>
      <c r="C2266" t="s">
        <v>82</v>
      </c>
      <c r="D2266" t="s">
        <v>159</v>
      </c>
      <c r="E2266">
        <v>4</v>
      </c>
      <c r="F2266" t="str">
        <f t="shared" si="140"/>
        <v>normal</v>
      </c>
      <c r="G2266" s="3">
        <v>373</v>
      </c>
      <c r="H2266">
        <v>5</v>
      </c>
      <c r="I2266" t="str">
        <f t="shared" si="141"/>
        <v>discounted</v>
      </c>
      <c r="J2266" s="3">
        <f>Table3[[#This Row],[Quantity_Sold]]*Table3[[#This Row],[Selling_Price]]</f>
        <v>1492</v>
      </c>
      <c r="K2266" s="3">
        <f t="shared" si="142"/>
        <v>18.649999999999999</v>
      </c>
      <c r="L2266" s="3">
        <f t="shared" si="143"/>
        <v>1473.35</v>
      </c>
      <c r="M2266" s="3" t="str">
        <f>TEXT(Table3[[#This Row],[Date]], "mmmm")</f>
        <v>February</v>
      </c>
      <c r="N2266" s="3" t="str">
        <f>_xlfn.XLOOKUP(D2266,Customers!A:A,Customers!B:B )</f>
        <v>Brown and Sons</v>
      </c>
      <c r="O2266" s="3" t="str">
        <f>_xlfn.XLOOKUP(C2266,Books!A:A,Books!B:B)</f>
        <v>Light leader expect</v>
      </c>
      <c r="P2266" s="3" t="str">
        <f>INDEX(Customers!B:B,MATCH(D2266,Customers!A:A,0))</f>
        <v>Brown and Sons</v>
      </c>
    </row>
    <row r="2267" spans="1:16">
      <c r="A2267" t="s">
        <v>2914</v>
      </c>
      <c r="B2267" s="5">
        <v>44964</v>
      </c>
      <c r="C2267" t="s">
        <v>60</v>
      </c>
      <c r="D2267" t="s">
        <v>510</v>
      </c>
      <c r="E2267">
        <v>9</v>
      </c>
      <c r="F2267" t="str">
        <f t="shared" si="140"/>
        <v>Bulk</v>
      </c>
      <c r="G2267" s="3">
        <v>459</v>
      </c>
      <c r="H2267">
        <v>0</v>
      </c>
      <c r="I2267" t="str">
        <f t="shared" si="141"/>
        <v>full price</v>
      </c>
      <c r="J2267" s="3">
        <f>Table3[[#This Row],[Quantity_Sold]]*Table3[[#This Row],[Selling_Price]]</f>
        <v>4131</v>
      </c>
      <c r="K2267" s="3">
        <f t="shared" si="142"/>
        <v>0</v>
      </c>
      <c r="L2267" s="3">
        <f t="shared" si="143"/>
        <v>4131</v>
      </c>
      <c r="M2267" s="3" t="str">
        <f>TEXT(Table3[[#This Row],[Date]], "mmmm")</f>
        <v>February</v>
      </c>
      <c r="N2267" s="3" t="str">
        <f>_xlfn.XLOOKUP(D2267,Customers!A:A,Customers!B:B )</f>
        <v>Matthews, Flores and Bradley</v>
      </c>
      <c r="O2267" s="3" t="str">
        <f>_xlfn.XLOOKUP(C2267,Books!A:A,Books!B:B)</f>
        <v>Whatever method</v>
      </c>
      <c r="P2267" s="3" t="str">
        <f>INDEX(Customers!B:B,MATCH(D2267,Customers!A:A,0))</f>
        <v>Matthews, Flores and Bradley</v>
      </c>
    </row>
    <row r="2268" spans="1:16">
      <c r="A2268" t="s">
        <v>2915</v>
      </c>
      <c r="B2268" s="5">
        <v>44984</v>
      </c>
      <c r="C2268" t="s">
        <v>15</v>
      </c>
      <c r="D2268" t="s">
        <v>454</v>
      </c>
      <c r="E2268">
        <v>9</v>
      </c>
      <c r="F2268" t="str">
        <f t="shared" si="140"/>
        <v>Bulk</v>
      </c>
      <c r="G2268" s="3">
        <v>248</v>
      </c>
      <c r="H2268">
        <v>10</v>
      </c>
      <c r="I2268" t="str">
        <f t="shared" si="141"/>
        <v>discounted</v>
      </c>
      <c r="J2268" s="3">
        <f>Table3[[#This Row],[Quantity_Sold]]*Table3[[#This Row],[Selling_Price]]</f>
        <v>2232</v>
      </c>
      <c r="K2268" s="3">
        <f t="shared" si="142"/>
        <v>24.8</v>
      </c>
      <c r="L2268" s="3">
        <f t="shared" si="143"/>
        <v>2207.1999999999998</v>
      </c>
      <c r="M2268" s="3" t="str">
        <f>TEXT(Table3[[#This Row],[Date]], "mmmm")</f>
        <v>February</v>
      </c>
      <c r="N2268" s="3" t="str">
        <f>_xlfn.XLOOKUP(D2268,Customers!A:A,Customers!B:B )</f>
        <v>Martin Ltd</v>
      </c>
      <c r="O2268" s="3" t="str">
        <f>_xlfn.XLOOKUP(C2268,Books!A:A,Books!B:B)</f>
        <v>Especially father down</v>
      </c>
      <c r="P2268" s="3" t="str">
        <f>INDEX(Customers!B:B,MATCH(D2268,Customers!A:A,0))</f>
        <v>Martin Ltd</v>
      </c>
    </row>
    <row r="2269" spans="1:16">
      <c r="A2269" t="s">
        <v>2916</v>
      </c>
      <c r="B2269" s="5">
        <v>44968</v>
      </c>
      <c r="C2269" t="s">
        <v>110</v>
      </c>
      <c r="D2269" t="s">
        <v>288</v>
      </c>
      <c r="E2269">
        <v>5</v>
      </c>
      <c r="F2269" t="str">
        <f t="shared" si="140"/>
        <v>normal</v>
      </c>
      <c r="G2269" s="3">
        <v>451</v>
      </c>
      <c r="H2269">
        <v>0</v>
      </c>
      <c r="I2269" t="str">
        <f t="shared" si="141"/>
        <v>full price</v>
      </c>
      <c r="J2269" s="3">
        <f>Table3[[#This Row],[Quantity_Sold]]*Table3[[#This Row],[Selling_Price]]</f>
        <v>2255</v>
      </c>
      <c r="K2269" s="3">
        <f t="shared" si="142"/>
        <v>0</v>
      </c>
      <c r="L2269" s="3">
        <f t="shared" si="143"/>
        <v>2255</v>
      </c>
      <c r="M2269" s="3" t="str">
        <f>TEXT(Table3[[#This Row],[Date]], "mmmm")</f>
        <v>February</v>
      </c>
      <c r="N2269" s="3" t="str">
        <f>_xlfn.XLOOKUP(D2269,Customers!A:A,Customers!B:B )</f>
        <v>Martinez, Bruce and Brady</v>
      </c>
      <c r="O2269" s="3" t="str">
        <f>_xlfn.XLOOKUP(C2269,Books!A:A,Books!B:B)</f>
        <v>Sense produce</v>
      </c>
      <c r="P2269" s="3" t="str">
        <f>INDEX(Customers!B:B,MATCH(D2269,Customers!A:A,0))</f>
        <v>Martinez, Bruce and Brady</v>
      </c>
    </row>
    <row r="2270" spans="1:16">
      <c r="A2270" t="s">
        <v>2917</v>
      </c>
      <c r="B2270" s="5">
        <v>44976</v>
      </c>
      <c r="C2270" t="s">
        <v>88</v>
      </c>
      <c r="D2270" t="s">
        <v>242</v>
      </c>
      <c r="E2270">
        <v>4</v>
      </c>
      <c r="F2270" t="str">
        <f t="shared" si="140"/>
        <v>normal</v>
      </c>
      <c r="G2270" s="3">
        <v>456</v>
      </c>
      <c r="H2270">
        <v>15</v>
      </c>
      <c r="I2270" t="str">
        <f t="shared" si="141"/>
        <v>discounted</v>
      </c>
      <c r="J2270" s="3">
        <f>Table3[[#This Row],[Quantity_Sold]]*Table3[[#This Row],[Selling_Price]]</f>
        <v>1824</v>
      </c>
      <c r="K2270" s="3">
        <f t="shared" si="142"/>
        <v>68.400000000000006</v>
      </c>
      <c r="L2270" s="3">
        <f t="shared" si="143"/>
        <v>1755.6</v>
      </c>
      <c r="M2270" s="3" t="str">
        <f>TEXT(Table3[[#This Row],[Date]], "mmmm")</f>
        <v>February</v>
      </c>
      <c r="N2270" s="3" t="str">
        <f>_xlfn.XLOOKUP(D2270,Customers!A:A,Customers!B:B )</f>
        <v>Porter Ltd</v>
      </c>
      <c r="O2270" s="3" t="str">
        <f>_xlfn.XLOOKUP(C2270,Books!A:A,Books!B:B)</f>
        <v>Lay chance</v>
      </c>
      <c r="P2270" s="3" t="str">
        <f>INDEX(Customers!B:B,MATCH(D2270,Customers!A:A,0))</f>
        <v>Porter Ltd</v>
      </c>
    </row>
    <row r="2271" spans="1:16">
      <c r="A2271" t="s">
        <v>2918</v>
      </c>
      <c r="B2271" s="5">
        <v>44968</v>
      </c>
      <c r="C2271" t="s">
        <v>64</v>
      </c>
      <c r="D2271" t="s">
        <v>304</v>
      </c>
      <c r="E2271">
        <v>4</v>
      </c>
      <c r="F2271" t="str">
        <f t="shared" si="140"/>
        <v>normal</v>
      </c>
      <c r="G2271" s="3">
        <v>487</v>
      </c>
      <c r="H2271">
        <v>0</v>
      </c>
      <c r="I2271" t="str">
        <f t="shared" si="141"/>
        <v>full price</v>
      </c>
      <c r="J2271" s="3">
        <f>Table3[[#This Row],[Quantity_Sold]]*Table3[[#This Row],[Selling_Price]]</f>
        <v>1948</v>
      </c>
      <c r="K2271" s="3">
        <f t="shared" si="142"/>
        <v>0</v>
      </c>
      <c r="L2271" s="3">
        <f t="shared" si="143"/>
        <v>1948</v>
      </c>
      <c r="M2271" s="3" t="str">
        <f>TEXT(Table3[[#This Row],[Date]], "mmmm")</f>
        <v>February</v>
      </c>
      <c r="N2271" s="3" t="str">
        <f>_xlfn.XLOOKUP(D2271,Customers!A:A,Customers!B:B )</f>
        <v>Roberts, Silva and Gray</v>
      </c>
      <c r="O2271" s="3" t="str">
        <f>_xlfn.XLOOKUP(C2271,Books!A:A,Books!B:B)</f>
        <v>Health beyond back</v>
      </c>
      <c r="P2271" s="3" t="str">
        <f>INDEX(Customers!B:B,MATCH(D2271,Customers!A:A,0))</f>
        <v>Roberts, Silva and Gray</v>
      </c>
    </row>
    <row r="2272" spans="1:16">
      <c r="A2272" t="s">
        <v>2919</v>
      </c>
      <c r="B2272" s="5">
        <v>44968</v>
      </c>
      <c r="C2272" t="s">
        <v>32</v>
      </c>
      <c r="D2272" t="s">
        <v>438</v>
      </c>
      <c r="E2272">
        <v>2</v>
      </c>
      <c r="F2272" t="str">
        <f t="shared" si="140"/>
        <v>normal</v>
      </c>
      <c r="G2272" s="3">
        <v>186</v>
      </c>
      <c r="H2272">
        <v>0</v>
      </c>
      <c r="I2272" t="str">
        <f t="shared" si="141"/>
        <v>full price</v>
      </c>
      <c r="J2272" s="3">
        <f>Table3[[#This Row],[Quantity_Sold]]*Table3[[#This Row],[Selling_Price]]</f>
        <v>372</v>
      </c>
      <c r="K2272" s="3">
        <f t="shared" si="142"/>
        <v>0</v>
      </c>
      <c r="L2272" s="3">
        <f t="shared" si="143"/>
        <v>372</v>
      </c>
      <c r="M2272" s="3" t="str">
        <f>TEXT(Table3[[#This Row],[Date]], "mmmm")</f>
        <v>February</v>
      </c>
      <c r="N2272" s="3" t="str">
        <f>_xlfn.XLOOKUP(D2272,Customers!A:A,Customers!B:B )</f>
        <v>Wolfe-Spencer</v>
      </c>
      <c r="O2272" s="3" t="str">
        <f>_xlfn.XLOOKUP(C2272,Books!A:A,Books!B:B)</f>
        <v>Charge along</v>
      </c>
      <c r="P2272" s="3" t="str">
        <f>INDEX(Customers!B:B,MATCH(D2272,Customers!A:A,0))</f>
        <v>Wolfe-Spencer</v>
      </c>
    </row>
    <row r="2273" spans="1:16">
      <c r="A2273" t="s">
        <v>2920</v>
      </c>
      <c r="B2273" s="5">
        <v>44965</v>
      </c>
      <c r="C2273" t="s">
        <v>30</v>
      </c>
      <c r="D2273" t="s">
        <v>536</v>
      </c>
      <c r="E2273">
        <v>5</v>
      </c>
      <c r="F2273" t="str">
        <f t="shared" si="140"/>
        <v>normal</v>
      </c>
      <c r="G2273" s="3">
        <v>281</v>
      </c>
      <c r="H2273">
        <v>15</v>
      </c>
      <c r="I2273" t="str">
        <f t="shared" si="141"/>
        <v>discounted</v>
      </c>
      <c r="J2273" s="3">
        <f>Table3[[#This Row],[Quantity_Sold]]*Table3[[#This Row],[Selling_Price]]</f>
        <v>1405</v>
      </c>
      <c r="K2273" s="3">
        <f t="shared" si="142"/>
        <v>42.15</v>
      </c>
      <c r="L2273" s="3">
        <f t="shared" si="143"/>
        <v>1362.85</v>
      </c>
      <c r="M2273" s="3" t="str">
        <f>TEXT(Table3[[#This Row],[Date]], "mmmm")</f>
        <v>February</v>
      </c>
      <c r="N2273" s="3" t="str">
        <f>_xlfn.XLOOKUP(D2273,Customers!A:A,Customers!B:B )</f>
        <v>Watts, Phillips and Vang</v>
      </c>
      <c r="O2273" s="3" t="str">
        <f>_xlfn.XLOOKUP(C2273,Books!A:A,Books!B:B)</f>
        <v>Remember serve</v>
      </c>
      <c r="P2273" s="3" t="str">
        <f>INDEX(Customers!B:B,MATCH(D2273,Customers!A:A,0))</f>
        <v>Watts, Phillips and Vang</v>
      </c>
    </row>
    <row r="2274" spans="1:16">
      <c r="A2274" t="s">
        <v>2921</v>
      </c>
      <c r="B2274" s="5">
        <v>44962</v>
      </c>
      <c r="C2274" t="s">
        <v>116</v>
      </c>
      <c r="D2274" t="s">
        <v>394</v>
      </c>
      <c r="E2274">
        <v>6</v>
      </c>
      <c r="F2274" t="str">
        <f t="shared" si="140"/>
        <v>Bulk</v>
      </c>
      <c r="G2274" s="3">
        <v>209</v>
      </c>
      <c r="H2274">
        <v>15</v>
      </c>
      <c r="I2274" t="str">
        <f t="shared" si="141"/>
        <v>discounted</v>
      </c>
      <c r="J2274" s="3">
        <f>Table3[[#This Row],[Quantity_Sold]]*Table3[[#This Row],[Selling_Price]]</f>
        <v>1254</v>
      </c>
      <c r="K2274" s="3">
        <f t="shared" si="142"/>
        <v>31.35</v>
      </c>
      <c r="L2274" s="3">
        <f t="shared" si="143"/>
        <v>1222.6500000000001</v>
      </c>
      <c r="M2274" s="3" t="str">
        <f>TEXT(Table3[[#This Row],[Date]], "mmmm")</f>
        <v>February</v>
      </c>
      <c r="N2274" s="3" t="str">
        <f>_xlfn.XLOOKUP(D2274,Customers!A:A,Customers!B:B )</f>
        <v>Johnson, Gordon and Fuentes</v>
      </c>
      <c r="O2274" s="3" t="str">
        <f>_xlfn.XLOOKUP(C2274,Books!A:A,Books!B:B)</f>
        <v>Present positive</v>
      </c>
      <c r="P2274" s="3" t="str">
        <f>INDEX(Customers!B:B,MATCH(D2274,Customers!A:A,0))</f>
        <v>Johnson, Gordon and Fuentes</v>
      </c>
    </row>
    <row r="2275" spans="1:16">
      <c r="A2275" t="s">
        <v>2922</v>
      </c>
      <c r="B2275" s="5">
        <v>44972</v>
      </c>
      <c r="C2275" t="s">
        <v>126</v>
      </c>
      <c r="D2275" t="s">
        <v>376</v>
      </c>
      <c r="E2275">
        <v>8</v>
      </c>
      <c r="F2275" t="str">
        <f t="shared" si="140"/>
        <v>Bulk</v>
      </c>
      <c r="G2275" s="3">
        <v>399</v>
      </c>
      <c r="H2275">
        <v>5</v>
      </c>
      <c r="I2275" t="str">
        <f t="shared" si="141"/>
        <v>discounted</v>
      </c>
      <c r="J2275" s="3">
        <f>Table3[[#This Row],[Quantity_Sold]]*Table3[[#This Row],[Selling_Price]]</f>
        <v>3192</v>
      </c>
      <c r="K2275" s="3">
        <f t="shared" si="142"/>
        <v>19.95</v>
      </c>
      <c r="L2275" s="3">
        <f t="shared" si="143"/>
        <v>3172.05</v>
      </c>
      <c r="M2275" s="3" t="str">
        <f>TEXT(Table3[[#This Row],[Date]], "mmmm")</f>
        <v>February</v>
      </c>
      <c r="N2275" s="3" t="str">
        <f>_xlfn.XLOOKUP(D2275,Customers!A:A,Customers!B:B )</f>
        <v>Miller Ltd</v>
      </c>
      <c r="O2275" s="3" t="str">
        <f>_xlfn.XLOOKUP(C2275,Books!A:A,Books!B:B)</f>
        <v>Ahead leg senior</v>
      </c>
      <c r="P2275" s="3" t="str">
        <f>INDEX(Customers!B:B,MATCH(D2275,Customers!A:A,0))</f>
        <v>Miller Ltd</v>
      </c>
    </row>
    <row r="2276" spans="1:16">
      <c r="A2276" t="s">
        <v>2923</v>
      </c>
      <c r="B2276" s="5">
        <v>44967</v>
      </c>
      <c r="C2276" t="s">
        <v>28</v>
      </c>
      <c r="D2276" t="s">
        <v>294</v>
      </c>
      <c r="E2276">
        <v>7</v>
      </c>
      <c r="F2276" t="str">
        <f t="shared" si="140"/>
        <v>Bulk</v>
      </c>
      <c r="G2276" s="3">
        <v>342</v>
      </c>
      <c r="H2276">
        <v>10</v>
      </c>
      <c r="I2276" t="str">
        <f t="shared" si="141"/>
        <v>discounted</v>
      </c>
      <c r="J2276" s="3">
        <f>Table3[[#This Row],[Quantity_Sold]]*Table3[[#This Row],[Selling_Price]]</f>
        <v>2394</v>
      </c>
      <c r="K2276" s="3">
        <f t="shared" si="142"/>
        <v>34.200000000000003</v>
      </c>
      <c r="L2276" s="3">
        <f t="shared" si="143"/>
        <v>2359.8000000000002</v>
      </c>
      <c r="M2276" s="3" t="str">
        <f>TEXT(Table3[[#This Row],[Date]], "mmmm")</f>
        <v>February</v>
      </c>
      <c r="N2276" s="3" t="str">
        <f>_xlfn.XLOOKUP(D2276,Customers!A:A,Customers!B:B )</f>
        <v>Davis-Buckley</v>
      </c>
      <c r="O2276" s="3" t="str">
        <f>_xlfn.XLOOKUP(C2276,Books!A:A,Books!B:B)</f>
        <v>Eat pattern view</v>
      </c>
      <c r="P2276" s="3" t="str">
        <f>INDEX(Customers!B:B,MATCH(D2276,Customers!A:A,0))</f>
        <v>Davis-Buckley</v>
      </c>
    </row>
    <row r="2277" spans="1:16">
      <c r="A2277" t="s">
        <v>2924</v>
      </c>
      <c r="B2277" s="5">
        <v>44968</v>
      </c>
      <c r="C2277" t="s">
        <v>80</v>
      </c>
      <c r="D2277" t="s">
        <v>230</v>
      </c>
      <c r="E2277">
        <v>4</v>
      </c>
      <c r="F2277" t="str">
        <f t="shared" si="140"/>
        <v>normal</v>
      </c>
      <c r="G2277" s="3">
        <v>164</v>
      </c>
      <c r="H2277">
        <v>15</v>
      </c>
      <c r="I2277" t="str">
        <f t="shared" si="141"/>
        <v>discounted</v>
      </c>
      <c r="J2277" s="3">
        <f>Table3[[#This Row],[Quantity_Sold]]*Table3[[#This Row],[Selling_Price]]</f>
        <v>656</v>
      </c>
      <c r="K2277" s="3">
        <f t="shared" si="142"/>
        <v>24.6</v>
      </c>
      <c r="L2277" s="3">
        <f t="shared" si="143"/>
        <v>631.4</v>
      </c>
      <c r="M2277" s="3" t="str">
        <f>TEXT(Table3[[#This Row],[Date]], "mmmm")</f>
        <v>February</v>
      </c>
      <c r="N2277" s="3" t="str">
        <f>_xlfn.XLOOKUP(D2277,Customers!A:A,Customers!B:B )</f>
        <v>Alexander-Williams</v>
      </c>
      <c r="O2277" s="3" t="str">
        <f>_xlfn.XLOOKUP(C2277,Books!A:A,Books!B:B)</f>
        <v>Can apply</v>
      </c>
      <c r="P2277" s="3" t="str">
        <f>INDEX(Customers!B:B,MATCH(D2277,Customers!A:A,0))</f>
        <v>Alexander-Williams</v>
      </c>
    </row>
    <row r="2278" spans="1:16">
      <c r="A2278" t="s">
        <v>2925</v>
      </c>
      <c r="B2278" s="5">
        <v>44983</v>
      </c>
      <c r="C2278" t="s">
        <v>34</v>
      </c>
      <c r="D2278" t="s">
        <v>496</v>
      </c>
      <c r="E2278">
        <v>2</v>
      </c>
      <c r="F2278" t="str">
        <f t="shared" si="140"/>
        <v>normal</v>
      </c>
      <c r="G2278" s="3">
        <v>284</v>
      </c>
      <c r="H2278">
        <v>0</v>
      </c>
      <c r="I2278" t="str">
        <f t="shared" si="141"/>
        <v>full price</v>
      </c>
      <c r="J2278" s="3">
        <f>Table3[[#This Row],[Quantity_Sold]]*Table3[[#This Row],[Selling_Price]]</f>
        <v>568</v>
      </c>
      <c r="K2278" s="3">
        <f t="shared" si="142"/>
        <v>0</v>
      </c>
      <c r="L2278" s="3">
        <f t="shared" si="143"/>
        <v>568</v>
      </c>
      <c r="M2278" s="3" t="str">
        <f>TEXT(Table3[[#This Row],[Date]], "mmmm")</f>
        <v>February</v>
      </c>
      <c r="N2278" s="3" t="str">
        <f>_xlfn.XLOOKUP(D2278,Customers!A:A,Customers!B:B )</f>
        <v>Morales, Allen and Wells</v>
      </c>
      <c r="O2278" s="3" t="str">
        <f>_xlfn.XLOOKUP(C2278,Books!A:A,Books!B:B)</f>
        <v>Against realize bill</v>
      </c>
      <c r="P2278" s="3" t="str">
        <f>INDEX(Customers!B:B,MATCH(D2278,Customers!A:A,0))</f>
        <v>Morales, Allen and Wells</v>
      </c>
    </row>
    <row r="2279" spans="1:16">
      <c r="A2279" t="s">
        <v>2926</v>
      </c>
      <c r="B2279" s="5">
        <v>44970</v>
      </c>
      <c r="C2279" t="s">
        <v>18</v>
      </c>
      <c r="D2279" t="s">
        <v>204</v>
      </c>
      <c r="E2279">
        <v>6</v>
      </c>
      <c r="F2279" t="str">
        <f t="shared" si="140"/>
        <v>Bulk</v>
      </c>
      <c r="G2279" s="3">
        <v>500</v>
      </c>
      <c r="H2279">
        <v>15</v>
      </c>
      <c r="I2279" t="str">
        <f t="shared" si="141"/>
        <v>discounted</v>
      </c>
      <c r="J2279" s="3">
        <f>Table3[[#This Row],[Quantity_Sold]]*Table3[[#This Row],[Selling_Price]]</f>
        <v>3000</v>
      </c>
      <c r="K2279" s="3">
        <f t="shared" si="142"/>
        <v>75</v>
      </c>
      <c r="L2279" s="3">
        <f t="shared" si="143"/>
        <v>2925</v>
      </c>
      <c r="M2279" s="3" t="str">
        <f>TEXT(Table3[[#This Row],[Date]], "mmmm")</f>
        <v>February</v>
      </c>
      <c r="N2279" s="3" t="str">
        <f>_xlfn.XLOOKUP(D2279,Customers!A:A,Customers!B:B )</f>
        <v>Garcia, Buchanan and Clark</v>
      </c>
      <c r="O2279" s="3" t="str">
        <f>_xlfn.XLOOKUP(C2279,Books!A:A,Books!B:B)</f>
        <v>Cell become</v>
      </c>
      <c r="P2279" s="3" t="str">
        <f>INDEX(Customers!B:B,MATCH(D2279,Customers!A:A,0))</f>
        <v>Garcia, Buchanan and Clark</v>
      </c>
    </row>
    <row r="2280" spans="1:16">
      <c r="A2280" t="s">
        <v>2927</v>
      </c>
      <c r="B2280" s="5">
        <v>44966</v>
      </c>
      <c r="C2280" t="s">
        <v>52</v>
      </c>
      <c r="D2280" t="s">
        <v>564</v>
      </c>
      <c r="E2280">
        <v>2</v>
      </c>
      <c r="F2280" t="str">
        <f t="shared" si="140"/>
        <v>normal</v>
      </c>
      <c r="G2280" s="3">
        <v>441</v>
      </c>
      <c r="H2280">
        <v>0</v>
      </c>
      <c r="I2280" t="str">
        <f t="shared" si="141"/>
        <v>full price</v>
      </c>
      <c r="J2280" s="3">
        <f>Table3[[#This Row],[Quantity_Sold]]*Table3[[#This Row],[Selling_Price]]</f>
        <v>882</v>
      </c>
      <c r="K2280" s="3">
        <f t="shared" si="142"/>
        <v>0</v>
      </c>
      <c r="L2280" s="3">
        <f t="shared" si="143"/>
        <v>882</v>
      </c>
      <c r="M2280" s="3" t="str">
        <f>TEXT(Table3[[#This Row],[Date]], "mmmm")</f>
        <v>February</v>
      </c>
      <c r="N2280" s="3" t="str">
        <f>_xlfn.XLOOKUP(D2280,Customers!A:A,Customers!B:B )</f>
        <v>Hernandez, Castaneda and Khan</v>
      </c>
      <c r="O2280" s="3" t="str">
        <f>_xlfn.XLOOKUP(C2280,Books!A:A,Books!B:B)</f>
        <v>Hope meet thing</v>
      </c>
      <c r="P2280" s="3" t="str">
        <f>INDEX(Customers!B:B,MATCH(D2280,Customers!A:A,0))</f>
        <v>Hernandez, Castaneda and Khan</v>
      </c>
    </row>
    <row r="2281" spans="1:16">
      <c r="A2281" t="s">
        <v>2928</v>
      </c>
      <c r="B2281" s="5">
        <v>44970</v>
      </c>
      <c r="C2281" t="s">
        <v>102</v>
      </c>
      <c r="D2281" t="s">
        <v>548</v>
      </c>
      <c r="E2281">
        <v>2</v>
      </c>
      <c r="F2281" t="str">
        <f t="shared" si="140"/>
        <v>normal</v>
      </c>
      <c r="G2281" s="3">
        <v>162</v>
      </c>
      <c r="H2281">
        <v>5</v>
      </c>
      <c r="I2281" t="str">
        <f t="shared" si="141"/>
        <v>discounted</v>
      </c>
      <c r="J2281" s="3">
        <f>Table3[[#This Row],[Quantity_Sold]]*Table3[[#This Row],[Selling_Price]]</f>
        <v>324</v>
      </c>
      <c r="K2281" s="3">
        <f t="shared" si="142"/>
        <v>8.1</v>
      </c>
      <c r="L2281" s="3">
        <f t="shared" si="143"/>
        <v>315.89999999999998</v>
      </c>
      <c r="M2281" s="3" t="str">
        <f>TEXT(Table3[[#This Row],[Date]], "mmmm")</f>
        <v>February</v>
      </c>
      <c r="N2281" s="3" t="str">
        <f>_xlfn.XLOOKUP(D2281,Customers!A:A,Customers!B:B )</f>
        <v>Mendoza LLC</v>
      </c>
      <c r="O2281" s="3" t="str">
        <f>_xlfn.XLOOKUP(C2281,Books!A:A,Books!B:B)</f>
        <v>Effort same</v>
      </c>
      <c r="P2281" s="3" t="str">
        <f>INDEX(Customers!B:B,MATCH(D2281,Customers!A:A,0))</f>
        <v>Mendoza LLC</v>
      </c>
    </row>
    <row r="2282" spans="1:16">
      <c r="A2282" t="s">
        <v>2929</v>
      </c>
      <c r="B2282" s="5">
        <v>44970</v>
      </c>
      <c r="C2282" t="s">
        <v>28</v>
      </c>
      <c r="D2282" t="s">
        <v>218</v>
      </c>
      <c r="E2282">
        <v>10</v>
      </c>
      <c r="F2282" t="str">
        <f t="shared" si="140"/>
        <v>Bulk</v>
      </c>
      <c r="G2282" s="3">
        <v>342</v>
      </c>
      <c r="H2282">
        <v>5</v>
      </c>
      <c r="I2282" t="str">
        <f t="shared" si="141"/>
        <v>discounted</v>
      </c>
      <c r="J2282" s="3">
        <f>Table3[[#This Row],[Quantity_Sold]]*Table3[[#This Row],[Selling_Price]]</f>
        <v>3420</v>
      </c>
      <c r="K2282" s="3">
        <f t="shared" si="142"/>
        <v>17.100000000000001</v>
      </c>
      <c r="L2282" s="3">
        <f t="shared" si="143"/>
        <v>3402.9</v>
      </c>
      <c r="M2282" s="3" t="str">
        <f>TEXT(Table3[[#This Row],[Date]], "mmmm")</f>
        <v>February</v>
      </c>
      <c r="N2282" s="3" t="str">
        <f>_xlfn.XLOOKUP(D2282,Customers!A:A,Customers!B:B )</f>
        <v>Fox-Williams</v>
      </c>
      <c r="O2282" s="3" t="str">
        <f>_xlfn.XLOOKUP(C2282,Books!A:A,Books!B:B)</f>
        <v>Eat pattern view</v>
      </c>
      <c r="P2282" s="3" t="str">
        <f>INDEX(Customers!B:B,MATCH(D2282,Customers!A:A,0))</f>
        <v>Fox-Williams</v>
      </c>
    </row>
    <row r="2283" spans="1:16">
      <c r="A2283" t="s">
        <v>2930</v>
      </c>
      <c r="B2283" s="5">
        <v>44979</v>
      </c>
      <c r="C2283" t="s">
        <v>96</v>
      </c>
      <c r="D2283" t="s">
        <v>624</v>
      </c>
      <c r="E2283">
        <v>5</v>
      </c>
      <c r="F2283" t="str">
        <f t="shared" si="140"/>
        <v>normal</v>
      </c>
      <c r="G2283" s="3">
        <v>396</v>
      </c>
      <c r="H2283">
        <v>15</v>
      </c>
      <c r="I2283" t="str">
        <f t="shared" si="141"/>
        <v>discounted</v>
      </c>
      <c r="J2283" s="3">
        <f>Table3[[#This Row],[Quantity_Sold]]*Table3[[#This Row],[Selling_Price]]</f>
        <v>1980</v>
      </c>
      <c r="K2283" s="3">
        <f t="shared" si="142"/>
        <v>59.4</v>
      </c>
      <c r="L2283" s="3">
        <f t="shared" si="143"/>
        <v>1920.6</v>
      </c>
      <c r="M2283" s="3" t="str">
        <f>TEXT(Table3[[#This Row],[Date]], "mmmm")</f>
        <v>February</v>
      </c>
      <c r="N2283" s="3" t="str">
        <f>_xlfn.XLOOKUP(D2283,Customers!A:A,Customers!B:B )</f>
        <v>Williams, Mills and Schwartz</v>
      </c>
      <c r="O2283" s="3" t="str">
        <f>_xlfn.XLOOKUP(C2283,Books!A:A,Books!B:B)</f>
        <v>Green city audience</v>
      </c>
      <c r="P2283" s="3" t="str">
        <f>INDEX(Customers!B:B,MATCH(D2283,Customers!A:A,0))</f>
        <v>Williams, Mills and Schwartz</v>
      </c>
    </row>
    <row r="2284" spans="1:16">
      <c r="A2284" t="s">
        <v>2931</v>
      </c>
      <c r="B2284" s="5">
        <v>44977</v>
      </c>
      <c r="C2284" t="s">
        <v>4</v>
      </c>
      <c r="D2284" t="s">
        <v>362</v>
      </c>
      <c r="E2284">
        <v>8</v>
      </c>
      <c r="F2284" t="str">
        <f t="shared" si="140"/>
        <v>Bulk</v>
      </c>
      <c r="G2284" s="3">
        <v>418</v>
      </c>
      <c r="H2284">
        <v>0</v>
      </c>
      <c r="I2284" t="str">
        <f t="shared" si="141"/>
        <v>full price</v>
      </c>
      <c r="J2284" s="3">
        <f>Table3[[#This Row],[Quantity_Sold]]*Table3[[#This Row],[Selling_Price]]</f>
        <v>3344</v>
      </c>
      <c r="K2284" s="3">
        <f t="shared" si="142"/>
        <v>0</v>
      </c>
      <c r="L2284" s="3">
        <f t="shared" si="143"/>
        <v>3344</v>
      </c>
      <c r="M2284" s="3" t="str">
        <f>TEXT(Table3[[#This Row],[Date]], "mmmm")</f>
        <v>February</v>
      </c>
      <c r="N2284" s="3" t="str">
        <f>_xlfn.XLOOKUP(D2284,Customers!A:A,Customers!B:B )</f>
        <v>Moss, Lewis and Rosales</v>
      </c>
      <c r="O2284" s="3" t="str">
        <f>_xlfn.XLOOKUP(C2284,Books!A:A,Books!B:B)</f>
        <v>Arrive ok</v>
      </c>
      <c r="P2284" s="3" t="str">
        <f>INDEX(Customers!B:B,MATCH(D2284,Customers!A:A,0))</f>
        <v>Moss, Lewis and Rosales</v>
      </c>
    </row>
    <row r="2285" spans="1:16">
      <c r="A2285" t="s">
        <v>2932</v>
      </c>
      <c r="B2285" s="5">
        <v>44961</v>
      </c>
      <c r="C2285" t="s">
        <v>44</v>
      </c>
      <c r="D2285" t="s">
        <v>450</v>
      </c>
      <c r="E2285">
        <v>4</v>
      </c>
      <c r="F2285" t="str">
        <f t="shared" si="140"/>
        <v>normal</v>
      </c>
      <c r="G2285" s="3">
        <v>295</v>
      </c>
      <c r="H2285">
        <v>5</v>
      </c>
      <c r="I2285" t="str">
        <f t="shared" si="141"/>
        <v>discounted</v>
      </c>
      <c r="J2285" s="3">
        <f>Table3[[#This Row],[Quantity_Sold]]*Table3[[#This Row],[Selling_Price]]</f>
        <v>1180</v>
      </c>
      <c r="K2285" s="3">
        <f t="shared" si="142"/>
        <v>14.75</v>
      </c>
      <c r="L2285" s="3">
        <f t="shared" si="143"/>
        <v>1165.25</v>
      </c>
      <c r="M2285" s="3" t="str">
        <f>TEXT(Table3[[#This Row],[Date]], "mmmm")</f>
        <v>February</v>
      </c>
      <c r="N2285" s="3" t="str">
        <f>_xlfn.XLOOKUP(D2285,Customers!A:A,Customers!B:B )</f>
        <v>Garcia, Garcia and Rose</v>
      </c>
      <c r="O2285" s="3" t="str">
        <f>_xlfn.XLOOKUP(C2285,Books!A:A,Books!B:B)</f>
        <v>Once suddenly</v>
      </c>
      <c r="P2285" s="3" t="str">
        <f>INDEX(Customers!B:B,MATCH(D2285,Customers!A:A,0))</f>
        <v>Garcia, Garcia and Rose</v>
      </c>
    </row>
    <row r="2286" spans="1:16">
      <c r="A2286" t="s">
        <v>2933</v>
      </c>
      <c r="B2286" s="5">
        <v>44969</v>
      </c>
      <c r="C2286" t="s">
        <v>64</v>
      </c>
      <c r="D2286" t="s">
        <v>476</v>
      </c>
      <c r="E2286">
        <v>6</v>
      </c>
      <c r="F2286" t="str">
        <f t="shared" si="140"/>
        <v>Bulk</v>
      </c>
      <c r="G2286" s="3">
        <v>487</v>
      </c>
      <c r="H2286">
        <v>0</v>
      </c>
      <c r="I2286" t="str">
        <f t="shared" si="141"/>
        <v>full price</v>
      </c>
      <c r="J2286" s="3">
        <f>Table3[[#This Row],[Quantity_Sold]]*Table3[[#This Row],[Selling_Price]]</f>
        <v>2922</v>
      </c>
      <c r="K2286" s="3">
        <f t="shared" si="142"/>
        <v>0</v>
      </c>
      <c r="L2286" s="3">
        <f t="shared" si="143"/>
        <v>2922</v>
      </c>
      <c r="M2286" s="3" t="str">
        <f>TEXT(Table3[[#This Row],[Date]], "mmmm")</f>
        <v>February</v>
      </c>
      <c r="N2286" s="3" t="str">
        <f>_xlfn.XLOOKUP(D2286,Customers!A:A,Customers!B:B )</f>
        <v>Warren, Crane and Jones</v>
      </c>
      <c r="O2286" s="3" t="str">
        <f>_xlfn.XLOOKUP(C2286,Books!A:A,Books!B:B)</f>
        <v>Health beyond back</v>
      </c>
      <c r="P2286" s="3" t="str">
        <f>INDEX(Customers!B:B,MATCH(D2286,Customers!A:A,0))</f>
        <v>Warren, Crane and Jones</v>
      </c>
    </row>
    <row r="2287" spans="1:16">
      <c r="A2287" t="s">
        <v>2934</v>
      </c>
      <c r="B2287" s="5">
        <v>44966</v>
      </c>
      <c r="C2287" t="s">
        <v>88</v>
      </c>
      <c r="D2287" t="s">
        <v>462</v>
      </c>
      <c r="E2287">
        <v>9</v>
      </c>
      <c r="F2287" t="str">
        <f t="shared" si="140"/>
        <v>Bulk</v>
      </c>
      <c r="G2287" s="3">
        <v>456</v>
      </c>
      <c r="H2287">
        <v>10</v>
      </c>
      <c r="I2287" t="str">
        <f t="shared" si="141"/>
        <v>discounted</v>
      </c>
      <c r="J2287" s="3">
        <f>Table3[[#This Row],[Quantity_Sold]]*Table3[[#This Row],[Selling_Price]]</f>
        <v>4104</v>
      </c>
      <c r="K2287" s="3">
        <f t="shared" si="142"/>
        <v>45.6</v>
      </c>
      <c r="L2287" s="3">
        <f t="shared" si="143"/>
        <v>4058.4</v>
      </c>
      <c r="M2287" s="3" t="str">
        <f>TEXT(Table3[[#This Row],[Date]], "mmmm")</f>
        <v>February</v>
      </c>
      <c r="N2287" s="3" t="str">
        <f>_xlfn.XLOOKUP(D2287,Customers!A:A,Customers!B:B )</f>
        <v>Harris Ltd</v>
      </c>
      <c r="O2287" s="3" t="str">
        <f>_xlfn.XLOOKUP(C2287,Books!A:A,Books!B:B)</f>
        <v>Lay chance</v>
      </c>
      <c r="P2287" s="3" t="str">
        <f>INDEX(Customers!B:B,MATCH(D2287,Customers!A:A,0))</f>
        <v>Harris Ltd</v>
      </c>
    </row>
    <row r="2288" spans="1:16">
      <c r="A2288" t="s">
        <v>2935</v>
      </c>
      <c r="B2288" s="5">
        <v>44958</v>
      </c>
      <c r="C2288" t="s">
        <v>112</v>
      </c>
      <c r="D2288" t="s">
        <v>426</v>
      </c>
      <c r="E2288">
        <v>7</v>
      </c>
      <c r="F2288" t="str">
        <f t="shared" si="140"/>
        <v>Bulk</v>
      </c>
      <c r="G2288" s="3">
        <v>462</v>
      </c>
      <c r="H2288">
        <v>10</v>
      </c>
      <c r="I2288" t="str">
        <f t="shared" si="141"/>
        <v>discounted</v>
      </c>
      <c r="J2288" s="3">
        <f>Table3[[#This Row],[Quantity_Sold]]*Table3[[#This Row],[Selling_Price]]</f>
        <v>3234</v>
      </c>
      <c r="K2288" s="3">
        <f t="shared" si="142"/>
        <v>46.2</v>
      </c>
      <c r="L2288" s="3">
        <f t="shared" si="143"/>
        <v>3187.8</v>
      </c>
      <c r="M2288" s="3" t="str">
        <f>TEXT(Table3[[#This Row],[Date]], "mmmm")</f>
        <v>February</v>
      </c>
      <c r="N2288" s="3" t="str">
        <f>_xlfn.XLOOKUP(D2288,Customers!A:A,Customers!B:B )</f>
        <v>Martinez-Stout</v>
      </c>
      <c r="O2288" s="3" t="str">
        <f>_xlfn.XLOOKUP(C2288,Books!A:A,Books!B:B)</f>
        <v>Now stage</v>
      </c>
      <c r="P2288" s="3" t="str">
        <f>INDEX(Customers!B:B,MATCH(D2288,Customers!A:A,0))</f>
        <v>Martinez-Stout</v>
      </c>
    </row>
    <row r="2289" spans="1:16">
      <c r="A2289" t="s">
        <v>2936</v>
      </c>
      <c r="B2289" s="5">
        <v>44964</v>
      </c>
      <c r="C2289" t="s">
        <v>36</v>
      </c>
      <c r="D2289" t="s">
        <v>159</v>
      </c>
      <c r="E2289">
        <v>2</v>
      </c>
      <c r="F2289" t="str">
        <f t="shared" si="140"/>
        <v>normal</v>
      </c>
      <c r="G2289" s="3">
        <v>420</v>
      </c>
      <c r="H2289">
        <v>5</v>
      </c>
      <c r="I2289" t="str">
        <f t="shared" si="141"/>
        <v>discounted</v>
      </c>
      <c r="J2289" s="3">
        <f>Table3[[#This Row],[Quantity_Sold]]*Table3[[#This Row],[Selling_Price]]</f>
        <v>840</v>
      </c>
      <c r="K2289" s="3">
        <f t="shared" si="142"/>
        <v>21</v>
      </c>
      <c r="L2289" s="3">
        <f t="shared" si="143"/>
        <v>819</v>
      </c>
      <c r="M2289" s="3" t="str">
        <f>TEXT(Table3[[#This Row],[Date]], "mmmm")</f>
        <v>February</v>
      </c>
      <c r="N2289" s="3" t="str">
        <f>_xlfn.XLOOKUP(D2289,Customers!A:A,Customers!B:B )</f>
        <v>Brown and Sons</v>
      </c>
      <c r="O2289" s="3" t="str">
        <f>_xlfn.XLOOKUP(C2289,Books!A:A,Books!B:B)</f>
        <v>Try fast</v>
      </c>
      <c r="P2289" s="3" t="str">
        <f>INDEX(Customers!B:B,MATCH(D2289,Customers!A:A,0))</f>
        <v>Brown and Sons</v>
      </c>
    </row>
    <row r="2290" spans="1:16">
      <c r="A2290" t="s">
        <v>2937</v>
      </c>
      <c r="B2290" s="5">
        <v>44967</v>
      </c>
      <c r="C2290" t="s">
        <v>118</v>
      </c>
      <c r="D2290" t="s">
        <v>470</v>
      </c>
      <c r="E2290">
        <v>6</v>
      </c>
      <c r="F2290" t="str">
        <f t="shared" si="140"/>
        <v>Bulk</v>
      </c>
      <c r="G2290" s="3">
        <v>192</v>
      </c>
      <c r="H2290">
        <v>5</v>
      </c>
      <c r="I2290" t="str">
        <f t="shared" si="141"/>
        <v>discounted</v>
      </c>
      <c r="J2290" s="3">
        <f>Table3[[#This Row],[Quantity_Sold]]*Table3[[#This Row],[Selling_Price]]</f>
        <v>1152</v>
      </c>
      <c r="K2290" s="3">
        <f t="shared" si="142"/>
        <v>9.6</v>
      </c>
      <c r="L2290" s="3">
        <f t="shared" si="143"/>
        <v>1142.4000000000001</v>
      </c>
      <c r="M2290" s="3" t="str">
        <f>TEXT(Table3[[#This Row],[Date]], "mmmm")</f>
        <v>February</v>
      </c>
      <c r="N2290" s="3" t="str">
        <f>_xlfn.XLOOKUP(D2290,Customers!A:A,Customers!B:B )</f>
        <v>Hill-Rojas</v>
      </c>
      <c r="O2290" s="3" t="str">
        <f>_xlfn.XLOOKUP(C2290,Books!A:A,Books!B:B)</f>
        <v>Attorney</v>
      </c>
      <c r="P2290" s="3" t="str">
        <f>INDEX(Customers!B:B,MATCH(D2290,Customers!A:A,0))</f>
        <v>Hill-Rojas</v>
      </c>
    </row>
    <row r="2291" spans="1:16">
      <c r="A2291" t="s">
        <v>2938</v>
      </c>
      <c r="B2291" s="5">
        <v>44968</v>
      </c>
      <c r="C2291" t="s">
        <v>52</v>
      </c>
      <c r="D2291" t="s">
        <v>306</v>
      </c>
      <c r="E2291">
        <v>6</v>
      </c>
      <c r="F2291" t="str">
        <f t="shared" si="140"/>
        <v>Bulk</v>
      </c>
      <c r="G2291" s="3">
        <v>441</v>
      </c>
      <c r="H2291">
        <v>15</v>
      </c>
      <c r="I2291" t="str">
        <f t="shared" si="141"/>
        <v>discounted</v>
      </c>
      <c r="J2291" s="3">
        <f>Table3[[#This Row],[Quantity_Sold]]*Table3[[#This Row],[Selling_Price]]</f>
        <v>2646</v>
      </c>
      <c r="K2291" s="3">
        <f t="shared" si="142"/>
        <v>66.150000000000006</v>
      </c>
      <c r="L2291" s="3">
        <f t="shared" si="143"/>
        <v>2579.85</v>
      </c>
      <c r="M2291" s="3" t="str">
        <f>TEXT(Table3[[#This Row],[Date]], "mmmm")</f>
        <v>February</v>
      </c>
      <c r="N2291" s="3" t="str">
        <f>_xlfn.XLOOKUP(D2291,Customers!A:A,Customers!B:B )</f>
        <v>Brown-Smith</v>
      </c>
      <c r="O2291" s="3" t="str">
        <f>_xlfn.XLOOKUP(C2291,Books!A:A,Books!B:B)</f>
        <v>Hope meet thing</v>
      </c>
      <c r="P2291" s="3" t="str">
        <f>INDEX(Customers!B:B,MATCH(D2291,Customers!A:A,0))</f>
        <v>Brown-Smith</v>
      </c>
    </row>
    <row r="2292" spans="1:16">
      <c r="A2292" t="s">
        <v>2939</v>
      </c>
      <c r="B2292" s="5">
        <v>44984</v>
      </c>
      <c r="C2292" t="s">
        <v>98</v>
      </c>
      <c r="D2292" t="s">
        <v>380</v>
      </c>
      <c r="E2292">
        <v>1</v>
      </c>
      <c r="F2292" t="str">
        <f t="shared" si="140"/>
        <v>normal</v>
      </c>
      <c r="G2292" s="3">
        <v>206</v>
      </c>
      <c r="H2292">
        <v>10</v>
      </c>
      <c r="I2292" t="str">
        <f t="shared" si="141"/>
        <v>discounted</v>
      </c>
      <c r="J2292" s="3">
        <f>Table3[[#This Row],[Quantity_Sold]]*Table3[[#This Row],[Selling_Price]]</f>
        <v>206</v>
      </c>
      <c r="K2292" s="3">
        <f t="shared" si="142"/>
        <v>20.6</v>
      </c>
      <c r="L2292" s="3">
        <f t="shared" si="143"/>
        <v>185.4</v>
      </c>
      <c r="M2292" s="3" t="str">
        <f>TEXT(Table3[[#This Row],[Date]], "mmmm")</f>
        <v>February</v>
      </c>
      <c r="N2292" s="3" t="str">
        <f>_xlfn.XLOOKUP(D2292,Customers!A:A,Customers!B:B )</f>
        <v>Barnes-Johnson</v>
      </c>
      <c r="O2292" s="3" t="str">
        <f>_xlfn.XLOOKUP(C2292,Books!A:A,Books!B:B)</f>
        <v>Inside lot never discover</v>
      </c>
      <c r="P2292" s="3" t="str">
        <f>INDEX(Customers!B:B,MATCH(D2292,Customers!A:A,0))</f>
        <v>Barnes-Johnson</v>
      </c>
    </row>
    <row r="2293" spans="1:16">
      <c r="A2293" t="s">
        <v>2940</v>
      </c>
      <c r="B2293" s="5">
        <v>44985</v>
      </c>
      <c r="C2293" t="s">
        <v>48</v>
      </c>
      <c r="D2293" t="s">
        <v>578</v>
      </c>
      <c r="E2293">
        <v>4</v>
      </c>
      <c r="F2293" t="str">
        <f t="shared" si="140"/>
        <v>normal</v>
      </c>
      <c r="G2293" s="3">
        <v>386</v>
      </c>
      <c r="H2293">
        <v>15</v>
      </c>
      <c r="I2293" t="str">
        <f t="shared" si="141"/>
        <v>discounted</v>
      </c>
      <c r="J2293" s="3">
        <f>Table3[[#This Row],[Quantity_Sold]]*Table3[[#This Row],[Selling_Price]]</f>
        <v>1544</v>
      </c>
      <c r="K2293" s="3">
        <f t="shared" si="142"/>
        <v>57.9</v>
      </c>
      <c r="L2293" s="3">
        <f t="shared" si="143"/>
        <v>1486.1</v>
      </c>
      <c r="M2293" s="3" t="str">
        <f>TEXT(Table3[[#This Row],[Date]], "mmmm")</f>
        <v>February</v>
      </c>
      <c r="N2293" s="3" t="str">
        <f>_xlfn.XLOOKUP(D2293,Customers!A:A,Customers!B:B )</f>
        <v>Moody-Dunn</v>
      </c>
      <c r="O2293" s="3" t="str">
        <f>_xlfn.XLOOKUP(C2293,Books!A:A,Books!B:B)</f>
        <v>Choose level</v>
      </c>
      <c r="P2293" s="3" t="str">
        <f>INDEX(Customers!B:B,MATCH(D2293,Customers!A:A,0))</f>
        <v>Moody-Dunn</v>
      </c>
    </row>
    <row r="2294" spans="1:16">
      <c r="A2294" t="s">
        <v>2941</v>
      </c>
      <c r="B2294" s="5">
        <v>44981</v>
      </c>
      <c r="C2294" t="s">
        <v>100</v>
      </c>
      <c r="D2294" t="s">
        <v>302</v>
      </c>
      <c r="E2294">
        <v>7</v>
      </c>
      <c r="F2294" t="str">
        <f t="shared" si="140"/>
        <v>Bulk</v>
      </c>
      <c r="G2294" s="3">
        <v>334</v>
      </c>
      <c r="H2294">
        <v>0</v>
      </c>
      <c r="I2294" t="str">
        <f t="shared" si="141"/>
        <v>full price</v>
      </c>
      <c r="J2294" s="3">
        <f>Table3[[#This Row],[Quantity_Sold]]*Table3[[#This Row],[Selling_Price]]</f>
        <v>2338</v>
      </c>
      <c r="K2294" s="3">
        <f t="shared" si="142"/>
        <v>0</v>
      </c>
      <c r="L2294" s="3">
        <f t="shared" si="143"/>
        <v>2338</v>
      </c>
      <c r="M2294" s="3" t="str">
        <f>TEXT(Table3[[#This Row],[Date]], "mmmm")</f>
        <v>February</v>
      </c>
      <c r="N2294" s="3" t="str">
        <f>_xlfn.XLOOKUP(D2294,Customers!A:A,Customers!B:B )</f>
        <v>Miles Ltd</v>
      </c>
      <c r="O2294" s="3" t="str">
        <f>_xlfn.XLOOKUP(C2294,Books!A:A,Books!B:B)</f>
        <v>Prevent particularly wrong</v>
      </c>
      <c r="P2294" s="3" t="str">
        <f>INDEX(Customers!B:B,MATCH(D2294,Customers!A:A,0))</f>
        <v>Miles Ltd</v>
      </c>
    </row>
    <row r="2295" spans="1:16">
      <c r="A2295" t="s">
        <v>2942</v>
      </c>
      <c r="B2295" s="5">
        <v>44972</v>
      </c>
      <c r="C2295" t="s">
        <v>112</v>
      </c>
      <c r="D2295" t="s">
        <v>456</v>
      </c>
      <c r="E2295">
        <v>4</v>
      </c>
      <c r="F2295" t="str">
        <f t="shared" si="140"/>
        <v>normal</v>
      </c>
      <c r="G2295" s="3">
        <v>462</v>
      </c>
      <c r="H2295">
        <v>10</v>
      </c>
      <c r="I2295" t="str">
        <f t="shared" si="141"/>
        <v>discounted</v>
      </c>
      <c r="J2295" s="3">
        <f>Table3[[#This Row],[Quantity_Sold]]*Table3[[#This Row],[Selling_Price]]</f>
        <v>1848</v>
      </c>
      <c r="K2295" s="3">
        <f t="shared" si="142"/>
        <v>46.2</v>
      </c>
      <c r="L2295" s="3">
        <f t="shared" si="143"/>
        <v>1801.8</v>
      </c>
      <c r="M2295" s="3" t="str">
        <f>TEXT(Table3[[#This Row],[Date]], "mmmm")</f>
        <v>February</v>
      </c>
      <c r="N2295" s="3" t="str">
        <f>_xlfn.XLOOKUP(D2295,Customers!A:A,Customers!B:B )</f>
        <v>Baker, Gonzalez and Wood</v>
      </c>
      <c r="O2295" s="3" t="str">
        <f>_xlfn.XLOOKUP(C2295,Books!A:A,Books!B:B)</f>
        <v>Now stage</v>
      </c>
      <c r="P2295" s="3" t="str">
        <f>INDEX(Customers!B:B,MATCH(D2295,Customers!A:A,0))</f>
        <v>Baker, Gonzalez and Wood</v>
      </c>
    </row>
    <row r="2296" spans="1:16">
      <c r="A2296" t="s">
        <v>2943</v>
      </c>
      <c r="B2296" s="5">
        <v>44966</v>
      </c>
      <c r="C2296" t="s">
        <v>116</v>
      </c>
      <c r="D2296" t="s">
        <v>222</v>
      </c>
      <c r="E2296">
        <v>9</v>
      </c>
      <c r="F2296" t="str">
        <f t="shared" si="140"/>
        <v>Bulk</v>
      </c>
      <c r="G2296" s="3">
        <v>209</v>
      </c>
      <c r="H2296">
        <v>5</v>
      </c>
      <c r="I2296" t="str">
        <f t="shared" si="141"/>
        <v>discounted</v>
      </c>
      <c r="J2296" s="3">
        <f>Table3[[#This Row],[Quantity_Sold]]*Table3[[#This Row],[Selling_Price]]</f>
        <v>1881</v>
      </c>
      <c r="K2296" s="3">
        <f t="shared" si="142"/>
        <v>10.45</v>
      </c>
      <c r="L2296" s="3">
        <f t="shared" si="143"/>
        <v>1870.55</v>
      </c>
      <c r="M2296" s="3" t="str">
        <f>TEXT(Table3[[#This Row],[Date]], "mmmm")</f>
        <v>February</v>
      </c>
      <c r="N2296" s="3" t="str">
        <f>_xlfn.XLOOKUP(D2296,Customers!A:A,Customers!B:B )</f>
        <v>Lewis-Hunter</v>
      </c>
      <c r="O2296" s="3" t="str">
        <f>_xlfn.XLOOKUP(C2296,Books!A:A,Books!B:B)</f>
        <v>Present positive</v>
      </c>
      <c r="P2296" s="3" t="str">
        <f>INDEX(Customers!B:B,MATCH(D2296,Customers!A:A,0))</f>
        <v>Lewis-Hunter</v>
      </c>
    </row>
    <row r="2297" spans="1:16">
      <c r="A2297" t="s">
        <v>2944</v>
      </c>
      <c r="B2297" s="5">
        <v>44979</v>
      </c>
      <c r="C2297" t="s">
        <v>34</v>
      </c>
      <c r="D2297" t="s">
        <v>386</v>
      </c>
      <c r="E2297">
        <v>6</v>
      </c>
      <c r="F2297" t="str">
        <f t="shared" si="140"/>
        <v>Bulk</v>
      </c>
      <c r="G2297" s="3">
        <v>284</v>
      </c>
      <c r="H2297">
        <v>0</v>
      </c>
      <c r="I2297" t="str">
        <f t="shared" si="141"/>
        <v>full price</v>
      </c>
      <c r="J2297" s="3">
        <f>Table3[[#This Row],[Quantity_Sold]]*Table3[[#This Row],[Selling_Price]]</f>
        <v>1704</v>
      </c>
      <c r="K2297" s="3">
        <f t="shared" si="142"/>
        <v>0</v>
      </c>
      <c r="L2297" s="3">
        <f t="shared" si="143"/>
        <v>1704</v>
      </c>
      <c r="M2297" s="3" t="str">
        <f>TEXT(Table3[[#This Row],[Date]], "mmmm")</f>
        <v>February</v>
      </c>
      <c r="N2297" s="3" t="str">
        <f>_xlfn.XLOOKUP(D2297,Customers!A:A,Customers!B:B )</f>
        <v>Sullivan-Patterson</v>
      </c>
      <c r="O2297" s="3" t="str">
        <f>_xlfn.XLOOKUP(C2297,Books!A:A,Books!B:B)</f>
        <v>Against realize bill</v>
      </c>
      <c r="P2297" s="3" t="str">
        <f>INDEX(Customers!B:B,MATCH(D2297,Customers!A:A,0))</f>
        <v>Sullivan-Patterson</v>
      </c>
    </row>
    <row r="2298" spans="1:16">
      <c r="A2298" t="s">
        <v>2945</v>
      </c>
      <c r="B2298" s="5">
        <v>44966</v>
      </c>
      <c r="C2298" t="s">
        <v>42</v>
      </c>
      <c r="D2298" t="s">
        <v>276</v>
      </c>
      <c r="E2298">
        <v>2</v>
      </c>
      <c r="F2298" t="str">
        <f t="shared" si="140"/>
        <v>normal</v>
      </c>
      <c r="G2298" s="3">
        <v>303</v>
      </c>
      <c r="H2298">
        <v>0</v>
      </c>
      <c r="I2298" t="str">
        <f t="shared" si="141"/>
        <v>full price</v>
      </c>
      <c r="J2298" s="3">
        <f>Table3[[#This Row],[Quantity_Sold]]*Table3[[#This Row],[Selling_Price]]</f>
        <v>606</v>
      </c>
      <c r="K2298" s="3">
        <f t="shared" si="142"/>
        <v>0</v>
      </c>
      <c r="L2298" s="3">
        <f t="shared" si="143"/>
        <v>606</v>
      </c>
      <c r="M2298" s="3" t="str">
        <f>TEXT(Table3[[#This Row],[Date]], "mmmm")</f>
        <v>February</v>
      </c>
      <c r="N2298" s="3" t="str">
        <f>_xlfn.XLOOKUP(D2298,Customers!A:A,Customers!B:B )</f>
        <v>Johnston and Sons</v>
      </c>
      <c r="O2298" s="3" t="str">
        <f>_xlfn.XLOOKUP(C2298,Books!A:A,Books!B:B)</f>
        <v>Industry sport interesting</v>
      </c>
      <c r="P2298" s="3" t="str">
        <f>INDEX(Customers!B:B,MATCH(D2298,Customers!A:A,0))</f>
        <v>Johnston and Sons</v>
      </c>
    </row>
    <row r="2299" spans="1:16">
      <c r="A2299" t="s">
        <v>2946</v>
      </c>
      <c r="B2299" s="5">
        <v>44958</v>
      </c>
      <c r="C2299" t="s">
        <v>122</v>
      </c>
      <c r="D2299" t="s">
        <v>264</v>
      </c>
      <c r="E2299">
        <v>5</v>
      </c>
      <c r="F2299" t="str">
        <f t="shared" si="140"/>
        <v>normal</v>
      </c>
      <c r="G2299" s="3">
        <v>326</v>
      </c>
      <c r="H2299">
        <v>10</v>
      </c>
      <c r="I2299" t="str">
        <f t="shared" si="141"/>
        <v>discounted</v>
      </c>
      <c r="J2299" s="3">
        <f>Table3[[#This Row],[Quantity_Sold]]*Table3[[#This Row],[Selling_Price]]</f>
        <v>1630</v>
      </c>
      <c r="K2299" s="3">
        <f t="shared" si="142"/>
        <v>32.6</v>
      </c>
      <c r="L2299" s="3">
        <f t="shared" si="143"/>
        <v>1597.4</v>
      </c>
      <c r="M2299" s="3" t="str">
        <f>TEXT(Table3[[#This Row],[Date]], "mmmm")</f>
        <v>February</v>
      </c>
      <c r="N2299" s="3" t="str">
        <f>_xlfn.XLOOKUP(D2299,Customers!A:A,Customers!B:B )</f>
        <v>Price Ltd</v>
      </c>
      <c r="O2299" s="3" t="str">
        <f>_xlfn.XLOOKUP(C2299,Books!A:A,Books!B:B)</f>
        <v>Than every</v>
      </c>
      <c r="P2299" s="3" t="str">
        <f>INDEX(Customers!B:B,MATCH(D2299,Customers!A:A,0))</f>
        <v>Price Ltd</v>
      </c>
    </row>
    <row r="2300" spans="1:16">
      <c r="A2300" t="s">
        <v>2947</v>
      </c>
      <c r="B2300" s="5">
        <v>44961</v>
      </c>
      <c r="C2300" t="s">
        <v>74</v>
      </c>
      <c r="D2300" t="s">
        <v>604</v>
      </c>
      <c r="E2300">
        <v>3</v>
      </c>
      <c r="F2300" t="str">
        <f t="shared" si="140"/>
        <v>normal</v>
      </c>
      <c r="G2300" s="3">
        <v>347</v>
      </c>
      <c r="H2300">
        <v>15</v>
      </c>
      <c r="I2300" t="str">
        <f t="shared" si="141"/>
        <v>discounted</v>
      </c>
      <c r="J2300" s="3">
        <f>Table3[[#This Row],[Quantity_Sold]]*Table3[[#This Row],[Selling_Price]]</f>
        <v>1041</v>
      </c>
      <c r="K2300" s="3">
        <f t="shared" si="142"/>
        <v>52.05</v>
      </c>
      <c r="L2300" s="3">
        <f t="shared" si="143"/>
        <v>988.95</v>
      </c>
      <c r="M2300" s="3" t="str">
        <f>TEXT(Table3[[#This Row],[Date]], "mmmm")</f>
        <v>February</v>
      </c>
      <c r="N2300" s="3" t="str">
        <f>_xlfn.XLOOKUP(D2300,Customers!A:A,Customers!B:B )</f>
        <v>Mclaughlin-Ballard</v>
      </c>
      <c r="O2300" s="3" t="str">
        <f>_xlfn.XLOOKUP(C2300,Books!A:A,Books!B:B)</f>
        <v>Think either pressure</v>
      </c>
      <c r="P2300" s="3" t="str">
        <f>INDEX(Customers!B:B,MATCH(D2300,Customers!A:A,0))</f>
        <v>Mclaughlin-Ballard</v>
      </c>
    </row>
    <row r="2301" spans="1:16">
      <c r="A2301" t="s">
        <v>2948</v>
      </c>
      <c r="B2301" s="5">
        <v>44972</v>
      </c>
      <c r="C2301" t="s">
        <v>72</v>
      </c>
      <c r="D2301" t="s">
        <v>164</v>
      </c>
      <c r="E2301">
        <v>8</v>
      </c>
      <c r="F2301" t="str">
        <f t="shared" si="140"/>
        <v>Bulk</v>
      </c>
      <c r="G2301" s="3">
        <v>423</v>
      </c>
      <c r="H2301">
        <v>0</v>
      </c>
      <c r="I2301" t="str">
        <f t="shared" si="141"/>
        <v>full price</v>
      </c>
      <c r="J2301" s="3">
        <f>Table3[[#This Row],[Quantity_Sold]]*Table3[[#This Row],[Selling_Price]]</f>
        <v>3384</v>
      </c>
      <c r="K2301" s="3">
        <f t="shared" si="142"/>
        <v>0</v>
      </c>
      <c r="L2301" s="3">
        <f t="shared" si="143"/>
        <v>3384</v>
      </c>
      <c r="M2301" s="3" t="str">
        <f>TEXT(Table3[[#This Row],[Date]], "mmmm")</f>
        <v>February</v>
      </c>
      <c r="N2301" s="3" t="str">
        <f>_xlfn.XLOOKUP(D2301,Customers!A:A,Customers!B:B )</f>
        <v>Munoz, Black and Wilson</v>
      </c>
      <c r="O2301" s="3" t="str">
        <f>_xlfn.XLOOKUP(C2301,Books!A:A,Books!B:B)</f>
        <v>Remain hard</v>
      </c>
      <c r="P2301" s="3" t="str">
        <f>INDEX(Customers!B:B,MATCH(D2301,Customers!A:A,0))</f>
        <v>Munoz, Black and Wilson</v>
      </c>
    </row>
    <row r="2302" spans="1:16">
      <c r="A2302" t="s">
        <v>2949</v>
      </c>
      <c r="B2302" s="5">
        <v>44971</v>
      </c>
      <c r="C2302" t="s">
        <v>22</v>
      </c>
      <c r="D2302" t="s">
        <v>412</v>
      </c>
      <c r="E2302">
        <v>2</v>
      </c>
      <c r="F2302" t="str">
        <f t="shared" si="140"/>
        <v>normal</v>
      </c>
      <c r="G2302" s="3">
        <v>332</v>
      </c>
      <c r="H2302">
        <v>0</v>
      </c>
      <c r="I2302" t="str">
        <f t="shared" si="141"/>
        <v>full price</v>
      </c>
      <c r="J2302" s="3">
        <f>Table3[[#This Row],[Quantity_Sold]]*Table3[[#This Row],[Selling_Price]]</f>
        <v>664</v>
      </c>
      <c r="K2302" s="3">
        <f t="shared" si="142"/>
        <v>0</v>
      </c>
      <c r="L2302" s="3">
        <f t="shared" si="143"/>
        <v>664</v>
      </c>
      <c r="M2302" s="3" t="str">
        <f>TEXT(Table3[[#This Row],[Date]], "mmmm")</f>
        <v>February</v>
      </c>
      <c r="N2302" s="3" t="str">
        <f>_xlfn.XLOOKUP(D2302,Customers!A:A,Customers!B:B )</f>
        <v>Mitchell, Mason and Cross</v>
      </c>
      <c r="O2302" s="3" t="str">
        <f>_xlfn.XLOOKUP(C2302,Books!A:A,Books!B:B)</f>
        <v>Loss peace on</v>
      </c>
      <c r="P2302" s="3" t="str">
        <f>INDEX(Customers!B:B,MATCH(D2302,Customers!A:A,0))</f>
        <v>Mitchell, Mason and Cross</v>
      </c>
    </row>
    <row r="2303" spans="1:16">
      <c r="A2303" t="s">
        <v>2950</v>
      </c>
      <c r="B2303" s="5">
        <v>44981</v>
      </c>
      <c r="C2303" t="s">
        <v>90</v>
      </c>
      <c r="D2303" t="s">
        <v>600</v>
      </c>
      <c r="E2303">
        <v>8</v>
      </c>
      <c r="F2303" t="str">
        <f t="shared" si="140"/>
        <v>Bulk</v>
      </c>
      <c r="G2303" s="3">
        <v>222</v>
      </c>
      <c r="H2303">
        <v>5</v>
      </c>
      <c r="I2303" t="str">
        <f t="shared" si="141"/>
        <v>discounted</v>
      </c>
      <c r="J2303" s="3">
        <f>Table3[[#This Row],[Quantity_Sold]]*Table3[[#This Row],[Selling_Price]]</f>
        <v>1776</v>
      </c>
      <c r="K2303" s="3">
        <f t="shared" si="142"/>
        <v>11.1</v>
      </c>
      <c r="L2303" s="3">
        <f t="shared" si="143"/>
        <v>1764.9</v>
      </c>
      <c r="M2303" s="3" t="str">
        <f>TEXT(Table3[[#This Row],[Date]], "mmmm")</f>
        <v>February</v>
      </c>
      <c r="N2303" s="3" t="str">
        <f>_xlfn.XLOOKUP(D2303,Customers!A:A,Customers!B:B )</f>
        <v>Lester and Sons</v>
      </c>
      <c r="O2303" s="3" t="str">
        <f>_xlfn.XLOOKUP(C2303,Books!A:A,Books!B:B)</f>
        <v>Remember approach buy</v>
      </c>
      <c r="P2303" s="3" t="str">
        <f>INDEX(Customers!B:B,MATCH(D2303,Customers!A:A,0))</f>
        <v>Lester and Sons</v>
      </c>
    </row>
    <row r="2304" spans="1:16">
      <c r="A2304" t="s">
        <v>2951</v>
      </c>
      <c r="B2304" s="5">
        <v>44974</v>
      </c>
      <c r="C2304" t="s">
        <v>7</v>
      </c>
      <c r="D2304" t="s">
        <v>136</v>
      </c>
      <c r="E2304">
        <v>4</v>
      </c>
      <c r="F2304" t="str">
        <f t="shared" si="140"/>
        <v>normal</v>
      </c>
      <c r="G2304" s="3">
        <v>341</v>
      </c>
      <c r="H2304">
        <v>15</v>
      </c>
      <c r="I2304" t="str">
        <f t="shared" si="141"/>
        <v>discounted</v>
      </c>
      <c r="J2304" s="3">
        <f>Table3[[#This Row],[Quantity_Sold]]*Table3[[#This Row],[Selling_Price]]</f>
        <v>1364</v>
      </c>
      <c r="K2304" s="3">
        <f t="shared" si="142"/>
        <v>51.15</v>
      </c>
      <c r="L2304" s="3">
        <f t="shared" si="143"/>
        <v>1312.85</v>
      </c>
      <c r="M2304" s="3" t="str">
        <f>TEXT(Table3[[#This Row],[Date]], "mmmm")</f>
        <v>February</v>
      </c>
      <c r="N2304" s="3" t="str">
        <f>_xlfn.XLOOKUP(D2304,Customers!A:A,Customers!B:B )</f>
        <v>Bowman Group</v>
      </c>
      <c r="O2304" s="3" t="str">
        <f>_xlfn.XLOOKUP(C2304,Books!A:A,Books!B:B)</f>
        <v>Key protect simple fall</v>
      </c>
      <c r="P2304" s="3" t="str">
        <f>INDEX(Customers!B:B,MATCH(D2304,Customers!A:A,0))</f>
        <v>Bowman Group</v>
      </c>
    </row>
    <row r="2305" spans="1:16">
      <c r="A2305" t="s">
        <v>2952</v>
      </c>
      <c r="B2305" s="5">
        <v>44961</v>
      </c>
      <c r="C2305" t="s">
        <v>116</v>
      </c>
      <c r="D2305" t="s">
        <v>626</v>
      </c>
      <c r="E2305">
        <v>9</v>
      </c>
      <c r="F2305" t="str">
        <f t="shared" si="140"/>
        <v>Bulk</v>
      </c>
      <c r="G2305" s="3">
        <v>209</v>
      </c>
      <c r="H2305">
        <v>15</v>
      </c>
      <c r="I2305" t="str">
        <f t="shared" si="141"/>
        <v>discounted</v>
      </c>
      <c r="J2305" s="3">
        <f>Table3[[#This Row],[Quantity_Sold]]*Table3[[#This Row],[Selling_Price]]</f>
        <v>1881</v>
      </c>
      <c r="K2305" s="3">
        <f t="shared" si="142"/>
        <v>31.35</v>
      </c>
      <c r="L2305" s="3">
        <f t="shared" si="143"/>
        <v>1849.65</v>
      </c>
      <c r="M2305" s="3" t="str">
        <f>TEXT(Table3[[#This Row],[Date]], "mmmm")</f>
        <v>February</v>
      </c>
      <c r="N2305" s="3" t="str">
        <f>_xlfn.XLOOKUP(D2305,Customers!A:A,Customers!B:B )</f>
        <v>Young Ltd</v>
      </c>
      <c r="O2305" s="3" t="str">
        <f>_xlfn.XLOOKUP(C2305,Books!A:A,Books!B:B)</f>
        <v>Present positive</v>
      </c>
      <c r="P2305" s="3" t="str">
        <f>INDEX(Customers!B:B,MATCH(D2305,Customers!A:A,0))</f>
        <v>Young Ltd</v>
      </c>
    </row>
    <row r="2306" spans="1:16">
      <c r="A2306" t="s">
        <v>2953</v>
      </c>
      <c r="B2306" s="5">
        <v>44964</v>
      </c>
      <c r="C2306" t="s">
        <v>72</v>
      </c>
      <c r="D2306" t="s">
        <v>344</v>
      </c>
      <c r="E2306">
        <v>9</v>
      </c>
      <c r="F2306" t="str">
        <f t="shared" ref="F2306:F2369" si="144">IF(E2306&gt;5,"Bulk","normal")</f>
        <v>Bulk</v>
      </c>
      <c r="G2306" s="3">
        <v>423</v>
      </c>
      <c r="H2306">
        <v>15</v>
      </c>
      <c r="I2306" t="str">
        <f t="shared" ref="I2306:I2369" si="145">IF(H2306&gt;0,"discounted","full price")</f>
        <v>discounted</v>
      </c>
      <c r="J2306" s="3">
        <f>Table3[[#This Row],[Quantity_Sold]]*Table3[[#This Row],[Selling_Price]]</f>
        <v>3807</v>
      </c>
      <c r="K2306" s="3">
        <f t="shared" ref="K2306:K2369" si="146">H2306*G2306/100</f>
        <v>63.45</v>
      </c>
      <c r="L2306" s="3">
        <f t="shared" ref="L2306:L2369" si="147">J2306-K2306</f>
        <v>3743.55</v>
      </c>
      <c r="M2306" s="3" t="str">
        <f>TEXT(Table3[[#This Row],[Date]], "mmmm")</f>
        <v>February</v>
      </c>
      <c r="N2306" s="3" t="str">
        <f>_xlfn.XLOOKUP(D2306,Customers!A:A,Customers!B:B )</f>
        <v>Newman-Fitzgerald</v>
      </c>
      <c r="O2306" s="3" t="str">
        <f>_xlfn.XLOOKUP(C2306,Books!A:A,Books!B:B)</f>
        <v>Remain hard</v>
      </c>
      <c r="P2306" s="3" t="str">
        <f>INDEX(Customers!B:B,MATCH(D2306,Customers!A:A,0))</f>
        <v>Newman-Fitzgerald</v>
      </c>
    </row>
    <row r="2307" spans="1:16">
      <c r="A2307" t="s">
        <v>2954</v>
      </c>
      <c r="B2307" s="5">
        <v>44968</v>
      </c>
      <c r="C2307" t="s">
        <v>20</v>
      </c>
      <c r="D2307" t="s">
        <v>426</v>
      </c>
      <c r="E2307">
        <v>7</v>
      </c>
      <c r="F2307" t="str">
        <f t="shared" si="144"/>
        <v>Bulk</v>
      </c>
      <c r="G2307" s="3">
        <v>213</v>
      </c>
      <c r="H2307">
        <v>5</v>
      </c>
      <c r="I2307" t="str">
        <f t="shared" si="145"/>
        <v>discounted</v>
      </c>
      <c r="J2307" s="3">
        <f>Table3[[#This Row],[Quantity_Sold]]*Table3[[#This Row],[Selling_Price]]</f>
        <v>1491</v>
      </c>
      <c r="K2307" s="3">
        <f t="shared" si="146"/>
        <v>10.65</v>
      </c>
      <c r="L2307" s="3">
        <f t="shared" si="147"/>
        <v>1480.35</v>
      </c>
      <c r="M2307" s="3" t="str">
        <f>TEXT(Table3[[#This Row],[Date]], "mmmm")</f>
        <v>February</v>
      </c>
      <c r="N2307" s="3" t="str">
        <f>_xlfn.XLOOKUP(D2307,Customers!A:A,Customers!B:B )</f>
        <v>Martinez-Stout</v>
      </c>
      <c r="O2307" s="3" t="str">
        <f>_xlfn.XLOOKUP(C2307,Books!A:A,Books!B:B)</f>
        <v>System they</v>
      </c>
      <c r="P2307" s="3" t="str">
        <f>INDEX(Customers!B:B,MATCH(D2307,Customers!A:A,0))</f>
        <v>Martinez-Stout</v>
      </c>
    </row>
    <row r="2308" spans="1:16">
      <c r="A2308" t="s">
        <v>2955</v>
      </c>
      <c r="B2308" s="5">
        <v>44984</v>
      </c>
      <c r="C2308" t="s">
        <v>112</v>
      </c>
      <c r="D2308" t="s">
        <v>190</v>
      </c>
      <c r="E2308">
        <v>10</v>
      </c>
      <c r="F2308" t="str">
        <f t="shared" si="144"/>
        <v>Bulk</v>
      </c>
      <c r="G2308" s="3">
        <v>462</v>
      </c>
      <c r="H2308">
        <v>10</v>
      </c>
      <c r="I2308" t="str">
        <f t="shared" si="145"/>
        <v>discounted</v>
      </c>
      <c r="J2308" s="3">
        <f>Table3[[#This Row],[Quantity_Sold]]*Table3[[#This Row],[Selling_Price]]</f>
        <v>4620</v>
      </c>
      <c r="K2308" s="3">
        <f t="shared" si="146"/>
        <v>46.2</v>
      </c>
      <c r="L2308" s="3">
        <f t="shared" si="147"/>
        <v>4573.8</v>
      </c>
      <c r="M2308" s="3" t="str">
        <f>TEXT(Table3[[#This Row],[Date]], "mmmm")</f>
        <v>February</v>
      </c>
      <c r="N2308" s="3" t="str">
        <f>_xlfn.XLOOKUP(D2308,Customers!A:A,Customers!B:B )</f>
        <v>Rowland-Morgan</v>
      </c>
      <c r="O2308" s="3" t="str">
        <f>_xlfn.XLOOKUP(C2308,Books!A:A,Books!B:B)</f>
        <v>Now stage</v>
      </c>
      <c r="P2308" s="3" t="str">
        <f>INDEX(Customers!B:B,MATCH(D2308,Customers!A:A,0))</f>
        <v>Rowland-Morgan</v>
      </c>
    </row>
    <row r="2309" spans="1:16">
      <c r="A2309" t="s">
        <v>2956</v>
      </c>
      <c r="B2309" s="5">
        <v>44978</v>
      </c>
      <c r="C2309" t="s">
        <v>118</v>
      </c>
      <c r="D2309" t="s">
        <v>302</v>
      </c>
      <c r="E2309">
        <v>5</v>
      </c>
      <c r="F2309" t="str">
        <f t="shared" si="144"/>
        <v>normal</v>
      </c>
      <c r="G2309" s="3">
        <v>192</v>
      </c>
      <c r="H2309">
        <v>0</v>
      </c>
      <c r="I2309" t="str">
        <f t="shared" si="145"/>
        <v>full price</v>
      </c>
      <c r="J2309" s="3">
        <f>Table3[[#This Row],[Quantity_Sold]]*Table3[[#This Row],[Selling_Price]]</f>
        <v>960</v>
      </c>
      <c r="K2309" s="3">
        <f t="shared" si="146"/>
        <v>0</v>
      </c>
      <c r="L2309" s="3">
        <f t="shared" si="147"/>
        <v>960</v>
      </c>
      <c r="M2309" s="3" t="str">
        <f>TEXT(Table3[[#This Row],[Date]], "mmmm")</f>
        <v>February</v>
      </c>
      <c r="N2309" s="3" t="str">
        <f>_xlfn.XLOOKUP(D2309,Customers!A:A,Customers!B:B )</f>
        <v>Miles Ltd</v>
      </c>
      <c r="O2309" s="3" t="str">
        <f>_xlfn.XLOOKUP(C2309,Books!A:A,Books!B:B)</f>
        <v>Attorney</v>
      </c>
      <c r="P2309" s="3" t="str">
        <f>INDEX(Customers!B:B,MATCH(D2309,Customers!A:A,0))</f>
        <v>Miles Ltd</v>
      </c>
    </row>
    <row r="2310" spans="1:16">
      <c r="A2310" t="s">
        <v>2957</v>
      </c>
      <c r="B2310" s="5">
        <v>44958</v>
      </c>
      <c r="C2310" t="s">
        <v>34</v>
      </c>
      <c r="D2310" t="s">
        <v>494</v>
      </c>
      <c r="E2310">
        <v>3</v>
      </c>
      <c r="F2310" t="str">
        <f t="shared" si="144"/>
        <v>normal</v>
      </c>
      <c r="G2310" s="3">
        <v>284</v>
      </c>
      <c r="H2310">
        <v>5</v>
      </c>
      <c r="I2310" t="str">
        <f t="shared" si="145"/>
        <v>discounted</v>
      </c>
      <c r="J2310" s="3">
        <f>Table3[[#This Row],[Quantity_Sold]]*Table3[[#This Row],[Selling_Price]]</f>
        <v>852</v>
      </c>
      <c r="K2310" s="3">
        <f t="shared" si="146"/>
        <v>14.2</v>
      </c>
      <c r="L2310" s="3">
        <f t="shared" si="147"/>
        <v>837.8</v>
      </c>
      <c r="M2310" s="3" t="str">
        <f>TEXT(Table3[[#This Row],[Date]], "mmmm")</f>
        <v>February</v>
      </c>
      <c r="N2310" s="3" t="str">
        <f>_xlfn.XLOOKUP(D2310,Customers!A:A,Customers!B:B )</f>
        <v>Garner Inc</v>
      </c>
      <c r="O2310" s="3" t="str">
        <f>_xlfn.XLOOKUP(C2310,Books!A:A,Books!B:B)</f>
        <v>Against realize bill</v>
      </c>
      <c r="P2310" s="3" t="str">
        <f>INDEX(Customers!B:B,MATCH(D2310,Customers!A:A,0))</f>
        <v>Garner Inc</v>
      </c>
    </row>
    <row r="2311" spans="1:16">
      <c r="A2311" t="s">
        <v>2958</v>
      </c>
      <c r="B2311" s="5">
        <v>44966</v>
      </c>
      <c r="C2311" t="s">
        <v>94</v>
      </c>
      <c r="D2311" t="s">
        <v>468</v>
      </c>
      <c r="E2311">
        <v>8</v>
      </c>
      <c r="F2311" t="str">
        <f t="shared" si="144"/>
        <v>Bulk</v>
      </c>
      <c r="G2311" s="3">
        <v>262</v>
      </c>
      <c r="H2311">
        <v>10</v>
      </c>
      <c r="I2311" t="str">
        <f t="shared" si="145"/>
        <v>discounted</v>
      </c>
      <c r="J2311" s="3">
        <f>Table3[[#This Row],[Quantity_Sold]]*Table3[[#This Row],[Selling_Price]]</f>
        <v>2096</v>
      </c>
      <c r="K2311" s="3">
        <f t="shared" si="146"/>
        <v>26.2</v>
      </c>
      <c r="L2311" s="3">
        <f t="shared" si="147"/>
        <v>2069.8000000000002</v>
      </c>
      <c r="M2311" s="3" t="str">
        <f>TEXT(Table3[[#This Row],[Date]], "mmmm")</f>
        <v>February</v>
      </c>
      <c r="N2311" s="3" t="str">
        <f>_xlfn.XLOOKUP(D2311,Customers!A:A,Customers!B:B )</f>
        <v>Barnes PLC</v>
      </c>
      <c r="O2311" s="3" t="str">
        <f>_xlfn.XLOOKUP(C2311,Books!A:A,Books!B:B)</f>
        <v>Number owner</v>
      </c>
      <c r="P2311" s="3" t="str">
        <f>INDEX(Customers!B:B,MATCH(D2311,Customers!A:A,0))</f>
        <v>Barnes PLC</v>
      </c>
    </row>
    <row r="2312" spans="1:16">
      <c r="A2312" t="s">
        <v>2959</v>
      </c>
      <c r="B2312" s="5">
        <v>44984</v>
      </c>
      <c r="C2312" t="s">
        <v>7</v>
      </c>
      <c r="D2312" t="s">
        <v>396</v>
      </c>
      <c r="E2312">
        <v>3</v>
      </c>
      <c r="F2312" t="str">
        <f t="shared" si="144"/>
        <v>normal</v>
      </c>
      <c r="G2312" s="3">
        <v>341</v>
      </c>
      <c r="H2312">
        <v>10</v>
      </c>
      <c r="I2312" t="str">
        <f t="shared" si="145"/>
        <v>discounted</v>
      </c>
      <c r="J2312" s="3">
        <f>Table3[[#This Row],[Quantity_Sold]]*Table3[[#This Row],[Selling_Price]]</f>
        <v>1023</v>
      </c>
      <c r="K2312" s="3">
        <f t="shared" si="146"/>
        <v>34.1</v>
      </c>
      <c r="L2312" s="3">
        <f t="shared" si="147"/>
        <v>988.9</v>
      </c>
      <c r="M2312" s="3" t="str">
        <f>TEXT(Table3[[#This Row],[Date]], "mmmm")</f>
        <v>February</v>
      </c>
      <c r="N2312" s="3" t="str">
        <f>_xlfn.XLOOKUP(D2312,Customers!A:A,Customers!B:B )</f>
        <v>Holt-Brown</v>
      </c>
      <c r="O2312" s="3" t="str">
        <f>_xlfn.XLOOKUP(C2312,Books!A:A,Books!B:B)</f>
        <v>Key protect simple fall</v>
      </c>
      <c r="P2312" s="3" t="str">
        <f>INDEX(Customers!B:B,MATCH(D2312,Customers!A:A,0))</f>
        <v>Holt-Brown</v>
      </c>
    </row>
    <row r="2313" spans="1:16">
      <c r="A2313" t="s">
        <v>2960</v>
      </c>
      <c r="B2313" s="5">
        <v>44963</v>
      </c>
      <c r="C2313" t="s">
        <v>60</v>
      </c>
      <c r="D2313" t="s">
        <v>594</v>
      </c>
      <c r="E2313">
        <v>8</v>
      </c>
      <c r="F2313" t="str">
        <f t="shared" si="144"/>
        <v>Bulk</v>
      </c>
      <c r="G2313" s="3">
        <v>459</v>
      </c>
      <c r="H2313">
        <v>0</v>
      </c>
      <c r="I2313" t="str">
        <f t="shared" si="145"/>
        <v>full price</v>
      </c>
      <c r="J2313" s="3">
        <f>Table3[[#This Row],[Quantity_Sold]]*Table3[[#This Row],[Selling_Price]]</f>
        <v>3672</v>
      </c>
      <c r="K2313" s="3">
        <f t="shared" si="146"/>
        <v>0</v>
      </c>
      <c r="L2313" s="3">
        <f t="shared" si="147"/>
        <v>3672</v>
      </c>
      <c r="M2313" s="3" t="str">
        <f>TEXT(Table3[[#This Row],[Date]], "mmmm")</f>
        <v>February</v>
      </c>
      <c r="N2313" s="3" t="str">
        <f>_xlfn.XLOOKUP(D2313,Customers!A:A,Customers!B:B )</f>
        <v>Bauer, Page and Archer</v>
      </c>
      <c r="O2313" s="3" t="str">
        <f>_xlfn.XLOOKUP(C2313,Books!A:A,Books!B:B)</f>
        <v>Whatever method</v>
      </c>
      <c r="P2313" s="3" t="str">
        <f>INDEX(Customers!B:B,MATCH(D2313,Customers!A:A,0))</f>
        <v>Bauer, Page and Archer</v>
      </c>
    </row>
    <row r="2314" spans="1:16">
      <c r="A2314" t="s">
        <v>2961</v>
      </c>
      <c r="B2314" s="5">
        <v>44972</v>
      </c>
      <c r="C2314" t="s">
        <v>56</v>
      </c>
      <c r="D2314" t="s">
        <v>276</v>
      </c>
      <c r="E2314">
        <v>10</v>
      </c>
      <c r="F2314" t="str">
        <f t="shared" si="144"/>
        <v>Bulk</v>
      </c>
      <c r="G2314" s="3">
        <v>222</v>
      </c>
      <c r="H2314">
        <v>5</v>
      </c>
      <c r="I2314" t="str">
        <f t="shared" si="145"/>
        <v>discounted</v>
      </c>
      <c r="J2314" s="3">
        <f>Table3[[#This Row],[Quantity_Sold]]*Table3[[#This Row],[Selling_Price]]</f>
        <v>2220</v>
      </c>
      <c r="K2314" s="3">
        <f t="shared" si="146"/>
        <v>11.1</v>
      </c>
      <c r="L2314" s="3">
        <f t="shared" si="147"/>
        <v>2208.9</v>
      </c>
      <c r="M2314" s="3" t="str">
        <f>TEXT(Table3[[#This Row],[Date]], "mmmm")</f>
        <v>February</v>
      </c>
      <c r="N2314" s="3" t="str">
        <f>_xlfn.XLOOKUP(D2314,Customers!A:A,Customers!B:B )</f>
        <v>Johnston and Sons</v>
      </c>
      <c r="O2314" s="3" t="str">
        <f>_xlfn.XLOOKUP(C2314,Books!A:A,Books!B:B)</f>
        <v>Unit coach</v>
      </c>
      <c r="P2314" s="3" t="str">
        <f>INDEX(Customers!B:B,MATCH(D2314,Customers!A:A,0))</f>
        <v>Johnston and Sons</v>
      </c>
    </row>
    <row r="2315" spans="1:16">
      <c r="A2315" t="s">
        <v>2962</v>
      </c>
      <c r="B2315" s="5">
        <v>44961</v>
      </c>
      <c r="C2315" t="s">
        <v>98</v>
      </c>
      <c r="D2315" t="s">
        <v>366</v>
      </c>
      <c r="E2315">
        <v>1</v>
      </c>
      <c r="F2315" t="str">
        <f t="shared" si="144"/>
        <v>normal</v>
      </c>
      <c r="G2315" s="3">
        <v>206</v>
      </c>
      <c r="H2315">
        <v>0</v>
      </c>
      <c r="I2315" t="str">
        <f t="shared" si="145"/>
        <v>full price</v>
      </c>
      <c r="J2315" s="3">
        <f>Table3[[#This Row],[Quantity_Sold]]*Table3[[#This Row],[Selling_Price]]</f>
        <v>206</v>
      </c>
      <c r="K2315" s="3">
        <f t="shared" si="146"/>
        <v>0</v>
      </c>
      <c r="L2315" s="3">
        <f t="shared" si="147"/>
        <v>206</v>
      </c>
      <c r="M2315" s="3" t="str">
        <f>TEXT(Table3[[#This Row],[Date]], "mmmm")</f>
        <v>February</v>
      </c>
      <c r="N2315" s="3" t="str">
        <f>_xlfn.XLOOKUP(D2315,Customers!A:A,Customers!B:B )</f>
        <v>Carr Ltd</v>
      </c>
      <c r="O2315" s="3" t="str">
        <f>_xlfn.XLOOKUP(C2315,Books!A:A,Books!B:B)</f>
        <v>Inside lot never discover</v>
      </c>
      <c r="P2315" s="3" t="str">
        <f>INDEX(Customers!B:B,MATCH(D2315,Customers!A:A,0))</f>
        <v>Carr Ltd</v>
      </c>
    </row>
    <row r="2316" spans="1:16">
      <c r="A2316" t="s">
        <v>2963</v>
      </c>
      <c r="B2316" s="5">
        <v>44972</v>
      </c>
      <c r="C2316" t="s">
        <v>90</v>
      </c>
      <c r="D2316" t="s">
        <v>308</v>
      </c>
      <c r="E2316">
        <v>2</v>
      </c>
      <c r="F2316" t="str">
        <f t="shared" si="144"/>
        <v>normal</v>
      </c>
      <c r="G2316" s="3">
        <v>222</v>
      </c>
      <c r="H2316">
        <v>15</v>
      </c>
      <c r="I2316" t="str">
        <f t="shared" si="145"/>
        <v>discounted</v>
      </c>
      <c r="J2316" s="3">
        <f>Table3[[#This Row],[Quantity_Sold]]*Table3[[#This Row],[Selling_Price]]</f>
        <v>444</v>
      </c>
      <c r="K2316" s="3">
        <f t="shared" si="146"/>
        <v>33.299999999999997</v>
      </c>
      <c r="L2316" s="3">
        <f t="shared" si="147"/>
        <v>410.7</v>
      </c>
      <c r="M2316" s="3" t="str">
        <f>TEXT(Table3[[#This Row],[Date]], "mmmm")</f>
        <v>February</v>
      </c>
      <c r="N2316" s="3" t="str">
        <f>_xlfn.XLOOKUP(D2316,Customers!A:A,Customers!B:B )</f>
        <v>Sanford-Bullock</v>
      </c>
      <c r="O2316" s="3" t="str">
        <f>_xlfn.XLOOKUP(C2316,Books!A:A,Books!B:B)</f>
        <v>Remember approach buy</v>
      </c>
      <c r="P2316" s="3" t="str">
        <f>INDEX(Customers!B:B,MATCH(D2316,Customers!A:A,0))</f>
        <v>Sanford-Bullock</v>
      </c>
    </row>
    <row r="2317" spans="1:16">
      <c r="A2317" t="s">
        <v>2964</v>
      </c>
      <c r="B2317" s="5">
        <v>44965</v>
      </c>
      <c r="C2317" t="s">
        <v>110</v>
      </c>
      <c r="D2317" t="s">
        <v>244</v>
      </c>
      <c r="E2317">
        <v>4</v>
      </c>
      <c r="F2317" t="str">
        <f t="shared" si="144"/>
        <v>normal</v>
      </c>
      <c r="G2317" s="3">
        <v>451</v>
      </c>
      <c r="H2317">
        <v>0</v>
      </c>
      <c r="I2317" t="str">
        <f t="shared" si="145"/>
        <v>full price</v>
      </c>
      <c r="J2317" s="3">
        <f>Table3[[#This Row],[Quantity_Sold]]*Table3[[#This Row],[Selling_Price]]</f>
        <v>1804</v>
      </c>
      <c r="K2317" s="3">
        <f t="shared" si="146"/>
        <v>0</v>
      </c>
      <c r="L2317" s="3">
        <f t="shared" si="147"/>
        <v>1804</v>
      </c>
      <c r="M2317" s="3" t="str">
        <f>TEXT(Table3[[#This Row],[Date]], "mmmm")</f>
        <v>February</v>
      </c>
      <c r="N2317" s="3" t="str">
        <f>_xlfn.XLOOKUP(D2317,Customers!A:A,Customers!B:B )</f>
        <v>Byrd, Dixon and Kennedy</v>
      </c>
      <c r="O2317" s="3" t="str">
        <f>_xlfn.XLOOKUP(C2317,Books!A:A,Books!B:B)</f>
        <v>Sense produce</v>
      </c>
      <c r="P2317" s="3" t="str">
        <f>INDEX(Customers!B:B,MATCH(D2317,Customers!A:A,0))</f>
        <v>Byrd, Dixon and Kennedy</v>
      </c>
    </row>
    <row r="2318" spans="1:16">
      <c r="A2318" t="s">
        <v>2965</v>
      </c>
      <c r="B2318" s="5">
        <v>44978</v>
      </c>
      <c r="C2318" t="s">
        <v>58</v>
      </c>
      <c r="D2318" t="s">
        <v>326</v>
      </c>
      <c r="E2318">
        <v>4</v>
      </c>
      <c r="F2318" t="str">
        <f t="shared" si="144"/>
        <v>normal</v>
      </c>
      <c r="G2318" s="3">
        <v>467</v>
      </c>
      <c r="H2318">
        <v>5</v>
      </c>
      <c r="I2318" t="str">
        <f t="shared" si="145"/>
        <v>discounted</v>
      </c>
      <c r="J2318" s="3">
        <f>Table3[[#This Row],[Quantity_Sold]]*Table3[[#This Row],[Selling_Price]]</f>
        <v>1868</v>
      </c>
      <c r="K2318" s="3">
        <f t="shared" si="146"/>
        <v>23.35</v>
      </c>
      <c r="L2318" s="3">
        <f t="shared" si="147"/>
        <v>1844.65</v>
      </c>
      <c r="M2318" s="3" t="str">
        <f>TEXT(Table3[[#This Row],[Date]], "mmmm")</f>
        <v>February</v>
      </c>
      <c r="N2318" s="3" t="str">
        <f>_xlfn.XLOOKUP(D2318,Customers!A:A,Customers!B:B )</f>
        <v>Scott-Johnston</v>
      </c>
      <c r="O2318" s="3" t="str">
        <f>_xlfn.XLOOKUP(C2318,Books!A:A,Books!B:B)</f>
        <v>World threat</v>
      </c>
      <c r="P2318" s="3" t="str">
        <f>INDEX(Customers!B:B,MATCH(D2318,Customers!A:A,0))</f>
        <v>Scott-Johnston</v>
      </c>
    </row>
    <row r="2319" spans="1:16">
      <c r="A2319" t="s">
        <v>2966</v>
      </c>
      <c r="B2319" s="5">
        <v>44972</v>
      </c>
      <c r="C2319" t="s">
        <v>118</v>
      </c>
      <c r="D2319" t="s">
        <v>132</v>
      </c>
      <c r="E2319">
        <v>10</v>
      </c>
      <c r="F2319" t="str">
        <f t="shared" si="144"/>
        <v>Bulk</v>
      </c>
      <c r="G2319" s="3">
        <v>192</v>
      </c>
      <c r="H2319">
        <v>0</v>
      </c>
      <c r="I2319" t="str">
        <f t="shared" si="145"/>
        <v>full price</v>
      </c>
      <c r="J2319" s="3">
        <f>Table3[[#This Row],[Quantity_Sold]]*Table3[[#This Row],[Selling_Price]]</f>
        <v>1920</v>
      </c>
      <c r="K2319" s="3">
        <f t="shared" si="146"/>
        <v>0</v>
      </c>
      <c r="L2319" s="3">
        <f t="shared" si="147"/>
        <v>1920</v>
      </c>
      <c r="M2319" s="3" t="str">
        <f>TEXT(Table3[[#This Row],[Date]], "mmmm")</f>
        <v>February</v>
      </c>
      <c r="N2319" s="3" t="str">
        <f>_xlfn.XLOOKUP(D2319,Customers!A:A,Customers!B:B )</f>
        <v>Harris, Wilkinson and Barber</v>
      </c>
      <c r="O2319" s="3" t="str">
        <f>_xlfn.XLOOKUP(C2319,Books!A:A,Books!B:B)</f>
        <v>Attorney</v>
      </c>
      <c r="P2319" s="3" t="str">
        <f>INDEX(Customers!B:B,MATCH(D2319,Customers!A:A,0))</f>
        <v>Harris, Wilkinson and Barber</v>
      </c>
    </row>
    <row r="2320" spans="1:16">
      <c r="A2320" t="s">
        <v>2967</v>
      </c>
      <c r="B2320" s="5">
        <v>44976</v>
      </c>
      <c r="C2320" t="s">
        <v>56</v>
      </c>
      <c r="D2320" t="s">
        <v>380</v>
      </c>
      <c r="E2320">
        <v>1</v>
      </c>
      <c r="F2320" t="str">
        <f t="shared" si="144"/>
        <v>normal</v>
      </c>
      <c r="G2320" s="3">
        <v>222</v>
      </c>
      <c r="H2320">
        <v>0</v>
      </c>
      <c r="I2320" t="str">
        <f t="shared" si="145"/>
        <v>full price</v>
      </c>
      <c r="J2320" s="3">
        <f>Table3[[#This Row],[Quantity_Sold]]*Table3[[#This Row],[Selling_Price]]</f>
        <v>222</v>
      </c>
      <c r="K2320" s="3">
        <f t="shared" si="146"/>
        <v>0</v>
      </c>
      <c r="L2320" s="3">
        <f t="shared" si="147"/>
        <v>222</v>
      </c>
      <c r="M2320" s="3" t="str">
        <f>TEXT(Table3[[#This Row],[Date]], "mmmm")</f>
        <v>February</v>
      </c>
      <c r="N2320" s="3" t="str">
        <f>_xlfn.XLOOKUP(D2320,Customers!A:A,Customers!B:B )</f>
        <v>Barnes-Johnson</v>
      </c>
      <c r="O2320" s="3" t="str">
        <f>_xlfn.XLOOKUP(C2320,Books!A:A,Books!B:B)</f>
        <v>Unit coach</v>
      </c>
      <c r="P2320" s="3" t="str">
        <f>INDEX(Customers!B:B,MATCH(D2320,Customers!A:A,0))</f>
        <v>Barnes-Johnson</v>
      </c>
    </row>
    <row r="2321" spans="1:16">
      <c r="A2321" t="s">
        <v>2968</v>
      </c>
      <c r="B2321" s="5">
        <v>44966</v>
      </c>
      <c r="C2321" t="s">
        <v>7</v>
      </c>
      <c r="D2321" t="s">
        <v>516</v>
      </c>
      <c r="E2321">
        <v>4</v>
      </c>
      <c r="F2321" t="str">
        <f t="shared" si="144"/>
        <v>normal</v>
      </c>
      <c r="G2321" s="3">
        <v>341</v>
      </c>
      <c r="H2321">
        <v>0</v>
      </c>
      <c r="I2321" t="str">
        <f t="shared" si="145"/>
        <v>full price</v>
      </c>
      <c r="J2321" s="3">
        <f>Table3[[#This Row],[Quantity_Sold]]*Table3[[#This Row],[Selling_Price]]</f>
        <v>1364</v>
      </c>
      <c r="K2321" s="3">
        <f t="shared" si="146"/>
        <v>0</v>
      </c>
      <c r="L2321" s="3">
        <f t="shared" si="147"/>
        <v>1364</v>
      </c>
      <c r="M2321" s="3" t="str">
        <f>TEXT(Table3[[#This Row],[Date]], "mmmm")</f>
        <v>February</v>
      </c>
      <c r="N2321" s="3" t="str">
        <f>_xlfn.XLOOKUP(D2321,Customers!A:A,Customers!B:B )</f>
        <v>Chen Inc</v>
      </c>
      <c r="O2321" s="3" t="str">
        <f>_xlfn.XLOOKUP(C2321,Books!A:A,Books!B:B)</f>
        <v>Key protect simple fall</v>
      </c>
      <c r="P2321" s="3" t="str">
        <f>INDEX(Customers!B:B,MATCH(D2321,Customers!A:A,0))</f>
        <v>Chen Inc</v>
      </c>
    </row>
    <row r="2322" spans="1:16">
      <c r="A2322" t="s">
        <v>2969</v>
      </c>
      <c r="B2322" s="5">
        <v>44961</v>
      </c>
      <c r="C2322" t="s">
        <v>60</v>
      </c>
      <c r="D2322" t="s">
        <v>430</v>
      </c>
      <c r="E2322">
        <v>9</v>
      </c>
      <c r="F2322" t="str">
        <f t="shared" si="144"/>
        <v>Bulk</v>
      </c>
      <c r="G2322" s="3">
        <v>459</v>
      </c>
      <c r="H2322">
        <v>5</v>
      </c>
      <c r="I2322" t="str">
        <f t="shared" si="145"/>
        <v>discounted</v>
      </c>
      <c r="J2322" s="3">
        <f>Table3[[#This Row],[Quantity_Sold]]*Table3[[#This Row],[Selling_Price]]</f>
        <v>4131</v>
      </c>
      <c r="K2322" s="3">
        <f t="shared" si="146"/>
        <v>22.95</v>
      </c>
      <c r="L2322" s="3">
        <f t="shared" si="147"/>
        <v>4108.05</v>
      </c>
      <c r="M2322" s="3" t="str">
        <f>TEXT(Table3[[#This Row],[Date]], "mmmm")</f>
        <v>February</v>
      </c>
      <c r="N2322" s="3" t="str">
        <f>_xlfn.XLOOKUP(D2322,Customers!A:A,Customers!B:B )</f>
        <v>Ford PLC</v>
      </c>
      <c r="O2322" s="3" t="str">
        <f>_xlfn.XLOOKUP(C2322,Books!A:A,Books!B:B)</f>
        <v>Whatever method</v>
      </c>
      <c r="P2322" s="3" t="str">
        <f>INDEX(Customers!B:B,MATCH(D2322,Customers!A:A,0))</f>
        <v>Ford PLC</v>
      </c>
    </row>
    <row r="2323" spans="1:16">
      <c r="A2323" t="s">
        <v>2970</v>
      </c>
      <c r="B2323" s="5">
        <v>44973</v>
      </c>
      <c r="C2323" t="s">
        <v>56</v>
      </c>
      <c r="D2323" t="s">
        <v>478</v>
      </c>
      <c r="E2323">
        <v>5</v>
      </c>
      <c r="F2323" t="str">
        <f t="shared" si="144"/>
        <v>normal</v>
      </c>
      <c r="G2323" s="3">
        <v>222</v>
      </c>
      <c r="H2323">
        <v>0</v>
      </c>
      <c r="I2323" t="str">
        <f t="shared" si="145"/>
        <v>full price</v>
      </c>
      <c r="J2323" s="3">
        <f>Table3[[#This Row],[Quantity_Sold]]*Table3[[#This Row],[Selling_Price]]</f>
        <v>1110</v>
      </c>
      <c r="K2323" s="3">
        <f t="shared" si="146"/>
        <v>0</v>
      </c>
      <c r="L2323" s="3">
        <f t="shared" si="147"/>
        <v>1110</v>
      </c>
      <c r="M2323" s="3" t="str">
        <f>TEXT(Table3[[#This Row],[Date]], "mmmm")</f>
        <v>February</v>
      </c>
      <c r="N2323" s="3" t="str">
        <f>_xlfn.XLOOKUP(D2323,Customers!A:A,Customers!B:B )</f>
        <v>Moran LLC</v>
      </c>
      <c r="O2323" s="3" t="str">
        <f>_xlfn.XLOOKUP(C2323,Books!A:A,Books!B:B)</f>
        <v>Unit coach</v>
      </c>
      <c r="P2323" s="3" t="str">
        <f>INDEX(Customers!B:B,MATCH(D2323,Customers!A:A,0))</f>
        <v>Moran LLC</v>
      </c>
    </row>
    <row r="2324" spans="1:16">
      <c r="A2324" t="s">
        <v>2971</v>
      </c>
      <c r="B2324" s="5">
        <v>44978</v>
      </c>
      <c r="C2324" t="s">
        <v>42</v>
      </c>
      <c r="D2324" t="s">
        <v>494</v>
      </c>
      <c r="E2324">
        <v>6</v>
      </c>
      <c r="F2324" t="str">
        <f t="shared" si="144"/>
        <v>Bulk</v>
      </c>
      <c r="G2324" s="3">
        <v>303</v>
      </c>
      <c r="H2324">
        <v>0</v>
      </c>
      <c r="I2324" t="str">
        <f t="shared" si="145"/>
        <v>full price</v>
      </c>
      <c r="J2324" s="3">
        <f>Table3[[#This Row],[Quantity_Sold]]*Table3[[#This Row],[Selling_Price]]</f>
        <v>1818</v>
      </c>
      <c r="K2324" s="3">
        <f t="shared" si="146"/>
        <v>0</v>
      </c>
      <c r="L2324" s="3">
        <f t="shared" si="147"/>
        <v>1818</v>
      </c>
      <c r="M2324" s="3" t="str">
        <f>TEXT(Table3[[#This Row],[Date]], "mmmm")</f>
        <v>February</v>
      </c>
      <c r="N2324" s="3" t="str">
        <f>_xlfn.XLOOKUP(D2324,Customers!A:A,Customers!B:B )</f>
        <v>Garner Inc</v>
      </c>
      <c r="O2324" s="3" t="str">
        <f>_xlfn.XLOOKUP(C2324,Books!A:A,Books!B:B)</f>
        <v>Industry sport interesting</v>
      </c>
      <c r="P2324" s="3" t="str">
        <f>INDEX(Customers!B:B,MATCH(D2324,Customers!A:A,0))</f>
        <v>Garner Inc</v>
      </c>
    </row>
    <row r="2325" spans="1:16">
      <c r="A2325" t="s">
        <v>2972</v>
      </c>
      <c r="B2325" s="5">
        <v>44968</v>
      </c>
      <c r="C2325" t="s">
        <v>82</v>
      </c>
      <c r="D2325" t="s">
        <v>192</v>
      </c>
      <c r="E2325">
        <v>7</v>
      </c>
      <c r="F2325" t="str">
        <f t="shared" si="144"/>
        <v>Bulk</v>
      </c>
      <c r="G2325" s="3">
        <v>373</v>
      </c>
      <c r="H2325">
        <v>10</v>
      </c>
      <c r="I2325" t="str">
        <f t="shared" si="145"/>
        <v>discounted</v>
      </c>
      <c r="J2325" s="3">
        <f>Table3[[#This Row],[Quantity_Sold]]*Table3[[#This Row],[Selling_Price]]</f>
        <v>2611</v>
      </c>
      <c r="K2325" s="3">
        <f t="shared" si="146"/>
        <v>37.299999999999997</v>
      </c>
      <c r="L2325" s="3">
        <f t="shared" si="147"/>
        <v>2573.6999999999998</v>
      </c>
      <c r="M2325" s="3" t="str">
        <f>TEXT(Table3[[#This Row],[Date]], "mmmm")</f>
        <v>February</v>
      </c>
      <c r="N2325" s="3" t="str">
        <f>_xlfn.XLOOKUP(D2325,Customers!A:A,Customers!B:B )</f>
        <v>Evans LLC</v>
      </c>
      <c r="O2325" s="3" t="str">
        <f>_xlfn.XLOOKUP(C2325,Books!A:A,Books!B:B)</f>
        <v>Light leader expect</v>
      </c>
      <c r="P2325" s="3" t="str">
        <f>INDEX(Customers!B:B,MATCH(D2325,Customers!A:A,0))</f>
        <v>Evans LLC</v>
      </c>
    </row>
    <row r="2326" spans="1:16">
      <c r="A2326" t="s">
        <v>2973</v>
      </c>
      <c r="B2326" s="5">
        <v>44958</v>
      </c>
      <c r="C2326" t="s">
        <v>22</v>
      </c>
      <c r="D2326" t="s">
        <v>502</v>
      </c>
      <c r="E2326">
        <v>10</v>
      </c>
      <c r="F2326" t="str">
        <f t="shared" si="144"/>
        <v>Bulk</v>
      </c>
      <c r="G2326" s="3">
        <v>332</v>
      </c>
      <c r="H2326">
        <v>15</v>
      </c>
      <c r="I2326" t="str">
        <f t="shared" si="145"/>
        <v>discounted</v>
      </c>
      <c r="J2326" s="3">
        <f>Table3[[#This Row],[Quantity_Sold]]*Table3[[#This Row],[Selling_Price]]</f>
        <v>3320</v>
      </c>
      <c r="K2326" s="3">
        <f t="shared" si="146"/>
        <v>49.8</v>
      </c>
      <c r="L2326" s="3">
        <f t="shared" si="147"/>
        <v>3270.2</v>
      </c>
      <c r="M2326" s="3" t="str">
        <f>TEXT(Table3[[#This Row],[Date]], "mmmm")</f>
        <v>February</v>
      </c>
      <c r="N2326" s="3" t="str">
        <f>_xlfn.XLOOKUP(D2326,Customers!A:A,Customers!B:B )</f>
        <v>Ware LLC</v>
      </c>
      <c r="O2326" s="3" t="str">
        <f>_xlfn.XLOOKUP(C2326,Books!A:A,Books!B:B)</f>
        <v>Loss peace on</v>
      </c>
      <c r="P2326" s="3" t="str">
        <f>INDEX(Customers!B:B,MATCH(D2326,Customers!A:A,0))</f>
        <v>Ware LLC</v>
      </c>
    </row>
    <row r="2327" spans="1:16">
      <c r="A2327" t="s">
        <v>2974</v>
      </c>
      <c r="B2327" s="5">
        <v>44983</v>
      </c>
      <c r="C2327" t="s">
        <v>60</v>
      </c>
      <c r="D2327" t="s">
        <v>296</v>
      </c>
      <c r="E2327">
        <v>6</v>
      </c>
      <c r="F2327" t="str">
        <f t="shared" si="144"/>
        <v>Bulk</v>
      </c>
      <c r="G2327" s="3">
        <v>459</v>
      </c>
      <c r="H2327">
        <v>0</v>
      </c>
      <c r="I2327" t="str">
        <f t="shared" si="145"/>
        <v>full price</v>
      </c>
      <c r="J2327" s="3">
        <f>Table3[[#This Row],[Quantity_Sold]]*Table3[[#This Row],[Selling_Price]]</f>
        <v>2754</v>
      </c>
      <c r="K2327" s="3">
        <f t="shared" si="146"/>
        <v>0</v>
      </c>
      <c r="L2327" s="3">
        <f t="shared" si="147"/>
        <v>2754</v>
      </c>
      <c r="M2327" s="3" t="str">
        <f>TEXT(Table3[[#This Row],[Date]], "mmmm")</f>
        <v>February</v>
      </c>
      <c r="N2327" s="3" t="str">
        <f>_xlfn.XLOOKUP(D2327,Customers!A:A,Customers!B:B )</f>
        <v>Lee, Mullen and Hall</v>
      </c>
      <c r="O2327" s="3" t="str">
        <f>_xlfn.XLOOKUP(C2327,Books!A:A,Books!B:B)</f>
        <v>Whatever method</v>
      </c>
      <c r="P2327" s="3" t="str">
        <f>INDEX(Customers!B:B,MATCH(D2327,Customers!A:A,0))</f>
        <v>Lee, Mullen and Hall</v>
      </c>
    </row>
    <row r="2328" spans="1:16">
      <c r="A2328" t="s">
        <v>2975</v>
      </c>
      <c r="B2328" s="5">
        <v>44968</v>
      </c>
      <c r="C2328" t="s">
        <v>26</v>
      </c>
      <c r="D2328" t="s">
        <v>502</v>
      </c>
      <c r="E2328">
        <v>4</v>
      </c>
      <c r="F2328" t="str">
        <f t="shared" si="144"/>
        <v>normal</v>
      </c>
      <c r="G2328" s="3">
        <v>210</v>
      </c>
      <c r="H2328">
        <v>0</v>
      </c>
      <c r="I2328" t="str">
        <f t="shared" si="145"/>
        <v>full price</v>
      </c>
      <c r="J2328" s="3">
        <f>Table3[[#This Row],[Quantity_Sold]]*Table3[[#This Row],[Selling_Price]]</f>
        <v>840</v>
      </c>
      <c r="K2328" s="3">
        <f t="shared" si="146"/>
        <v>0</v>
      </c>
      <c r="L2328" s="3">
        <f t="shared" si="147"/>
        <v>840</v>
      </c>
      <c r="M2328" s="3" t="str">
        <f>TEXT(Table3[[#This Row],[Date]], "mmmm")</f>
        <v>February</v>
      </c>
      <c r="N2328" s="3" t="str">
        <f>_xlfn.XLOOKUP(D2328,Customers!A:A,Customers!B:B )</f>
        <v>Ware LLC</v>
      </c>
      <c r="O2328" s="3" t="str">
        <f>_xlfn.XLOOKUP(C2328,Books!A:A,Books!B:B)</f>
        <v>Nearly material</v>
      </c>
      <c r="P2328" s="3" t="str">
        <f>INDEX(Customers!B:B,MATCH(D2328,Customers!A:A,0))</f>
        <v>Ware LLC</v>
      </c>
    </row>
    <row r="2329" spans="1:16">
      <c r="A2329" t="s">
        <v>2976</v>
      </c>
      <c r="B2329" s="5">
        <v>44958</v>
      </c>
      <c r="C2329" t="s">
        <v>22</v>
      </c>
      <c r="D2329" t="s">
        <v>276</v>
      </c>
      <c r="E2329">
        <v>9</v>
      </c>
      <c r="F2329" t="str">
        <f t="shared" si="144"/>
        <v>Bulk</v>
      </c>
      <c r="G2329" s="3">
        <v>332</v>
      </c>
      <c r="H2329">
        <v>15</v>
      </c>
      <c r="I2329" t="str">
        <f t="shared" si="145"/>
        <v>discounted</v>
      </c>
      <c r="J2329" s="3">
        <f>Table3[[#This Row],[Quantity_Sold]]*Table3[[#This Row],[Selling_Price]]</f>
        <v>2988</v>
      </c>
      <c r="K2329" s="3">
        <f t="shared" si="146"/>
        <v>49.8</v>
      </c>
      <c r="L2329" s="3">
        <f t="shared" si="147"/>
        <v>2938.2</v>
      </c>
      <c r="M2329" s="3" t="str">
        <f>TEXT(Table3[[#This Row],[Date]], "mmmm")</f>
        <v>February</v>
      </c>
      <c r="N2329" s="3" t="str">
        <f>_xlfn.XLOOKUP(D2329,Customers!A:A,Customers!B:B )</f>
        <v>Johnston and Sons</v>
      </c>
      <c r="O2329" s="3" t="str">
        <f>_xlfn.XLOOKUP(C2329,Books!A:A,Books!B:B)</f>
        <v>Loss peace on</v>
      </c>
      <c r="P2329" s="3" t="str">
        <f>INDEX(Customers!B:B,MATCH(D2329,Customers!A:A,0))</f>
        <v>Johnston and Sons</v>
      </c>
    </row>
    <row r="2330" spans="1:16">
      <c r="A2330" t="s">
        <v>2977</v>
      </c>
      <c r="B2330" s="5">
        <v>44971</v>
      </c>
      <c r="C2330" t="s">
        <v>120</v>
      </c>
      <c r="D2330" t="s">
        <v>344</v>
      </c>
      <c r="E2330">
        <v>9</v>
      </c>
      <c r="F2330" t="str">
        <f t="shared" si="144"/>
        <v>Bulk</v>
      </c>
      <c r="G2330" s="3">
        <v>204</v>
      </c>
      <c r="H2330">
        <v>10</v>
      </c>
      <c r="I2330" t="str">
        <f t="shared" si="145"/>
        <v>discounted</v>
      </c>
      <c r="J2330" s="3">
        <f>Table3[[#This Row],[Quantity_Sold]]*Table3[[#This Row],[Selling_Price]]</f>
        <v>1836</v>
      </c>
      <c r="K2330" s="3">
        <f t="shared" si="146"/>
        <v>20.399999999999999</v>
      </c>
      <c r="L2330" s="3">
        <f t="shared" si="147"/>
        <v>1815.6</v>
      </c>
      <c r="M2330" s="3" t="str">
        <f>TEXT(Table3[[#This Row],[Date]], "mmmm")</f>
        <v>February</v>
      </c>
      <c r="N2330" s="3" t="str">
        <f>_xlfn.XLOOKUP(D2330,Customers!A:A,Customers!B:B )</f>
        <v>Newman-Fitzgerald</v>
      </c>
      <c r="O2330" s="3" t="str">
        <f>_xlfn.XLOOKUP(C2330,Books!A:A,Books!B:B)</f>
        <v>Expect turn</v>
      </c>
      <c r="P2330" s="3" t="str">
        <f>INDEX(Customers!B:B,MATCH(D2330,Customers!A:A,0))</f>
        <v>Newman-Fitzgerald</v>
      </c>
    </row>
    <row r="2331" spans="1:16">
      <c r="A2331" t="s">
        <v>2978</v>
      </c>
      <c r="B2331" s="5">
        <v>44960</v>
      </c>
      <c r="C2331" t="s">
        <v>32</v>
      </c>
      <c r="D2331" t="s">
        <v>422</v>
      </c>
      <c r="E2331">
        <v>1</v>
      </c>
      <c r="F2331" t="str">
        <f t="shared" si="144"/>
        <v>normal</v>
      </c>
      <c r="G2331" s="3">
        <v>186</v>
      </c>
      <c r="H2331">
        <v>0</v>
      </c>
      <c r="I2331" t="str">
        <f t="shared" si="145"/>
        <v>full price</v>
      </c>
      <c r="J2331" s="3">
        <f>Table3[[#This Row],[Quantity_Sold]]*Table3[[#This Row],[Selling_Price]]</f>
        <v>186</v>
      </c>
      <c r="K2331" s="3">
        <f t="shared" si="146"/>
        <v>0</v>
      </c>
      <c r="L2331" s="3">
        <f t="shared" si="147"/>
        <v>186</v>
      </c>
      <c r="M2331" s="3" t="str">
        <f>TEXT(Table3[[#This Row],[Date]], "mmmm")</f>
        <v>February</v>
      </c>
      <c r="N2331" s="3" t="str">
        <f>_xlfn.XLOOKUP(D2331,Customers!A:A,Customers!B:B )</f>
        <v>Butler-Carter</v>
      </c>
      <c r="O2331" s="3" t="str">
        <f>_xlfn.XLOOKUP(C2331,Books!A:A,Books!B:B)</f>
        <v>Charge along</v>
      </c>
      <c r="P2331" s="3" t="str">
        <f>INDEX(Customers!B:B,MATCH(D2331,Customers!A:A,0))</f>
        <v>Butler-Carter</v>
      </c>
    </row>
    <row r="2332" spans="1:16">
      <c r="A2332" t="s">
        <v>2979</v>
      </c>
      <c r="B2332" s="5">
        <v>44984</v>
      </c>
      <c r="C2332" t="s">
        <v>30</v>
      </c>
      <c r="D2332" t="s">
        <v>250</v>
      </c>
      <c r="E2332">
        <v>6</v>
      </c>
      <c r="F2332" t="str">
        <f t="shared" si="144"/>
        <v>Bulk</v>
      </c>
      <c r="G2332" s="3">
        <v>281</v>
      </c>
      <c r="H2332">
        <v>10</v>
      </c>
      <c r="I2332" t="str">
        <f t="shared" si="145"/>
        <v>discounted</v>
      </c>
      <c r="J2332" s="3">
        <f>Table3[[#This Row],[Quantity_Sold]]*Table3[[#This Row],[Selling_Price]]</f>
        <v>1686</v>
      </c>
      <c r="K2332" s="3">
        <f t="shared" si="146"/>
        <v>28.1</v>
      </c>
      <c r="L2332" s="3">
        <f t="shared" si="147"/>
        <v>1657.9</v>
      </c>
      <c r="M2332" s="3" t="str">
        <f>TEXT(Table3[[#This Row],[Date]], "mmmm")</f>
        <v>February</v>
      </c>
      <c r="N2332" s="3" t="str">
        <f>_xlfn.XLOOKUP(D2332,Customers!A:A,Customers!B:B )</f>
        <v>Contreras, Suarez and Rocha</v>
      </c>
      <c r="O2332" s="3" t="str">
        <f>_xlfn.XLOOKUP(C2332,Books!A:A,Books!B:B)</f>
        <v>Remember serve</v>
      </c>
      <c r="P2332" s="3" t="str">
        <f>INDEX(Customers!B:B,MATCH(D2332,Customers!A:A,0))</f>
        <v>Contreras, Suarez and Rocha</v>
      </c>
    </row>
    <row r="2333" spans="1:16">
      <c r="A2333" t="s">
        <v>2980</v>
      </c>
      <c r="B2333" s="5">
        <v>44969</v>
      </c>
      <c r="C2333" t="s">
        <v>90</v>
      </c>
      <c r="D2333" t="s">
        <v>338</v>
      </c>
      <c r="E2333">
        <v>6</v>
      </c>
      <c r="F2333" t="str">
        <f t="shared" si="144"/>
        <v>Bulk</v>
      </c>
      <c r="G2333" s="3">
        <v>222</v>
      </c>
      <c r="H2333">
        <v>0</v>
      </c>
      <c r="I2333" t="str">
        <f t="shared" si="145"/>
        <v>full price</v>
      </c>
      <c r="J2333" s="3">
        <f>Table3[[#This Row],[Quantity_Sold]]*Table3[[#This Row],[Selling_Price]]</f>
        <v>1332</v>
      </c>
      <c r="K2333" s="3">
        <f t="shared" si="146"/>
        <v>0</v>
      </c>
      <c r="L2333" s="3">
        <f t="shared" si="147"/>
        <v>1332</v>
      </c>
      <c r="M2333" s="3" t="str">
        <f>TEXT(Table3[[#This Row],[Date]], "mmmm")</f>
        <v>February</v>
      </c>
      <c r="N2333" s="3" t="str">
        <f>_xlfn.XLOOKUP(D2333,Customers!A:A,Customers!B:B )</f>
        <v>Mahoney-Long</v>
      </c>
      <c r="O2333" s="3" t="str">
        <f>_xlfn.XLOOKUP(C2333,Books!A:A,Books!B:B)</f>
        <v>Remember approach buy</v>
      </c>
      <c r="P2333" s="3" t="str">
        <f>INDEX(Customers!B:B,MATCH(D2333,Customers!A:A,0))</f>
        <v>Mahoney-Long</v>
      </c>
    </row>
    <row r="2334" spans="1:16">
      <c r="A2334" t="s">
        <v>2981</v>
      </c>
      <c r="B2334" s="5">
        <v>44965</v>
      </c>
      <c r="C2334" t="s">
        <v>13</v>
      </c>
      <c r="D2334" t="s">
        <v>594</v>
      </c>
      <c r="E2334">
        <v>4</v>
      </c>
      <c r="F2334" t="str">
        <f t="shared" si="144"/>
        <v>normal</v>
      </c>
      <c r="G2334" s="3">
        <v>354</v>
      </c>
      <c r="H2334">
        <v>5</v>
      </c>
      <c r="I2334" t="str">
        <f t="shared" si="145"/>
        <v>discounted</v>
      </c>
      <c r="J2334" s="3">
        <f>Table3[[#This Row],[Quantity_Sold]]*Table3[[#This Row],[Selling_Price]]</f>
        <v>1416</v>
      </c>
      <c r="K2334" s="3">
        <f t="shared" si="146"/>
        <v>17.7</v>
      </c>
      <c r="L2334" s="3">
        <f t="shared" si="147"/>
        <v>1398.3</v>
      </c>
      <c r="M2334" s="3" t="str">
        <f>TEXT(Table3[[#This Row],[Date]], "mmmm")</f>
        <v>February</v>
      </c>
      <c r="N2334" s="3" t="str">
        <f>_xlfn.XLOOKUP(D2334,Customers!A:A,Customers!B:B )</f>
        <v>Bauer, Page and Archer</v>
      </c>
      <c r="O2334" s="3" t="str">
        <f>_xlfn.XLOOKUP(C2334,Books!A:A,Books!B:B)</f>
        <v>Food ability</v>
      </c>
      <c r="P2334" s="3" t="str">
        <f>INDEX(Customers!B:B,MATCH(D2334,Customers!A:A,0))</f>
        <v>Bauer, Page and Archer</v>
      </c>
    </row>
    <row r="2335" spans="1:16">
      <c r="A2335" t="s">
        <v>2982</v>
      </c>
      <c r="B2335" s="5">
        <v>44974</v>
      </c>
      <c r="C2335" t="s">
        <v>26</v>
      </c>
      <c r="D2335" t="s">
        <v>244</v>
      </c>
      <c r="E2335">
        <v>7</v>
      </c>
      <c r="F2335" t="str">
        <f t="shared" si="144"/>
        <v>Bulk</v>
      </c>
      <c r="G2335" s="3">
        <v>210</v>
      </c>
      <c r="H2335">
        <v>5</v>
      </c>
      <c r="I2335" t="str">
        <f t="shared" si="145"/>
        <v>discounted</v>
      </c>
      <c r="J2335" s="3">
        <f>Table3[[#This Row],[Quantity_Sold]]*Table3[[#This Row],[Selling_Price]]</f>
        <v>1470</v>
      </c>
      <c r="K2335" s="3">
        <f t="shared" si="146"/>
        <v>10.5</v>
      </c>
      <c r="L2335" s="3">
        <f t="shared" si="147"/>
        <v>1459.5</v>
      </c>
      <c r="M2335" s="3" t="str">
        <f>TEXT(Table3[[#This Row],[Date]], "mmmm")</f>
        <v>February</v>
      </c>
      <c r="N2335" s="3" t="str">
        <f>_xlfn.XLOOKUP(D2335,Customers!A:A,Customers!B:B )</f>
        <v>Byrd, Dixon and Kennedy</v>
      </c>
      <c r="O2335" s="3" t="str">
        <f>_xlfn.XLOOKUP(C2335,Books!A:A,Books!B:B)</f>
        <v>Nearly material</v>
      </c>
      <c r="P2335" s="3" t="str">
        <f>INDEX(Customers!B:B,MATCH(D2335,Customers!A:A,0))</f>
        <v>Byrd, Dixon and Kennedy</v>
      </c>
    </row>
    <row r="2336" spans="1:16">
      <c r="A2336" t="s">
        <v>2983</v>
      </c>
      <c r="B2336" s="5">
        <v>44983</v>
      </c>
      <c r="C2336" t="s">
        <v>72</v>
      </c>
      <c r="D2336" t="s">
        <v>464</v>
      </c>
      <c r="E2336">
        <v>9</v>
      </c>
      <c r="F2336" t="str">
        <f t="shared" si="144"/>
        <v>Bulk</v>
      </c>
      <c r="G2336" s="3">
        <v>423</v>
      </c>
      <c r="H2336">
        <v>15</v>
      </c>
      <c r="I2336" t="str">
        <f t="shared" si="145"/>
        <v>discounted</v>
      </c>
      <c r="J2336" s="3">
        <f>Table3[[#This Row],[Quantity_Sold]]*Table3[[#This Row],[Selling_Price]]</f>
        <v>3807</v>
      </c>
      <c r="K2336" s="3">
        <f t="shared" si="146"/>
        <v>63.45</v>
      </c>
      <c r="L2336" s="3">
        <f t="shared" si="147"/>
        <v>3743.55</v>
      </c>
      <c r="M2336" s="3" t="str">
        <f>TEXT(Table3[[#This Row],[Date]], "mmmm")</f>
        <v>February</v>
      </c>
      <c r="N2336" s="3" t="str">
        <f>_xlfn.XLOOKUP(D2336,Customers!A:A,Customers!B:B )</f>
        <v>Vargas, Ali and Vasquez</v>
      </c>
      <c r="O2336" s="3" t="str">
        <f>_xlfn.XLOOKUP(C2336,Books!A:A,Books!B:B)</f>
        <v>Remain hard</v>
      </c>
      <c r="P2336" s="3" t="str">
        <f>INDEX(Customers!B:B,MATCH(D2336,Customers!A:A,0))</f>
        <v>Vargas, Ali and Vasquez</v>
      </c>
    </row>
    <row r="2337" spans="1:16">
      <c r="A2337" t="s">
        <v>2984</v>
      </c>
      <c r="B2337" s="5">
        <v>44974</v>
      </c>
      <c r="C2337" t="s">
        <v>38</v>
      </c>
      <c r="D2337" t="s">
        <v>276</v>
      </c>
      <c r="E2337">
        <v>7</v>
      </c>
      <c r="F2337" t="str">
        <f t="shared" si="144"/>
        <v>Bulk</v>
      </c>
      <c r="G2337" s="3">
        <v>417</v>
      </c>
      <c r="H2337">
        <v>15</v>
      </c>
      <c r="I2337" t="str">
        <f t="shared" si="145"/>
        <v>discounted</v>
      </c>
      <c r="J2337" s="3">
        <f>Table3[[#This Row],[Quantity_Sold]]*Table3[[#This Row],[Selling_Price]]</f>
        <v>2919</v>
      </c>
      <c r="K2337" s="3">
        <f t="shared" si="146"/>
        <v>62.55</v>
      </c>
      <c r="L2337" s="3">
        <f t="shared" si="147"/>
        <v>2856.45</v>
      </c>
      <c r="M2337" s="3" t="str">
        <f>TEXT(Table3[[#This Row],[Date]], "mmmm")</f>
        <v>February</v>
      </c>
      <c r="N2337" s="3" t="str">
        <f>_xlfn.XLOOKUP(D2337,Customers!A:A,Customers!B:B )</f>
        <v>Johnston and Sons</v>
      </c>
      <c r="O2337" s="3" t="str">
        <f>_xlfn.XLOOKUP(C2337,Books!A:A,Books!B:B)</f>
        <v>Impact believe worker look</v>
      </c>
      <c r="P2337" s="3" t="str">
        <f>INDEX(Customers!B:B,MATCH(D2337,Customers!A:A,0))</f>
        <v>Johnston and Sons</v>
      </c>
    </row>
    <row r="2338" spans="1:16">
      <c r="A2338" t="s">
        <v>2985</v>
      </c>
      <c r="B2338" s="5">
        <v>44973</v>
      </c>
      <c r="C2338" t="s">
        <v>120</v>
      </c>
      <c r="D2338" t="s">
        <v>444</v>
      </c>
      <c r="E2338">
        <v>9</v>
      </c>
      <c r="F2338" t="str">
        <f t="shared" si="144"/>
        <v>Bulk</v>
      </c>
      <c r="G2338" s="3">
        <v>204</v>
      </c>
      <c r="H2338">
        <v>0</v>
      </c>
      <c r="I2338" t="str">
        <f t="shared" si="145"/>
        <v>full price</v>
      </c>
      <c r="J2338" s="3">
        <f>Table3[[#This Row],[Quantity_Sold]]*Table3[[#This Row],[Selling_Price]]</f>
        <v>1836</v>
      </c>
      <c r="K2338" s="3">
        <f t="shared" si="146"/>
        <v>0</v>
      </c>
      <c r="L2338" s="3">
        <f t="shared" si="147"/>
        <v>1836</v>
      </c>
      <c r="M2338" s="3" t="str">
        <f>TEXT(Table3[[#This Row],[Date]], "mmmm")</f>
        <v>February</v>
      </c>
      <c r="N2338" s="3" t="str">
        <f>_xlfn.XLOOKUP(D2338,Customers!A:A,Customers!B:B )</f>
        <v>Larson and Sons</v>
      </c>
      <c r="O2338" s="3" t="str">
        <f>_xlfn.XLOOKUP(C2338,Books!A:A,Books!B:B)</f>
        <v>Expect turn</v>
      </c>
      <c r="P2338" s="3" t="str">
        <f>INDEX(Customers!B:B,MATCH(D2338,Customers!A:A,0))</f>
        <v>Larson and Sons</v>
      </c>
    </row>
    <row r="2339" spans="1:16">
      <c r="A2339" t="s">
        <v>2986</v>
      </c>
      <c r="B2339" s="5">
        <v>44960</v>
      </c>
      <c r="C2339" t="s">
        <v>34</v>
      </c>
      <c r="D2339" t="s">
        <v>592</v>
      </c>
      <c r="E2339">
        <v>9</v>
      </c>
      <c r="F2339" t="str">
        <f t="shared" si="144"/>
        <v>Bulk</v>
      </c>
      <c r="G2339" s="3">
        <v>284</v>
      </c>
      <c r="H2339">
        <v>15</v>
      </c>
      <c r="I2339" t="str">
        <f t="shared" si="145"/>
        <v>discounted</v>
      </c>
      <c r="J2339" s="3">
        <f>Table3[[#This Row],[Quantity_Sold]]*Table3[[#This Row],[Selling_Price]]</f>
        <v>2556</v>
      </c>
      <c r="K2339" s="3">
        <f t="shared" si="146"/>
        <v>42.6</v>
      </c>
      <c r="L2339" s="3">
        <f t="shared" si="147"/>
        <v>2513.4</v>
      </c>
      <c r="M2339" s="3" t="str">
        <f>TEXT(Table3[[#This Row],[Date]], "mmmm")</f>
        <v>February</v>
      </c>
      <c r="N2339" s="3" t="str">
        <f>_xlfn.XLOOKUP(D2339,Customers!A:A,Customers!B:B )</f>
        <v>Martin, Davis and Arias</v>
      </c>
      <c r="O2339" s="3" t="str">
        <f>_xlfn.XLOOKUP(C2339,Books!A:A,Books!B:B)</f>
        <v>Against realize bill</v>
      </c>
      <c r="P2339" s="3" t="str">
        <f>INDEX(Customers!B:B,MATCH(D2339,Customers!A:A,0))</f>
        <v>Martin, Davis and Arias</v>
      </c>
    </row>
    <row r="2340" spans="1:16">
      <c r="A2340" t="s">
        <v>2987</v>
      </c>
      <c r="B2340" s="5">
        <v>44982</v>
      </c>
      <c r="C2340" t="s">
        <v>48</v>
      </c>
      <c r="D2340" t="s">
        <v>632</v>
      </c>
      <c r="E2340">
        <v>5</v>
      </c>
      <c r="F2340" t="str">
        <f t="shared" si="144"/>
        <v>normal</v>
      </c>
      <c r="G2340" s="3">
        <v>386</v>
      </c>
      <c r="H2340">
        <v>0</v>
      </c>
      <c r="I2340" t="str">
        <f t="shared" si="145"/>
        <v>full price</v>
      </c>
      <c r="J2340" s="3">
        <f>Table3[[#This Row],[Quantity_Sold]]*Table3[[#This Row],[Selling_Price]]</f>
        <v>1930</v>
      </c>
      <c r="K2340" s="3">
        <f t="shared" si="146"/>
        <v>0</v>
      </c>
      <c r="L2340" s="3">
        <f t="shared" si="147"/>
        <v>1930</v>
      </c>
      <c r="M2340" s="3" t="str">
        <f>TEXT(Table3[[#This Row],[Date]], "mmmm")</f>
        <v>February</v>
      </c>
      <c r="N2340" s="3" t="str">
        <f>_xlfn.XLOOKUP(D2340,Customers!A:A,Customers!B:B )</f>
        <v>Jones-Hunter</v>
      </c>
      <c r="O2340" s="3" t="str">
        <f>_xlfn.XLOOKUP(C2340,Books!A:A,Books!B:B)</f>
        <v>Choose level</v>
      </c>
      <c r="P2340" s="3" t="str">
        <f>INDEX(Customers!B:B,MATCH(D2340,Customers!A:A,0))</f>
        <v>Jones-Hunter</v>
      </c>
    </row>
    <row r="2341" spans="1:16">
      <c r="A2341" t="s">
        <v>2988</v>
      </c>
      <c r="B2341" s="5">
        <v>44963</v>
      </c>
      <c r="C2341" t="s">
        <v>50</v>
      </c>
      <c r="D2341" t="s">
        <v>160</v>
      </c>
      <c r="E2341">
        <v>8</v>
      </c>
      <c r="F2341" t="str">
        <f t="shared" si="144"/>
        <v>Bulk</v>
      </c>
      <c r="G2341" s="3">
        <v>269</v>
      </c>
      <c r="H2341">
        <v>5</v>
      </c>
      <c r="I2341" t="str">
        <f t="shared" si="145"/>
        <v>discounted</v>
      </c>
      <c r="J2341" s="3">
        <f>Table3[[#This Row],[Quantity_Sold]]*Table3[[#This Row],[Selling_Price]]</f>
        <v>2152</v>
      </c>
      <c r="K2341" s="3">
        <f t="shared" si="146"/>
        <v>13.45</v>
      </c>
      <c r="L2341" s="3">
        <f t="shared" si="147"/>
        <v>2138.5500000000002</v>
      </c>
      <c r="M2341" s="3" t="str">
        <f>TEXT(Table3[[#This Row],[Date]], "mmmm")</f>
        <v>February</v>
      </c>
      <c r="N2341" s="3" t="str">
        <f>_xlfn.XLOOKUP(D2341,Customers!A:A,Customers!B:B )</f>
        <v>Wu Group</v>
      </c>
      <c r="O2341" s="3" t="str">
        <f>_xlfn.XLOOKUP(C2341,Books!A:A,Books!B:B)</f>
        <v>Course history</v>
      </c>
      <c r="P2341" s="3" t="str">
        <f>INDEX(Customers!B:B,MATCH(D2341,Customers!A:A,0))</f>
        <v>Wu Group</v>
      </c>
    </row>
    <row r="2342" spans="1:16">
      <c r="A2342" t="s">
        <v>2989</v>
      </c>
      <c r="B2342" s="5">
        <v>44964</v>
      </c>
      <c r="C2342" t="s">
        <v>106</v>
      </c>
      <c r="D2342" t="s">
        <v>316</v>
      </c>
      <c r="E2342">
        <v>1</v>
      </c>
      <c r="F2342" t="str">
        <f t="shared" si="144"/>
        <v>normal</v>
      </c>
      <c r="G2342" s="3">
        <v>219</v>
      </c>
      <c r="H2342">
        <v>15</v>
      </c>
      <c r="I2342" t="str">
        <f t="shared" si="145"/>
        <v>discounted</v>
      </c>
      <c r="J2342" s="3">
        <f>Table3[[#This Row],[Quantity_Sold]]*Table3[[#This Row],[Selling_Price]]</f>
        <v>219</v>
      </c>
      <c r="K2342" s="3">
        <f t="shared" si="146"/>
        <v>32.85</v>
      </c>
      <c r="L2342" s="3">
        <f t="shared" si="147"/>
        <v>186.15</v>
      </c>
      <c r="M2342" s="3" t="str">
        <f>TEXT(Table3[[#This Row],[Date]], "mmmm")</f>
        <v>February</v>
      </c>
      <c r="N2342" s="3" t="str">
        <f>_xlfn.XLOOKUP(D2342,Customers!A:A,Customers!B:B )</f>
        <v>King LLC</v>
      </c>
      <c r="O2342" s="3" t="str">
        <f>_xlfn.XLOOKUP(C2342,Books!A:A,Books!B:B)</f>
        <v>Some may</v>
      </c>
      <c r="P2342" s="3" t="str">
        <f>INDEX(Customers!B:B,MATCH(D2342,Customers!A:A,0))</f>
        <v>King LLC</v>
      </c>
    </row>
    <row r="2343" spans="1:16">
      <c r="A2343" t="s">
        <v>2990</v>
      </c>
      <c r="B2343" s="5">
        <v>44965</v>
      </c>
      <c r="C2343" t="s">
        <v>68</v>
      </c>
      <c r="D2343" t="s">
        <v>368</v>
      </c>
      <c r="E2343">
        <v>6</v>
      </c>
      <c r="F2343" t="str">
        <f t="shared" si="144"/>
        <v>Bulk</v>
      </c>
      <c r="G2343" s="3">
        <v>410</v>
      </c>
      <c r="H2343">
        <v>0</v>
      </c>
      <c r="I2343" t="str">
        <f t="shared" si="145"/>
        <v>full price</v>
      </c>
      <c r="J2343" s="3">
        <f>Table3[[#This Row],[Quantity_Sold]]*Table3[[#This Row],[Selling_Price]]</f>
        <v>2460</v>
      </c>
      <c r="K2343" s="3">
        <f t="shared" si="146"/>
        <v>0</v>
      </c>
      <c r="L2343" s="3">
        <f t="shared" si="147"/>
        <v>2460</v>
      </c>
      <c r="M2343" s="3" t="str">
        <f>TEXT(Table3[[#This Row],[Date]], "mmmm")</f>
        <v>February</v>
      </c>
      <c r="N2343" s="3" t="str">
        <f>_xlfn.XLOOKUP(D2343,Customers!A:A,Customers!B:B )</f>
        <v>Anderson-Martinez</v>
      </c>
      <c r="O2343" s="3" t="str">
        <f>_xlfn.XLOOKUP(C2343,Books!A:A,Books!B:B)</f>
        <v>Audience will series</v>
      </c>
      <c r="P2343" s="3" t="str">
        <f>INDEX(Customers!B:B,MATCH(D2343,Customers!A:A,0))</f>
        <v>Anderson-Martinez</v>
      </c>
    </row>
    <row r="2344" spans="1:16">
      <c r="A2344" t="s">
        <v>2991</v>
      </c>
      <c r="B2344" s="5">
        <v>44971</v>
      </c>
      <c r="C2344" t="s">
        <v>118</v>
      </c>
      <c r="D2344" t="s">
        <v>178</v>
      </c>
      <c r="E2344">
        <v>10</v>
      </c>
      <c r="F2344" t="str">
        <f t="shared" si="144"/>
        <v>Bulk</v>
      </c>
      <c r="G2344" s="3">
        <v>192</v>
      </c>
      <c r="H2344">
        <v>15</v>
      </c>
      <c r="I2344" t="str">
        <f t="shared" si="145"/>
        <v>discounted</v>
      </c>
      <c r="J2344" s="3">
        <f>Table3[[#This Row],[Quantity_Sold]]*Table3[[#This Row],[Selling_Price]]</f>
        <v>1920</v>
      </c>
      <c r="K2344" s="3">
        <f t="shared" si="146"/>
        <v>28.8</v>
      </c>
      <c r="L2344" s="3">
        <f t="shared" si="147"/>
        <v>1891.2</v>
      </c>
      <c r="M2344" s="3" t="str">
        <f>TEXT(Table3[[#This Row],[Date]], "mmmm")</f>
        <v>February</v>
      </c>
      <c r="N2344" s="3" t="str">
        <f>_xlfn.XLOOKUP(D2344,Customers!A:A,Customers!B:B )</f>
        <v>Ross, Ballard and Clark</v>
      </c>
      <c r="O2344" s="3" t="str">
        <f>_xlfn.XLOOKUP(C2344,Books!A:A,Books!B:B)</f>
        <v>Attorney</v>
      </c>
      <c r="P2344" s="3" t="str">
        <f>INDEX(Customers!B:B,MATCH(D2344,Customers!A:A,0))</f>
        <v>Ross, Ballard and Clark</v>
      </c>
    </row>
    <row r="2345" spans="1:16">
      <c r="A2345" t="s">
        <v>2992</v>
      </c>
      <c r="B2345" s="5">
        <v>44974</v>
      </c>
      <c r="C2345" t="s">
        <v>80</v>
      </c>
      <c r="D2345" t="s">
        <v>272</v>
      </c>
      <c r="E2345">
        <v>5</v>
      </c>
      <c r="F2345" t="str">
        <f t="shared" si="144"/>
        <v>normal</v>
      </c>
      <c r="G2345" s="3">
        <v>164</v>
      </c>
      <c r="H2345">
        <v>0</v>
      </c>
      <c r="I2345" t="str">
        <f t="shared" si="145"/>
        <v>full price</v>
      </c>
      <c r="J2345" s="3">
        <f>Table3[[#This Row],[Quantity_Sold]]*Table3[[#This Row],[Selling_Price]]</f>
        <v>820</v>
      </c>
      <c r="K2345" s="3">
        <f t="shared" si="146"/>
        <v>0</v>
      </c>
      <c r="L2345" s="3">
        <f t="shared" si="147"/>
        <v>820</v>
      </c>
      <c r="M2345" s="3" t="str">
        <f>TEXT(Table3[[#This Row],[Date]], "mmmm")</f>
        <v>February</v>
      </c>
      <c r="N2345" s="3" t="str">
        <f>_xlfn.XLOOKUP(D2345,Customers!A:A,Customers!B:B )</f>
        <v>Garcia, Scott and Beltran</v>
      </c>
      <c r="O2345" s="3" t="str">
        <f>_xlfn.XLOOKUP(C2345,Books!A:A,Books!B:B)</f>
        <v>Can apply</v>
      </c>
      <c r="P2345" s="3" t="str">
        <f>INDEX(Customers!B:B,MATCH(D2345,Customers!A:A,0))</f>
        <v>Garcia, Scott and Beltran</v>
      </c>
    </row>
    <row r="2346" spans="1:16">
      <c r="A2346" t="s">
        <v>2993</v>
      </c>
      <c r="B2346" s="5">
        <v>44971</v>
      </c>
      <c r="C2346" t="s">
        <v>7</v>
      </c>
      <c r="D2346" t="s">
        <v>380</v>
      </c>
      <c r="E2346">
        <v>9</v>
      </c>
      <c r="F2346" t="str">
        <f t="shared" si="144"/>
        <v>Bulk</v>
      </c>
      <c r="G2346" s="3">
        <v>341</v>
      </c>
      <c r="H2346">
        <v>10</v>
      </c>
      <c r="I2346" t="str">
        <f t="shared" si="145"/>
        <v>discounted</v>
      </c>
      <c r="J2346" s="3">
        <f>Table3[[#This Row],[Quantity_Sold]]*Table3[[#This Row],[Selling_Price]]</f>
        <v>3069</v>
      </c>
      <c r="K2346" s="3">
        <f t="shared" si="146"/>
        <v>34.1</v>
      </c>
      <c r="L2346" s="3">
        <f t="shared" si="147"/>
        <v>3034.9</v>
      </c>
      <c r="M2346" s="3" t="str">
        <f>TEXT(Table3[[#This Row],[Date]], "mmmm")</f>
        <v>February</v>
      </c>
      <c r="N2346" s="3" t="str">
        <f>_xlfn.XLOOKUP(D2346,Customers!A:A,Customers!B:B )</f>
        <v>Barnes-Johnson</v>
      </c>
      <c r="O2346" s="3" t="str">
        <f>_xlfn.XLOOKUP(C2346,Books!A:A,Books!B:B)</f>
        <v>Key protect simple fall</v>
      </c>
      <c r="P2346" s="3" t="str">
        <f>INDEX(Customers!B:B,MATCH(D2346,Customers!A:A,0))</f>
        <v>Barnes-Johnson</v>
      </c>
    </row>
    <row r="2347" spans="1:16">
      <c r="A2347" t="s">
        <v>2994</v>
      </c>
      <c r="B2347" s="5">
        <v>44985</v>
      </c>
      <c r="C2347" t="s">
        <v>48</v>
      </c>
      <c r="D2347" t="s">
        <v>162</v>
      </c>
      <c r="E2347">
        <v>5</v>
      </c>
      <c r="F2347" t="str">
        <f t="shared" si="144"/>
        <v>normal</v>
      </c>
      <c r="G2347" s="3">
        <v>386</v>
      </c>
      <c r="H2347">
        <v>10</v>
      </c>
      <c r="I2347" t="str">
        <f t="shared" si="145"/>
        <v>discounted</v>
      </c>
      <c r="J2347" s="3">
        <f>Table3[[#This Row],[Quantity_Sold]]*Table3[[#This Row],[Selling_Price]]</f>
        <v>1930</v>
      </c>
      <c r="K2347" s="3">
        <f t="shared" si="146"/>
        <v>38.6</v>
      </c>
      <c r="L2347" s="3">
        <f t="shared" si="147"/>
        <v>1891.4</v>
      </c>
      <c r="M2347" s="3" t="str">
        <f>TEXT(Table3[[#This Row],[Date]], "mmmm")</f>
        <v>February</v>
      </c>
      <c r="N2347" s="3" t="str">
        <f>_xlfn.XLOOKUP(D2347,Customers!A:A,Customers!B:B )</f>
        <v>Trevino PLC</v>
      </c>
      <c r="O2347" s="3" t="str">
        <f>_xlfn.XLOOKUP(C2347,Books!A:A,Books!B:B)</f>
        <v>Choose level</v>
      </c>
      <c r="P2347" s="3" t="str">
        <f>INDEX(Customers!B:B,MATCH(D2347,Customers!A:A,0))</f>
        <v>Trevino PLC</v>
      </c>
    </row>
    <row r="2348" spans="1:16">
      <c r="A2348" t="s">
        <v>2995</v>
      </c>
      <c r="B2348" s="5">
        <v>44961</v>
      </c>
      <c r="C2348" t="s">
        <v>58</v>
      </c>
      <c r="D2348" t="s">
        <v>314</v>
      </c>
      <c r="E2348">
        <v>8</v>
      </c>
      <c r="F2348" t="str">
        <f t="shared" si="144"/>
        <v>Bulk</v>
      </c>
      <c r="G2348" s="3">
        <v>467</v>
      </c>
      <c r="H2348">
        <v>10</v>
      </c>
      <c r="I2348" t="str">
        <f t="shared" si="145"/>
        <v>discounted</v>
      </c>
      <c r="J2348" s="3">
        <f>Table3[[#This Row],[Quantity_Sold]]*Table3[[#This Row],[Selling_Price]]</f>
        <v>3736</v>
      </c>
      <c r="K2348" s="3">
        <f t="shared" si="146"/>
        <v>46.7</v>
      </c>
      <c r="L2348" s="3">
        <f t="shared" si="147"/>
        <v>3689.3</v>
      </c>
      <c r="M2348" s="3" t="str">
        <f>TEXT(Table3[[#This Row],[Date]], "mmmm")</f>
        <v>February</v>
      </c>
      <c r="N2348" s="3" t="str">
        <f>_xlfn.XLOOKUP(D2348,Customers!A:A,Customers!B:B )</f>
        <v>Anderson LLC</v>
      </c>
      <c r="O2348" s="3" t="str">
        <f>_xlfn.XLOOKUP(C2348,Books!A:A,Books!B:B)</f>
        <v>World threat</v>
      </c>
      <c r="P2348" s="3" t="str">
        <f>INDEX(Customers!B:B,MATCH(D2348,Customers!A:A,0))</f>
        <v>Anderson LLC</v>
      </c>
    </row>
    <row r="2349" spans="1:16">
      <c r="A2349" t="s">
        <v>2996</v>
      </c>
      <c r="B2349" s="5">
        <v>44980</v>
      </c>
      <c r="C2349" t="s">
        <v>62</v>
      </c>
      <c r="D2349" t="s">
        <v>168</v>
      </c>
      <c r="E2349">
        <v>7</v>
      </c>
      <c r="F2349" t="str">
        <f t="shared" si="144"/>
        <v>Bulk</v>
      </c>
      <c r="G2349" s="3">
        <v>336</v>
      </c>
      <c r="H2349">
        <v>15</v>
      </c>
      <c r="I2349" t="str">
        <f t="shared" si="145"/>
        <v>discounted</v>
      </c>
      <c r="J2349" s="3">
        <f>Table3[[#This Row],[Quantity_Sold]]*Table3[[#This Row],[Selling_Price]]</f>
        <v>2352</v>
      </c>
      <c r="K2349" s="3">
        <f t="shared" si="146"/>
        <v>50.4</v>
      </c>
      <c r="L2349" s="3">
        <f t="shared" si="147"/>
        <v>2301.6</v>
      </c>
      <c r="M2349" s="3" t="str">
        <f>TEXT(Table3[[#This Row],[Date]], "mmmm")</f>
        <v>February</v>
      </c>
      <c r="N2349" s="3" t="str">
        <f>_xlfn.XLOOKUP(D2349,Customers!A:A,Customers!B:B )</f>
        <v>Maldonado, Miller and Thomas</v>
      </c>
      <c r="O2349" s="3" t="str">
        <f>_xlfn.XLOOKUP(C2349,Books!A:A,Books!B:B)</f>
        <v>Wife get age</v>
      </c>
      <c r="P2349" s="3" t="str">
        <f>INDEX(Customers!B:B,MATCH(D2349,Customers!A:A,0))</f>
        <v>Maldonado, Miller and Thomas</v>
      </c>
    </row>
    <row r="2350" spans="1:16">
      <c r="A2350" t="s">
        <v>2997</v>
      </c>
      <c r="B2350" s="5">
        <v>44969</v>
      </c>
      <c r="C2350" t="s">
        <v>24</v>
      </c>
      <c r="D2350" t="s">
        <v>466</v>
      </c>
      <c r="E2350">
        <v>6</v>
      </c>
      <c r="F2350" t="str">
        <f t="shared" si="144"/>
        <v>Bulk</v>
      </c>
      <c r="G2350" s="3">
        <v>492</v>
      </c>
      <c r="H2350">
        <v>15</v>
      </c>
      <c r="I2350" t="str">
        <f t="shared" si="145"/>
        <v>discounted</v>
      </c>
      <c r="J2350" s="3">
        <f>Table3[[#This Row],[Quantity_Sold]]*Table3[[#This Row],[Selling_Price]]</f>
        <v>2952</v>
      </c>
      <c r="K2350" s="3">
        <f t="shared" si="146"/>
        <v>73.8</v>
      </c>
      <c r="L2350" s="3">
        <f t="shared" si="147"/>
        <v>2878.2</v>
      </c>
      <c r="M2350" s="3" t="str">
        <f>TEXT(Table3[[#This Row],[Date]], "mmmm")</f>
        <v>February</v>
      </c>
      <c r="N2350" s="3" t="str">
        <f>_xlfn.XLOOKUP(D2350,Customers!A:A,Customers!B:B )</f>
        <v>Knight-Coleman</v>
      </c>
      <c r="O2350" s="3" t="str">
        <f>_xlfn.XLOOKUP(C2350,Books!A:A,Books!B:B)</f>
        <v>Audience stop sport</v>
      </c>
      <c r="P2350" s="3" t="str">
        <f>INDEX(Customers!B:B,MATCH(D2350,Customers!A:A,0))</f>
        <v>Knight-Coleman</v>
      </c>
    </row>
    <row r="2351" spans="1:16">
      <c r="A2351" t="s">
        <v>2998</v>
      </c>
      <c r="B2351" s="5">
        <v>44967</v>
      </c>
      <c r="C2351" t="s">
        <v>94</v>
      </c>
      <c r="D2351" t="s">
        <v>340</v>
      </c>
      <c r="E2351">
        <v>6</v>
      </c>
      <c r="F2351" t="str">
        <f t="shared" si="144"/>
        <v>Bulk</v>
      </c>
      <c r="G2351" s="3">
        <v>262</v>
      </c>
      <c r="H2351">
        <v>0</v>
      </c>
      <c r="I2351" t="str">
        <f t="shared" si="145"/>
        <v>full price</v>
      </c>
      <c r="J2351" s="3">
        <f>Table3[[#This Row],[Quantity_Sold]]*Table3[[#This Row],[Selling_Price]]</f>
        <v>1572</v>
      </c>
      <c r="K2351" s="3">
        <f t="shared" si="146"/>
        <v>0</v>
      </c>
      <c r="L2351" s="3">
        <f t="shared" si="147"/>
        <v>1572</v>
      </c>
      <c r="M2351" s="3" t="str">
        <f>TEXT(Table3[[#This Row],[Date]], "mmmm")</f>
        <v>February</v>
      </c>
      <c r="N2351" s="3" t="str">
        <f>_xlfn.XLOOKUP(D2351,Customers!A:A,Customers!B:B )</f>
        <v>Miller-Miller</v>
      </c>
      <c r="O2351" s="3" t="str">
        <f>_xlfn.XLOOKUP(C2351,Books!A:A,Books!B:B)</f>
        <v>Number owner</v>
      </c>
      <c r="P2351" s="3" t="str">
        <f>INDEX(Customers!B:B,MATCH(D2351,Customers!A:A,0))</f>
        <v>Miller-Miller</v>
      </c>
    </row>
    <row r="2352" spans="1:16">
      <c r="A2352" t="s">
        <v>2999</v>
      </c>
      <c r="B2352" s="5">
        <v>44985</v>
      </c>
      <c r="C2352" t="s">
        <v>114</v>
      </c>
      <c r="D2352" t="s">
        <v>490</v>
      </c>
      <c r="E2352">
        <v>3</v>
      </c>
      <c r="F2352" t="str">
        <f t="shared" si="144"/>
        <v>normal</v>
      </c>
      <c r="G2352" s="3">
        <v>315</v>
      </c>
      <c r="H2352">
        <v>10</v>
      </c>
      <c r="I2352" t="str">
        <f t="shared" si="145"/>
        <v>discounted</v>
      </c>
      <c r="J2352" s="3">
        <f>Table3[[#This Row],[Quantity_Sold]]*Table3[[#This Row],[Selling_Price]]</f>
        <v>945</v>
      </c>
      <c r="K2352" s="3">
        <f t="shared" si="146"/>
        <v>31.5</v>
      </c>
      <c r="L2352" s="3">
        <f t="shared" si="147"/>
        <v>913.5</v>
      </c>
      <c r="M2352" s="3" t="str">
        <f>TEXT(Table3[[#This Row],[Date]], "mmmm")</f>
        <v>February</v>
      </c>
      <c r="N2352" s="3" t="str">
        <f>_xlfn.XLOOKUP(D2352,Customers!A:A,Customers!B:B )</f>
        <v>Edwards, Ayers and Lowe</v>
      </c>
      <c r="O2352" s="3" t="str">
        <f>_xlfn.XLOOKUP(C2352,Books!A:A,Books!B:B)</f>
        <v>Detail difficult power</v>
      </c>
      <c r="P2352" s="3" t="str">
        <f>INDEX(Customers!B:B,MATCH(D2352,Customers!A:A,0))</f>
        <v>Edwards, Ayers and Lowe</v>
      </c>
    </row>
    <row r="2353" spans="1:16">
      <c r="A2353" t="s">
        <v>3000</v>
      </c>
      <c r="B2353" s="5">
        <v>44980</v>
      </c>
      <c r="C2353" t="s">
        <v>50</v>
      </c>
      <c r="D2353" t="s">
        <v>318</v>
      </c>
      <c r="E2353">
        <v>5</v>
      </c>
      <c r="F2353" t="str">
        <f t="shared" si="144"/>
        <v>normal</v>
      </c>
      <c r="G2353" s="3">
        <v>269</v>
      </c>
      <c r="H2353">
        <v>10</v>
      </c>
      <c r="I2353" t="str">
        <f t="shared" si="145"/>
        <v>discounted</v>
      </c>
      <c r="J2353" s="3">
        <f>Table3[[#This Row],[Quantity_Sold]]*Table3[[#This Row],[Selling_Price]]</f>
        <v>1345</v>
      </c>
      <c r="K2353" s="3">
        <f t="shared" si="146"/>
        <v>26.9</v>
      </c>
      <c r="L2353" s="3">
        <f t="shared" si="147"/>
        <v>1318.1</v>
      </c>
      <c r="M2353" s="3" t="str">
        <f>TEXT(Table3[[#This Row],[Date]], "mmmm")</f>
        <v>February</v>
      </c>
      <c r="N2353" s="3" t="str">
        <f>_xlfn.XLOOKUP(D2353,Customers!A:A,Customers!B:B )</f>
        <v>Davis, Shepard and Clay</v>
      </c>
      <c r="O2353" s="3" t="str">
        <f>_xlfn.XLOOKUP(C2353,Books!A:A,Books!B:B)</f>
        <v>Course history</v>
      </c>
      <c r="P2353" s="3" t="str">
        <f>INDEX(Customers!B:B,MATCH(D2353,Customers!A:A,0))</f>
        <v>Davis, Shepard and Clay</v>
      </c>
    </row>
    <row r="2354" spans="1:16">
      <c r="A2354" t="s">
        <v>3001</v>
      </c>
      <c r="B2354" s="5">
        <v>44959</v>
      </c>
      <c r="C2354" t="s">
        <v>40</v>
      </c>
      <c r="D2354" t="s">
        <v>484</v>
      </c>
      <c r="E2354">
        <v>10</v>
      </c>
      <c r="F2354" t="str">
        <f t="shared" si="144"/>
        <v>Bulk</v>
      </c>
      <c r="G2354" s="3">
        <v>427</v>
      </c>
      <c r="H2354">
        <v>10</v>
      </c>
      <c r="I2354" t="str">
        <f t="shared" si="145"/>
        <v>discounted</v>
      </c>
      <c r="J2354" s="3">
        <f>Table3[[#This Row],[Quantity_Sold]]*Table3[[#This Row],[Selling_Price]]</f>
        <v>4270</v>
      </c>
      <c r="K2354" s="3">
        <f t="shared" si="146"/>
        <v>42.7</v>
      </c>
      <c r="L2354" s="3">
        <f t="shared" si="147"/>
        <v>4227.3</v>
      </c>
      <c r="M2354" s="3" t="str">
        <f>TEXT(Table3[[#This Row],[Date]], "mmmm")</f>
        <v>February</v>
      </c>
      <c r="N2354" s="3" t="str">
        <f>_xlfn.XLOOKUP(D2354,Customers!A:A,Customers!B:B )</f>
        <v>Hall-Morgan</v>
      </c>
      <c r="O2354" s="3" t="str">
        <f>_xlfn.XLOOKUP(C2354,Books!A:A,Books!B:B)</f>
        <v>Big thought where</v>
      </c>
      <c r="P2354" s="3" t="str">
        <f>INDEX(Customers!B:B,MATCH(D2354,Customers!A:A,0))</f>
        <v>Hall-Morgan</v>
      </c>
    </row>
    <row r="2355" spans="1:16">
      <c r="A2355" t="s">
        <v>3002</v>
      </c>
      <c r="B2355" s="5">
        <v>44976</v>
      </c>
      <c r="C2355" t="s">
        <v>92</v>
      </c>
      <c r="D2355" t="s">
        <v>582</v>
      </c>
      <c r="E2355">
        <v>7</v>
      </c>
      <c r="F2355" t="str">
        <f t="shared" si="144"/>
        <v>Bulk</v>
      </c>
      <c r="G2355" s="3">
        <v>381</v>
      </c>
      <c r="H2355">
        <v>10</v>
      </c>
      <c r="I2355" t="str">
        <f t="shared" si="145"/>
        <v>discounted</v>
      </c>
      <c r="J2355" s="3">
        <f>Table3[[#This Row],[Quantity_Sold]]*Table3[[#This Row],[Selling_Price]]</f>
        <v>2667</v>
      </c>
      <c r="K2355" s="3">
        <f t="shared" si="146"/>
        <v>38.1</v>
      </c>
      <c r="L2355" s="3">
        <f t="shared" si="147"/>
        <v>2628.9</v>
      </c>
      <c r="M2355" s="3" t="str">
        <f>TEXT(Table3[[#This Row],[Date]], "mmmm")</f>
        <v>February</v>
      </c>
      <c r="N2355" s="3" t="str">
        <f>_xlfn.XLOOKUP(D2355,Customers!A:A,Customers!B:B )</f>
        <v>Martin Inc</v>
      </c>
      <c r="O2355" s="3" t="str">
        <f>_xlfn.XLOOKUP(C2355,Books!A:A,Books!B:B)</f>
        <v>Also general growth local</v>
      </c>
      <c r="P2355" s="3" t="str">
        <f>INDEX(Customers!B:B,MATCH(D2355,Customers!A:A,0))</f>
        <v>Martin Inc</v>
      </c>
    </row>
    <row r="2356" spans="1:16">
      <c r="A2356" t="s">
        <v>3003</v>
      </c>
      <c r="B2356" s="5">
        <v>44983</v>
      </c>
      <c r="C2356" t="s">
        <v>52</v>
      </c>
      <c r="D2356" t="s">
        <v>194</v>
      </c>
      <c r="E2356">
        <v>9</v>
      </c>
      <c r="F2356" t="str">
        <f t="shared" si="144"/>
        <v>Bulk</v>
      </c>
      <c r="G2356" s="3">
        <v>441</v>
      </c>
      <c r="H2356">
        <v>15</v>
      </c>
      <c r="I2356" t="str">
        <f t="shared" si="145"/>
        <v>discounted</v>
      </c>
      <c r="J2356" s="3">
        <f>Table3[[#This Row],[Quantity_Sold]]*Table3[[#This Row],[Selling_Price]]</f>
        <v>3969</v>
      </c>
      <c r="K2356" s="3">
        <f t="shared" si="146"/>
        <v>66.150000000000006</v>
      </c>
      <c r="L2356" s="3">
        <f t="shared" si="147"/>
        <v>3902.85</v>
      </c>
      <c r="M2356" s="3" t="str">
        <f>TEXT(Table3[[#This Row],[Date]], "mmmm")</f>
        <v>February</v>
      </c>
      <c r="N2356" s="3" t="str">
        <f>_xlfn.XLOOKUP(D2356,Customers!A:A,Customers!B:B )</f>
        <v>Cook-Rocha</v>
      </c>
      <c r="O2356" s="3" t="str">
        <f>_xlfn.XLOOKUP(C2356,Books!A:A,Books!B:B)</f>
        <v>Hope meet thing</v>
      </c>
      <c r="P2356" s="3" t="str">
        <f>INDEX(Customers!B:B,MATCH(D2356,Customers!A:A,0))</f>
        <v>Cook-Rocha</v>
      </c>
    </row>
    <row r="2357" spans="1:16">
      <c r="A2357" t="s">
        <v>3004</v>
      </c>
      <c r="B2357" s="5">
        <v>44972</v>
      </c>
      <c r="C2357" t="s">
        <v>34</v>
      </c>
      <c r="D2357" t="s">
        <v>258</v>
      </c>
      <c r="E2357">
        <v>1</v>
      </c>
      <c r="F2357" t="str">
        <f t="shared" si="144"/>
        <v>normal</v>
      </c>
      <c r="G2357" s="3">
        <v>284</v>
      </c>
      <c r="H2357">
        <v>0</v>
      </c>
      <c r="I2357" t="str">
        <f t="shared" si="145"/>
        <v>full price</v>
      </c>
      <c r="J2357" s="3">
        <f>Table3[[#This Row],[Quantity_Sold]]*Table3[[#This Row],[Selling_Price]]</f>
        <v>284</v>
      </c>
      <c r="K2357" s="3">
        <f t="shared" si="146"/>
        <v>0</v>
      </c>
      <c r="L2357" s="3">
        <f t="shared" si="147"/>
        <v>284</v>
      </c>
      <c r="M2357" s="3" t="str">
        <f>TEXT(Table3[[#This Row],[Date]], "mmmm")</f>
        <v>February</v>
      </c>
      <c r="N2357" s="3" t="str">
        <f>_xlfn.XLOOKUP(D2357,Customers!A:A,Customers!B:B )</f>
        <v>Williams LLC</v>
      </c>
      <c r="O2357" s="3" t="str">
        <f>_xlfn.XLOOKUP(C2357,Books!A:A,Books!B:B)</f>
        <v>Against realize bill</v>
      </c>
      <c r="P2357" s="3" t="str">
        <f>INDEX(Customers!B:B,MATCH(D2357,Customers!A:A,0))</f>
        <v>Williams LLC</v>
      </c>
    </row>
    <row r="2358" spans="1:16">
      <c r="A2358" t="s">
        <v>3005</v>
      </c>
      <c r="B2358" s="5">
        <v>44963</v>
      </c>
      <c r="C2358" t="s">
        <v>52</v>
      </c>
      <c r="D2358" t="s">
        <v>460</v>
      </c>
      <c r="E2358">
        <v>9</v>
      </c>
      <c r="F2358" t="str">
        <f t="shared" si="144"/>
        <v>Bulk</v>
      </c>
      <c r="G2358" s="3">
        <v>441</v>
      </c>
      <c r="H2358">
        <v>5</v>
      </c>
      <c r="I2358" t="str">
        <f t="shared" si="145"/>
        <v>discounted</v>
      </c>
      <c r="J2358" s="3">
        <f>Table3[[#This Row],[Quantity_Sold]]*Table3[[#This Row],[Selling_Price]]</f>
        <v>3969</v>
      </c>
      <c r="K2358" s="3">
        <f t="shared" si="146"/>
        <v>22.05</v>
      </c>
      <c r="L2358" s="3">
        <f t="shared" si="147"/>
        <v>3946.95</v>
      </c>
      <c r="M2358" s="3" t="str">
        <f>TEXT(Table3[[#This Row],[Date]], "mmmm")</f>
        <v>February</v>
      </c>
      <c r="N2358" s="3" t="str">
        <f>_xlfn.XLOOKUP(D2358,Customers!A:A,Customers!B:B )</f>
        <v>Alvarez, Knight and Lopez</v>
      </c>
      <c r="O2358" s="3" t="str">
        <f>_xlfn.XLOOKUP(C2358,Books!A:A,Books!B:B)</f>
        <v>Hope meet thing</v>
      </c>
      <c r="P2358" s="3" t="str">
        <f>INDEX(Customers!B:B,MATCH(D2358,Customers!A:A,0))</f>
        <v>Alvarez, Knight and Lopez</v>
      </c>
    </row>
    <row r="2359" spans="1:16">
      <c r="A2359" t="s">
        <v>3006</v>
      </c>
      <c r="B2359" s="5">
        <v>44967</v>
      </c>
      <c r="C2359" t="s">
        <v>46</v>
      </c>
      <c r="D2359" t="s">
        <v>350</v>
      </c>
      <c r="E2359">
        <v>10</v>
      </c>
      <c r="F2359" t="str">
        <f t="shared" si="144"/>
        <v>Bulk</v>
      </c>
      <c r="G2359" s="3">
        <v>167</v>
      </c>
      <c r="H2359">
        <v>5</v>
      </c>
      <c r="I2359" t="str">
        <f t="shared" si="145"/>
        <v>discounted</v>
      </c>
      <c r="J2359" s="3">
        <f>Table3[[#This Row],[Quantity_Sold]]*Table3[[#This Row],[Selling_Price]]</f>
        <v>1670</v>
      </c>
      <c r="K2359" s="3">
        <f t="shared" si="146"/>
        <v>8.35</v>
      </c>
      <c r="L2359" s="3">
        <f t="shared" si="147"/>
        <v>1661.65</v>
      </c>
      <c r="M2359" s="3" t="str">
        <f>TEXT(Table3[[#This Row],[Date]], "mmmm")</f>
        <v>February</v>
      </c>
      <c r="N2359" s="3" t="str">
        <f>_xlfn.XLOOKUP(D2359,Customers!A:A,Customers!B:B )</f>
        <v>Johnson-Bennett</v>
      </c>
      <c r="O2359" s="3" t="str">
        <f>_xlfn.XLOOKUP(C2359,Books!A:A,Books!B:B)</f>
        <v>Result population age</v>
      </c>
      <c r="P2359" s="3" t="str">
        <f>INDEX(Customers!B:B,MATCH(D2359,Customers!A:A,0))</f>
        <v>Johnson-Bennett</v>
      </c>
    </row>
    <row r="2360" spans="1:16">
      <c r="A2360" t="s">
        <v>3007</v>
      </c>
      <c r="B2360" s="5">
        <v>44965</v>
      </c>
      <c r="C2360" t="s">
        <v>7</v>
      </c>
      <c r="D2360" t="s">
        <v>300</v>
      </c>
      <c r="E2360">
        <v>1</v>
      </c>
      <c r="F2360" t="str">
        <f t="shared" si="144"/>
        <v>normal</v>
      </c>
      <c r="G2360" s="3">
        <v>341</v>
      </c>
      <c r="H2360">
        <v>15</v>
      </c>
      <c r="I2360" t="str">
        <f t="shared" si="145"/>
        <v>discounted</v>
      </c>
      <c r="J2360" s="3">
        <f>Table3[[#This Row],[Quantity_Sold]]*Table3[[#This Row],[Selling_Price]]</f>
        <v>341</v>
      </c>
      <c r="K2360" s="3">
        <f t="shared" si="146"/>
        <v>51.15</v>
      </c>
      <c r="L2360" s="3">
        <f t="shared" si="147"/>
        <v>289.85000000000002</v>
      </c>
      <c r="M2360" s="3" t="str">
        <f>TEXT(Table3[[#This Row],[Date]], "mmmm")</f>
        <v>February</v>
      </c>
      <c r="N2360" s="3" t="str">
        <f>_xlfn.XLOOKUP(D2360,Customers!A:A,Customers!B:B )</f>
        <v>Smith-Ramsey</v>
      </c>
      <c r="O2360" s="3" t="str">
        <f>_xlfn.XLOOKUP(C2360,Books!A:A,Books!B:B)</f>
        <v>Key protect simple fall</v>
      </c>
      <c r="P2360" s="3" t="str">
        <f>INDEX(Customers!B:B,MATCH(D2360,Customers!A:A,0))</f>
        <v>Smith-Ramsey</v>
      </c>
    </row>
    <row r="2361" spans="1:16">
      <c r="A2361" t="s">
        <v>3008</v>
      </c>
      <c r="B2361" s="5">
        <v>44980</v>
      </c>
      <c r="C2361" t="s">
        <v>50</v>
      </c>
      <c r="D2361" t="s">
        <v>482</v>
      </c>
      <c r="E2361">
        <v>3</v>
      </c>
      <c r="F2361" t="str">
        <f t="shared" si="144"/>
        <v>normal</v>
      </c>
      <c r="G2361" s="3">
        <v>269</v>
      </c>
      <c r="H2361">
        <v>10</v>
      </c>
      <c r="I2361" t="str">
        <f t="shared" si="145"/>
        <v>discounted</v>
      </c>
      <c r="J2361" s="3">
        <f>Table3[[#This Row],[Quantity_Sold]]*Table3[[#This Row],[Selling_Price]]</f>
        <v>807</v>
      </c>
      <c r="K2361" s="3">
        <f t="shared" si="146"/>
        <v>26.9</v>
      </c>
      <c r="L2361" s="3">
        <f t="shared" si="147"/>
        <v>780.1</v>
      </c>
      <c r="M2361" s="3" t="str">
        <f>TEXT(Table3[[#This Row],[Date]], "mmmm")</f>
        <v>February</v>
      </c>
      <c r="N2361" s="3" t="str">
        <f>_xlfn.XLOOKUP(D2361,Customers!A:A,Customers!B:B )</f>
        <v>Arnold-Mahoney</v>
      </c>
      <c r="O2361" s="3" t="str">
        <f>_xlfn.XLOOKUP(C2361,Books!A:A,Books!B:B)</f>
        <v>Course history</v>
      </c>
      <c r="P2361" s="3" t="str">
        <f>INDEX(Customers!B:B,MATCH(D2361,Customers!A:A,0))</f>
        <v>Arnold-Mahoney</v>
      </c>
    </row>
    <row r="2362" spans="1:16">
      <c r="A2362" t="s">
        <v>3009</v>
      </c>
      <c r="B2362" s="5">
        <v>44966</v>
      </c>
      <c r="C2362" t="s">
        <v>46</v>
      </c>
      <c r="D2362" t="s">
        <v>308</v>
      </c>
      <c r="E2362">
        <v>2</v>
      </c>
      <c r="F2362" t="str">
        <f t="shared" si="144"/>
        <v>normal</v>
      </c>
      <c r="G2362" s="3">
        <v>167</v>
      </c>
      <c r="H2362">
        <v>5</v>
      </c>
      <c r="I2362" t="str">
        <f t="shared" si="145"/>
        <v>discounted</v>
      </c>
      <c r="J2362" s="3">
        <f>Table3[[#This Row],[Quantity_Sold]]*Table3[[#This Row],[Selling_Price]]</f>
        <v>334</v>
      </c>
      <c r="K2362" s="3">
        <f t="shared" si="146"/>
        <v>8.35</v>
      </c>
      <c r="L2362" s="3">
        <f t="shared" si="147"/>
        <v>325.64999999999998</v>
      </c>
      <c r="M2362" s="3" t="str">
        <f>TEXT(Table3[[#This Row],[Date]], "mmmm")</f>
        <v>February</v>
      </c>
      <c r="N2362" s="3" t="str">
        <f>_xlfn.XLOOKUP(D2362,Customers!A:A,Customers!B:B )</f>
        <v>Sanford-Bullock</v>
      </c>
      <c r="O2362" s="3" t="str">
        <f>_xlfn.XLOOKUP(C2362,Books!A:A,Books!B:B)</f>
        <v>Result population age</v>
      </c>
      <c r="P2362" s="3" t="str">
        <f>INDEX(Customers!B:B,MATCH(D2362,Customers!A:A,0))</f>
        <v>Sanford-Bullock</v>
      </c>
    </row>
    <row r="2363" spans="1:16">
      <c r="A2363" t="s">
        <v>3010</v>
      </c>
      <c r="B2363" s="5">
        <v>44960</v>
      </c>
      <c r="C2363" t="s">
        <v>114</v>
      </c>
      <c r="D2363" t="s">
        <v>258</v>
      </c>
      <c r="E2363">
        <v>2</v>
      </c>
      <c r="F2363" t="str">
        <f t="shared" si="144"/>
        <v>normal</v>
      </c>
      <c r="G2363" s="3">
        <v>315</v>
      </c>
      <c r="H2363">
        <v>0</v>
      </c>
      <c r="I2363" t="str">
        <f t="shared" si="145"/>
        <v>full price</v>
      </c>
      <c r="J2363" s="3">
        <f>Table3[[#This Row],[Quantity_Sold]]*Table3[[#This Row],[Selling_Price]]</f>
        <v>630</v>
      </c>
      <c r="K2363" s="3">
        <f t="shared" si="146"/>
        <v>0</v>
      </c>
      <c r="L2363" s="3">
        <f t="shared" si="147"/>
        <v>630</v>
      </c>
      <c r="M2363" s="3" t="str">
        <f>TEXT(Table3[[#This Row],[Date]], "mmmm")</f>
        <v>February</v>
      </c>
      <c r="N2363" s="3" t="str">
        <f>_xlfn.XLOOKUP(D2363,Customers!A:A,Customers!B:B )</f>
        <v>Williams LLC</v>
      </c>
      <c r="O2363" s="3" t="str">
        <f>_xlfn.XLOOKUP(C2363,Books!A:A,Books!B:B)</f>
        <v>Detail difficult power</v>
      </c>
      <c r="P2363" s="3" t="str">
        <f>INDEX(Customers!B:B,MATCH(D2363,Customers!A:A,0))</f>
        <v>Williams LLC</v>
      </c>
    </row>
    <row r="2364" spans="1:16">
      <c r="A2364" t="s">
        <v>3011</v>
      </c>
      <c r="B2364" s="5">
        <v>44968</v>
      </c>
      <c r="C2364" t="s">
        <v>24</v>
      </c>
      <c r="D2364" t="s">
        <v>194</v>
      </c>
      <c r="E2364">
        <v>3</v>
      </c>
      <c r="F2364" t="str">
        <f t="shared" si="144"/>
        <v>normal</v>
      </c>
      <c r="G2364" s="3">
        <v>492</v>
      </c>
      <c r="H2364">
        <v>15</v>
      </c>
      <c r="I2364" t="str">
        <f t="shared" si="145"/>
        <v>discounted</v>
      </c>
      <c r="J2364" s="3">
        <f>Table3[[#This Row],[Quantity_Sold]]*Table3[[#This Row],[Selling_Price]]</f>
        <v>1476</v>
      </c>
      <c r="K2364" s="3">
        <f t="shared" si="146"/>
        <v>73.8</v>
      </c>
      <c r="L2364" s="3">
        <f t="shared" si="147"/>
        <v>1402.2</v>
      </c>
      <c r="M2364" s="3" t="str">
        <f>TEXT(Table3[[#This Row],[Date]], "mmmm")</f>
        <v>February</v>
      </c>
      <c r="N2364" s="3" t="str">
        <f>_xlfn.XLOOKUP(D2364,Customers!A:A,Customers!B:B )</f>
        <v>Cook-Rocha</v>
      </c>
      <c r="O2364" s="3" t="str">
        <f>_xlfn.XLOOKUP(C2364,Books!A:A,Books!B:B)</f>
        <v>Audience stop sport</v>
      </c>
      <c r="P2364" s="3" t="str">
        <f>INDEX(Customers!B:B,MATCH(D2364,Customers!A:A,0))</f>
        <v>Cook-Rocha</v>
      </c>
    </row>
    <row r="2365" spans="1:16">
      <c r="A2365" t="s">
        <v>3012</v>
      </c>
      <c r="B2365" s="5">
        <v>44964</v>
      </c>
      <c r="C2365" t="s">
        <v>120</v>
      </c>
      <c r="D2365" t="s">
        <v>556</v>
      </c>
      <c r="E2365">
        <v>10</v>
      </c>
      <c r="F2365" t="str">
        <f t="shared" si="144"/>
        <v>Bulk</v>
      </c>
      <c r="G2365" s="3">
        <v>204</v>
      </c>
      <c r="H2365">
        <v>5</v>
      </c>
      <c r="I2365" t="str">
        <f t="shared" si="145"/>
        <v>discounted</v>
      </c>
      <c r="J2365" s="3">
        <f>Table3[[#This Row],[Quantity_Sold]]*Table3[[#This Row],[Selling_Price]]</f>
        <v>2040</v>
      </c>
      <c r="K2365" s="3">
        <f t="shared" si="146"/>
        <v>10.199999999999999</v>
      </c>
      <c r="L2365" s="3">
        <f t="shared" si="147"/>
        <v>2029.8</v>
      </c>
      <c r="M2365" s="3" t="str">
        <f>TEXT(Table3[[#This Row],[Date]], "mmmm")</f>
        <v>February</v>
      </c>
      <c r="N2365" s="3" t="str">
        <f>_xlfn.XLOOKUP(D2365,Customers!A:A,Customers!B:B )</f>
        <v>Richards Ltd</v>
      </c>
      <c r="O2365" s="3" t="str">
        <f>_xlfn.XLOOKUP(C2365,Books!A:A,Books!B:B)</f>
        <v>Expect turn</v>
      </c>
      <c r="P2365" s="3" t="str">
        <f>INDEX(Customers!B:B,MATCH(D2365,Customers!A:A,0))</f>
        <v>Richards Ltd</v>
      </c>
    </row>
    <row r="2366" spans="1:16">
      <c r="A2366" t="s">
        <v>3013</v>
      </c>
      <c r="B2366" s="5">
        <v>44961</v>
      </c>
      <c r="C2366" t="s">
        <v>118</v>
      </c>
      <c r="D2366" t="s">
        <v>572</v>
      </c>
      <c r="E2366">
        <v>2</v>
      </c>
      <c r="F2366" t="str">
        <f t="shared" si="144"/>
        <v>normal</v>
      </c>
      <c r="G2366" s="3">
        <v>192</v>
      </c>
      <c r="H2366">
        <v>10</v>
      </c>
      <c r="I2366" t="str">
        <f t="shared" si="145"/>
        <v>discounted</v>
      </c>
      <c r="J2366" s="3">
        <f>Table3[[#This Row],[Quantity_Sold]]*Table3[[#This Row],[Selling_Price]]</f>
        <v>384</v>
      </c>
      <c r="K2366" s="3">
        <f t="shared" si="146"/>
        <v>19.2</v>
      </c>
      <c r="L2366" s="3">
        <f t="shared" si="147"/>
        <v>364.8</v>
      </c>
      <c r="M2366" s="3" t="str">
        <f>TEXT(Table3[[#This Row],[Date]], "mmmm")</f>
        <v>February</v>
      </c>
      <c r="N2366" s="3" t="str">
        <f>_xlfn.XLOOKUP(D2366,Customers!A:A,Customers!B:B )</f>
        <v>Hill Inc</v>
      </c>
      <c r="O2366" s="3" t="str">
        <f>_xlfn.XLOOKUP(C2366,Books!A:A,Books!B:B)</f>
        <v>Attorney</v>
      </c>
      <c r="P2366" s="3" t="str">
        <f>INDEX(Customers!B:B,MATCH(D2366,Customers!A:A,0))</f>
        <v>Hill Inc</v>
      </c>
    </row>
    <row r="2367" spans="1:16">
      <c r="A2367" t="s">
        <v>3014</v>
      </c>
      <c r="B2367" s="5">
        <v>44971</v>
      </c>
      <c r="C2367" t="s">
        <v>84</v>
      </c>
      <c r="D2367" t="s">
        <v>442</v>
      </c>
      <c r="E2367">
        <v>1</v>
      </c>
      <c r="F2367" t="str">
        <f t="shared" si="144"/>
        <v>normal</v>
      </c>
      <c r="G2367" s="3">
        <v>481</v>
      </c>
      <c r="H2367">
        <v>10</v>
      </c>
      <c r="I2367" t="str">
        <f t="shared" si="145"/>
        <v>discounted</v>
      </c>
      <c r="J2367" s="3">
        <f>Table3[[#This Row],[Quantity_Sold]]*Table3[[#This Row],[Selling_Price]]</f>
        <v>481</v>
      </c>
      <c r="K2367" s="3">
        <f t="shared" si="146"/>
        <v>48.1</v>
      </c>
      <c r="L2367" s="3">
        <f t="shared" si="147"/>
        <v>432.9</v>
      </c>
      <c r="M2367" s="3" t="str">
        <f>TEXT(Table3[[#This Row],[Date]], "mmmm")</f>
        <v>February</v>
      </c>
      <c r="N2367" s="3" t="str">
        <f>_xlfn.XLOOKUP(D2367,Customers!A:A,Customers!B:B )</f>
        <v>Terry-Simpson</v>
      </c>
      <c r="O2367" s="3" t="str">
        <f>_xlfn.XLOOKUP(C2367,Books!A:A,Books!B:B)</f>
        <v>Statement back brother</v>
      </c>
      <c r="P2367" s="3" t="str">
        <f>INDEX(Customers!B:B,MATCH(D2367,Customers!A:A,0))</f>
        <v>Terry-Simpson</v>
      </c>
    </row>
    <row r="2368" spans="1:16">
      <c r="A2368" t="s">
        <v>3015</v>
      </c>
      <c r="B2368" s="5">
        <v>44980</v>
      </c>
      <c r="C2368" t="s">
        <v>66</v>
      </c>
      <c r="D2368" t="s">
        <v>612</v>
      </c>
      <c r="E2368">
        <v>1</v>
      </c>
      <c r="F2368" t="str">
        <f t="shared" si="144"/>
        <v>normal</v>
      </c>
      <c r="G2368" s="3">
        <v>271</v>
      </c>
      <c r="H2368">
        <v>10</v>
      </c>
      <c r="I2368" t="str">
        <f t="shared" si="145"/>
        <v>discounted</v>
      </c>
      <c r="J2368" s="3">
        <f>Table3[[#This Row],[Quantity_Sold]]*Table3[[#This Row],[Selling_Price]]</f>
        <v>271</v>
      </c>
      <c r="K2368" s="3">
        <f t="shared" si="146"/>
        <v>27.1</v>
      </c>
      <c r="L2368" s="3">
        <f t="shared" si="147"/>
        <v>243.9</v>
      </c>
      <c r="M2368" s="3" t="str">
        <f>TEXT(Table3[[#This Row],[Date]], "mmmm")</f>
        <v>February</v>
      </c>
      <c r="N2368" s="3" t="str">
        <f>_xlfn.XLOOKUP(D2368,Customers!A:A,Customers!B:B )</f>
        <v>Washington, Golden and Roberts</v>
      </c>
      <c r="O2368" s="3" t="str">
        <f>_xlfn.XLOOKUP(C2368,Books!A:A,Books!B:B)</f>
        <v>Easy citizen time</v>
      </c>
      <c r="P2368" s="3" t="str">
        <f>INDEX(Customers!B:B,MATCH(D2368,Customers!A:A,0))</f>
        <v>Washington, Golden and Roberts</v>
      </c>
    </row>
    <row r="2369" spans="1:16">
      <c r="A2369" t="s">
        <v>3016</v>
      </c>
      <c r="B2369" s="5">
        <v>44959</v>
      </c>
      <c r="C2369" t="s">
        <v>104</v>
      </c>
      <c r="D2369" t="s">
        <v>222</v>
      </c>
      <c r="E2369">
        <v>8</v>
      </c>
      <c r="F2369" t="str">
        <f t="shared" si="144"/>
        <v>Bulk</v>
      </c>
      <c r="G2369" s="3">
        <v>465</v>
      </c>
      <c r="H2369">
        <v>5</v>
      </c>
      <c r="I2369" t="str">
        <f t="shared" si="145"/>
        <v>discounted</v>
      </c>
      <c r="J2369" s="3">
        <f>Table3[[#This Row],[Quantity_Sold]]*Table3[[#This Row],[Selling_Price]]</f>
        <v>3720</v>
      </c>
      <c r="K2369" s="3">
        <f t="shared" si="146"/>
        <v>23.25</v>
      </c>
      <c r="L2369" s="3">
        <f t="shared" si="147"/>
        <v>3696.75</v>
      </c>
      <c r="M2369" s="3" t="str">
        <f>TEXT(Table3[[#This Row],[Date]], "mmmm")</f>
        <v>February</v>
      </c>
      <c r="N2369" s="3" t="str">
        <f>_xlfn.XLOOKUP(D2369,Customers!A:A,Customers!B:B )</f>
        <v>Lewis-Hunter</v>
      </c>
      <c r="O2369" s="3" t="str">
        <f>_xlfn.XLOOKUP(C2369,Books!A:A,Books!B:B)</f>
        <v>Process find daughter</v>
      </c>
      <c r="P2369" s="3" t="str">
        <f>INDEX(Customers!B:B,MATCH(D2369,Customers!A:A,0))</f>
        <v>Lewis-Hunter</v>
      </c>
    </row>
    <row r="2370" spans="1:16">
      <c r="A2370" t="s">
        <v>3017</v>
      </c>
      <c r="B2370" s="5">
        <v>44969</v>
      </c>
      <c r="C2370" t="s">
        <v>56</v>
      </c>
      <c r="D2370" t="s">
        <v>562</v>
      </c>
      <c r="E2370">
        <v>2</v>
      </c>
      <c r="F2370" t="str">
        <f t="shared" ref="F2370:F2433" si="148">IF(E2370&gt;5,"Bulk","normal")</f>
        <v>normal</v>
      </c>
      <c r="G2370" s="3">
        <v>222</v>
      </c>
      <c r="H2370">
        <v>10</v>
      </c>
      <c r="I2370" t="str">
        <f t="shared" ref="I2370:I2433" si="149">IF(H2370&gt;0,"discounted","full price")</f>
        <v>discounted</v>
      </c>
      <c r="J2370" s="3">
        <f>Table3[[#This Row],[Quantity_Sold]]*Table3[[#This Row],[Selling_Price]]</f>
        <v>444</v>
      </c>
      <c r="K2370" s="3">
        <f t="shared" ref="K2370:K2433" si="150">H2370*G2370/100</f>
        <v>22.2</v>
      </c>
      <c r="L2370" s="3">
        <f t="shared" ref="L2370:L2433" si="151">J2370-K2370</f>
        <v>421.8</v>
      </c>
      <c r="M2370" s="3" t="str">
        <f>TEXT(Table3[[#This Row],[Date]], "mmmm")</f>
        <v>February</v>
      </c>
      <c r="N2370" s="3" t="str">
        <f>_xlfn.XLOOKUP(D2370,Customers!A:A,Customers!B:B )</f>
        <v>Nelson, Martinez and Malone</v>
      </c>
      <c r="O2370" s="3" t="str">
        <f>_xlfn.XLOOKUP(C2370,Books!A:A,Books!B:B)</f>
        <v>Unit coach</v>
      </c>
      <c r="P2370" s="3" t="str">
        <f>INDEX(Customers!B:B,MATCH(D2370,Customers!A:A,0))</f>
        <v>Nelson, Martinez and Malone</v>
      </c>
    </row>
    <row r="2371" spans="1:16">
      <c r="A2371" t="s">
        <v>3018</v>
      </c>
      <c r="B2371" s="5">
        <v>44963</v>
      </c>
      <c r="C2371" t="s">
        <v>112</v>
      </c>
      <c r="D2371" t="s">
        <v>566</v>
      </c>
      <c r="E2371">
        <v>4</v>
      </c>
      <c r="F2371" t="str">
        <f t="shared" si="148"/>
        <v>normal</v>
      </c>
      <c r="G2371" s="3">
        <v>462</v>
      </c>
      <c r="H2371">
        <v>15</v>
      </c>
      <c r="I2371" t="str">
        <f t="shared" si="149"/>
        <v>discounted</v>
      </c>
      <c r="J2371" s="3">
        <f>Table3[[#This Row],[Quantity_Sold]]*Table3[[#This Row],[Selling_Price]]</f>
        <v>1848</v>
      </c>
      <c r="K2371" s="3">
        <f t="shared" si="150"/>
        <v>69.3</v>
      </c>
      <c r="L2371" s="3">
        <f t="shared" si="151"/>
        <v>1778.7</v>
      </c>
      <c r="M2371" s="3" t="str">
        <f>TEXT(Table3[[#This Row],[Date]], "mmmm")</f>
        <v>February</v>
      </c>
      <c r="N2371" s="3" t="str">
        <f>_xlfn.XLOOKUP(D2371,Customers!A:A,Customers!B:B )</f>
        <v>Benson, Cervantes and Johnson</v>
      </c>
      <c r="O2371" s="3" t="str">
        <f>_xlfn.XLOOKUP(C2371,Books!A:A,Books!B:B)</f>
        <v>Now stage</v>
      </c>
      <c r="P2371" s="3" t="str">
        <f>INDEX(Customers!B:B,MATCH(D2371,Customers!A:A,0))</f>
        <v>Benson, Cervantes and Johnson</v>
      </c>
    </row>
    <row r="2372" spans="1:16">
      <c r="A2372" t="s">
        <v>3019</v>
      </c>
      <c r="B2372" s="5">
        <v>44979</v>
      </c>
      <c r="C2372" t="s">
        <v>7</v>
      </c>
      <c r="D2372" t="s">
        <v>626</v>
      </c>
      <c r="E2372">
        <v>5</v>
      </c>
      <c r="F2372" t="str">
        <f t="shared" si="148"/>
        <v>normal</v>
      </c>
      <c r="G2372" s="3">
        <v>341</v>
      </c>
      <c r="H2372">
        <v>0</v>
      </c>
      <c r="I2372" t="str">
        <f t="shared" si="149"/>
        <v>full price</v>
      </c>
      <c r="J2372" s="3">
        <f>Table3[[#This Row],[Quantity_Sold]]*Table3[[#This Row],[Selling_Price]]</f>
        <v>1705</v>
      </c>
      <c r="K2372" s="3">
        <f t="shared" si="150"/>
        <v>0</v>
      </c>
      <c r="L2372" s="3">
        <f t="shared" si="151"/>
        <v>1705</v>
      </c>
      <c r="M2372" s="3" t="str">
        <f>TEXT(Table3[[#This Row],[Date]], "mmmm")</f>
        <v>February</v>
      </c>
      <c r="N2372" s="3" t="str">
        <f>_xlfn.XLOOKUP(D2372,Customers!A:A,Customers!B:B )</f>
        <v>Young Ltd</v>
      </c>
      <c r="O2372" s="3" t="str">
        <f>_xlfn.XLOOKUP(C2372,Books!A:A,Books!B:B)</f>
        <v>Key protect simple fall</v>
      </c>
      <c r="P2372" s="3" t="str">
        <f>INDEX(Customers!B:B,MATCH(D2372,Customers!A:A,0))</f>
        <v>Young Ltd</v>
      </c>
    </row>
    <row r="2373" spans="1:16">
      <c r="A2373" t="s">
        <v>3020</v>
      </c>
      <c r="B2373" s="5">
        <v>44967</v>
      </c>
      <c r="C2373" t="s">
        <v>108</v>
      </c>
      <c r="D2373" t="s">
        <v>174</v>
      </c>
      <c r="E2373">
        <v>2</v>
      </c>
      <c r="F2373" t="str">
        <f t="shared" si="148"/>
        <v>normal</v>
      </c>
      <c r="G2373" s="3">
        <v>287</v>
      </c>
      <c r="H2373">
        <v>0</v>
      </c>
      <c r="I2373" t="str">
        <f t="shared" si="149"/>
        <v>full price</v>
      </c>
      <c r="J2373" s="3">
        <f>Table3[[#This Row],[Quantity_Sold]]*Table3[[#This Row],[Selling_Price]]</f>
        <v>574</v>
      </c>
      <c r="K2373" s="3">
        <f t="shared" si="150"/>
        <v>0</v>
      </c>
      <c r="L2373" s="3">
        <f t="shared" si="151"/>
        <v>574</v>
      </c>
      <c r="M2373" s="3" t="str">
        <f>TEXT(Table3[[#This Row],[Date]], "mmmm")</f>
        <v>February</v>
      </c>
      <c r="N2373" s="3" t="str">
        <f>_xlfn.XLOOKUP(D2373,Customers!A:A,Customers!B:B )</f>
        <v>Martinez, Burch and Bates</v>
      </c>
      <c r="O2373" s="3" t="str">
        <f>_xlfn.XLOOKUP(C2373,Books!A:A,Books!B:B)</f>
        <v>Front</v>
      </c>
      <c r="P2373" s="3" t="str">
        <f>INDEX(Customers!B:B,MATCH(D2373,Customers!A:A,0))</f>
        <v>Martinez, Burch and Bates</v>
      </c>
    </row>
    <row r="2374" spans="1:16">
      <c r="A2374" t="s">
        <v>3021</v>
      </c>
      <c r="B2374" s="5">
        <v>44963</v>
      </c>
      <c r="C2374" t="s">
        <v>70</v>
      </c>
      <c r="D2374" t="s">
        <v>404</v>
      </c>
      <c r="E2374">
        <v>4</v>
      </c>
      <c r="F2374" t="str">
        <f t="shared" si="148"/>
        <v>normal</v>
      </c>
      <c r="G2374" s="3">
        <v>370</v>
      </c>
      <c r="H2374">
        <v>5</v>
      </c>
      <c r="I2374" t="str">
        <f t="shared" si="149"/>
        <v>discounted</v>
      </c>
      <c r="J2374" s="3">
        <f>Table3[[#This Row],[Quantity_Sold]]*Table3[[#This Row],[Selling_Price]]</f>
        <v>1480</v>
      </c>
      <c r="K2374" s="3">
        <f t="shared" si="150"/>
        <v>18.5</v>
      </c>
      <c r="L2374" s="3">
        <f t="shared" si="151"/>
        <v>1461.5</v>
      </c>
      <c r="M2374" s="3" t="str">
        <f>TEXT(Table3[[#This Row],[Date]], "mmmm")</f>
        <v>February</v>
      </c>
      <c r="N2374" s="3" t="str">
        <f>_xlfn.XLOOKUP(D2374,Customers!A:A,Customers!B:B )</f>
        <v>Morales-Morris</v>
      </c>
      <c r="O2374" s="3" t="str">
        <f>_xlfn.XLOOKUP(C2374,Books!A:A,Books!B:B)</f>
        <v>Assume wrong</v>
      </c>
      <c r="P2374" s="3" t="str">
        <f>INDEX(Customers!B:B,MATCH(D2374,Customers!A:A,0))</f>
        <v>Morales-Morris</v>
      </c>
    </row>
    <row r="2375" spans="1:16">
      <c r="A2375" t="s">
        <v>3022</v>
      </c>
      <c r="B2375" s="5">
        <v>44959</v>
      </c>
      <c r="C2375" t="s">
        <v>4</v>
      </c>
      <c r="D2375" t="s">
        <v>532</v>
      </c>
      <c r="E2375">
        <v>3</v>
      </c>
      <c r="F2375" t="str">
        <f t="shared" si="148"/>
        <v>normal</v>
      </c>
      <c r="G2375" s="3">
        <v>418</v>
      </c>
      <c r="H2375">
        <v>10</v>
      </c>
      <c r="I2375" t="str">
        <f t="shared" si="149"/>
        <v>discounted</v>
      </c>
      <c r="J2375" s="3">
        <f>Table3[[#This Row],[Quantity_Sold]]*Table3[[#This Row],[Selling_Price]]</f>
        <v>1254</v>
      </c>
      <c r="K2375" s="3">
        <f t="shared" si="150"/>
        <v>41.8</v>
      </c>
      <c r="L2375" s="3">
        <f t="shared" si="151"/>
        <v>1212.2</v>
      </c>
      <c r="M2375" s="3" t="str">
        <f>TEXT(Table3[[#This Row],[Date]], "mmmm")</f>
        <v>February</v>
      </c>
      <c r="N2375" s="3" t="str">
        <f>_xlfn.XLOOKUP(D2375,Customers!A:A,Customers!B:B )</f>
        <v>Bender Group</v>
      </c>
      <c r="O2375" s="3" t="str">
        <f>_xlfn.XLOOKUP(C2375,Books!A:A,Books!B:B)</f>
        <v>Arrive ok</v>
      </c>
      <c r="P2375" s="3" t="str">
        <f>INDEX(Customers!B:B,MATCH(D2375,Customers!A:A,0))</f>
        <v>Bender Group</v>
      </c>
    </row>
    <row r="2376" spans="1:16">
      <c r="A2376" t="s">
        <v>3023</v>
      </c>
      <c r="B2376" s="5">
        <v>44977</v>
      </c>
      <c r="C2376" t="s">
        <v>56</v>
      </c>
      <c r="D2376" t="s">
        <v>208</v>
      </c>
      <c r="E2376">
        <v>3</v>
      </c>
      <c r="F2376" t="str">
        <f t="shared" si="148"/>
        <v>normal</v>
      </c>
      <c r="G2376" s="3">
        <v>222</v>
      </c>
      <c r="H2376">
        <v>5</v>
      </c>
      <c r="I2376" t="str">
        <f t="shared" si="149"/>
        <v>discounted</v>
      </c>
      <c r="J2376" s="3">
        <f>Table3[[#This Row],[Quantity_Sold]]*Table3[[#This Row],[Selling_Price]]</f>
        <v>666</v>
      </c>
      <c r="K2376" s="3">
        <f t="shared" si="150"/>
        <v>11.1</v>
      </c>
      <c r="L2376" s="3">
        <f t="shared" si="151"/>
        <v>654.9</v>
      </c>
      <c r="M2376" s="3" t="str">
        <f>TEXT(Table3[[#This Row],[Date]], "mmmm")</f>
        <v>February</v>
      </c>
      <c r="N2376" s="3" t="str">
        <f>_xlfn.XLOOKUP(D2376,Customers!A:A,Customers!B:B )</f>
        <v>Smith-Proctor</v>
      </c>
      <c r="O2376" s="3" t="str">
        <f>_xlfn.XLOOKUP(C2376,Books!A:A,Books!B:B)</f>
        <v>Unit coach</v>
      </c>
      <c r="P2376" s="3" t="str">
        <f>INDEX(Customers!B:B,MATCH(D2376,Customers!A:A,0))</f>
        <v>Smith-Proctor</v>
      </c>
    </row>
    <row r="2377" spans="1:16">
      <c r="A2377" t="s">
        <v>3024</v>
      </c>
      <c r="B2377" s="5">
        <v>44974</v>
      </c>
      <c r="C2377" t="s">
        <v>122</v>
      </c>
      <c r="D2377" t="s">
        <v>306</v>
      </c>
      <c r="E2377">
        <v>5</v>
      </c>
      <c r="F2377" t="str">
        <f t="shared" si="148"/>
        <v>normal</v>
      </c>
      <c r="G2377" s="3">
        <v>326</v>
      </c>
      <c r="H2377">
        <v>0</v>
      </c>
      <c r="I2377" t="str">
        <f t="shared" si="149"/>
        <v>full price</v>
      </c>
      <c r="J2377" s="3">
        <f>Table3[[#This Row],[Quantity_Sold]]*Table3[[#This Row],[Selling_Price]]</f>
        <v>1630</v>
      </c>
      <c r="K2377" s="3">
        <f t="shared" si="150"/>
        <v>0</v>
      </c>
      <c r="L2377" s="3">
        <f t="shared" si="151"/>
        <v>1630</v>
      </c>
      <c r="M2377" s="3" t="str">
        <f>TEXT(Table3[[#This Row],[Date]], "mmmm")</f>
        <v>February</v>
      </c>
      <c r="N2377" s="3" t="str">
        <f>_xlfn.XLOOKUP(D2377,Customers!A:A,Customers!B:B )</f>
        <v>Brown-Smith</v>
      </c>
      <c r="O2377" s="3" t="str">
        <f>_xlfn.XLOOKUP(C2377,Books!A:A,Books!B:B)</f>
        <v>Than every</v>
      </c>
      <c r="P2377" s="3" t="str">
        <f>INDEX(Customers!B:B,MATCH(D2377,Customers!A:A,0))</f>
        <v>Brown-Smith</v>
      </c>
    </row>
    <row r="2378" spans="1:16">
      <c r="A2378" t="s">
        <v>3025</v>
      </c>
      <c r="B2378" s="5">
        <v>44961</v>
      </c>
      <c r="C2378" t="s">
        <v>84</v>
      </c>
      <c r="D2378" t="s">
        <v>526</v>
      </c>
      <c r="E2378">
        <v>6</v>
      </c>
      <c r="F2378" t="str">
        <f t="shared" si="148"/>
        <v>Bulk</v>
      </c>
      <c r="G2378" s="3">
        <v>481</v>
      </c>
      <c r="H2378">
        <v>0</v>
      </c>
      <c r="I2378" t="str">
        <f t="shared" si="149"/>
        <v>full price</v>
      </c>
      <c r="J2378" s="3">
        <f>Table3[[#This Row],[Quantity_Sold]]*Table3[[#This Row],[Selling_Price]]</f>
        <v>2886</v>
      </c>
      <c r="K2378" s="3">
        <f t="shared" si="150"/>
        <v>0</v>
      </c>
      <c r="L2378" s="3">
        <f t="shared" si="151"/>
        <v>2886</v>
      </c>
      <c r="M2378" s="3" t="str">
        <f>TEXT(Table3[[#This Row],[Date]], "mmmm")</f>
        <v>February</v>
      </c>
      <c r="N2378" s="3" t="str">
        <f>_xlfn.XLOOKUP(D2378,Customers!A:A,Customers!B:B )</f>
        <v>Holden, Austin and Robinson</v>
      </c>
      <c r="O2378" s="3" t="str">
        <f>_xlfn.XLOOKUP(C2378,Books!A:A,Books!B:B)</f>
        <v>Statement back brother</v>
      </c>
      <c r="P2378" s="3" t="str">
        <f>INDEX(Customers!B:B,MATCH(D2378,Customers!A:A,0))</f>
        <v>Holden, Austin and Robinson</v>
      </c>
    </row>
    <row r="2379" spans="1:16">
      <c r="A2379" t="s">
        <v>3026</v>
      </c>
      <c r="B2379" s="5">
        <v>44960</v>
      </c>
      <c r="C2379" t="s">
        <v>18</v>
      </c>
      <c r="D2379" t="s">
        <v>356</v>
      </c>
      <c r="E2379">
        <v>6</v>
      </c>
      <c r="F2379" t="str">
        <f t="shared" si="148"/>
        <v>Bulk</v>
      </c>
      <c r="G2379" s="3">
        <v>500</v>
      </c>
      <c r="H2379">
        <v>0</v>
      </c>
      <c r="I2379" t="str">
        <f t="shared" si="149"/>
        <v>full price</v>
      </c>
      <c r="J2379" s="3">
        <f>Table3[[#This Row],[Quantity_Sold]]*Table3[[#This Row],[Selling_Price]]</f>
        <v>3000</v>
      </c>
      <c r="K2379" s="3">
        <f t="shared" si="150"/>
        <v>0</v>
      </c>
      <c r="L2379" s="3">
        <f t="shared" si="151"/>
        <v>3000</v>
      </c>
      <c r="M2379" s="3" t="str">
        <f>TEXT(Table3[[#This Row],[Date]], "mmmm")</f>
        <v>February</v>
      </c>
      <c r="N2379" s="3" t="str">
        <f>_xlfn.XLOOKUP(D2379,Customers!A:A,Customers!B:B )</f>
        <v>Nash, Rich and Hill</v>
      </c>
      <c r="O2379" s="3" t="str">
        <f>_xlfn.XLOOKUP(C2379,Books!A:A,Books!B:B)</f>
        <v>Cell become</v>
      </c>
      <c r="P2379" s="3" t="str">
        <f>INDEX(Customers!B:B,MATCH(D2379,Customers!A:A,0))</f>
        <v>Nash, Rich and Hill</v>
      </c>
    </row>
    <row r="2380" spans="1:16">
      <c r="A2380" t="s">
        <v>3027</v>
      </c>
      <c r="B2380" s="5">
        <v>44972</v>
      </c>
      <c r="C2380" t="s">
        <v>64</v>
      </c>
      <c r="D2380" t="s">
        <v>548</v>
      </c>
      <c r="E2380">
        <v>3</v>
      </c>
      <c r="F2380" t="str">
        <f t="shared" si="148"/>
        <v>normal</v>
      </c>
      <c r="G2380" s="3">
        <v>487</v>
      </c>
      <c r="H2380">
        <v>0</v>
      </c>
      <c r="I2380" t="str">
        <f t="shared" si="149"/>
        <v>full price</v>
      </c>
      <c r="J2380" s="3">
        <f>Table3[[#This Row],[Quantity_Sold]]*Table3[[#This Row],[Selling_Price]]</f>
        <v>1461</v>
      </c>
      <c r="K2380" s="3">
        <f t="shared" si="150"/>
        <v>0</v>
      </c>
      <c r="L2380" s="3">
        <f t="shared" si="151"/>
        <v>1461</v>
      </c>
      <c r="M2380" s="3" t="str">
        <f>TEXT(Table3[[#This Row],[Date]], "mmmm")</f>
        <v>February</v>
      </c>
      <c r="N2380" s="3" t="str">
        <f>_xlfn.XLOOKUP(D2380,Customers!A:A,Customers!B:B )</f>
        <v>Mendoza LLC</v>
      </c>
      <c r="O2380" s="3" t="str">
        <f>_xlfn.XLOOKUP(C2380,Books!A:A,Books!B:B)</f>
        <v>Health beyond back</v>
      </c>
      <c r="P2380" s="3" t="str">
        <f>INDEX(Customers!B:B,MATCH(D2380,Customers!A:A,0))</f>
        <v>Mendoza LLC</v>
      </c>
    </row>
    <row r="2381" spans="1:16">
      <c r="A2381" t="s">
        <v>3028</v>
      </c>
      <c r="B2381" s="5">
        <v>44970</v>
      </c>
      <c r="C2381" t="s">
        <v>72</v>
      </c>
      <c r="D2381" t="s">
        <v>139</v>
      </c>
      <c r="E2381">
        <v>6</v>
      </c>
      <c r="F2381" t="str">
        <f t="shared" si="148"/>
        <v>Bulk</v>
      </c>
      <c r="G2381" s="3">
        <v>423</v>
      </c>
      <c r="H2381">
        <v>5</v>
      </c>
      <c r="I2381" t="str">
        <f t="shared" si="149"/>
        <v>discounted</v>
      </c>
      <c r="J2381" s="3">
        <f>Table3[[#This Row],[Quantity_Sold]]*Table3[[#This Row],[Selling_Price]]</f>
        <v>2538</v>
      </c>
      <c r="K2381" s="3">
        <f t="shared" si="150"/>
        <v>21.15</v>
      </c>
      <c r="L2381" s="3">
        <f t="shared" si="151"/>
        <v>2516.85</v>
      </c>
      <c r="M2381" s="3" t="str">
        <f>TEXT(Table3[[#This Row],[Date]], "mmmm")</f>
        <v>February</v>
      </c>
      <c r="N2381" s="3" t="str">
        <f>_xlfn.XLOOKUP(D2381,Customers!A:A,Customers!B:B )</f>
        <v>Garcia-Martin</v>
      </c>
      <c r="O2381" s="3" t="str">
        <f>_xlfn.XLOOKUP(C2381,Books!A:A,Books!B:B)</f>
        <v>Remain hard</v>
      </c>
      <c r="P2381" s="3" t="str">
        <f>INDEX(Customers!B:B,MATCH(D2381,Customers!A:A,0))</f>
        <v>Garcia-Martin</v>
      </c>
    </row>
    <row r="2382" spans="1:16">
      <c r="A2382" t="s">
        <v>3029</v>
      </c>
      <c r="B2382" s="5">
        <v>44974</v>
      </c>
      <c r="C2382" t="s">
        <v>4</v>
      </c>
      <c r="D2382" t="s">
        <v>145</v>
      </c>
      <c r="E2382">
        <v>2</v>
      </c>
      <c r="F2382" t="str">
        <f t="shared" si="148"/>
        <v>normal</v>
      </c>
      <c r="G2382" s="3">
        <v>418</v>
      </c>
      <c r="H2382">
        <v>5</v>
      </c>
      <c r="I2382" t="str">
        <f t="shared" si="149"/>
        <v>discounted</v>
      </c>
      <c r="J2382" s="3">
        <f>Table3[[#This Row],[Quantity_Sold]]*Table3[[#This Row],[Selling_Price]]</f>
        <v>836</v>
      </c>
      <c r="K2382" s="3">
        <f t="shared" si="150"/>
        <v>20.9</v>
      </c>
      <c r="L2382" s="3">
        <f t="shared" si="151"/>
        <v>815.1</v>
      </c>
      <c r="M2382" s="3" t="str">
        <f>TEXT(Table3[[#This Row],[Date]], "mmmm")</f>
        <v>February</v>
      </c>
      <c r="N2382" s="3" t="str">
        <f>_xlfn.XLOOKUP(D2382,Customers!A:A,Customers!B:B )</f>
        <v>Curtis-Hatfield</v>
      </c>
      <c r="O2382" s="3" t="str">
        <f>_xlfn.XLOOKUP(C2382,Books!A:A,Books!B:B)</f>
        <v>Arrive ok</v>
      </c>
      <c r="P2382" s="3" t="str">
        <f>INDEX(Customers!B:B,MATCH(D2382,Customers!A:A,0))</f>
        <v>Curtis-Hatfield</v>
      </c>
    </row>
    <row r="2383" spans="1:16">
      <c r="A2383" t="s">
        <v>3030</v>
      </c>
      <c r="B2383" s="5">
        <v>44963</v>
      </c>
      <c r="C2383" t="s">
        <v>110</v>
      </c>
      <c r="D2383" t="s">
        <v>314</v>
      </c>
      <c r="E2383">
        <v>5</v>
      </c>
      <c r="F2383" t="str">
        <f t="shared" si="148"/>
        <v>normal</v>
      </c>
      <c r="G2383" s="3">
        <v>451</v>
      </c>
      <c r="H2383">
        <v>5</v>
      </c>
      <c r="I2383" t="str">
        <f t="shared" si="149"/>
        <v>discounted</v>
      </c>
      <c r="J2383" s="3">
        <f>Table3[[#This Row],[Quantity_Sold]]*Table3[[#This Row],[Selling_Price]]</f>
        <v>2255</v>
      </c>
      <c r="K2383" s="3">
        <f t="shared" si="150"/>
        <v>22.55</v>
      </c>
      <c r="L2383" s="3">
        <f t="shared" si="151"/>
        <v>2232.4499999999998</v>
      </c>
      <c r="M2383" s="3" t="str">
        <f>TEXT(Table3[[#This Row],[Date]], "mmmm")</f>
        <v>February</v>
      </c>
      <c r="N2383" s="3" t="str">
        <f>_xlfn.XLOOKUP(D2383,Customers!A:A,Customers!B:B )</f>
        <v>Anderson LLC</v>
      </c>
      <c r="O2383" s="3" t="str">
        <f>_xlfn.XLOOKUP(C2383,Books!A:A,Books!B:B)</f>
        <v>Sense produce</v>
      </c>
      <c r="P2383" s="3" t="str">
        <f>INDEX(Customers!B:B,MATCH(D2383,Customers!A:A,0))</f>
        <v>Anderson LLC</v>
      </c>
    </row>
    <row r="2384" spans="1:16">
      <c r="A2384" t="s">
        <v>3031</v>
      </c>
      <c r="B2384" s="5">
        <v>44971</v>
      </c>
      <c r="C2384" t="s">
        <v>54</v>
      </c>
      <c r="D2384" t="s">
        <v>155</v>
      </c>
      <c r="E2384">
        <v>8</v>
      </c>
      <c r="F2384" t="str">
        <f t="shared" si="148"/>
        <v>Bulk</v>
      </c>
      <c r="G2384" s="3">
        <v>421</v>
      </c>
      <c r="H2384">
        <v>10</v>
      </c>
      <c r="I2384" t="str">
        <f t="shared" si="149"/>
        <v>discounted</v>
      </c>
      <c r="J2384" s="3">
        <f>Table3[[#This Row],[Quantity_Sold]]*Table3[[#This Row],[Selling_Price]]</f>
        <v>3368</v>
      </c>
      <c r="K2384" s="3">
        <f t="shared" si="150"/>
        <v>42.1</v>
      </c>
      <c r="L2384" s="3">
        <f t="shared" si="151"/>
        <v>3325.9</v>
      </c>
      <c r="M2384" s="3" t="str">
        <f>TEXT(Table3[[#This Row],[Date]], "mmmm")</f>
        <v>February</v>
      </c>
      <c r="N2384" s="3" t="str">
        <f>_xlfn.XLOOKUP(D2384,Customers!A:A,Customers!B:B )</f>
        <v>Gibson Ltd</v>
      </c>
      <c r="O2384" s="3" t="str">
        <f>_xlfn.XLOOKUP(C2384,Books!A:A,Books!B:B)</f>
        <v>Author director</v>
      </c>
      <c r="P2384" s="3" t="str">
        <f>INDEX(Customers!B:B,MATCH(D2384,Customers!A:A,0))</f>
        <v>Gibson Ltd</v>
      </c>
    </row>
    <row r="2385" spans="1:16">
      <c r="A2385" t="s">
        <v>3032</v>
      </c>
      <c r="B2385" s="5">
        <v>44980</v>
      </c>
      <c r="C2385" t="s">
        <v>120</v>
      </c>
      <c r="D2385" t="s">
        <v>374</v>
      </c>
      <c r="E2385">
        <v>8</v>
      </c>
      <c r="F2385" t="str">
        <f t="shared" si="148"/>
        <v>Bulk</v>
      </c>
      <c r="G2385" s="3">
        <v>204</v>
      </c>
      <c r="H2385">
        <v>5</v>
      </c>
      <c r="I2385" t="str">
        <f t="shared" si="149"/>
        <v>discounted</v>
      </c>
      <c r="J2385" s="3">
        <f>Table3[[#This Row],[Quantity_Sold]]*Table3[[#This Row],[Selling_Price]]</f>
        <v>1632</v>
      </c>
      <c r="K2385" s="3">
        <f t="shared" si="150"/>
        <v>10.199999999999999</v>
      </c>
      <c r="L2385" s="3">
        <f t="shared" si="151"/>
        <v>1621.8</v>
      </c>
      <c r="M2385" s="3" t="str">
        <f>TEXT(Table3[[#This Row],[Date]], "mmmm")</f>
        <v>February</v>
      </c>
      <c r="N2385" s="3" t="str">
        <f>_xlfn.XLOOKUP(D2385,Customers!A:A,Customers!B:B )</f>
        <v>Smith-Wolfe</v>
      </c>
      <c r="O2385" s="3" t="str">
        <f>_xlfn.XLOOKUP(C2385,Books!A:A,Books!B:B)</f>
        <v>Expect turn</v>
      </c>
      <c r="P2385" s="3" t="str">
        <f>INDEX(Customers!B:B,MATCH(D2385,Customers!A:A,0))</f>
        <v>Smith-Wolfe</v>
      </c>
    </row>
    <row r="2386" spans="1:16">
      <c r="A2386" t="s">
        <v>3033</v>
      </c>
      <c r="B2386" s="5">
        <v>44959</v>
      </c>
      <c r="C2386" t="s">
        <v>56</v>
      </c>
      <c r="D2386" t="s">
        <v>224</v>
      </c>
      <c r="E2386">
        <v>3</v>
      </c>
      <c r="F2386" t="str">
        <f t="shared" si="148"/>
        <v>normal</v>
      </c>
      <c r="G2386" s="3">
        <v>222</v>
      </c>
      <c r="H2386">
        <v>15</v>
      </c>
      <c r="I2386" t="str">
        <f t="shared" si="149"/>
        <v>discounted</v>
      </c>
      <c r="J2386" s="3">
        <f>Table3[[#This Row],[Quantity_Sold]]*Table3[[#This Row],[Selling_Price]]</f>
        <v>666</v>
      </c>
      <c r="K2386" s="3">
        <f t="shared" si="150"/>
        <v>33.299999999999997</v>
      </c>
      <c r="L2386" s="3">
        <f t="shared" si="151"/>
        <v>632.70000000000005</v>
      </c>
      <c r="M2386" s="3" t="str">
        <f>TEXT(Table3[[#This Row],[Date]], "mmmm")</f>
        <v>February</v>
      </c>
      <c r="N2386" s="3" t="str">
        <f>_xlfn.XLOOKUP(D2386,Customers!A:A,Customers!B:B )</f>
        <v>Williams Ltd</v>
      </c>
      <c r="O2386" s="3" t="str">
        <f>_xlfn.XLOOKUP(C2386,Books!A:A,Books!B:B)</f>
        <v>Unit coach</v>
      </c>
      <c r="P2386" s="3" t="str">
        <f>INDEX(Customers!B:B,MATCH(D2386,Customers!A:A,0))</f>
        <v>Williams Ltd</v>
      </c>
    </row>
    <row r="2387" spans="1:16">
      <c r="A2387" t="s">
        <v>3034</v>
      </c>
      <c r="B2387" s="5">
        <v>44967</v>
      </c>
      <c r="C2387" t="s">
        <v>30</v>
      </c>
      <c r="D2387" t="s">
        <v>254</v>
      </c>
      <c r="E2387">
        <v>7</v>
      </c>
      <c r="F2387" t="str">
        <f t="shared" si="148"/>
        <v>Bulk</v>
      </c>
      <c r="G2387" s="3">
        <v>281</v>
      </c>
      <c r="H2387">
        <v>15</v>
      </c>
      <c r="I2387" t="str">
        <f t="shared" si="149"/>
        <v>discounted</v>
      </c>
      <c r="J2387" s="3">
        <f>Table3[[#This Row],[Quantity_Sold]]*Table3[[#This Row],[Selling_Price]]</f>
        <v>1967</v>
      </c>
      <c r="K2387" s="3">
        <f t="shared" si="150"/>
        <v>42.15</v>
      </c>
      <c r="L2387" s="3">
        <f t="shared" si="151"/>
        <v>1924.85</v>
      </c>
      <c r="M2387" s="3" t="str">
        <f>TEXT(Table3[[#This Row],[Date]], "mmmm")</f>
        <v>February</v>
      </c>
      <c r="N2387" s="3" t="str">
        <f>_xlfn.XLOOKUP(D2387,Customers!A:A,Customers!B:B )</f>
        <v>Nielsen, Chandler and Erickson</v>
      </c>
      <c r="O2387" s="3" t="str">
        <f>_xlfn.XLOOKUP(C2387,Books!A:A,Books!B:B)</f>
        <v>Remember serve</v>
      </c>
      <c r="P2387" s="3" t="str">
        <f>INDEX(Customers!B:B,MATCH(D2387,Customers!A:A,0))</f>
        <v>Nielsen, Chandler and Erickson</v>
      </c>
    </row>
    <row r="2388" spans="1:16">
      <c r="A2388" t="s">
        <v>3035</v>
      </c>
      <c r="B2388" s="5">
        <v>44971</v>
      </c>
      <c r="C2388" t="s">
        <v>60</v>
      </c>
      <c r="D2388" t="s">
        <v>178</v>
      </c>
      <c r="E2388">
        <v>4</v>
      </c>
      <c r="F2388" t="str">
        <f t="shared" si="148"/>
        <v>normal</v>
      </c>
      <c r="G2388" s="3">
        <v>459</v>
      </c>
      <c r="H2388">
        <v>5</v>
      </c>
      <c r="I2388" t="str">
        <f t="shared" si="149"/>
        <v>discounted</v>
      </c>
      <c r="J2388" s="3">
        <f>Table3[[#This Row],[Quantity_Sold]]*Table3[[#This Row],[Selling_Price]]</f>
        <v>1836</v>
      </c>
      <c r="K2388" s="3">
        <f t="shared" si="150"/>
        <v>22.95</v>
      </c>
      <c r="L2388" s="3">
        <f t="shared" si="151"/>
        <v>1813.05</v>
      </c>
      <c r="M2388" s="3" t="str">
        <f>TEXT(Table3[[#This Row],[Date]], "mmmm")</f>
        <v>February</v>
      </c>
      <c r="N2388" s="3" t="str">
        <f>_xlfn.XLOOKUP(D2388,Customers!A:A,Customers!B:B )</f>
        <v>Ross, Ballard and Clark</v>
      </c>
      <c r="O2388" s="3" t="str">
        <f>_xlfn.XLOOKUP(C2388,Books!A:A,Books!B:B)</f>
        <v>Whatever method</v>
      </c>
      <c r="P2388" s="3" t="str">
        <f>INDEX(Customers!B:B,MATCH(D2388,Customers!A:A,0))</f>
        <v>Ross, Ballard and Clark</v>
      </c>
    </row>
    <row r="2389" spans="1:16">
      <c r="A2389" t="s">
        <v>3036</v>
      </c>
      <c r="B2389" s="5">
        <v>44982</v>
      </c>
      <c r="C2389" t="s">
        <v>114</v>
      </c>
      <c r="D2389" t="s">
        <v>438</v>
      </c>
      <c r="E2389">
        <v>6</v>
      </c>
      <c r="F2389" t="str">
        <f t="shared" si="148"/>
        <v>Bulk</v>
      </c>
      <c r="G2389" s="3">
        <v>315</v>
      </c>
      <c r="H2389">
        <v>15</v>
      </c>
      <c r="I2389" t="str">
        <f t="shared" si="149"/>
        <v>discounted</v>
      </c>
      <c r="J2389" s="3">
        <f>Table3[[#This Row],[Quantity_Sold]]*Table3[[#This Row],[Selling_Price]]</f>
        <v>1890</v>
      </c>
      <c r="K2389" s="3">
        <f t="shared" si="150"/>
        <v>47.25</v>
      </c>
      <c r="L2389" s="3">
        <f t="shared" si="151"/>
        <v>1842.75</v>
      </c>
      <c r="M2389" s="3" t="str">
        <f>TEXT(Table3[[#This Row],[Date]], "mmmm")</f>
        <v>February</v>
      </c>
      <c r="N2389" s="3" t="str">
        <f>_xlfn.XLOOKUP(D2389,Customers!A:A,Customers!B:B )</f>
        <v>Wolfe-Spencer</v>
      </c>
      <c r="O2389" s="3" t="str">
        <f>_xlfn.XLOOKUP(C2389,Books!A:A,Books!B:B)</f>
        <v>Detail difficult power</v>
      </c>
      <c r="P2389" s="3" t="str">
        <f>INDEX(Customers!B:B,MATCH(D2389,Customers!A:A,0))</f>
        <v>Wolfe-Spencer</v>
      </c>
    </row>
    <row r="2390" spans="1:16">
      <c r="A2390" t="s">
        <v>3037</v>
      </c>
      <c r="B2390" s="5">
        <v>44980</v>
      </c>
      <c r="C2390" t="s">
        <v>112</v>
      </c>
      <c r="D2390" t="s">
        <v>220</v>
      </c>
      <c r="E2390">
        <v>7</v>
      </c>
      <c r="F2390" t="str">
        <f t="shared" si="148"/>
        <v>Bulk</v>
      </c>
      <c r="G2390" s="3">
        <v>462</v>
      </c>
      <c r="H2390">
        <v>15</v>
      </c>
      <c r="I2390" t="str">
        <f t="shared" si="149"/>
        <v>discounted</v>
      </c>
      <c r="J2390" s="3">
        <f>Table3[[#This Row],[Quantity_Sold]]*Table3[[#This Row],[Selling_Price]]</f>
        <v>3234</v>
      </c>
      <c r="K2390" s="3">
        <f t="shared" si="150"/>
        <v>69.3</v>
      </c>
      <c r="L2390" s="3">
        <f t="shared" si="151"/>
        <v>3164.7</v>
      </c>
      <c r="M2390" s="3" t="str">
        <f>TEXT(Table3[[#This Row],[Date]], "mmmm")</f>
        <v>February</v>
      </c>
      <c r="N2390" s="3" t="str">
        <f>_xlfn.XLOOKUP(D2390,Customers!A:A,Customers!B:B )</f>
        <v>Moore-Torres</v>
      </c>
      <c r="O2390" s="3" t="str">
        <f>_xlfn.XLOOKUP(C2390,Books!A:A,Books!B:B)</f>
        <v>Now stage</v>
      </c>
      <c r="P2390" s="3" t="str">
        <f>INDEX(Customers!B:B,MATCH(D2390,Customers!A:A,0))</f>
        <v>Moore-Torres</v>
      </c>
    </row>
    <row r="2391" spans="1:16">
      <c r="A2391" t="s">
        <v>3038</v>
      </c>
      <c r="B2391" s="5">
        <v>44966</v>
      </c>
      <c r="C2391" t="s">
        <v>42</v>
      </c>
      <c r="D2391" t="s">
        <v>610</v>
      </c>
      <c r="E2391">
        <v>10</v>
      </c>
      <c r="F2391" t="str">
        <f t="shared" si="148"/>
        <v>Bulk</v>
      </c>
      <c r="G2391" s="3">
        <v>303</v>
      </c>
      <c r="H2391">
        <v>0</v>
      </c>
      <c r="I2391" t="str">
        <f t="shared" si="149"/>
        <v>full price</v>
      </c>
      <c r="J2391" s="3">
        <f>Table3[[#This Row],[Quantity_Sold]]*Table3[[#This Row],[Selling_Price]]</f>
        <v>3030</v>
      </c>
      <c r="K2391" s="3">
        <f t="shared" si="150"/>
        <v>0</v>
      </c>
      <c r="L2391" s="3">
        <f t="shared" si="151"/>
        <v>3030</v>
      </c>
      <c r="M2391" s="3" t="str">
        <f>TEXT(Table3[[#This Row],[Date]], "mmmm")</f>
        <v>February</v>
      </c>
      <c r="N2391" s="3" t="str">
        <f>_xlfn.XLOOKUP(D2391,Customers!A:A,Customers!B:B )</f>
        <v>Ross Ltd</v>
      </c>
      <c r="O2391" s="3" t="str">
        <f>_xlfn.XLOOKUP(C2391,Books!A:A,Books!B:B)</f>
        <v>Industry sport interesting</v>
      </c>
      <c r="P2391" s="3" t="str">
        <f>INDEX(Customers!B:B,MATCH(D2391,Customers!A:A,0))</f>
        <v>Ross Ltd</v>
      </c>
    </row>
    <row r="2392" spans="1:16">
      <c r="A2392" t="s">
        <v>3039</v>
      </c>
      <c r="B2392" s="5">
        <v>44979</v>
      </c>
      <c r="C2392" t="s">
        <v>102</v>
      </c>
      <c r="D2392" t="s">
        <v>418</v>
      </c>
      <c r="E2392">
        <v>2</v>
      </c>
      <c r="F2392" t="str">
        <f t="shared" si="148"/>
        <v>normal</v>
      </c>
      <c r="G2392" s="3">
        <v>162</v>
      </c>
      <c r="H2392">
        <v>5</v>
      </c>
      <c r="I2392" t="str">
        <f t="shared" si="149"/>
        <v>discounted</v>
      </c>
      <c r="J2392" s="3">
        <f>Table3[[#This Row],[Quantity_Sold]]*Table3[[#This Row],[Selling_Price]]</f>
        <v>324</v>
      </c>
      <c r="K2392" s="3">
        <f t="shared" si="150"/>
        <v>8.1</v>
      </c>
      <c r="L2392" s="3">
        <f t="shared" si="151"/>
        <v>315.89999999999998</v>
      </c>
      <c r="M2392" s="3" t="str">
        <f>TEXT(Table3[[#This Row],[Date]], "mmmm")</f>
        <v>February</v>
      </c>
      <c r="N2392" s="3" t="str">
        <f>_xlfn.XLOOKUP(D2392,Customers!A:A,Customers!B:B )</f>
        <v>Holloway, Lewis and Bryan</v>
      </c>
      <c r="O2392" s="3" t="str">
        <f>_xlfn.XLOOKUP(C2392,Books!A:A,Books!B:B)</f>
        <v>Effort same</v>
      </c>
      <c r="P2392" s="3" t="str">
        <f>INDEX(Customers!B:B,MATCH(D2392,Customers!A:A,0))</f>
        <v>Holloway, Lewis and Bryan</v>
      </c>
    </row>
    <row r="2393" spans="1:16">
      <c r="A2393" t="s">
        <v>3040</v>
      </c>
      <c r="B2393" s="5">
        <v>44982</v>
      </c>
      <c r="C2393" t="s">
        <v>68</v>
      </c>
      <c r="D2393" t="s">
        <v>153</v>
      </c>
      <c r="E2393">
        <v>9</v>
      </c>
      <c r="F2393" t="str">
        <f t="shared" si="148"/>
        <v>Bulk</v>
      </c>
      <c r="G2393" s="3">
        <v>410</v>
      </c>
      <c r="H2393">
        <v>0</v>
      </c>
      <c r="I2393" t="str">
        <f t="shared" si="149"/>
        <v>full price</v>
      </c>
      <c r="J2393" s="3">
        <f>Table3[[#This Row],[Quantity_Sold]]*Table3[[#This Row],[Selling_Price]]</f>
        <v>3690</v>
      </c>
      <c r="K2393" s="3">
        <f t="shared" si="150"/>
        <v>0</v>
      </c>
      <c r="L2393" s="3">
        <f t="shared" si="151"/>
        <v>3690</v>
      </c>
      <c r="M2393" s="3" t="str">
        <f>TEXT(Table3[[#This Row],[Date]], "mmmm")</f>
        <v>February</v>
      </c>
      <c r="N2393" s="3" t="str">
        <f>_xlfn.XLOOKUP(D2393,Customers!A:A,Customers!B:B )</f>
        <v>Brown and Sons</v>
      </c>
      <c r="O2393" s="3" t="str">
        <f>_xlfn.XLOOKUP(C2393,Books!A:A,Books!B:B)</f>
        <v>Audience will series</v>
      </c>
      <c r="P2393" s="3" t="str">
        <f>INDEX(Customers!B:B,MATCH(D2393,Customers!A:A,0))</f>
        <v>Brown and Sons</v>
      </c>
    </row>
    <row r="2394" spans="1:16">
      <c r="A2394" t="s">
        <v>3041</v>
      </c>
      <c r="B2394" s="5">
        <v>44976</v>
      </c>
      <c r="C2394" t="s">
        <v>124</v>
      </c>
      <c r="D2394" t="s">
        <v>516</v>
      </c>
      <c r="E2394">
        <v>7</v>
      </c>
      <c r="F2394" t="str">
        <f t="shared" si="148"/>
        <v>Bulk</v>
      </c>
      <c r="G2394" s="3">
        <v>362</v>
      </c>
      <c r="H2394">
        <v>15</v>
      </c>
      <c r="I2394" t="str">
        <f t="shared" si="149"/>
        <v>discounted</v>
      </c>
      <c r="J2394" s="3">
        <f>Table3[[#This Row],[Quantity_Sold]]*Table3[[#This Row],[Selling_Price]]</f>
        <v>2534</v>
      </c>
      <c r="K2394" s="3">
        <f t="shared" si="150"/>
        <v>54.3</v>
      </c>
      <c r="L2394" s="3">
        <f t="shared" si="151"/>
        <v>2479.6999999999998</v>
      </c>
      <c r="M2394" s="3" t="str">
        <f>TEXT(Table3[[#This Row],[Date]], "mmmm")</f>
        <v>February</v>
      </c>
      <c r="N2394" s="3" t="str">
        <f>_xlfn.XLOOKUP(D2394,Customers!A:A,Customers!B:B )</f>
        <v>Chen Inc</v>
      </c>
      <c r="O2394" s="3" t="str">
        <f>_xlfn.XLOOKUP(C2394,Books!A:A,Books!B:B)</f>
        <v>Financial</v>
      </c>
      <c r="P2394" s="3" t="str">
        <f>INDEX(Customers!B:B,MATCH(D2394,Customers!A:A,0))</f>
        <v>Chen Inc</v>
      </c>
    </row>
    <row r="2395" spans="1:16">
      <c r="A2395" t="s">
        <v>3042</v>
      </c>
      <c r="B2395" s="5">
        <v>44980</v>
      </c>
      <c r="C2395" t="s">
        <v>36</v>
      </c>
      <c r="D2395" t="s">
        <v>258</v>
      </c>
      <c r="E2395">
        <v>5</v>
      </c>
      <c r="F2395" t="str">
        <f t="shared" si="148"/>
        <v>normal</v>
      </c>
      <c r="G2395" s="3">
        <v>420</v>
      </c>
      <c r="H2395">
        <v>10</v>
      </c>
      <c r="I2395" t="str">
        <f t="shared" si="149"/>
        <v>discounted</v>
      </c>
      <c r="J2395" s="3">
        <f>Table3[[#This Row],[Quantity_Sold]]*Table3[[#This Row],[Selling_Price]]</f>
        <v>2100</v>
      </c>
      <c r="K2395" s="3">
        <f t="shared" si="150"/>
        <v>42</v>
      </c>
      <c r="L2395" s="3">
        <f t="shared" si="151"/>
        <v>2058</v>
      </c>
      <c r="M2395" s="3" t="str">
        <f>TEXT(Table3[[#This Row],[Date]], "mmmm")</f>
        <v>February</v>
      </c>
      <c r="N2395" s="3" t="str">
        <f>_xlfn.XLOOKUP(D2395,Customers!A:A,Customers!B:B )</f>
        <v>Williams LLC</v>
      </c>
      <c r="O2395" s="3" t="str">
        <f>_xlfn.XLOOKUP(C2395,Books!A:A,Books!B:B)</f>
        <v>Try fast</v>
      </c>
      <c r="P2395" s="3" t="str">
        <f>INDEX(Customers!B:B,MATCH(D2395,Customers!A:A,0))</f>
        <v>Williams LLC</v>
      </c>
    </row>
    <row r="2396" spans="1:16">
      <c r="A2396" t="s">
        <v>3043</v>
      </c>
      <c r="B2396" s="5">
        <v>44965</v>
      </c>
      <c r="C2396" t="s">
        <v>26</v>
      </c>
      <c r="D2396" t="s">
        <v>598</v>
      </c>
      <c r="E2396">
        <v>6</v>
      </c>
      <c r="F2396" t="str">
        <f t="shared" si="148"/>
        <v>Bulk</v>
      </c>
      <c r="G2396" s="3">
        <v>210</v>
      </c>
      <c r="H2396">
        <v>10</v>
      </c>
      <c r="I2396" t="str">
        <f t="shared" si="149"/>
        <v>discounted</v>
      </c>
      <c r="J2396" s="3">
        <f>Table3[[#This Row],[Quantity_Sold]]*Table3[[#This Row],[Selling_Price]]</f>
        <v>1260</v>
      </c>
      <c r="K2396" s="3">
        <f t="shared" si="150"/>
        <v>21</v>
      </c>
      <c r="L2396" s="3">
        <f t="shared" si="151"/>
        <v>1239</v>
      </c>
      <c r="M2396" s="3" t="str">
        <f>TEXT(Table3[[#This Row],[Date]], "mmmm")</f>
        <v>February</v>
      </c>
      <c r="N2396" s="3" t="str">
        <f>_xlfn.XLOOKUP(D2396,Customers!A:A,Customers!B:B )</f>
        <v>Clark LLC</v>
      </c>
      <c r="O2396" s="3" t="str">
        <f>_xlfn.XLOOKUP(C2396,Books!A:A,Books!B:B)</f>
        <v>Nearly material</v>
      </c>
      <c r="P2396" s="3" t="str">
        <f>INDEX(Customers!B:B,MATCH(D2396,Customers!A:A,0))</f>
        <v>Clark LLC</v>
      </c>
    </row>
    <row r="2397" spans="1:16">
      <c r="A2397" t="s">
        <v>3044</v>
      </c>
      <c r="B2397" s="5">
        <v>44981</v>
      </c>
      <c r="C2397" t="s">
        <v>30</v>
      </c>
      <c r="D2397" t="s">
        <v>300</v>
      </c>
      <c r="E2397">
        <v>4</v>
      </c>
      <c r="F2397" t="str">
        <f t="shared" si="148"/>
        <v>normal</v>
      </c>
      <c r="G2397" s="3">
        <v>281</v>
      </c>
      <c r="H2397">
        <v>15</v>
      </c>
      <c r="I2397" t="str">
        <f t="shared" si="149"/>
        <v>discounted</v>
      </c>
      <c r="J2397" s="3">
        <f>Table3[[#This Row],[Quantity_Sold]]*Table3[[#This Row],[Selling_Price]]</f>
        <v>1124</v>
      </c>
      <c r="K2397" s="3">
        <f t="shared" si="150"/>
        <v>42.15</v>
      </c>
      <c r="L2397" s="3">
        <f t="shared" si="151"/>
        <v>1081.8499999999999</v>
      </c>
      <c r="M2397" s="3" t="str">
        <f>TEXT(Table3[[#This Row],[Date]], "mmmm")</f>
        <v>February</v>
      </c>
      <c r="N2397" s="3" t="str">
        <f>_xlfn.XLOOKUP(D2397,Customers!A:A,Customers!B:B )</f>
        <v>Smith-Ramsey</v>
      </c>
      <c r="O2397" s="3" t="str">
        <f>_xlfn.XLOOKUP(C2397,Books!A:A,Books!B:B)</f>
        <v>Remember serve</v>
      </c>
      <c r="P2397" s="3" t="str">
        <f>INDEX(Customers!B:B,MATCH(D2397,Customers!A:A,0))</f>
        <v>Smith-Ramsey</v>
      </c>
    </row>
    <row r="2398" spans="1:16">
      <c r="A2398" t="s">
        <v>3045</v>
      </c>
      <c r="B2398" s="5">
        <v>44973</v>
      </c>
      <c r="C2398" t="s">
        <v>62</v>
      </c>
      <c r="D2398" t="s">
        <v>266</v>
      </c>
      <c r="E2398">
        <v>4</v>
      </c>
      <c r="F2398" t="str">
        <f t="shared" si="148"/>
        <v>normal</v>
      </c>
      <c r="G2398" s="3">
        <v>336</v>
      </c>
      <c r="H2398">
        <v>0</v>
      </c>
      <c r="I2398" t="str">
        <f t="shared" si="149"/>
        <v>full price</v>
      </c>
      <c r="J2398" s="3">
        <f>Table3[[#This Row],[Quantity_Sold]]*Table3[[#This Row],[Selling_Price]]</f>
        <v>1344</v>
      </c>
      <c r="K2398" s="3">
        <f t="shared" si="150"/>
        <v>0</v>
      </c>
      <c r="L2398" s="3">
        <f t="shared" si="151"/>
        <v>1344</v>
      </c>
      <c r="M2398" s="3" t="str">
        <f>TEXT(Table3[[#This Row],[Date]], "mmmm")</f>
        <v>February</v>
      </c>
      <c r="N2398" s="3" t="str">
        <f>_xlfn.XLOOKUP(D2398,Customers!A:A,Customers!B:B )</f>
        <v>Pennington-Knox</v>
      </c>
      <c r="O2398" s="3" t="str">
        <f>_xlfn.XLOOKUP(C2398,Books!A:A,Books!B:B)</f>
        <v>Wife get age</v>
      </c>
      <c r="P2398" s="3" t="str">
        <f>INDEX(Customers!B:B,MATCH(D2398,Customers!A:A,0))</f>
        <v>Pennington-Knox</v>
      </c>
    </row>
    <row r="2399" spans="1:16">
      <c r="A2399" t="s">
        <v>3046</v>
      </c>
      <c r="B2399" s="5">
        <v>44973</v>
      </c>
      <c r="C2399" t="s">
        <v>42</v>
      </c>
      <c r="D2399" t="s">
        <v>334</v>
      </c>
      <c r="E2399">
        <v>6</v>
      </c>
      <c r="F2399" t="str">
        <f t="shared" si="148"/>
        <v>Bulk</v>
      </c>
      <c r="G2399" s="3">
        <v>303</v>
      </c>
      <c r="H2399">
        <v>15</v>
      </c>
      <c r="I2399" t="str">
        <f t="shared" si="149"/>
        <v>discounted</v>
      </c>
      <c r="J2399" s="3">
        <f>Table3[[#This Row],[Quantity_Sold]]*Table3[[#This Row],[Selling_Price]]</f>
        <v>1818</v>
      </c>
      <c r="K2399" s="3">
        <f t="shared" si="150"/>
        <v>45.45</v>
      </c>
      <c r="L2399" s="3">
        <f t="shared" si="151"/>
        <v>1772.55</v>
      </c>
      <c r="M2399" s="3" t="str">
        <f>TEXT(Table3[[#This Row],[Date]], "mmmm")</f>
        <v>February</v>
      </c>
      <c r="N2399" s="3" t="str">
        <f>_xlfn.XLOOKUP(D2399,Customers!A:A,Customers!B:B )</f>
        <v>Torres, Rodriguez and Edwards</v>
      </c>
      <c r="O2399" s="3" t="str">
        <f>_xlfn.XLOOKUP(C2399,Books!A:A,Books!B:B)</f>
        <v>Industry sport interesting</v>
      </c>
      <c r="P2399" s="3" t="str">
        <f>INDEX(Customers!B:B,MATCH(D2399,Customers!A:A,0))</f>
        <v>Torres, Rodriguez and Edwards</v>
      </c>
    </row>
    <row r="2400" spans="1:16">
      <c r="A2400" t="s">
        <v>3047</v>
      </c>
      <c r="B2400" s="5">
        <v>44962</v>
      </c>
      <c r="C2400" t="s">
        <v>106</v>
      </c>
      <c r="D2400" t="s">
        <v>506</v>
      </c>
      <c r="E2400">
        <v>1</v>
      </c>
      <c r="F2400" t="str">
        <f t="shared" si="148"/>
        <v>normal</v>
      </c>
      <c r="G2400" s="3">
        <v>219</v>
      </c>
      <c r="H2400">
        <v>5</v>
      </c>
      <c r="I2400" t="str">
        <f t="shared" si="149"/>
        <v>discounted</v>
      </c>
      <c r="J2400" s="3">
        <f>Table3[[#This Row],[Quantity_Sold]]*Table3[[#This Row],[Selling_Price]]</f>
        <v>219</v>
      </c>
      <c r="K2400" s="3">
        <f t="shared" si="150"/>
        <v>10.95</v>
      </c>
      <c r="L2400" s="3">
        <f t="shared" si="151"/>
        <v>208.05</v>
      </c>
      <c r="M2400" s="3" t="str">
        <f>TEXT(Table3[[#This Row],[Date]], "mmmm")</f>
        <v>February</v>
      </c>
      <c r="N2400" s="3" t="str">
        <f>_xlfn.XLOOKUP(D2400,Customers!A:A,Customers!B:B )</f>
        <v>Torres Ltd</v>
      </c>
      <c r="O2400" s="3" t="str">
        <f>_xlfn.XLOOKUP(C2400,Books!A:A,Books!B:B)</f>
        <v>Some may</v>
      </c>
      <c r="P2400" s="3" t="str">
        <f>INDEX(Customers!B:B,MATCH(D2400,Customers!A:A,0))</f>
        <v>Torres Ltd</v>
      </c>
    </row>
    <row r="2401" spans="1:16">
      <c r="A2401" t="s">
        <v>3048</v>
      </c>
      <c r="B2401" s="5">
        <v>44965</v>
      </c>
      <c r="C2401" t="s">
        <v>72</v>
      </c>
      <c r="D2401" t="s">
        <v>522</v>
      </c>
      <c r="E2401">
        <v>6</v>
      </c>
      <c r="F2401" t="str">
        <f t="shared" si="148"/>
        <v>Bulk</v>
      </c>
      <c r="G2401" s="3">
        <v>423</v>
      </c>
      <c r="H2401">
        <v>15</v>
      </c>
      <c r="I2401" t="str">
        <f t="shared" si="149"/>
        <v>discounted</v>
      </c>
      <c r="J2401" s="3">
        <f>Table3[[#This Row],[Quantity_Sold]]*Table3[[#This Row],[Selling_Price]]</f>
        <v>2538</v>
      </c>
      <c r="K2401" s="3">
        <f t="shared" si="150"/>
        <v>63.45</v>
      </c>
      <c r="L2401" s="3">
        <f t="shared" si="151"/>
        <v>2474.5500000000002</v>
      </c>
      <c r="M2401" s="3" t="str">
        <f>TEXT(Table3[[#This Row],[Date]], "mmmm")</f>
        <v>February</v>
      </c>
      <c r="N2401" s="3" t="str">
        <f>_xlfn.XLOOKUP(D2401,Customers!A:A,Customers!B:B )</f>
        <v>Williams-Ross</v>
      </c>
      <c r="O2401" s="3" t="str">
        <f>_xlfn.XLOOKUP(C2401,Books!A:A,Books!B:B)</f>
        <v>Remain hard</v>
      </c>
      <c r="P2401" s="3" t="str">
        <f>INDEX(Customers!B:B,MATCH(D2401,Customers!A:A,0))</f>
        <v>Williams-Ross</v>
      </c>
    </row>
    <row r="2402" spans="1:16">
      <c r="A2402" t="s">
        <v>3049</v>
      </c>
      <c r="B2402" s="5">
        <v>44980</v>
      </c>
      <c r="C2402" t="s">
        <v>66</v>
      </c>
      <c r="D2402" t="s">
        <v>286</v>
      </c>
      <c r="E2402">
        <v>4</v>
      </c>
      <c r="F2402" t="str">
        <f t="shared" si="148"/>
        <v>normal</v>
      </c>
      <c r="G2402" s="3">
        <v>271</v>
      </c>
      <c r="H2402">
        <v>0</v>
      </c>
      <c r="I2402" t="str">
        <f t="shared" si="149"/>
        <v>full price</v>
      </c>
      <c r="J2402" s="3">
        <f>Table3[[#This Row],[Quantity_Sold]]*Table3[[#This Row],[Selling_Price]]</f>
        <v>1084</v>
      </c>
      <c r="K2402" s="3">
        <f t="shared" si="150"/>
        <v>0</v>
      </c>
      <c r="L2402" s="3">
        <f t="shared" si="151"/>
        <v>1084</v>
      </c>
      <c r="M2402" s="3" t="str">
        <f>TEXT(Table3[[#This Row],[Date]], "mmmm")</f>
        <v>February</v>
      </c>
      <c r="N2402" s="3" t="str">
        <f>_xlfn.XLOOKUP(D2402,Customers!A:A,Customers!B:B )</f>
        <v>White-Cox</v>
      </c>
      <c r="O2402" s="3" t="str">
        <f>_xlfn.XLOOKUP(C2402,Books!A:A,Books!B:B)</f>
        <v>Easy citizen time</v>
      </c>
      <c r="P2402" s="3" t="str">
        <f>INDEX(Customers!B:B,MATCH(D2402,Customers!A:A,0))</f>
        <v>White-Cox</v>
      </c>
    </row>
    <row r="2403" spans="1:16">
      <c r="A2403" t="s">
        <v>3050</v>
      </c>
      <c r="B2403" s="5">
        <v>44972</v>
      </c>
      <c r="C2403" t="s">
        <v>124</v>
      </c>
      <c r="D2403" t="s">
        <v>574</v>
      </c>
      <c r="E2403">
        <v>9</v>
      </c>
      <c r="F2403" t="str">
        <f t="shared" si="148"/>
        <v>Bulk</v>
      </c>
      <c r="G2403" s="3">
        <v>362</v>
      </c>
      <c r="H2403">
        <v>10</v>
      </c>
      <c r="I2403" t="str">
        <f t="shared" si="149"/>
        <v>discounted</v>
      </c>
      <c r="J2403" s="3">
        <f>Table3[[#This Row],[Quantity_Sold]]*Table3[[#This Row],[Selling_Price]]</f>
        <v>3258</v>
      </c>
      <c r="K2403" s="3">
        <f t="shared" si="150"/>
        <v>36.200000000000003</v>
      </c>
      <c r="L2403" s="3">
        <f t="shared" si="151"/>
        <v>3221.8</v>
      </c>
      <c r="M2403" s="3" t="str">
        <f>TEXT(Table3[[#This Row],[Date]], "mmmm")</f>
        <v>February</v>
      </c>
      <c r="N2403" s="3" t="str">
        <f>_xlfn.XLOOKUP(D2403,Customers!A:A,Customers!B:B )</f>
        <v>Williams Group</v>
      </c>
      <c r="O2403" s="3" t="str">
        <f>_xlfn.XLOOKUP(C2403,Books!A:A,Books!B:B)</f>
        <v>Financial</v>
      </c>
      <c r="P2403" s="3" t="str">
        <f>INDEX(Customers!B:B,MATCH(D2403,Customers!A:A,0))</f>
        <v>Williams Group</v>
      </c>
    </row>
    <row r="2404" spans="1:16">
      <c r="A2404" t="s">
        <v>3051</v>
      </c>
      <c r="B2404" s="5">
        <v>44977</v>
      </c>
      <c r="C2404" t="s">
        <v>118</v>
      </c>
      <c r="D2404" t="s">
        <v>394</v>
      </c>
      <c r="E2404">
        <v>4</v>
      </c>
      <c r="F2404" t="str">
        <f t="shared" si="148"/>
        <v>normal</v>
      </c>
      <c r="G2404" s="3">
        <v>192</v>
      </c>
      <c r="H2404">
        <v>15</v>
      </c>
      <c r="I2404" t="str">
        <f t="shared" si="149"/>
        <v>discounted</v>
      </c>
      <c r="J2404" s="3">
        <f>Table3[[#This Row],[Quantity_Sold]]*Table3[[#This Row],[Selling_Price]]</f>
        <v>768</v>
      </c>
      <c r="K2404" s="3">
        <f t="shared" si="150"/>
        <v>28.8</v>
      </c>
      <c r="L2404" s="3">
        <f t="shared" si="151"/>
        <v>739.2</v>
      </c>
      <c r="M2404" s="3" t="str">
        <f>TEXT(Table3[[#This Row],[Date]], "mmmm")</f>
        <v>February</v>
      </c>
      <c r="N2404" s="3" t="str">
        <f>_xlfn.XLOOKUP(D2404,Customers!A:A,Customers!B:B )</f>
        <v>Johnson, Gordon and Fuentes</v>
      </c>
      <c r="O2404" s="3" t="str">
        <f>_xlfn.XLOOKUP(C2404,Books!A:A,Books!B:B)</f>
        <v>Attorney</v>
      </c>
      <c r="P2404" s="3" t="str">
        <f>INDEX(Customers!B:B,MATCH(D2404,Customers!A:A,0))</f>
        <v>Johnson, Gordon and Fuentes</v>
      </c>
    </row>
    <row r="2405" spans="1:16">
      <c r="A2405" t="s">
        <v>3052</v>
      </c>
      <c r="B2405" s="5">
        <v>44985</v>
      </c>
      <c r="C2405" t="s">
        <v>13</v>
      </c>
      <c r="D2405" t="s">
        <v>570</v>
      </c>
      <c r="E2405">
        <v>2</v>
      </c>
      <c r="F2405" t="str">
        <f t="shared" si="148"/>
        <v>normal</v>
      </c>
      <c r="G2405" s="3">
        <v>354</v>
      </c>
      <c r="H2405">
        <v>0</v>
      </c>
      <c r="I2405" t="str">
        <f t="shared" si="149"/>
        <v>full price</v>
      </c>
      <c r="J2405" s="3">
        <f>Table3[[#This Row],[Quantity_Sold]]*Table3[[#This Row],[Selling_Price]]</f>
        <v>708</v>
      </c>
      <c r="K2405" s="3">
        <f t="shared" si="150"/>
        <v>0</v>
      </c>
      <c r="L2405" s="3">
        <f t="shared" si="151"/>
        <v>708</v>
      </c>
      <c r="M2405" s="3" t="str">
        <f>TEXT(Table3[[#This Row],[Date]], "mmmm")</f>
        <v>February</v>
      </c>
      <c r="N2405" s="3" t="str">
        <f>_xlfn.XLOOKUP(D2405,Customers!A:A,Customers!B:B )</f>
        <v>Potter Group</v>
      </c>
      <c r="O2405" s="3" t="str">
        <f>_xlfn.XLOOKUP(C2405,Books!A:A,Books!B:B)</f>
        <v>Food ability</v>
      </c>
      <c r="P2405" s="3" t="str">
        <f>INDEX(Customers!B:B,MATCH(D2405,Customers!A:A,0))</f>
        <v>Potter Group</v>
      </c>
    </row>
    <row r="2406" spans="1:16">
      <c r="A2406" t="s">
        <v>3053</v>
      </c>
      <c r="B2406" s="5">
        <v>44984</v>
      </c>
      <c r="C2406" t="s">
        <v>72</v>
      </c>
      <c r="D2406" t="s">
        <v>188</v>
      </c>
      <c r="E2406">
        <v>5</v>
      </c>
      <c r="F2406" t="str">
        <f t="shared" si="148"/>
        <v>normal</v>
      </c>
      <c r="G2406" s="3">
        <v>423</v>
      </c>
      <c r="H2406">
        <v>15</v>
      </c>
      <c r="I2406" t="str">
        <f t="shared" si="149"/>
        <v>discounted</v>
      </c>
      <c r="J2406" s="3">
        <f>Table3[[#This Row],[Quantity_Sold]]*Table3[[#This Row],[Selling_Price]]</f>
        <v>2115</v>
      </c>
      <c r="K2406" s="3">
        <f t="shared" si="150"/>
        <v>63.45</v>
      </c>
      <c r="L2406" s="3">
        <f t="shared" si="151"/>
        <v>2051.5500000000002</v>
      </c>
      <c r="M2406" s="3" t="str">
        <f>TEXT(Table3[[#This Row],[Date]], "mmmm")</f>
        <v>February</v>
      </c>
      <c r="N2406" s="3" t="str">
        <f>_xlfn.XLOOKUP(D2406,Customers!A:A,Customers!B:B )</f>
        <v>Moran-Joyce</v>
      </c>
      <c r="O2406" s="3" t="str">
        <f>_xlfn.XLOOKUP(C2406,Books!A:A,Books!B:B)</f>
        <v>Remain hard</v>
      </c>
      <c r="P2406" s="3" t="str">
        <f>INDEX(Customers!B:B,MATCH(D2406,Customers!A:A,0))</f>
        <v>Moran-Joyce</v>
      </c>
    </row>
    <row r="2407" spans="1:16">
      <c r="A2407" t="s">
        <v>3054</v>
      </c>
      <c r="B2407" s="5">
        <v>44980</v>
      </c>
      <c r="C2407" t="s">
        <v>116</v>
      </c>
      <c r="D2407" t="s">
        <v>480</v>
      </c>
      <c r="E2407">
        <v>5</v>
      </c>
      <c r="F2407" t="str">
        <f t="shared" si="148"/>
        <v>normal</v>
      </c>
      <c r="G2407" s="3">
        <v>209</v>
      </c>
      <c r="H2407">
        <v>15</v>
      </c>
      <c r="I2407" t="str">
        <f t="shared" si="149"/>
        <v>discounted</v>
      </c>
      <c r="J2407" s="3">
        <f>Table3[[#This Row],[Quantity_Sold]]*Table3[[#This Row],[Selling_Price]]</f>
        <v>1045</v>
      </c>
      <c r="K2407" s="3">
        <f t="shared" si="150"/>
        <v>31.35</v>
      </c>
      <c r="L2407" s="3">
        <f t="shared" si="151"/>
        <v>1013.65</v>
      </c>
      <c r="M2407" s="3" t="str">
        <f>TEXT(Table3[[#This Row],[Date]], "mmmm")</f>
        <v>February</v>
      </c>
      <c r="N2407" s="3" t="str">
        <f>_xlfn.XLOOKUP(D2407,Customers!A:A,Customers!B:B )</f>
        <v>Jordan, Parker and Adams</v>
      </c>
      <c r="O2407" s="3" t="str">
        <f>_xlfn.XLOOKUP(C2407,Books!A:A,Books!B:B)</f>
        <v>Present positive</v>
      </c>
      <c r="P2407" s="3" t="str">
        <f>INDEX(Customers!B:B,MATCH(D2407,Customers!A:A,0))</f>
        <v>Jordan, Parker and Adams</v>
      </c>
    </row>
    <row r="2408" spans="1:16">
      <c r="A2408" t="s">
        <v>3055</v>
      </c>
      <c r="B2408" s="5">
        <v>44974</v>
      </c>
      <c r="C2408" t="s">
        <v>40</v>
      </c>
      <c r="D2408" t="s">
        <v>438</v>
      </c>
      <c r="E2408">
        <v>7</v>
      </c>
      <c r="F2408" t="str">
        <f t="shared" si="148"/>
        <v>Bulk</v>
      </c>
      <c r="G2408" s="3">
        <v>427</v>
      </c>
      <c r="H2408">
        <v>0</v>
      </c>
      <c r="I2408" t="str">
        <f t="shared" si="149"/>
        <v>full price</v>
      </c>
      <c r="J2408" s="3">
        <f>Table3[[#This Row],[Quantity_Sold]]*Table3[[#This Row],[Selling_Price]]</f>
        <v>2989</v>
      </c>
      <c r="K2408" s="3">
        <f t="shared" si="150"/>
        <v>0</v>
      </c>
      <c r="L2408" s="3">
        <f t="shared" si="151"/>
        <v>2989</v>
      </c>
      <c r="M2408" s="3" t="str">
        <f>TEXT(Table3[[#This Row],[Date]], "mmmm")</f>
        <v>February</v>
      </c>
      <c r="N2408" s="3" t="str">
        <f>_xlfn.XLOOKUP(D2408,Customers!A:A,Customers!B:B )</f>
        <v>Wolfe-Spencer</v>
      </c>
      <c r="O2408" s="3" t="str">
        <f>_xlfn.XLOOKUP(C2408,Books!A:A,Books!B:B)</f>
        <v>Big thought where</v>
      </c>
      <c r="P2408" s="3" t="str">
        <f>INDEX(Customers!B:B,MATCH(D2408,Customers!A:A,0))</f>
        <v>Wolfe-Spencer</v>
      </c>
    </row>
    <row r="2409" spans="1:16">
      <c r="A2409" t="s">
        <v>3056</v>
      </c>
      <c r="B2409" s="5">
        <v>44959</v>
      </c>
      <c r="C2409" t="s">
        <v>84</v>
      </c>
      <c r="D2409" t="s">
        <v>274</v>
      </c>
      <c r="E2409">
        <v>8</v>
      </c>
      <c r="F2409" t="str">
        <f t="shared" si="148"/>
        <v>Bulk</v>
      </c>
      <c r="G2409" s="3">
        <v>481</v>
      </c>
      <c r="H2409">
        <v>0</v>
      </c>
      <c r="I2409" t="str">
        <f t="shared" si="149"/>
        <v>full price</v>
      </c>
      <c r="J2409" s="3">
        <f>Table3[[#This Row],[Quantity_Sold]]*Table3[[#This Row],[Selling_Price]]</f>
        <v>3848</v>
      </c>
      <c r="K2409" s="3">
        <f t="shared" si="150"/>
        <v>0</v>
      </c>
      <c r="L2409" s="3">
        <f t="shared" si="151"/>
        <v>3848</v>
      </c>
      <c r="M2409" s="3" t="str">
        <f>TEXT(Table3[[#This Row],[Date]], "mmmm")</f>
        <v>February</v>
      </c>
      <c r="N2409" s="3" t="str">
        <f>_xlfn.XLOOKUP(D2409,Customers!A:A,Customers!B:B )</f>
        <v>Green, Wilson and Flynn</v>
      </c>
      <c r="O2409" s="3" t="str">
        <f>_xlfn.XLOOKUP(C2409,Books!A:A,Books!B:B)</f>
        <v>Statement back brother</v>
      </c>
      <c r="P2409" s="3" t="str">
        <f>INDEX(Customers!B:B,MATCH(D2409,Customers!A:A,0))</f>
        <v>Green, Wilson and Flynn</v>
      </c>
    </row>
    <row r="2410" spans="1:16">
      <c r="A2410" t="s">
        <v>3057</v>
      </c>
      <c r="B2410" s="5">
        <v>44975</v>
      </c>
      <c r="C2410" t="s">
        <v>76</v>
      </c>
      <c r="D2410" t="s">
        <v>462</v>
      </c>
      <c r="E2410">
        <v>9</v>
      </c>
      <c r="F2410" t="str">
        <f t="shared" si="148"/>
        <v>Bulk</v>
      </c>
      <c r="G2410" s="3">
        <v>305</v>
      </c>
      <c r="H2410">
        <v>15</v>
      </c>
      <c r="I2410" t="str">
        <f t="shared" si="149"/>
        <v>discounted</v>
      </c>
      <c r="J2410" s="3">
        <f>Table3[[#This Row],[Quantity_Sold]]*Table3[[#This Row],[Selling_Price]]</f>
        <v>2745</v>
      </c>
      <c r="K2410" s="3">
        <f t="shared" si="150"/>
        <v>45.75</v>
      </c>
      <c r="L2410" s="3">
        <f t="shared" si="151"/>
        <v>2699.25</v>
      </c>
      <c r="M2410" s="3" t="str">
        <f>TEXT(Table3[[#This Row],[Date]], "mmmm")</f>
        <v>February</v>
      </c>
      <c r="N2410" s="3" t="str">
        <f>_xlfn.XLOOKUP(D2410,Customers!A:A,Customers!B:B )</f>
        <v>Harris Ltd</v>
      </c>
      <c r="O2410" s="3" t="str">
        <f>_xlfn.XLOOKUP(C2410,Books!A:A,Books!B:B)</f>
        <v>Above treatment</v>
      </c>
      <c r="P2410" s="3" t="str">
        <f>INDEX(Customers!B:B,MATCH(D2410,Customers!A:A,0))</f>
        <v>Harris Ltd</v>
      </c>
    </row>
    <row r="2411" spans="1:16">
      <c r="A2411" t="s">
        <v>3058</v>
      </c>
      <c r="B2411" s="5">
        <v>44969</v>
      </c>
      <c r="C2411" t="s">
        <v>82</v>
      </c>
      <c r="D2411" t="s">
        <v>178</v>
      </c>
      <c r="E2411">
        <v>4</v>
      </c>
      <c r="F2411" t="str">
        <f t="shared" si="148"/>
        <v>normal</v>
      </c>
      <c r="G2411" s="3">
        <v>373</v>
      </c>
      <c r="H2411">
        <v>15</v>
      </c>
      <c r="I2411" t="str">
        <f t="shared" si="149"/>
        <v>discounted</v>
      </c>
      <c r="J2411" s="3">
        <f>Table3[[#This Row],[Quantity_Sold]]*Table3[[#This Row],[Selling_Price]]</f>
        <v>1492</v>
      </c>
      <c r="K2411" s="3">
        <f t="shared" si="150"/>
        <v>55.95</v>
      </c>
      <c r="L2411" s="3">
        <f t="shared" si="151"/>
        <v>1436.05</v>
      </c>
      <c r="M2411" s="3" t="str">
        <f>TEXT(Table3[[#This Row],[Date]], "mmmm")</f>
        <v>February</v>
      </c>
      <c r="N2411" s="3" t="str">
        <f>_xlfn.XLOOKUP(D2411,Customers!A:A,Customers!B:B )</f>
        <v>Ross, Ballard and Clark</v>
      </c>
      <c r="O2411" s="3" t="str">
        <f>_xlfn.XLOOKUP(C2411,Books!A:A,Books!B:B)</f>
        <v>Light leader expect</v>
      </c>
      <c r="P2411" s="3" t="str">
        <f>INDEX(Customers!B:B,MATCH(D2411,Customers!A:A,0))</f>
        <v>Ross, Ballard and Clark</v>
      </c>
    </row>
    <row r="2412" spans="1:16">
      <c r="A2412" t="s">
        <v>3059</v>
      </c>
      <c r="B2412" s="5">
        <v>44982</v>
      </c>
      <c r="C2412" t="s">
        <v>98</v>
      </c>
      <c r="D2412" t="s">
        <v>378</v>
      </c>
      <c r="E2412">
        <v>5</v>
      </c>
      <c r="F2412" t="str">
        <f t="shared" si="148"/>
        <v>normal</v>
      </c>
      <c r="G2412" s="3">
        <v>206</v>
      </c>
      <c r="H2412">
        <v>10</v>
      </c>
      <c r="I2412" t="str">
        <f t="shared" si="149"/>
        <v>discounted</v>
      </c>
      <c r="J2412" s="3">
        <f>Table3[[#This Row],[Quantity_Sold]]*Table3[[#This Row],[Selling_Price]]</f>
        <v>1030</v>
      </c>
      <c r="K2412" s="3">
        <f t="shared" si="150"/>
        <v>20.6</v>
      </c>
      <c r="L2412" s="3">
        <f t="shared" si="151"/>
        <v>1009.4</v>
      </c>
      <c r="M2412" s="3" t="str">
        <f>TEXT(Table3[[#This Row],[Date]], "mmmm")</f>
        <v>February</v>
      </c>
      <c r="N2412" s="3" t="str">
        <f>_xlfn.XLOOKUP(D2412,Customers!A:A,Customers!B:B )</f>
        <v>Aguirre Group</v>
      </c>
      <c r="O2412" s="3" t="str">
        <f>_xlfn.XLOOKUP(C2412,Books!A:A,Books!B:B)</f>
        <v>Inside lot never discover</v>
      </c>
      <c r="P2412" s="3" t="str">
        <f>INDEX(Customers!B:B,MATCH(D2412,Customers!A:A,0))</f>
        <v>Aguirre Group</v>
      </c>
    </row>
    <row r="2413" spans="1:16">
      <c r="A2413" t="s">
        <v>3060</v>
      </c>
      <c r="B2413" s="5">
        <v>44982</v>
      </c>
      <c r="C2413" t="s">
        <v>20</v>
      </c>
      <c r="D2413" t="s">
        <v>504</v>
      </c>
      <c r="E2413">
        <v>2</v>
      </c>
      <c r="F2413" t="str">
        <f t="shared" si="148"/>
        <v>normal</v>
      </c>
      <c r="G2413" s="3">
        <v>213</v>
      </c>
      <c r="H2413">
        <v>10</v>
      </c>
      <c r="I2413" t="str">
        <f t="shared" si="149"/>
        <v>discounted</v>
      </c>
      <c r="J2413" s="3">
        <f>Table3[[#This Row],[Quantity_Sold]]*Table3[[#This Row],[Selling_Price]]</f>
        <v>426</v>
      </c>
      <c r="K2413" s="3">
        <f t="shared" si="150"/>
        <v>21.3</v>
      </c>
      <c r="L2413" s="3">
        <f t="shared" si="151"/>
        <v>404.7</v>
      </c>
      <c r="M2413" s="3" t="str">
        <f>TEXT(Table3[[#This Row],[Date]], "mmmm")</f>
        <v>February</v>
      </c>
      <c r="N2413" s="3" t="str">
        <f>_xlfn.XLOOKUP(D2413,Customers!A:A,Customers!B:B )</f>
        <v>Jones, Rodriguez and Alexander</v>
      </c>
      <c r="O2413" s="3" t="str">
        <f>_xlfn.XLOOKUP(C2413,Books!A:A,Books!B:B)</f>
        <v>System they</v>
      </c>
      <c r="P2413" s="3" t="str">
        <f>INDEX(Customers!B:B,MATCH(D2413,Customers!A:A,0))</f>
        <v>Jones, Rodriguez and Alexander</v>
      </c>
    </row>
    <row r="2414" spans="1:16">
      <c r="A2414" t="s">
        <v>3061</v>
      </c>
      <c r="B2414" s="5">
        <v>44961</v>
      </c>
      <c r="C2414" t="s">
        <v>74</v>
      </c>
      <c r="D2414" t="s">
        <v>141</v>
      </c>
      <c r="E2414">
        <v>6</v>
      </c>
      <c r="F2414" t="str">
        <f t="shared" si="148"/>
        <v>Bulk</v>
      </c>
      <c r="G2414" s="3">
        <v>347</v>
      </c>
      <c r="H2414">
        <v>10</v>
      </c>
      <c r="I2414" t="str">
        <f t="shared" si="149"/>
        <v>discounted</v>
      </c>
      <c r="J2414" s="3">
        <f>Table3[[#This Row],[Quantity_Sold]]*Table3[[#This Row],[Selling_Price]]</f>
        <v>2082</v>
      </c>
      <c r="K2414" s="3">
        <f t="shared" si="150"/>
        <v>34.700000000000003</v>
      </c>
      <c r="L2414" s="3">
        <f t="shared" si="151"/>
        <v>2047.3</v>
      </c>
      <c r="M2414" s="3" t="str">
        <f>TEXT(Table3[[#This Row],[Date]], "mmmm")</f>
        <v>February</v>
      </c>
      <c r="N2414" s="3" t="str">
        <f>_xlfn.XLOOKUP(D2414,Customers!A:A,Customers!B:B )</f>
        <v>Clark and Sons</v>
      </c>
      <c r="O2414" s="3" t="str">
        <f>_xlfn.XLOOKUP(C2414,Books!A:A,Books!B:B)</f>
        <v>Think either pressure</v>
      </c>
      <c r="P2414" s="3" t="str">
        <f>INDEX(Customers!B:B,MATCH(D2414,Customers!A:A,0))</f>
        <v>Clark and Sons</v>
      </c>
    </row>
    <row r="2415" spans="1:16">
      <c r="A2415" t="s">
        <v>3062</v>
      </c>
      <c r="B2415" s="5">
        <v>44958</v>
      </c>
      <c r="C2415" t="s">
        <v>42</v>
      </c>
      <c r="D2415" t="s">
        <v>358</v>
      </c>
      <c r="E2415">
        <v>3</v>
      </c>
      <c r="F2415" t="str">
        <f t="shared" si="148"/>
        <v>normal</v>
      </c>
      <c r="G2415" s="3">
        <v>303</v>
      </c>
      <c r="H2415">
        <v>10</v>
      </c>
      <c r="I2415" t="str">
        <f t="shared" si="149"/>
        <v>discounted</v>
      </c>
      <c r="J2415" s="3">
        <f>Table3[[#This Row],[Quantity_Sold]]*Table3[[#This Row],[Selling_Price]]</f>
        <v>909</v>
      </c>
      <c r="K2415" s="3">
        <f t="shared" si="150"/>
        <v>30.3</v>
      </c>
      <c r="L2415" s="3">
        <f t="shared" si="151"/>
        <v>878.7</v>
      </c>
      <c r="M2415" s="3" t="str">
        <f>TEXT(Table3[[#This Row],[Date]], "mmmm")</f>
        <v>February</v>
      </c>
      <c r="N2415" s="3" t="str">
        <f>_xlfn.XLOOKUP(D2415,Customers!A:A,Customers!B:B )</f>
        <v>Hood-Pena</v>
      </c>
      <c r="O2415" s="3" t="str">
        <f>_xlfn.XLOOKUP(C2415,Books!A:A,Books!B:B)</f>
        <v>Industry sport interesting</v>
      </c>
      <c r="P2415" s="3" t="str">
        <f>INDEX(Customers!B:B,MATCH(D2415,Customers!A:A,0))</f>
        <v>Hood-Pena</v>
      </c>
    </row>
    <row r="2416" spans="1:16">
      <c r="A2416" t="s">
        <v>3063</v>
      </c>
      <c r="B2416" s="5">
        <v>44967</v>
      </c>
      <c r="C2416" t="s">
        <v>100</v>
      </c>
      <c r="D2416" t="s">
        <v>524</v>
      </c>
      <c r="E2416">
        <v>3</v>
      </c>
      <c r="F2416" t="str">
        <f t="shared" si="148"/>
        <v>normal</v>
      </c>
      <c r="G2416" s="3">
        <v>334</v>
      </c>
      <c r="H2416">
        <v>10</v>
      </c>
      <c r="I2416" t="str">
        <f t="shared" si="149"/>
        <v>discounted</v>
      </c>
      <c r="J2416" s="3">
        <f>Table3[[#This Row],[Quantity_Sold]]*Table3[[#This Row],[Selling_Price]]</f>
        <v>1002</v>
      </c>
      <c r="K2416" s="3">
        <f t="shared" si="150"/>
        <v>33.4</v>
      </c>
      <c r="L2416" s="3">
        <f t="shared" si="151"/>
        <v>968.6</v>
      </c>
      <c r="M2416" s="3" t="str">
        <f>TEXT(Table3[[#This Row],[Date]], "mmmm")</f>
        <v>February</v>
      </c>
      <c r="N2416" s="3" t="str">
        <f>_xlfn.XLOOKUP(D2416,Customers!A:A,Customers!B:B )</f>
        <v>Golden Inc</v>
      </c>
      <c r="O2416" s="3" t="str">
        <f>_xlfn.XLOOKUP(C2416,Books!A:A,Books!B:B)</f>
        <v>Prevent particularly wrong</v>
      </c>
      <c r="P2416" s="3" t="str">
        <f>INDEX(Customers!B:B,MATCH(D2416,Customers!A:A,0))</f>
        <v>Golden Inc</v>
      </c>
    </row>
    <row r="2417" spans="1:16">
      <c r="A2417" t="s">
        <v>3064</v>
      </c>
      <c r="B2417" s="5">
        <v>44966</v>
      </c>
      <c r="C2417" t="s">
        <v>124</v>
      </c>
      <c r="D2417" t="s">
        <v>384</v>
      </c>
      <c r="E2417">
        <v>3</v>
      </c>
      <c r="F2417" t="str">
        <f t="shared" si="148"/>
        <v>normal</v>
      </c>
      <c r="G2417" s="3">
        <v>362</v>
      </c>
      <c r="H2417">
        <v>5</v>
      </c>
      <c r="I2417" t="str">
        <f t="shared" si="149"/>
        <v>discounted</v>
      </c>
      <c r="J2417" s="3">
        <f>Table3[[#This Row],[Quantity_Sold]]*Table3[[#This Row],[Selling_Price]]</f>
        <v>1086</v>
      </c>
      <c r="K2417" s="3">
        <f t="shared" si="150"/>
        <v>18.100000000000001</v>
      </c>
      <c r="L2417" s="3">
        <f t="shared" si="151"/>
        <v>1067.9000000000001</v>
      </c>
      <c r="M2417" s="3" t="str">
        <f>TEXT(Table3[[#This Row],[Date]], "mmmm")</f>
        <v>February</v>
      </c>
      <c r="N2417" s="3" t="str">
        <f>_xlfn.XLOOKUP(D2417,Customers!A:A,Customers!B:B )</f>
        <v>Mendoza-Burke</v>
      </c>
      <c r="O2417" s="3" t="str">
        <f>_xlfn.XLOOKUP(C2417,Books!A:A,Books!B:B)</f>
        <v>Financial</v>
      </c>
      <c r="P2417" s="3" t="str">
        <f>INDEX(Customers!B:B,MATCH(D2417,Customers!A:A,0))</f>
        <v>Mendoza-Burke</v>
      </c>
    </row>
    <row r="2418" spans="1:16">
      <c r="A2418" t="s">
        <v>3065</v>
      </c>
      <c r="B2418" s="5">
        <v>44968</v>
      </c>
      <c r="C2418" t="s">
        <v>30</v>
      </c>
      <c r="D2418" t="s">
        <v>230</v>
      </c>
      <c r="E2418">
        <v>2</v>
      </c>
      <c r="F2418" t="str">
        <f t="shared" si="148"/>
        <v>normal</v>
      </c>
      <c r="G2418" s="3">
        <v>281</v>
      </c>
      <c r="H2418">
        <v>10</v>
      </c>
      <c r="I2418" t="str">
        <f t="shared" si="149"/>
        <v>discounted</v>
      </c>
      <c r="J2418" s="3">
        <f>Table3[[#This Row],[Quantity_Sold]]*Table3[[#This Row],[Selling_Price]]</f>
        <v>562</v>
      </c>
      <c r="K2418" s="3">
        <f t="shared" si="150"/>
        <v>28.1</v>
      </c>
      <c r="L2418" s="3">
        <f t="shared" si="151"/>
        <v>533.9</v>
      </c>
      <c r="M2418" s="3" t="str">
        <f>TEXT(Table3[[#This Row],[Date]], "mmmm")</f>
        <v>February</v>
      </c>
      <c r="N2418" s="3" t="str">
        <f>_xlfn.XLOOKUP(D2418,Customers!A:A,Customers!B:B )</f>
        <v>Alexander-Williams</v>
      </c>
      <c r="O2418" s="3" t="str">
        <f>_xlfn.XLOOKUP(C2418,Books!A:A,Books!B:B)</f>
        <v>Remember serve</v>
      </c>
      <c r="P2418" s="3" t="str">
        <f>INDEX(Customers!B:B,MATCH(D2418,Customers!A:A,0))</f>
        <v>Alexander-Williams</v>
      </c>
    </row>
    <row r="2419" spans="1:16">
      <c r="A2419" t="s">
        <v>3066</v>
      </c>
      <c r="B2419" s="5">
        <v>44974</v>
      </c>
      <c r="C2419" t="s">
        <v>88</v>
      </c>
      <c r="D2419" t="s">
        <v>590</v>
      </c>
      <c r="E2419">
        <v>5</v>
      </c>
      <c r="F2419" t="str">
        <f t="shared" si="148"/>
        <v>normal</v>
      </c>
      <c r="G2419" s="3">
        <v>456</v>
      </c>
      <c r="H2419">
        <v>15</v>
      </c>
      <c r="I2419" t="str">
        <f t="shared" si="149"/>
        <v>discounted</v>
      </c>
      <c r="J2419" s="3">
        <f>Table3[[#This Row],[Quantity_Sold]]*Table3[[#This Row],[Selling_Price]]</f>
        <v>2280</v>
      </c>
      <c r="K2419" s="3">
        <f t="shared" si="150"/>
        <v>68.400000000000006</v>
      </c>
      <c r="L2419" s="3">
        <f t="shared" si="151"/>
        <v>2211.6</v>
      </c>
      <c r="M2419" s="3" t="str">
        <f>TEXT(Table3[[#This Row],[Date]], "mmmm")</f>
        <v>February</v>
      </c>
      <c r="N2419" s="3" t="str">
        <f>_xlfn.XLOOKUP(D2419,Customers!A:A,Customers!B:B )</f>
        <v>Mills, Robles and Smith</v>
      </c>
      <c r="O2419" s="3" t="str">
        <f>_xlfn.XLOOKUP(C2419,Books!A:A,Books!B:B)</f>
        <v>Lay chance</v>
      </c>
      <c r="P2419" s="3" t="str">
        <f>INDEX(Customers!B:B,MATCH(D2419,Customers!A:A,0))</f>
        <v>Mills, Robles and Smith</v>
      </c>
    </row>
    <row r="2420" spans="1:16">
      <c r="A2420" t="s">
        <v>3067</v>
      </c>
      <c r="B2420" s="5">
        <v>44962</v>
      </c>
      <c r="C2420" t="s">
        <v>114</v>
      </c>
      <c r="D2420" t="s">
        <v>586</v>
      </c>
      <c r="E2420">
        <v>3</v>
      </c>
      <c r="F2420" t="str">
        <f t="shared" si="148"/>
        <v>normal</v>
      </c>
      <c r="G2420" s="3">
        <v>315</v>
      </c>
      <c r="H2420">
        <v>15</v>
      </c>
      <c r="I2420" t="str">
        <f t="shared" si="149"/>
        <v>discounted</v>
      </c>
      <c r="J2420" s="3">
        <f>Table3[[#This Row],[Quantity_Sold]]*Table3[[#This Row],[Selling_Price]]</f>
        <v>945</v>
      </c>
      <c r="K2420" s="3">
        <f t="shared" si="150"/>
        <v>47.25</v>
      </c>
      <c r="L2420" s="3">
        <f t="shared" si="151"/>
        <v>897.75</v>
      </c>
      <c r="M2420" s="3" t="str">
        <f>TEXT(Table3[[#This Row],[Date]], "mmmm")</f>
        <v>February</v>
      </c>
      <c r="N2420" s="3" t="str">
        <f>_xlfn.XLOOKUP(D2420,Customers!A:A,Customers!B:B )</f>
        <v>Collins-Wang</v>
      </c>
      <c r="O2420" s="3" t="str">
        <f>_xlfn.XLOOKUP(C2420,Books!A:A,Books!B:B)</f>
        <v>Detail difficult power</v>
      </c>
      <c r="P2420" s="3" t="str">
        <f>INDEX(Customers!B:B,MATCH(D2420,Customers!A:A,0))</f>
        <v>Collins-Wang</v>
      </c>
    </row>
    <row r="2421" spans="1:16">
      <c r="A2421" t="s">
        <v>3068</v>
      </c>
      <c r="B2421" s="5">
        <v>44966</v>
      </c>
      <c r="C2421" t="s">
        <v>32</v>
      </c>
      <c r="D2421" t="s">
        <v>422</v>
      </c>
      <c r="E2421">
        <v>5</v>
      </c>
      <c r="F2421" t="str">
        <f t="shared" si="148"/>
        <v>normal</v>
      </c>
      <c r="G2421" s="3">
        <v>186</v>
      </c>
      <c r="H2421">
        <v>5</v>
      </c>
      <c r="I2421" t="str">
        <f t="shared" si="149"/>
        <v>discounted</v>
      </c>
      <c r="J2421" s="3">
        <f>Table3[[#This Row],[Quantity_Sold]]*Table3[[#This Row],[Selling_Price]]</f>
        <v>930</v>
      </c>
      <c r="K2421" s="3">
        <f t="shared" si="150"/>
        <v>9.3000000000000007</v>
      </c>
      <c r="L2421" s="3">
        <f t="shared" si="151"/>
        <v>920.7</v>
      </c>
      <c r="M2421" s="3" t="str">
        <f>TEXT(Table3[[#This Row],[Date]], "mmmm")</f>
        <v>February</v>
      </c>
      <c r="N2421" s="3" t="str">
        <f>_xlfn.XLOOKUP(D2421,Customers!A:A,Customers!B:B )</f>
        <v>Butler-Carter</v>
      </c>
      <c r="O2421" s="3" t="str">
        <f>_xlfn.XLOOKUP(C2421,Books!A:A,Books!B:B)</f>
        <v>Charge along</v>
      </c>
      <c r="P2421" s="3" t="str">
        <f>INDEX(Customers!B:B,MATCH(D2421,Customers!A:A,0))</f>
        <v>Butler-Carter</v>
      </c>
    </row>
    <row r="2422" spans="1:16">
      <c r="A2422" t="s">
        <v>3069</v>
      </c>
      <c r="B2422" s="5">
        <v>44967</v>
      </c>
      <c r="C2422" t="s">
        <v>66</v>
      </c>
      <c r="D2422" t="s">
        <v>212</v>
      </c>
      <c r="E2422">
        <v>3</v>
      </c>
      <c r="F2422" t="str">
        <f t="shared" si="148"/>
        <v>normal</v>
      </c>
      <c r="G2422" s="3">
        <v>271</v>
      </c>
      <c r="H2422">
        <v>10</v>
      </c>
      <c r="I2422" t="str">
        <f t="shared" si="149"/>
        <v>discounted</v>
      </c>
      <c r="J2422" s="3">
        <f>Table3[[#This Row],[Quantity_Sold]]*Table3[[#This Row],[Selling_Price]]</f>
        <v>813</v>
      </c>
      <c r="K2422" s="3">
        <f t="shared" si="150"/>
        <v>27.1</v>
      </c>
      <c r="L2422" s="3">
        <f t="shared" si="151"/>
        <v>785.9</v>
      </c>
      <c r="M2422" s="3" t="str">
        <f>TEXT(Table3[[#This Row],[Date]], "mmmm")</f>
        <v>February</v>
      </c>
      <c r="N2422" s="3" t="str">
        <f>_xlfn.XLOOKUP(D2422,Customers!A:A,Customers!B:B )</f>
        <v>Barrett-Bryant</v>
      </c>
      <c r="O2422" s="3" t="str">
        <f>_xlfn.XLOOKUP(C2422,Books!A:A,Books!B:B)</f>
        <v>Easy citizen time</v>
      </c>
      <c r="P2422" s="3" t="str">
        <f>INDEX(Customers!B:B,MATCH(D2422,Customers!A:A,0))</f>
        <v>Barrett-Bryant</v>
      </c>
    </row>
    <row r="2423" spans="1:16">
      <c r="A2423" t="s">
        <v>3070</v>
      </c>
      <c r="B2423" s="5">
        <v>44960</v>
      </c>
      <c r="C2423" t="s">
        <v>74</v>
      </c>
      <c r="D2423" t="s">
        <v>298</v>
      </c>
      <c r="E2423">
        <v>3</v>
      </c>
      <c r="F2423" t="str">
        <f t="shared" si="148"/>
        <v>normal</v>
      </c>
      <c r="G2423" s="3">
        <v>347</v>
      </c>
      <c r="H2423">
        <v>15</v>
      </c>
      <c r="I2423" t="str">
        <f t="shared" si="149"/>
        <v>discounted</v>
      </c>
      <c r="J2423" s="3">
        <f>Table3[[#This Row],[Quantity_Sold]]*Table3[[#This Row],[Selling_Price]]</f>
        <v>1041</v>
      </c>
      <c r="K2423" s="3">
        <f t="shared" si="150"/>
        <v>52.05</v>
      </c>
      <c r="L2423" s="3">
        <f t="shared" si="151"/>
        <v>988.95</v>
      </c>
      <c r="M2423" s="3" t="str">
        <f>TEXT(Table3[[#This Row],[Date]], "mmmm")</f>
        <v>February</v>
      </c>
      <c r="N2423" s="3" t="str">
        <f>_xlfn.XLOOKUP(D2423,Customers!A:A,Customers!B:B )</f>
        <v>Hayes, Hampton and Palmer</v>
      </c>
      <c r="O2423" s="3" t="str">
        <f>_xlfn.XLOOKUP(C2423,Books!A:A,Books!B:B)</f>
        <v>Think either pressure</v>
      </c>
      <c r="P2423" s="3" t="str">
        <f>INDEX(Customers!B:B,MATCH(D2423,Customers!A:A,0))</f>
        <v>Hayes, Hampton and Palmer</v>
      </c>
    </row>
    <row r="2424" spans="1:16">
      <c r="A2424" t="s">
        <v>3071</v>
      </c>
      <c r="B2424" s="5">
        <v>44967</v>
      </c>
      <c r="C2424" t="s">
        <v>110</v>
      </c>
      <c r="D2424" t="s">
        <v>458</v>
      </c>
      <c r="E2424">
        <v>1</v>
      </c>
      <c r="F2424" t="str">
        <f t="shared" si="148"/>
        <v>normal</v>
      </c>
      <c r="G2424" s="3">
        <v>451</v>
      </c>
      <c r="H2424">
        <v>0</v>
      </c>
      <c r="I2424" t="str">
        <f t="shared" si="149"/>
        <v>full price</v>
      </c>
      <c r="J2424" s="3">
        <f>Table3[[#This Row],[Quantity_Sold]]*Table3[[#This Row],[Selling_Price]]</f>
        <v>451</v>
      </c>
      <c r="K2424" s="3">
        <f t="shared" si="150"/>
        <v>0</v>
      </c>
      <c r="L2424" s="3">
        <f t="shared" si="151"/>
        <v>451</v>
      </c>
      <c r="M2424" s="3" t="str">
        <f>TEXT(Table3[[#This Row],[Date]], "mmmm")</f>
        <v>February</v>
      </c>
      <c r="N2424" s="3" t="str">
        <f>_xlfn.XLOOKUP(D2424,Customers!A:A,Customers!B:B )</f>
        <v>Salazar, Maldonado and Thomas</v>
      </c>
      <c r="O2424" s="3" t="str">
        <f>_xlfn.XLOOKUP(C2424,Books!A:A,Books!B:B)</f>
        <v>Sense produce</v>
      </c>
      <c r="P2424" s="3" t="str">
        <f>INDEX(Customers!B:B,MATCH(D2424,Customers!A:A,0))</f>
        <v>Salazar, Maldonado and Thomas</v>
      </c>
    </row>
    <row r="2425" spans="1:16">
      <c r="A2425" t="s">
        <v>3072</v>
      </c>
      <c r="B2425" s="5">
        <v>44968</v>
      </c>
      <c r="C2425" t="s">
        <v>90</v>
      </c>
      <c r="D2425" t="s">
        <v>346</v>
      </c>
      <c r="E2425">
        <v>5</v>
      </c>
      <c r="F2425" t="str">
        <f t="shared" si="148"/>
        <v>normal</v>
      </c>
      <c r="G2425" s="3">
        <v>222</v>
      </c>
      <c r="H2425">
        <v>0</v>
      </c>
      <c r="I2425" t="str">
        <f t="shared" si="149"/>
        <v>full price</v>
      </c>
      <c r="J2425" s="3">
        <f>Table3[[#This Row],[Quantity_Sold]]*Table3[[#This Row],[Selling_Price]]</f>
        <v>1110</v>
      </c>
      <c r="K2425" s="3">
        <f t="shared" si="150"/>
        <v>0</v>
      </c>
      <c r="L2425" s="3">
        <f t="shared" si="151"/>
        <v>1110</v>
      </c>
      <c r="M2425" s="3" t="str">
        <f>TEXT(Table3[[#This Row],[Date]], "mmmm")</f>
        <v>February</v>
      </c>
      <c r="N2425" s="3" t="str">
        <f>_xlfn.XLOOKUP(D2425,Customers!A:A,Customers!B:B )</f>
        <v>Palmer Inc</v>
      </c>
      <c r="O2425" s="3" t="str">
        <f>_xlfn.XLOOKUP(C2425,Books!A:A,Books!B:B)</f>
        <v>Remember approach buy</v>
      </c>
      <c r="P2425" s="3" t="str">
        <f>INDEX(Customers!B:B,MATCH(D2425,Customers!A:A,0))</f>
        <v>Palmer Inc</v>
      </c>
    </row>
    <row r="2426" spans="1:16">
      <c r="A2426" t="s">
        <v>3073</v>
      </c>
      <c r="B2426" s="5">
        <v>44980</v>
      </c>
      <c r="C2426" t="s">
        <v>64</v>
      </c>
      <c r="D2426" t="s">
        <v>294</v>
      </c>
      <c r="E2426">
        <v>1</v>
      </c>
      <c r="F2426" t="str">
        <f t="shared" si="148"/>
        <v>normal</v>
      </c>
      <c r="G2426" s="3">
        <v>487</v>
      </c>
      <c r="H2426">
        <v>15</v>
      </c>
      <c r="I2426" t="str">
        <f t="shared" si="149"/>
        <v>discounted</v>
      </c>
      <c r="J2426" s="3">
        <f>Table3[[#This Row],[Quantity_Sold]]*Table3[[#This Row],[Selling_Price]]</f>
        <v>487</v>
      </c>
      <c r="K2426" s="3">
        <f t="shared" si="150"/>
        <v>73.05</v>
      </c>
      <c r="L2426" s="3">
        <f t="shared" si="151"/>
        <v>413.95</v>
      </c>
      <c r="M2426" s="3" t="str">
        <f>TEXT(Table3[[#This Row],[Date]], "mmmm")</f>
        <v>February</v>
      </c>
      <c r="N2426" s="3" t="str">
        <f>_xlfn.XLOOKUP(D2426,Customers!A:A,Customers!B:B )</f>
        <v>Davis-Buckley</v>
      </c>
      <c r="O2426" s="3" t="str">
        <f>_xlfn.XLOOKUP(C2426,Books!A:A,Books!B:B)</f>
        <v>Health beyond back</v>
      </c>
      <c r="P2426" s="3" t="str">
        <f>INDEX(Customers!B:B,MATCH(D2426,Customers!A:A,0))</f>
        <v>Davis-Buckley</v>
      </c>
    </row>
    <row r="2427" spans="1:16">
      <c r="A2427" t="s">
        <v>3074</v>
      </c>
      <c r="B2427" s="5">
        <v>44967</v>
      </c>
      <c r="C2427" t="s">
        <v>72</v>
      </c>
      <c r="D2427" t="s">
        <v>518</v>
      </c>
      <c r="E2427">
        <v>3</v>
      </c>
      <c r="F2427" t="str">
        <f t="shared" si="148"/>
        <v>normal</v>
      </c>
      <c r="G2427" s="3">
        <v>423</v>
      </c>
      <c r="H2427">
        <v>15</v>
      </c>
      <c r="I2427" t="str">
        <f t="shared" si="149"/>
        <v>discounted</v>
      </c>
      <c r="J2427" s="3">
        <f>Table3[[#This Row],[Quantity_Sold]]*Table3[[#This Row],[Selling_Price]]</f>
        <v>1269</v>
      </c>
      <c r="K2427" s="3">
        <f t="shared" si="150"/>
        <v>63.45</v>
      </c>
      <c r="L2427" s="3">
        <f t="shared" si="151"/>
        <v>1205.55</v>
      </c>
      <c r="M2427" s="3" t="str">
        <f>TEXT(Table3[[#This Row],[Date]], "mmmm")</f>
        <v>February</v>
      </c>
      <c r="N2427" s="3" t="str">
        <f>_xlfn.XLOOKUP(D2427,Customers!A:A,Customers!B:B )</f>
        <v>Koch, Tran and Garner</v>
      </c>
      <c r="O2427" s="3" t="str">
        <f>_xlfn.XLOOKUP(C2427,Books!A:A,Books!B:B)</f>
        <v>Remain hard</v>
      </c>
      <c r="P2427" s="3" t="str">
        <f>INDEX(Customers!B:B,MATCH(D2427,Customers!A:A,0))</f>
        <v>Koch, Tran and Garner</v>
      </c>
    </row>
    <row r="2428" spans="1:16">
      <c r="A2428" t="s">
        <v>3075</v>
      </c>
      <c r="B2428" s="5">
        <v>44980</v>
      </c>
      <c r="C2428" t="s">
        <v>120</v>
      </c>
      <c r="D2428" t="s">
        <v>184</v>
      </c>
      <c r="E2428">
        <v>1</v>
      </c>
      <c r="F2428" t="str">
        <f t="shared" si="148"/>
        <v>normal</v>
      </c>
      <c r="G2428" s="3">
        <v>204</v>
      </c>
      <c r="H2428">
        <v>0</v>
      </c>
      <c r="I2428" t="str">
        <f t="shared" si="149"/>
        <v>full price</v>
      </c>
      <c r="J2428" s="3">
        <f>Table3[[#This Row],[Quantity_Sold]]*Table3[[#This Row],[Selling_Price]]</f>
        <v>204</v>
      </c>
      <c r="K2428" s="3">
        <f t="shared" si="150"/>
        <v>0</v>
      </c>
      <c r="L2428" s="3">
        <f t="shared" si="151"/>
        <v>204</v>
      </c>
      <c r="M2428" s="3" t="str">
        <f>TEXT(Table3[[#This Row],[Date]], "mmmm")</f>
        <v>February</v>
      </c>
      <c r="N2428" s="3" t="str">
        <f>_xlfn.XLOOKUP(D2428,Customers!A:A,Customers!B:B )</f>
        <v>Wells, Jones and Rogers</v>
      </c>
      <c r="O2428" s="3" t="str">
        <f>_xlfn.XLOOKUP(C2428,Books!A:A,Books!B:B)</f>
        <v>Expect turn</v>
      </c>
      <c r="P2428" s="3" t="str">
        <f>INDEX(Customers!B:B,MATCH(D2428,Customers!A:A,0))</f>
        <v>Wells, Jones and Rogers</v>
      </c>
    </row>
    <row r="2429" spans="1:16">
      <c r="A2429" t="s">
        <v>3076</v>
      </c>
      <c r="B2429" s="5">
        <v>44973</v>
      </c>
      <c r="C2429" t="s">
        <v>36</v>
      </c>
      <c r="D2429" t="s">
        <v>159</v>
      </c>
      <c r="E2429">
        <v>7</v>
      </c>
      <c r="F2429" t="str">
        <f t="shared" si="148"/>
        <v>Bulk</v>
      </c>
      <c r="G2429" s="3">
        <v>420</v>
      </c>
      <c r="H2429">
        <v>0</v>
      </c>
      <c r="I2429" t="str">
        <f t="shared" si="149"/>
        <v>full price</v>
      </c>
      <c r="J2429" s="3">
        <f>Table3[[#This Row],[Quantity_Sold]]*Table3[[#This Row],[Selling_Price]]</f>
        <v>2940</v>
      </c>
      <c r="K2429" s="3">
        <f t="shared" si="150"/>
        <v>0</v>
      </c>
      <c r="L2429" s="3">
        <f t="shared" si="151"/>
        <v>2940</v>
      </c>
      <c r="M2429" s="3" t="str">
        <f>TEXT(Table3[[#This Row],[Date]], "mmmm")</f>
        <v>February</v>
      </c>
      <c r="N2429" s="3" t="str">
        <f>_xlfn.XLOOKUP(D2429,Customers!A:A,Customers!B:B )</f>
        <v>Brown and Sons</v>
      </c>
      <c r="O2429" s="3" t="str">
        <f>_xlfn.XLOOKUP(C2429,Books!A:A,Books!B:B)</f>
        <v>Try fast</v>
      </c>
      <c r="P2429" s="3" t="str">
        <f>INDEX(Customers!B:B,MATCH(D2429,Customers!A:A,0))</f>
        <v>Brown and Sons</v>
      </c>
    </row>
    <row r="2430" spans="1:16">
      <c r="A2430" t="s">
        <v>3077</v>
      </c>
      <c r="B2430" s="5">
        <v>44974</v>
      </c>
      <c r="C2430" t="s">
        <v>30</v>
      </c>
      <c r="D2430" t="s">
        <v>290</v>
      </c>
      <c r="E2430">
        <v>10</v>
      </c>
      <c r="F2430" t="str">
        <f t="shared" si="148"/>
        <v>Bulk</v>
      </c>
      <c r="G2430" s="3">
        <v>281</v>
      </c>
      <c r="H2430">
        <v>5</v>
      </c>
      <c r="I2430" t="str">
        <f t="shared" si="149"/>
        <v>discounted</v>
      </c>
      <c r="J2430" s="3">
        <f>Table3[[#This Row],[Quantity_Sold]]*Table3[[#This Row],[Selling_Price]]</f>
        <v>2810</v>
      </c>
      <c r="K2430" s="3">
        <f t="shared" si="150"/>
        <v>14.05</v>
      </c>
      <c r="L2430" s="3">
        <f t="shared" si="151"/>
        <v>2795.95</v>
      </c>
      <c r="M2430" s="3" t="str">
        <f>TEXT(Table3[[#This Row],[Date]], "mmmm")</f>
        <v>February</v>
      </c>
      <c r="N2430" s="3" t="str">
        <f>_xlfn.XLOOKUP(D2430,Customers!A:A,Customers!B:B )</f>
        <v>Kaiser Group</v>
      </c>
      <c r="O2430" s="3" t="str">
        <f>_xlfn.XLOOKUP(C2430,Books!A:A,Books!B:B)</f>
        <v>Remember serve</v>
      </c>
      <c r="P2430" s="3" t="str">
        <f>INDEX(Customers!B:B,MATCH(D2430,Customers!A:A,0))</f>
        <v>Kaiser Group</v>
      </c>
    </row>
    <row r="2431" spans="1:16">
      <c r="A2431" t="s">
        <v>3078</v>
      </c>
      <c r="B2431" s="5">
        <v>44970</v>
      </c>
      <c r="C2431" t="s">
        <v>122</v>
      </c>
      <c r="D2431" t="s">
        <v>586</v>
      </c>
      <c r="E2431">
        <v>1</v>
      </c>
      <c r="F2431" t="str">
        <f t="shared" si="148"/>
        <v>normal</v>
      </c>
      <c r="G2431" s="3">
        <v>326</v>
      </c>
      <c r="H2431">
        <v>10</v>
      </c>
      <c r="I2431" t="str">
        <f t="shared" si="149"/>
        <v>discounted</v>
      </c>
      <c r="J2431" s="3">
        <f>Table3[[#This Row],[Quantity_Sold]]*Table3[[#This Row],[Selling_Price]]</f>
        <v>326</v>
      </c>
      <c r="K2431" s="3">
        <f t="shared" si="150"/>
        <v>32.6</v>
      </c>
      <c r="L2431" s="3">
        <f t="shared" si="151"/>
        <v>293.39999999999998</v>
      </c>
      <c r="M2431" s="3" t="str">
        <f>TEXT(Table3[[#This Row],[Date]], "mmmm")</f>
        <v>February</v>
      </c>
      <c r="N2431" s="3" t="str">
        <f>_xlfn.XLOOKUP(D2431,Customers!A:A,Customers!B:B )</f>
        <v>Collins-Wang</v>
      </c>
      <c r="O2431" s="3" t="str">
        <f>_xlfn.XLOOKUP(C2431,Books!A:A,Books!B:B)</f>
        <v>Than every</v>
      </c>
      <c r="P2431" s="3" t="str">
        <f>INDEX(Customers!B:B,MATCH(D2431,Customers!A:A,0))</f>
        <v>Collins-Wang</v>
      </c>
    </row>
    <row r="2432" spans="1:16">
      <c r="A2432" t="s">
        <v>3079</v>
      </c>
      <c r="B2432" s="5">
        <v>44961</v>
      </c>
      <c r="C2432" t="s">
        <v>30</v>
      </c>
      <c r="D2432" t="s">
        <v>594</v>
      </c>
      <c r="E2432">
        <v>1</v>
      </c>
      <c r="F2432" t="str">
        <f t="shared" si="148"/>
        <v>normal</v>
      </c>
      <c r="G2432" s="3">
        <v>281</v>
      </c>
      <c r="H2432">
        <v>0</v>
      </c>
      <c r="I2432" t="str">
        <f t="shared" si="149"/>
        <v>full price</v>
      </c>
      <c r="J2432" s="3">
        <f>Table3[[#This Row],[Quantity_Sold]]*Table3[[#This Row],[Selling_Price]]</f>
        <v>281</v>
      </c>
      <c r="K2432" s="3">
        <f t="shared" si="150"/>
        <v>0</v>
      </c>
      <c r="L2432" s="3">
        <f t="shared" si="151"/>
        <v>281</v>
      </c>
      <c r="M2432" s="3" t="str">
        <f>TEXT(Table3[[#This Row],[Date]], "mmmm")</f>
        <v>February</v>
      </c>
      <c r="N2432" s="3" t="str">
        <f>_xlfn.XLOOKUP(D2432,Customers!A:A,Customers!B:B )</f>
        <v>Bauer, Page and Archer</v>
      </c>
      <c r="O2432" s="3" t="str">
        <f>_xlfn.XLOOKUP(C2432,Books!A:A,Books!B:B)</f>
        <v>Remember serve</v>
      </c>
      <c r="P2432" s="3" t="str">
        <f>INDEX(Customers!B:B,MATCH(D2432,Customers!A:A,0))</f>
        <v>Bauer, Page and Archer</v>
      </c>
    </row>
    <row r="2433" spans="1:16">
      <c r="A2433" t="s">
        <v>3080</v>
      </c>
      <c r="B2433" s="5">
        <v>44966</v>
      </c>
      <c r="C2433" t="s">
        <v>40</v>
      </c>
      <c r="D2433" t="s">
        <v>624</v>
      </c>
      <c r="E2433">
        <v>8</v>
      </c>
      <c r="F2433" t="str">
        <f t="shared" si="148"/>
        <v>Bulk</v>
      </c>
      <c r="G2433" s="3">
        <v>427</v>
      </c>
      <c r="H2433">
        <v>10</v>
      </c>
      <c r="I2433" t="str">
        <f t="shared" si="149"/>
        <v>discounted</v>
      </c>
      <c r="J2433" s="3">
        <f>Table3[[#This Row],[Quantity_Sold]]*Table3[[#This Row],[Selling_Price]]</f>
        <v>3416</v>
      </c>
      <c r="K2433" s="3">
        <f t="shared" si="150"/>
        <v>42.7</v>
      </c>
      <c r="L2433" s="3">
        <f t="shared" si="151"/>
        <v>3373.3</v>
      </c>
      <c r="M2433" s="3" t="str">
        <f>TEXT(Table3[[#This Row],[Date]], "mmmm")</f>
        <v>February</v>
      </c>
      <c r="N2433" s="3" t="str">
        <f>_xlfn.XLOOKUP(D2433,Customers!A:A,Customers!B:B )</f>
        <v>Williams, Mills and Schwartz</v>
      </c>
      <c r="O2433" s="3" t="str">
        <f>_xlfn.XLOOKUP(C2433,Books!A:A,Books!B:B)</f>
        <v>Big thought where</v>
      </c>
      <c r="P2433" s="3" t="str">
        <f>INDEX(Customers!B:B,MATCH(D2433,Customers!A:A,0))</f>
        <v>Williams, Mills and Schwartz</v>
      </c>
    </row>
    <row r="2434" spans="1:16">
      <c r="A2434" t="s">
        <v>3081</v>
      </c>
      <c r="B2434" s="5">
        <v>44983</v>
      </c>
      <c r="C2434" t="s">
        <v>82</v>
      </c>
      <c r="D2434" t="s">
        <v>432</v>
      </c>
      <c r="E2434">
        <v>10</v>
      </c>
      <c r="F2434" t="str">
        <f t="shared" ref="F2434:F2497" si="152">IF(E2434&gt;5,"Bulk","normal")</f>
        <v>Bulk</v>
      </c>
      <c r="G2434" s="3">
        <v>373</v>
      </c>
      <c r="H2434">
        <v>5</v>
      </c>
      <c r="I2434" t="str">
        <f t="shared" ref="I2434:I2497" si="153">IF(H2434&gt;0,"discounted","full price")</f>
        <v>discounted</v>
      </c>
      <c r="J2434" s="3">
        <f>Table3[[#This Row],[Quantity_Sold]]*Table3[[#This Row],[Selling_Price]]</f>
        <v>3730</v>
      </c>
      <c r="K2434" s="3">
        <f t="shared" ref="K2434:K2497" si="154">H2434*G2434/100</f>
        <v>18.649999999999999</v>
      </c>
      <c r="L2434" s="3">
        <f t="shared" ref="L2434:L2497" si="155">J2434-K2434</f>
        <v>3711.35</v>
      </c>
      <c r="M2434" s="3" t="str">
        <f>TEXT(Table3[[#This Row],[Date]], "mmmm")</f>
        <v>February</v>
      </c>
      <c r="N2434" s="3" t="str">
        <f>_xlfn.XLOOKUP(D2434,Customers!A:A,Customers!B:B )</f>
        <v>Rodgers and Sons</v>
      </c>
      <c r="O2434" s="3" t="str">
        <f>_xlfn.XLOOKUP(C2434,Books!A:A,Books!B:B)</f>
        <v>Light leader expect</v>
      </c>
      <c r="P2434" s="3" t="str">
        <f>INDEX(Customers!B:B,MATCH(D2434,Customers!A:A,0))</f>
        <v>Rodgers and Sons</v>
      </c>
    </row>
    <row r="2435" spans="1:16">
      <c r="A2435" t="s">
        <v>3082</v>
      </c>
      <c r="B2435" s="5">
        <v>44982</v>
      </c>
      <c r="C2435" t="s">
        <v>126</v>
      </c>
      <c r="D2435" t="s">
        <v>438</v>
      </c>
      <c r="E2435">
        <v>7</v>
      </c>
      <c r="F2435" t="str">
        <f t="shared" si="152"/>
        <v>Bulk</v>
      </c>
      <c r="G2435" s="3">
        <v>399</v>
      </c>
      <c r="H2435">
        <v>10</v>
      </c>
      <c r="I2435" t="str">
        <f t="shared" si="153"/>
        <v>discounted</v>
      </c>
      <c r="J2435" s="3">
        <f>Table3[[#This Row],[Quantity_Sold]]*Table3[[#This Row],[Selling_Price]]</f>
        <v>2793</v>
      </c>
      <c r="K2435" s="3">
        <f t="shared" si="154"/>
        <v>39.9</v>
      </c>
      <c r="L2435" s="3">
        <f t="shared" si="155"/>
        <v>2753.1</v>
      </c>
      <c r="M2435" s="3" t="str">
        <f>TEXT(Table3[[#This Row],[Date]], "mmmm")</f>
        <v>February</v>
      </c>
      <c r="N2435" s="3" t="str">
        <f>_xlfn.XLOOKUP(D2435,Customers!A:A,Customers!B:B )</f>
        <v>Wolfe-Spencer</v>
      </c>
      <c r="O2435" s="3" t="str">
        <f>_xlfn.XLOOKUP(C2435,Books!A:A,Books!B:B)</f>
        <v>Ahead leg senior</v>
      </c>
      <c r="P2435" s="3" t="str">
        <f>INDEX(Customers!B:B,MATCH(D2435,Customers!A:A,0))</f>
        <v>Wolfe-Spencer</v>
      </c>
    </row>
    <row r="2436" spans="1:16">
      <c r="A2436" t="s">
        <v>3083</v>
      </c>
      <c r="B2436" s="5">
        <v>44977</v>
      </c>
      <c r="C2436" t="s">
        <v>48</v>
      </c>
      <c r="D2436" t="s">
        <v>604</v>
      </c>
      <c r="E2436">
        <v>1</v>
      </c>
      <c r="F2436" t="str">
        <f t="shared" si="152"/>
        <v>normal</v>
      </c>
      <c r="G2436" s="3">
        <v>386</v>
      </c>
      <c r="H2436">
        <v>5</v>
      </c>
      <c r="I2436" t="str">
        <f t="shared" si="153"/>
        <v>discounted</v>
      </c>
      <c r="J2436" s="3">
        <f>Table3[[#This Row],[Quantity_Sold]]*Table3[[#This Row],[Selling_Price]]</f>
        <v>386</v>
      </c>
      <c r="K2436" s="3">
        <f t="shared" si="154"/>
        <v>19.3</v>
      </c>
      <c r="L2436" s="3">
        <f t="shared" si="155"/>
        <v>366.7</v>
      </c>
      <c r="M2436" s="3" t="str">
        <f>TEXT(Table3[[#This Row],[Date]], "mmmm")</f>
        <v>February</v>
      </c>
      <c r="N2436" s="3" t="str">
        <f>_xlfn.XLOOKUP(D2436,Customers!A:A,Customers!B:B )</f>
        <v>Mclaughlin-Ballard</v>
      </c>
      <c r="O2436" s="3" t="str">
        <f>_xlfn.XLOOKUP(C2436,Books!A:A,Books!B:B)</f>
        <v>Choose level</v>
      </c>
      <c r="P2436" s="3" t="str">
        <f>INDEX(Customers!B:B,MATCH(D2436,Customers!A:A,0))</f>
        <v>Mclaughlin-Ballard</v>
      </c>
    </row>
    <row r="2437" spans="1:16">
      <c r="A2437" t="s">
        <v>3084</v>
      </c>
      <c r="B2437" s="5">
        <v>44972</v>
      </c>
      <c r="C2437" t="s">
        <v>44</v>
      </c>
      <c r="D2437" t="s">
        <v>364</v>
      </c>
      <c r="E2437">
        <v>5</v>
      </c>
      <c r="F2437" t="str">
        <f t="shared" si="152"/>
        <v>normal</v>
      </c>
      <c r="G2437" s="3">
        <v>295</v>
      </c>
      <c r="H2437">
        <v>10</v>
      </c>
      <c r="I2437" t="str">
        <f t="shared" si="153"/>
        <v>discounted</v>
      </c>
      <c r="J2437" s="3">
        <f>Table3[[#This Row],[Quantity_Sold]]*Table3[[#This Row],[Selling_Price]]</f>
        <v>1475</v>
      </c>
      <c r="K2437" s="3">
        <f t="shared" si="154"/>
        <v>29.5</v>
      </c>
      <c r="L2437" s="3">
        <f t="shared" si="155"/>
        <v>1445.5</v>
      </c>
      <c r="M2437" s="3" t="str">
        <f>TEXT(Table3[[#This Row],[Date]], "mmmm")</f>
        <v>February</v>
      </c>
      <c r="N2437" s="3" t="str">
        <f>_xlfn.XLOOKUP(D2437,Customers!A:A,Customers!B:B )</f>
        <v>Mann PLC</v>
      </c>
      <c r="O2437" s="3" t="str">
        <f>_xlfn.XLOOKUP(C2437,Books!A:A,Books!B:B)</f>
        <v>Once suddenly</v>
      </c>
      <c r="P2437" s="3" t="str">
        <f>INDEX(Customers!B:B,MATCH(D2437,Customers!A:A,0))</f>
        <v>Mann PLC</v>
      </c>
    </row>
    <row r="2438" spans="1:16">
      <c r="A2438" t="s">
        <v>3085</v>
      </c>
      <c r="B2438" s="5">
        <v>44970</v>
      </c>
      <c r="C2438" t="s">
        <v>48</v>
      </c>
      <c r="D2438" t="s">
        <v>542</v>
      </c>
      <c r="E2438">
        <v>10</v>
      </c>
      <c r="F2438" t="str">
        <f t="shared" si="152"/>
        <v>Bulk</v>
      </c>
      <c r="G2438" s="3">
        <v>386</v>
      </c>
      <c r="H2438">
        <v>0</v>
      </c>
      <c r="I2438" t="str">
        <f t="shared" si="153"/>
        <v>full price</v>
      </c>
      <c r="J2438" s="3">
        <f>Table3[[#This Row],[Quantity_Sold]]*Table3[[#This Row],[Selling_Price]]</f>
        <v>3860</v>
      </c>
      <c r="K2438" s="3">
        <f t="shared" si="154"/>
        <v>0</v>
      </c>
      <c r="L2438" s="3">
        <f t="shared" si="155"/>
        <v>3860</v>
      </c>
      <c r="M2438" s="3" t="str">
        <f>TEXT(Table3[[#This Row],[Date]], "mmmm")</f>
        <v>February</v>
      </c>
      <c r="N2438" s="3" t="str">
        <f>_xlfn.XLOOKUP(D2438,Customers!A:A,Customers!B:B )</f>
        <v>Rodriguez, Hammond and Mason</v>
      </c>
      <c r="O2438" s="3" t="str">
        <f>_xlfn.XLOOKUP(C2438,Books!A:A,Books!B:B)</f>
        <v>Choose level</v>
      </c>
      <c r="P2438" s="3" t="str">
        <f>INDEX(Customers!B:B,MATCH(D2438,Customers!A:A,0))</f>
        <v>Rodriguez, Hammond and Mason</v>
      </c>
    </row>
    <row r="2439" spans="1:16">
      <c r="A2439" t="s">
        <v>3086</v>
      </c>
      <c r="B2439" s="5">
        <v>44975</v>
      </c>
      <c r="C2439" t="s">
        <v>40</v>
      </c>
      <c r="D2439" t="s">
        <v>202</v>
      </c>
      <c r="E2439">
        <v>6</v>
      </c>
      <c r="F2439" t="str">
        <f t="shared" si="152"/>
        <v>Bulk</v>
      </c>
      <c r="G2439" s="3">
        <v>427</v>
      </c>
      <c r="H2439">
        <v>15</v>
      </c>
      <c r="I2439" t="str">
        <f t="shared" si="153"/>
        <v>discounted</v>
      </c>
      <c r="J2439" s="3">
        <f>Table3[[#This Row],[Quantity_Sold]]*Table3[[#This Row],[Selling_Price]]</f>
        <v>2562</v>
      </c>
      <c r="K2439" s="3">
        <f t="shared" si="154"/>
        <v>64.05</v>
      </c>
      <c r="L2439" s="3">
        <f t="shared" si="155"/>
        <v>2497.9499999999998</v>
      </c>
      <c r="M2439" s="3" t="str">
        <f>TEXT(Table3[[#This Row],[Date]], "mmmm")</f>
        <v>February</v>
      </c>
      <c r="N2439" s="3" t="str">
        <f>_xlfn.XLOOKUP(D2439,Customers!A:A,Customers!B:B )</f>
        <v>Finley and Sons</v>
      </c>
      <c r="O2439" s="3" t="str">
        <f>_xlfn.XLOOKUP(C2439,Books!A:A,Books!B:B)</f>
        <v>Big thought where</v>
      </c>
      <c r="P2439" s="3" t="str">
        <f>INDEX(Customers!B:B,MATCH(D2439,Customers!A:A,0))</f>
        <v>Finley and Sons</v>
      </c>
    </row>
    <row r="2440" spans="1:16">
      <c r="A2440" t="s">
        <v>3087</v>
      </c>
      <c r="B2440" s="5">
        <v>44981</v>
      </c>
      <c r="C2440" t="s">
        <v>26</v>
      </c>
      <c r="D2440" t="s">
        <v>145</v>
      </c>
      <c r="E2440">
        <v>3</v>
      </c>
      <c r="F2440" t="str">
        <f t="shared" si="152"/>
        <v>normal</v>
      </c>
      <c r="G2440" s="3">
        <v>210</v>
      </c>
      <c r="H2440">
        <v>5</v>
      </c>
      <c r="I2440" t="str">
        <f t="shared" si="153"/>
        <v>discounted</v>
      </c>
      <c r="J2440" s="3">
        <f>Table3[[#This Row],[Quantity_Sold]]*Table3[[#This Row],[Selling_Price]]</f>
        <v>630</v>
      </c>
      <c r="K2440" s="3">
        <f t="shared" si="154"/>
        <v>10.5</v>
      </c>
      <c r="L2440" s="3">
        <f t="shared" si="155"/>
        <v>619.5</v>
      </c>
      <c r="M2440" s="3" t="str">
        <f>TEXT(Table3[[#This Row],[Date]], "mmmm")</f>
        <v>February</v>
      </c>
      <c r="N2440" s="3" t="str">
        <f>_xlfn.XLOOKUP(D2440,Customers!A:A,Customers!B:B )</f>
        <v>Curtis-Hatfield</v>
      </c>
      <c r="O2440" s="3" t="str">
        <f>_xlfn.XLOOKUP(C2440,Books!A:A,Books!B:B)</f>
        <v>Nearly material</v>
      </c>
      <c r="P2440" s="3" t="str">
        <f>INDEX(Customers!B:B,MATCH(D2440,Customers!A:A,0))</f>
        <v>Curtis-Hatfield</v>
      </c>
    </row>
    <row r="2441" spans="1:16">
      <c r="A2441" t="s">
        <v>3088</v>
      </c>
      <c r="B2441" s="5">
        <v>44985</v>
      </c>
      <c r="C2441" t="s">
        <v>13</v>
      </c>
      <c r="D2441" t="s">
        <v>344</v>
      </c>
      <c r="E2441">
        <v>1</v>
      </c>
      <c r="F2441" t="str">
        <f t="shared" si="152"/>
        <v>normal</v>
      </c>
      <c r="G2441" s="3">
        <v>354</v>
      </c>
      <c r="H2441">
        <v>0</v>
      </c>
      <c r="I2441" t="str">
        <f t="shared" si="153"/>
        <v>full price</v>
      </c>
      <c r="J2441" s="3">
        <f>Table3[[#This Row],[Quantity_Sold]]*Table3[[#This Row],[Selling_Price]]</f>
        <v>354</v>
      </c>
      <c r="K2441" s="3">
        <f t="shared" si="154"/>
        <v>0</v>
      </c>
      <c r="L2441" s="3">
        <f t="shared" si="155"/>
        <v>354</v>
      </c>
      <c r="M2441" s="3" t="str">
        <f>TEXT(Table3[[#This Row],[Date]], "mmmm")</f>
        <v>February</v>
      </c>
      <c r="N2441" s="3" t="str">
        <f>_xlfn.XLOOKUP(D2441,Customers!A:A,Customers!B:B )</f>
        <v>Newman-Fitzgerald</v>
      </c>
      <c r="O2441" s="3" t="str">
        <f>_xlfn.XLOOKUP(C2441,Books!A:A,Books!B:B)</f>
        <v>Food ability</v>
      </c>
      <c r="P2441" s="3" t="str">
        <f>INDEX(Customers!B:B,MATCH(D2441,Customers!A:A,0))</f>
        <v>Newman-Fitzgerald</v>
      </c>
    </row>
    <row r="2442" spans="1:16">
      <c r="A2442" t="s">
        <v>3089</v>
      </c>
      <c r="B2442" s="5">
        <v>44976</v>
      </c>
      <c r="C2442" t="s">
        <v>122</v>
      </c>
      <c r="D2442" t="s">
        <v>480</v>
      </c>
      <c r="E2442">
        <v>3</v>
      </c>
      <c r="F2442" t="str">
        <f t="shared" si="152"/>
        <v>normal</v>
      </c>
      <c r="G2442" s="3">
        <v>326</v>
      </c>
      <c r="H2442">
        <v>15</v>
      </c>
      <c r="I2442" t="str">
        <f t="shared" si="153"/>
        <v>discounted</v>
      </c>
      <c r="J2442" s="3">
        <f>Table3[[#This Row],[Quantity_Sold]]*Table3[[#This Row],[Selling_Price]]</f>
        <v>978</v>
      </c>
      <c r="K2442" s="3">
        <f t="shared" si="154"/>
        <v>48.9</v>
      </c>
      <c r="L2442" s="3">
        <f t="shared" si="155"/>
        <v>929.1</v>
      </c>
      <c r="M2442" s="3" t="str">
        <f>TEXT(Table3[[#This Row],[Date]], "mmmm")</f>
        <v>February</v>
      </c>
      <c r="N2442" s="3" t="str">
        <f>_xlfn.XLOOKUP(D2442,Customers!A:A,Customers!B:B )</f>
        <v>Jordan, Parker and Adams</v>
      </c>
      <c r="O2442" s="3" t="str">
        <f>_xlfn.XLOOKUP(C2442,Books!A:A,Books!B:B)</f>
        <v>Than every</v>
      </c>
      <c r="P2442" s="3" t="str">
        <f>INDEX(Customers!B:B,MATCH(D2442,Customers!A:A,0))</f>
        <v>Jordan, Parker and Adams</v>
      </c>
    </row>
    <row r="2443" spans="1:16">
      <c r="A2443" t="s">
        <v>3090</v>
      </c>
      <c r="B2443" s="5">
        <v>44972</v>
      </c>
      <c r="C2443" t="s">
        <v>10</v>
      </c>
      <c r="D2443" t="s">
        <v>524</v>
      </c>
      <c r="E2443">
        <v>3</v>
      </c>
      <c r="F2443" t="str">
        <f t="shared" si="152"/>
        <v>normal</v>
      </c>
      <c r="G2443" s="3">
        <v>167</v>
      </c>
      <c r="H2443">
        <v>15</v>
      </c>
      <c r="I2443" t="str">
        <f t="shared" si="153"/>
        <v>discounted</v>
      </c>
      <c r="J2443" s="3">
        <f>Table3[[#This Row],[Quantity_Sold]]*Table3[[#This Row],[Selling_Price]]</f>
        <v>501</v>
      </c>
      <c r="K2443" s="3">
        <f t="shared" si="154"/>
        <v>25.05</v>
      </c>
      <c r="L2443" s="3">
        <f t="shared" si="155"/>
        <v>475.95</v>
      </c>
      <c r="M2443" s="3" t="str">
        <f>TEXT(Table3[[#This Row],[Date]], "mmmm")</f>
        <v>February</v>
      </c>
      <c r="N2443" s="3" t="str">
        <f>_xlfn.XLOOKUP(D2443,Customers!A:A,Customers!B:B )</f>
        <v>Golden Inc</v>
      </c>
      <c r="O2443" s="3" t="str">
        <f>_xlfn.XLOOKUP(C2443,Books!A:A,Books!B:B)</f>
        <v>Late</v>
      </c>
      <c r="P2443" s="3" t="str">
        <f>INDEX(Customers!B:B,MATCH(D2443,Customers!A:A,0))</f>
        <v>Golden Inc</v>
      </c>
    </row>
    <row r="2444" spans="1:16">
      <c r="A2444" t="s">
        <v>3091</v>
      </c>
      <c r="B2444" s="5">
        <v>44966</v>
      </c>
      <c r="C2444" t="s">
        <v>70</v>
      </c>
      <c r="D2444" t="s">
        <v>384</v>
      </c>
      <c r="E2444">
        <v>9</v>
      </c>
      <c r="F2444" t="str">
        <f t="shared" si="152"/>
        <v>Bulk</v>
      </c>
      <c r="G2444" s="3">
        <v>370</v>
      </c>
      <c r="H2444">
        <v>15</v>
      </c>
      <c r="I2444" t="str">
        <f t="shared" si="153"/>
        <v>discounted</v>
      </c>
      <c r="J2444" s="3">
        <f>Table3[[#This Row],[Quantity_Sold]]*Table3[[#This Row],[Selling_Price]]</f>
        <v>3330</v>
      </c>
      <c r="K2444" s="3">
        <f t="shared" si="154"/>
        <v>55.5</v>
      </c>
      <c r="L2444" s="3">
        <f t="shared" si="155"/>
        <v>3274.5</v>
      </c>
      <c r="M2444" s="3" t="str">
        <f>TEXT(Table3[[#This Row],[Date]], "mmmm")</f>
        <v>February</v>
      </c>
      <c r="N2444" s="3" t="str">
        <f>_xlfn.XLOOKUP(D2444,Customers!A:A,Customers!B:B )</f>
        <v>Mendoza-Burke</v>
      </c>
      <c r="O2444" s="3" t="str">
        <f>_xlfn.XLOOKUP(C2444,Books!A:A,Books!B:B)</f>
        <v>Assume wrong</v>
      </c>
      <c r="P2444" s="3" t="str">
        <f>INDEX(Customers!B:B,MATCH(D2444,Customers!A:A,0))</f>
        <v>Mendoza-Burke</v>
      </c>
    </row>
    <row r="2445" spans="1:16">
      <c r="A2445" t="s">
        <v>3092</v>
      </c>
      <c r="B2445" s="5">
        <v>44970</v>
      </c>
      <c r="C2445" t="s">
        <v>114</v>
      </c>
      <c r="D2445" t="s">
        <v>376</v>
      </c>
      <c r="E2445">
        <v>5</v>
      </c>
      <c r="F2445" t="str">
        <f t="shared" si="152"/>
        <v>normal</v>
      </c>
      <c r="G2445" s="3">
        <v>315</v>
      </c>
      <c r="H2445">
        <v>5</v>
      </c>
      <c r="I2445" t="str">
        <f t="shared" si="153"/>
        <v>discounted</v>
      </c>
      <c r="J2445" s="3">
        <f>Table3[[#This Row],[Quantity_Sold]]*Table3[[#This Row],[Selling_Price]]</f>
        <v>1575</v>
      </c>
      <c r="K2445" s="3">
        <f t="shared" si="154"/>
        <v>15.75</v>
      </c>
      <c r="L2445" s="3">
        <f t="shared" si="155"/>
        <v>1559.25</v>
      </c>
      <c r="M2445" s="3" t="str">
        <f>TEXT(Table3[[#This Row],[Date]], "mmmm")</f>
        <v>February</v>
      </c>
      <c r="N2445" s="3" t="str">
        <f>_xlfn.XLOOKUP(D2445,Customers!A:A,Customers!B:B )</f>
        <v>Miller Ltd</v>
      </c>
      <c r="O2445" s="3" t="str">
        <f>_xlfn.XLOOKUP(C2445,Books!A:A,Books!B:B)</f>
        <v>Detail difficult power</v>
      </c>
      <c r="P2445" s="3" t="str">
        <f>INDEX(Customers!B:B,MATCH(D2445,Customers!A:A,0))</f>
        <v>Miller Ltd</v>
      </c>
    </row>
    <row r="2446" spans="1:16">
      <c r="A2446" t="s">
        <v>3093</v>
      </c>
      <c r="B2446" s="5">
        <v>44982</v>
      </c>
      <c r="C2446" t="s">
        <v>22</v>
      </c>
      <c r="D2446" t="s">
        <v>348</v>
      </c>
      <c r="E2446">
        <v>1</v>
      </c>
      <c r="F2446" t="str">
        <f t="shared" si="152"/>
        <v>normal</v>
      </c>
      <c r="G2446" s="3">
        <v>332</v>
      </c>
      <c r="H2446">
        <v>10</v>
      </c>
      <c r="I2446" t="str">
        <f t="shared" si="153"/>
        <v>discounted</v>
      </c>
      <c r="J2446" s="3">
        <f>Table3[[#This Row],[Quantity_Sold]]*Table3[[#This Row],[Selling_Price]]</f>
        <v>332</v>
      </c>
      <c r="K2446" s="3">
        <f t="shared" si="154"/>
        <v>33.200000000000003</v>
      </c>
      <c r="L2446" s="3">
        <f t="shared" si="155"/>
        <v>298.8</v>
      </c>
      <c r="M2446" s="3" t="str">
        <f>TEXT(Table3[[#This Row],[Date]], "mmmm")</f>
        <v>February</v>
      </c>
      <c r="N2446" s="3" t="str">
        <f>_xlfn.XLOOKUP(D2446,Customers!A:A,Customers!B:B )</f>
        <v>Wade Group</v>
      </c>
      <c r="O2446" s="3" t="str">
        <f>_xlfn.XLOOKUP(C2446,Books!A:A,Books!B:B)</f>
        <v>Loss peace on</v>
      </c>
      <c r="P2446" s="3" t="str">
        <f>INDEX(Customers!B:B,MATCH(D2446,Customers!A:A,0))</f>
        <v>Wade Group</v>
      </c>
    </row>
    <row r="2447" spans="1:16">
      <c r="A2447" t="s">
        <v>3094</v>
      </c>
      <c r="B2447" s="5">
        <v>44970</v>
      </c>
      <c r="C2447" t="s">
        <v>34</v>
      </c>
      <c r="D2447" t="s">
        <v>244</v>
      </c>
      <c r="E2447">
        <v>9</v>
      </c>
      <c r="F2447" t="str">
        <f t="shared" si="152"/>
        <v>Bulk</v>
      </c>
      <c r="G2447" s="3">
        <v>284</v>
      </c>
      <c r="H2447">
        <v>5</v>
      </c>
      <c r="I2447" t="str">
        <f t="shared" si="153"/>
        <v>discounted</v>
      </c>
      <c r="J2447" s="3">
        <f>Table3[[#This Row],[Quantity_Sold]]*Table3[[#This Row],[Selling_Price]]</f>
        <v>2556</v>
      </c>
      <c r="K2447" s="3">
        <f t="shared" si="154"/>
        <v>14.2</v>
      </c>
      <c r="L2447" s="3">
        <f t="shared" si="155"/>
        <v>2541.8000000000002</v>
      </c>
      <c r="M2447" s="3" t="str">
        <f>TEXT(Table3[[#This Row],[Date]], "mmmm")</f>
        <v>February</v>
      </c>
      <c r="N2447" s="3" t="str">
        <f>_xlfn.XLOOKUP(D2447,Customers!A:A,Customers!B:B )</f>
        <v>Byrd, Dixon and Kennedy</v>
      </c>
      <c r="O2447" s="3" t="str">
        <f>_xlfn.XLOOKUP(C2447,Books!A:A,Books!B:B)</f>
        <v>Against realize bill</v>
      </c>
      <c r="P2447" s="3" t="str">
        <f>INDEX(Customers!B:B,MATCH(D2447,Customers!A:A,0))</f>
        <v>Byrd, Dixon and Kennedy</v>
      </c>
    </row>
    <row r="2448" spans="1:16">
      <c r="A2448" t="s">
        <v>3095</v>
      </c>
      <c r="B2448" s="5">
        <v>44984</v>
      </c>
      <c r="C2448" t="s">
        <v>122</v>
      </c>
      <c r="D2448" t="s">
        <v>202</v>
      </c>
      <c r="E2448">
        <v>6</v>
      </c>
      <c r="F2448" t="str">
        <f t="shared" si="152"/>
        <v>Bulk</v>
      </c>
      <c r="G2448" s="3">
        <v>326</v>
      </c>
      <c r="H2448">
        <v>15</v>
      </c>
      <c r="I2448" t="str">
        <f t="shared" si="153"/>
        <v>discounted</v>
      </c>
      <c r="J2448" s="3">
        <f>Table3[[#This Row],[Quantity_Sold]]*Table3[[#This Row],[Selling_Price]]</f>
        <v>1956</v>
      </c>
      <c r="K2448" s="3">
        <f t="shared" si="154"/>
        <v>48.9</v>
      </c>
      <c r="L2448" s="3">
        <f t="shared" si="155"/>
        <v>1907.1</v>
      </c>
      <c r="M2448" s="3" t="str">
        <f>TEXT(Table3[[#This Row],[Date]], "mmmm")</f>
        <v>February</v>
      </c>
      <c r="N2448" s="3" t="str">
        <f>_xlfn.XLOOKUP(D2448,Customers!A:A,Customers!B:B )</f>
        <v>Finley and Sons</v>
      </c>
      <c r="O2448" s="3" t="str">
        <f>_xlfn.XLOOKUP(C2448,Books!A:A,Books!B:B)</f>
        <v>Than every</v>
      </c>
      <c r="P2448" s="3" t="str">
        <f>INDEX(Customers!B:B,MATCH(D2448,Customers!A:A,0))</f>
        <v>Finley and Sons</v>
      </c>
    </row>
    <row r="2449" spans="1:16">
      <c r="A2449" t="s">
        <v>3096</v>
      </c>
      <c r="B2449" s="5">
        <v>44971</v>
      </c>
      <c r="C2449" t="s">
        <v>66</v>
      </c>
      <c r="D2449" t="s">
        <v>324</v>
      </c>
      <c r="E2449">
        <v>1</v>
      </c>
      <c r="F2449" t="str">
        <f t="shared" si="152"/>
        <v>normal</v>
      </c>
      <c r="G2449" s="3">
        <v>271</v>
      </c>
      <c r="H2449">
        <v>0</v>
      </c>
      <c r="I2449" t="str">
        <f t="shared" si="153"/>
        <v>full price</v>
      </c>
      <c r="J2449" s="3">
        <f>Table3[[#This Row],[Quantity_Sold]]*Table3[[#This Row],[Selling_Price]]</f>
        <v>271</v>
      </c>
      <c r="K2449" s="3">
        <f t="shared" si="154"/>
        <v>0</v>
      </c>
      <c r="L2449" s="3">
        <f t="shared" si="155"/>
        <v>271</v>
      </c>
      <c r="M2449" s="3" t="str">
        <f>TEXT(Table3[[#This Row],[Date]], "mmmm")</f>
        <v>February</v>
      </c>
      <c r="N2449" s="3" t="str">
        <f>_xlfn.XLOOKUP(D2449,Customers!A:A,Customers!B:B )</f>
        <v>Solomon-Smith</v>
      </c>
      <c r="O2449" s="3" t="str">
        <f>_xlfn.XLOOKUP(C2449,Books!A:A,Books!B:B)</f>
        <v>Easy citizen time</v>
      </c>
      <c r="P2449" s="3" t="str">
        <f>INDEX(Customers!B:B,MATCH(D2449,Customers!A:A,0))</f>
        <v>Solomon-Smith</v>
      </c>
    </row>
    <row r="2450" spans="1:16">
      <c r="A2450" t="s">
        <v>3097</v>
      </c>
      <c r="B2450" s="5">
        <v>44976</v>
      </c>
      <c r="C2450" t="s">
        <v>30</v>
      </c>
      <c r="D2450" t="s">
        <v>244</v>
      </c>
      <c r="E2450">
        <v>5</v>
      </c>
      <c r="F2450" t="str">
        <f t="shared" si="152"/>
        <v>normal</v>
      </c>
      <c r="G2450" s="3">
        <v>281</v>
      </c>
      <c r="H2450">
        <v>10</v>
      </c>
      <c r="I2450" t="str">
        <f t="shared" si="153"/>
        <v>discounted</v>
      </c>
      <c r="J2450" s="3">
        <f>Table3[[#This Row],[Quantity_Sold]]*Table3[[#This Row],[Selling_Price]]</f>
        <v>1405</v>
      </c>
      <c r="K2450" s="3">
        <f t="shared" si="154"/>
        <v>28.1</v>
      </c>
      <c r="L2450" s="3">
        <f t="shared" si="155"/>
        <v>1376.9</v>
      </c>
      <c r="M2450" s="3" t="str">
        <f>TEXT(Table3[[#This Row],[Date]], "mmmm")</f>
        <v>February</v>
      </c>
      <c r="N2450" s="3" t="str">
        <f>_xlfn.XLOOKUP(D2450,Customers!A:A,Customers!B:B )</f>
        <v>Byrd, Dixon and Kennedy</v>
      </c>
      <c r="O2450" s="3" t="str">
        <f>_xlfn.XLOOKUP(C2450,Books!A:A,Books!B:B)</f>
        <v>Remember serve</v>
      </c>
      <c r="P2450" s="3" t="str">
        <f>INDEX(Customers!B:B,MATCH(D2450,Customers!A:A,0))</f>
        <v>Byrd, Dixon and Kennedy</v>
      </c>
    </row>
    <row r="2451" spans="1:16">
      <c r="A2451" t="s">
        <v>3098</v>
      </c>
      <c r="B2451" s="5">
        <v>44985</v>
      </c>
      <c r="C2451" t="s">
        <v>86</v>
      </c>
      <c r="D2451" t="s">
        <v>300</v>
      </c>
      <c r="E2451">
        <v>7</v>
      </c>
      <c r="F2451" t="str">
        <f t="shared" si="152"/>
        <v>Bulk</v>
      </c>
      <c r="G2451" s="3">
        <v>356</v>
      </c>
      <c r="H2451">
        <v>0</v>
      </c>
      <c r="I2451" t="str">
        <f t="shared" si="153"/>
        <v>full price</v>
      </c>
      <c r="J2451" s="3">
        <f>Table3[[#This Row],[Quantity_Sold]]*Table3[[#This Row],[Selling_Price]]</f>
        <v>2492</v>
      </c>
      <c r="K2451" s="3">
        <f t="shared" si="154"/>
        <v>0</v>
      </c>
      <c r="L2451" s="3">
        <f t="shared" si="155"/>
        <v>2492</v>
      </c>
      <c r="M2451" s="3" t="str">
        <f>TEXT(Table3[[#This Row],[Date]], "mmmm")</f>
        <v>February</v>
      </c>
      <c r="N2451" s="3" t="str">
        <f>_xlfn.XLOOKUP(D2451,Customers!A:A,Customers!B:B )</f>
        <v>Smith-Ramsey</v>
      </c>
      <c r="O2451" s="3" t="str">
        <f>_xlfn.XLOOKUP(C2451,Books!A:A,Books!B:B)</f>
        <v>While responsibility</v>
      </c>
      <c r="P2451" s="3" t="str">
        <f>INDEX(Customers!B:B,MATCH(D2451,Customers!A:A,0))</f>
        <v>Smith-Ramsey</v>
      </c>
    </row>
    <row r="2452" spans="1:16">
      <c r="A2452" t="s">
        <v>3099</v>
      </c>
      <c r="B2452" s="5">
        <v>44969</v>
      </c>
      <c r="C2452" t="s">
        <v>96</v>
      </c>
      <c r="D2452" t="s">
        <v>326</v>
      </c>
      <c r="E2452">
        <v>8</v>
      </c>
      <c r="F2452" t="str">
        <f t="shared" si="152"/>
        <v>Bulk</v>
      </c>
      <c r="G2452" s="3">
        <v>396</v>
      </c>
      <c r="H2452">
        <v>0</v>
      </c>
      <c r="I2452" t="str">
        <f t="shared" si="153"/>
        <v>full price</v>
      </c>
      <c r="J2452" s="3">
        <f>Table3[[#This Row],[Quantity_Sold]]*Table3[[#This Row],[Selling_Price]]</f>
        <v>3168</v>
      </c>
      <c r="K2452" s="3">
        <f t="shared" si="154"/>
        <v>0</v>
      </c>
      <c r="L2452" s="3">
        <f t="shared" si="155"/>
        <v>3168</v>
      </c>
      <c r="M2452" s="3" t="str">
        <f>TEXT(Table3[[#This Row],[Date]], "mmmm")</f>
        <v>February</v>
      </c>
      <c r="N2452" s="3" t="str">
        <f>_xlfn.XLOOKUP(D2452,Customers!A:A,Customers!B:B )</f>
        <v>Scott-Johnston</v>
      </c>
      <c r="O2452" s="3" t="str">
        <f>_xlfn.XLOOKUP(C2452,Books!A:A,Books!B:B)</f>
        <v>Green city audience</v>
      </c>
      <c r="P2452" s="3" t="str">
        <f>INDEX(Customers!B:B,MATCH(D2452,Customers!A:A,0))</f>
        <v>Scott-Johnston</v>
      </c>
    </row>
    <row r="2453" spans="1:16">
      <c r="A2453" t="s">
        <v>3100</v>
      </c>
      <c r="B2453" s="5">
        <v>44971</v>
      </c>
      <c r="C2453" t="s">
        <v>94</v>
      </c>
      <c r="D2453" t="s">
        <v>516</v>
      </c>
      <c r="E2453">
        <v>9</v>
      </c>
      <c r="F2453" t="str">
        <f t="shared" si="152"/>
        <v>Bulk</v>
      </c>
      <c r="G2453" s="3">
        <v>262</v>
      </c>
      <c r="H2453">
        <v>0</v>
      </c>
      <c r="I2453" t="str">
        <f t="shared" si="153"/>
        <v>full price</v>
      </c>
      <c r="J2453" s="3">
        <f>Table3[[#This Row],[Quantity_Sold]]*Table3[[#This Row],[Selling_Price]]</f>
        <v>2358</v>
      </c>
      <c r="K2453" s="3">
        <f t="shared" si="154"/>
        <v>0</v>
      </c>
      <c r="L2453" s="3">
        <f t="shared" si="155"/>
        <v>2358</v>
      </c>
      <c r="M2453" s="3" t="str">
        <f>TEXT(Table3[[#This Row],[Date]], "mmmm")</f>
        <v>February</v>
      </c>
      <c r="N2453" s="3" t="str">
        <f>_xlfn.XLOOKUP(D2453,Customers!A:A,Customers!B:B )</f>
        <v>Chen Inc</v>
      </c>
      <c r="O2453" s="3" t="str">
        <f>_xlfn.XLOOKUP(C2453,Books!A:A,Books!B:B)</f>
        <v>Number owner</v>
      </c>
      <c r="P2453" s="3" t="str">
        <f>INDEX(Customers!B:B,MATCH(D2453,Customers!A:A,0))</f>
        <v>Chen Inc</v>
      </c>
    </row>
    <row r="2454" spans="1:16">
      <c r="A2454" t="s">
        <v>3101</v>
      </c>
      <c r="B2454" s="5">
        <v>44961</v>
      </c>
      <c r="C2454" t="s">
        <v>98</v>
      </c>
      <c r="D2454" t="s">
        <v>510</v>
      </c>
      <c r="E2454">
        <v>10</v>
      </c>
      <c r="F2454" t="str">
        <f t="shared" si="152"/>
        <v>Bulk</v>
      </c>
      <c r="G2454" s="3">
        <v>206</v>
      </c>
      <c r="H2454">
        <v>10</v>
      </c>
      <c r="I2454" t="str">
        <f t="shared" si="153"/>
        <v>discounted</v>
      </c>
      <c r="J2454" s="3">
        <f>Table3[[#This Row],[Quantity_Sold]]*Table3[[#This Row],[Selling_Price]]</f>
        <v>2060</v>
      </c>
      <c r="K2454" s="3">
        <f t="shared" si="154"/>
        <v>20.6</v>
      </c>
      <c r="L2454" s="3">
        <f t="shared" si="155"/>
        <v>2039.4</v>
      </c>
      <c r="M2454" s="3" t="str">
        <f>TEXT(Table3[[#This Row],[Date]], "mmmm")</f>
        <v>February</v>
      </c>
      <c r="N2454" s="3" t="str">
        <f>_xlfn.XLOOKUP(D2454,Customers!A:A,Customers!B:B )</f>
        <v>Matthews, Flores and Bradley</v>
      </c>
      <c r="O2454" s="3" t="str">
        <f>_xlfn.XLOOKUP(C2454,Books!A:A,Books!B:B)</f>
        <v>Inside lot never discover</v>
      </c>
      <c r="P2454" s="3" t="str">
        <f>INDEX(Customers!B:B,MATCH(D2454,Customers!A:A,0))</f>
        <v>Matthews, Flores and Bradley</v>
      </c>
    </row>
    <row r="2455" spans="1:16">
      <c r="A2455" t="s">
        <v>3102</v>
      </c>
      <c r="B2455" s="5">
        <v>44983</v>
      </c>
      <c r="C2455" t="s">
        <v>112</v>
      </c>
      <c r="D2455" t="s">
        <v>508</v>
      </c>
      <c r="E2455">
        <v>10</v>
      </c>
      <c r="F2455" t="str">
        <f t="shared" si="152"/>
        <v>Bulk</v>
      </c>
      <c r="G2455" s="3">
        <v>462</v>
      </c>
      <c r="H2455">
        <v>5</v>
      </c>
      <c r="I2455" t="str">
        <f t="shared" si="153"/>
        <v>discounted</v>
      </c>
      <c r="J2455" s="3">
        <f>Table3[[#This Row],[Quantity_Sold]]*Table3[[#This Row],[Selling_Price]]</f>
        <v>4620</v>
      </c>
      <c r="K2455" s="3">
        <f t="shared" si="154"/>
        <v>23.1</v>
      </c>
      <c r="L2455" s="3">
        <f t="shared" si="155"/>
        <v>4596.8999999999996</v>
      </c>
      <c r="M2455" s="3" t="str">
        <f>TEXT(Table3[[#This Row],[Date]], "mmmm")</f>
        <v>February</v>
      </c>
      <c r="N2455" s="3" t="str">
        <f>_xlfn.XLOOKUP(D2455,Customers!A:A,Customers!B:B )</f>
        <v>George, Howard and Mcdaniel</v>
      </c>
      <c r="O2455" s="3" t="str">
        <f>_xlfn.XLOOKUP(C2455,Books!A:A,Books!B:B)</f>
        <v>Now stage</v>
      </c>
      <c r="P2455" s="3" t="str">
        <f>INDEX(Customers!B:B,MATCH(D2455,Customers!A:A,0))</f>
        <v>George, Howard and Mcdaniel</v>
      </c>
    </row>
    <row r="2456" spans="1:16">
      <c r="A2456" t="s">
        <v>3103</v>
      </c>
      <c r="B2456" s="5">
        <v>44983</v>
      </c>
      <c r="C2456" t="s">
        <v>28</v>
      </c>
      <c r="D2456" t="s">
        <v>600</v>
      </c>
      <c r="E2456">
        <v>9</v>
      </c>
      <c r="F2456" t="str">
        <f t="shared" si="152"/>
        <v>Bulk</v>
      </c>
      <c r="G2456" s="3">
        <v>342</v>
      </c>
      <c r="H2456">
        <v>5</v>
      </c>
      <c r="I2456" t="str">
        <f t="shared" si="153"/>
        <v>discounted</v>
      </c>
      <c r="J2456" s="3">
        <f>Table3[[#This Row],[Quantity_Sold]]*Table3[[#This Row],[Selling_Price]]</f>
        <v>3078</v>
      </c>
      <c r="K2456" s="3">
        <f t="shared" si="154"/>
        <v>17.100000000000001</v>
      </c>
      <c r="L2456" s="3">
        <f t="shared" si="155"/>
        <v>3060.9</v>
      </c>
      <c r="M2456" s="3" t="str">
        <f>TEXT(Table3[[#This Row],[Date]], "mmmm")</f>
        <v>February</v>
      </c>
      <c r="N2456" s="3" t="str">
        <f>_xlfn.XLOOKUP(D2456,Customers!A:A,Customers!B:B )</f>
        <v>Lester and Sons</v>
      </c>
      <c r="O2456" s="3" t="str">
        <f>_xlfn.XLOOKUP(C2456,Books!A:A,Books!B:B)</f>
        <v>Eat pattern view</v>
      </c>
      <c r="P2456" s="3" t="str">
        <f>INDEX(Customers!B:B,MATCH(D2456,Customers!A:A,0))</f>
        <v>Lester and Sons</v>
      </c>
    </row>
    <row r="2457" spans="1:16">
      <c r="A2457" t="s">
        <v>3104</v>
      </c>
      <c r="B2457" s="5">
        <v>44978</v>
      </c>
      <c r="C2457" t="s">
        <v>84</v>
      </c>
      <c r="D2457" t="s">
        <v>236</v>
      </c>
      <c r="E2457">
        <v>5</v>
      </c>
      <c r="F2457" t="str">
        <f t="shared" si="152"/>
        <v>normal</v>
      </c>
      <c r="G2457" s="3">
        <v>481</v>
      </c>
      <c r="H2457">
        <v>0</v>
      </c>
      <c r="I2457" t="str">
        <f t="shared" si="153"/>
        <v>full price</v>
      </c>
      <c r="J2457" s="3">
        <f>Table3[[#This Row],[Quantity_Sold]]*Table3[[#This Row],[Selling_Price]]</f>
        <v>2405</v>
      </c>
      <c r="K2457" s="3">
        <f t="shared" si="154"/>
        <v>0</v>
      </c>
      <c r="L2457" s="3">
        <f t="shared" si="155"/>
        <v>2405</v>
      </c>
      <c r="M2457" s="3" t="str">
        <f>TEXT(Table3[[#This Row],[Date]], "mmmm")</f>
        <v>February</v>
      </c>
      <c r="N2457" s="3" t="str">
        <f>_xlfn.XLOOKUP(D2457,Customers!A:A,Customers!B:B )</f>
        <v>Davis, Franklin and Pollard</v>
      </c>
      <c r="O2457" s="3" t="str">
        <f>_xlfn.XLOOKUP(C2457,Books!A:A,Books!B:B)</f>
        <v>Statement back brother</v>
      </c>
      <c r="P2457" s="3" t="str">
        <f>INDEX(Customers!B:B,MATCH(D2457,Customers!A:A,0))</f>
        <v>Davis, Franklin and Pollard</v>
      </c>
    </row>
    <row r="2458" spans="1:16">
      <c r="A2458" t="s">
        <v>3105</v>
      </c>
      <c r="B2458" s="5">
        <v>44979</v>
      </c>
      <c r="C2458" t="s">
        <v>70</v>
      </c>
      <c r="D2458" t="s">
        <v>286</v>
      </c>
      <c r="E2458">
        <v>2</v>
      </c>
      <c r="F2458" t="str">
        <f t="shared" si="152"/>
        <v>normal</v>
      </c>
      <c r="G2458" s="3">
        <v>370</v>
      </c>
      <c r="H2458">
        <v>5</v>
      </c>
      <c r="I2458" t="str">
        <f t="shared" si="153"/>
        <v>discounted</v>
      </c>
      <c r="J2458" s="3">
        <f>Table3[[#This Row],[Quantity_Sold]]*Table3[[#This Row],[Selling_Price]]</f>
        <v>740</v>
      </c>
      <c r="K2458" s="3">
        <f t="shared" si="154"/>
        <v>18.5</v>
      </c>
      <c r="L2458" s="3">
        <f t="shared" si="155"/>
        <v>721.5</v>
      </c>
      <c r="M2458" s="3" t="str">
        <f>TEXT(Table3[[#This Row],[Date]], "mmmm")</f>
        <v>February</v>
      </c>
      <c r="N2458" s="3" t="str">
        <f>_xlfn.XLOOKUP(D2458,Customers!A:A,Customers!B:B )</f>
        <v>White-Cox</v>
      </c>
      <c r="O2458" s="3" t="str">
        <f>_xlfn.XLOOKUP(C2458,Books!A:A,Books!B:B)</f>
        <v>Assume wrong</v>
      </c>
      <c r="P2458" s="3" t="str">
        <f>INDEX(Customers!B:B,MATCH(D2458,Customers!A:A,0))</f>
        <v>White-Cox</v>
      </c>
    </row>
    <row r="2459" spans="1:16">
      <c r="A2459" t="s">
        <v>3106</v>
      </c>
      <c r="B2459" s="5">
        <v>44959</v>
      </c>
      <c r="C2459" t="s">
        <v>110</v>
      </c>
      <c r="D2459" t="s">
        <v>372</v>
      </c>
      <c r="E2459">
        <v>6</v>
      </c>
      <c r="F2459" t="str">
        <f t="shared" si="152"/>
        <v>Bulk</v>
      </c>
      <c r="G2459" s="3">
        <v>451</v>
      </c>
      <c r="H2459">
        <v>10</v>
      </c>
      <c r="I2459" t="str">
        <f t="shared" si="153"/>
        <v>discounted</v>
      </c>
      <c r="J2459" s="3">
        <f>Table3[[#This Row],[Quantity_Sold]]*Table3[[#This Row],[Selling_Price]]</f>
        <v>2706</v>
      </c>
      <c r="K2459" s="3">
        <f t="shared" si="154"/>
        <v>45.1</v>
      </c>
      <c r="L2459" s="3">
        <f t="shared" si="155"/>
        <v>2660.9</v>
      </c>
      <c r="M2459" s="3" t="str">
        <f>TEXT(Table3[[#This Row],[Date]], "mmmm")</f>
        <v>February</v>
      </c>
      <c r="N2459" s="3" t="str">
        <f>_xlfn.XLOOKUP(D2459,Customers!A:A,Customers!B:B )</f>
        <v>Lambert, Valdez and Garcia</v>
      </c>
      <c r="O2459" s="3" t="str">
        <f>_xlfn.XLOOKUP(C2459,Books!A:A,Books!B:B)</f>
        <v>Sense produce</v>
      </c>
      <c r="P2459" s="3" t="str">
        <f>INDEX(Customers!B:B,MATCH(D2459,Customers!A:A,0))</f>
        <v>Lambert, Valdez and Garcia</v>
      </c>
    </row>
    <row r="2460" spans="1:16">
      <c r="A2460" t="s">
        <v>3107</v>
      </c>
      <c r="B2460" s="5">
        <v>44965</v>
      </c>
      <c r="C2460" t="s">
        <v>78</v>
      </c>
      <c r="D2460" t="s">
        <v>552</v>
      </c>
      <c r="E2460">
        <v>8</v>
      </c>
      <c r="F2460" t="str">
        <f t="shared" si="152"/>
        <v>Bulk</v>
      </c>
      <c r="G2460" s="3">
        <v>288</v>
      </c>
      <c r="H2460">
        <v>0</v>
      </c>
      <c r="I2460" t="str">
        <f t="shared" si="153"/>
        <v>full price</v>
      </c>
      <c r="J2460" s="3">
        <f>Table3[[#This Row],[Quantity_Sold]]*Table3[[#This Row],[Selling_Price]]</f>
        <v>2304</v>
      </c>
      <c r="K2460" s="3">
        <f t="shared" si="154"/>
        <v>0</v>
      </c>
      <c r="L2460" s="3">
        <f t="shared" si="155"/>
        <v>2304</v>
      </c>
      <c r="M2460" s="3" t="str">
        <f>TEXT(Table3[[#This Row],[Date]], "mmmm")</f>
        <v>February</v>
      </c>
      <c r="N2460" s="3" t="str">
        <f>_xlfn.XLOOKUP(D2460,Customers!A:A,Customers!B:B )</f>
        <v>Lamb LLC</v>
      </c>
      <c r="O2460" s="3" t="str">
        <f>_xlfn.XLOOKUP(C2460,Books!A:A,Books!B:B)</f>
        <v>Visit although I</v>
      </c>
      <c r="P2460" s="3" t="str">
        <f>INDEX(Customers!B:B,MATCH(D2460,Customers!A:A,0))</f>
        <v>Lamb LLC</v>
      </c>
    </row>
    <row r="2461" spans="1:16">
      <c r="A2461" t="s">
        <v>3108</v>
      </c>
      <c r="B2461" s="5">
        <v>44961</v>
      </c>
      <c r="C2461" t="s">
        <v>32</v>
      </c>
      <c r="D2461" t="s">
        <v>530</v>
      </c>
      <c r="E2461">
        <v>2</v>
      </c>
      <c r="F2461" t="str">
        <f t="shared" si="152"/>
        <v>normal</v>
      </c>
      <c r="G2461" s="3">
        <v>186</v>
      </c>
      <c r="H2461">
        <v>15</v>
      </c>
      <c r="I2461" t="str">
        <f t="shared" si="153"/>
        <v>discounted</v>
      </c>
      <c r="J2461" s="3">
        <f>Table3[[#This Row],[Quantity_Sold]]*Table3[[#This Row],[Selling_Price]]</f>
        <v>372</v>
      </c>
      <c r="K2461" s="3">
        <f t="shared" si="154"/>
        <v>27.9</v>
      </c>
      <c r="L2461" s="3">
        <f t="shared" si="155"/>
        <v>344.1</v>
      </c>
      <c r="M2461" s="3" t="str">
        <f>TEXT(Table3[[#This Row],[Date]], "mmmm")</f>
        <v>February</v>
      </c>
      <c r="N2461" s="3" t="str">
        <f>_xlfn.XLOOKUP(D2461,Customers!A:A,Customers!B:B )</f>
        <v>Prince Group</v>
      </c>
      <c r="O2461" s="3" t="str">
        <f>_xlfn.XLOOKUP(C2461,Books!A:A,Books!B:B)</f>
        <v>Charge along</v>
      </c>
      <c r="P2461" s="3" t="str">
        <f>INDEX(Customers!B:B,MATCH(D2461,Customers!A:A,0))</f>
        <v>Prince Group</v>
      </c>
    </row>
    <row r="2462" spans="1:16">
      <c r="A2462" t="s">
        <v>3109</v>
      </c>
      <c r="B2462" s="5">
        <v>44961</v>
      </c>
      <c r="C2462" t="s">
        <v>90</v>
      </c>
      <c r="D2462" t="s">
        <v>242</v>
      </c>
      <c r="E2462">
        <v>7</v>
      </c>
      <c r="F2462" t="str">
        <f t="shared" si="152"/>
        <v>Bulk</v>
      </c>
      <c r="G2462" s="3">
        <v>222</v>
      </c>
      <c r="H2462">
        <v>10</v>
      </c>
      <c r="I2462" t="str">
        <f t="shared" si="153"/>
        <v>discounted</v>
      </c>
      <c r="J2462" s="3">
        <f>Table3[[#This Row],[Quantity_Sold]]*Table3[[#This Row],[Selling_Price]]</f>
        <v>1554</v>
      </c>
      <c r="K2462" s="3">
        <f t="shared" si="154"/>
        <v>22.2</v>
      </c>
      <c r="L2462" s="3">
        <f t="shared" si="155"/>
        <v>1531.8</v>
      </c>
      <c r="M2462" s="3" t="str">
        <f>TEXT(Table3[[#This Row],[Date]], "mmmm")</f>
        <v>February</v>
      </c>
      <c r="N2462" s="3" t="str">
        <f>_xlfn.XLOOKUP(D2462,Customers!A:A,Customers!B:B )</f>
        <v>Porter Ltd</v>
      </c>
      <c r="O2462" s="3" t="str">
        <f>_xlfn.XLOOKUP(C2462,Books!A:A,Books!B:B)</f>
        <v>Remember approach buy</v>
      </c>
      <c r="P2462" s="3" t="str">
        <f>INDEX(Customers!B:B,MATCH(D2462,Customers!A:A,0))</f>
        <v>Porter Ltd</v>
      </c>
    </row>
    <row r="2463" spans="1:16">
      <c r="A2463" t="s">
        <v>3110</v>
      </c>
      <c r="B2463" s="5">
        <v>44976</v>
      </c>
      <c r="C2463" t="s">
        <v>108</v>
      </c>
      <c r="D2463" t="s">
        <v>594</v>
      </c>
      <c r="E2463">
        <v>1</v>
      </c>
      <c r="F2463" t="str">
        <f t="shared" si="152"/>
        <v>normal</v>
      </c>
      <c r="G2463" s="3">
        <v>287</v>
      </c>
      <c r="H2463">
        <v>10</v>
      </c>
      <c r="I2463" t="str">
        <f t="shared" si="153"/>
        <v>discounted</v>
      </c>
      <c r="J2463" s="3">
        <f>Table3[[#This Row],[Quantity_Sold]]*Table3[[#This Row],[Selling_Price]]</f>
        <v>287</v>
      </c>
      <c r="K2463" s="3">
        <f t="shared" si="154"/>
        <v>28.7</v>
      </c>
      <c r="L2463" s="3">
        <f t="shared" si="155"/>
        <v>258.3</v>
      </c>
      <c r="M2463" s="3" t="str">
        <f>TEXT(Table3[[#This Row],[Date]], "mmmm")</f>
        <v>February</v>
      </c>
      <c r="N2463" s="3" t="str">
        <f>_xlfn.XLOOKUP(D2463,Customers!A:A,Customers!B:B )</f>
        <v>Bauer, Page and Archer</v>
      </c>
      <c r="O2463" s="3" t="str">
        <f>_xlfn.XLOOKUP(C2463,Books!A:A,Books!B:B)</f>
        <v>Front</v>
      </c>
      <c r="P2463" s="3" t="str">
        <f>INDEX(Customers!B:B,MATCH(D2463,Customers!A:A,0))</f>
        <v>Bauer, Page and Archer</v>
      </c>
    </row>
    <row r="2464" spans="1:16">
      <c r="A2464" t="s">
        <v>3111</v>
      </c>
      <c r="B2464" s="5">
        <v>44982</v>
      </c>
      <c r="C2464" t="s">
        <v>116</v>
      </c>
      <c r="D2464" t="s">
        <v>502</v>
      </c>
      <c r="E2464">
        <v>3</v>
      </c>
      <c r="F2464" t="str">
        <f t="shared" si="152"/>
        <v>normal</v>
      </c>
      <c r="G2464" s="3">
        <v>209</v>
      </c>
      <c r="H2464">
        <v>0</v>
      </c>
      <c r="I2464" t="str">
        <f t="shared" si="153"/>
        <v>full price</v>
      </c>
      <c r="J2464" s="3">
        <f>Table3[[#This Row],[Quantity_Sold]]*Table3[[#This Row],[Selling_Price]]</f>
        <v>627</v>
      </c>
      <c r="K2464" s="3">
        <f t="shared" si="154"/>
        <v>0</v>
      </c>
      <c r="L2464" s="3">
        <f t="shared" si="155"/>
        <v>627</v>
      </c>
      <c r="M2464" s="3" t="str">
        <f>TEXT(Table3[[#This Row],[Date]], "mmmm")</f>
        <v>February</v>
      </c>
      <c r="N2464" s="3" t="str">
        <f>_xlfn.XLOOKUP(D2464,Customers!A:A,Customers!B:B )</f>
        <v>Ware LLC</v>
      </c>
      <c r="O2464" s="3" t="str">
        <f>_xlfn.XLOOKUP(C2464,Books!A:A,Books!B:B)</f>
        <v>Present positive</v>
      </c>
      <c r="P2464" s="3" t="str">
        <f>INDEX(Customers!B:B,MATCH(D2464,Customers!A:A,0))</f>
        <v>Ware LLC</v>
      </c>
    </row>
    <row r="2465" spans="1:16">
      <c r="A2465" t="s">
        <v>3112</v>
      </c>
      <c r="B2465" s="5">
        <v>44962</v>
      </c>
      <c r="C2465" t="s">
        <v>112</v>
      </c>
      <c r="D2465" t="s">
        <v>334</v>
      </c>
      <c r="E2465">
        <v>3</v>
      </c>
      <c r="F2465" t="str">
        <f t="shared" si="152"/>
        <v>normal</v>
      </c>
      <c r="G2465" s="3">
        <v>462</v>
      </c>
      <c r="H2465">
        <v>15</v>
      </c>
      <c r="I2465" t="str">
        <f t="shared" si="153"/>
        <v>discounted</v>
      </c>
      <c r="J2465" s="3">
        <f>Table3[[#This Row],[Quantity_Sold]]*Table3[[#This Row],[Selling_Price]]</f>
        <v>1386</v>
      </c>
      <c r="K2465" s="3">
        <f t="shared" si="154"/>
        <v>69.3</v>
      </c>
      <c r="L2465" s="3">
        <f t="shared" si="155"/>
        <v>1316.7</v>
      </c>
      <c r="M2465" s="3" t="str">
        <f>TEXT(Table3[[#This Row],[Date]], "mmmm")</f>
        <v>February</v>
      </c>
      <c r="N2465" s="3" t="str">
        <f>_xlfn.XLOOKUP(D2465,Customers!A:A,Customers!B:B )</f>
        <v>Torres, Rodriguez and Edwards</v>
      </c>
      <c r="O2465" s="3" t="str">
        <f>_xlfn.XLOOKUP(C2465,Books!A:A,Books!B:B)</f>
        <v>Now stage</v>
      </c>
      <c r="P2465" s="3" t="str">
        <f>INDEX(Customers!B:B,MATCH(D2465,Customers!A:A,0))</f>
        <v>Torres, Rodriguez and Edwards</v>
      </c>
    </row>
    <row r="2466" spans="1:16">
      <c r="A2466" t="s">
        <v>3113</v>
      </c>
      <c r="B2466" s="5">
        <v>44978</v>
      </c>
      <c r="C2466" t="s">
        <v>90</v>
      </c>
      <c r="D2466" t="s">
        <v>360</v>
      </c>
      <c r="E2466">
        <v>1</v>
      </c>
      <c r="F2466" t="str">
        <f t="shared" si="152"/>
        <v>normal</v>
      </c>
      <c r="G2466" s="3">
        <v>222</v>
      </c>
      <c r="H2466">
        <v>0</v>
      </c>
      <c r="I2466" t="str">
        <f t="shared" si="153"/>
        <v>full price</v>
      </c>
      <c r="J2466" s="3">
        <f>Table3[[#This Row],[Quantity_Sold]]*Table3[[#This Row],[Selling_Price]]</f>
        <v>222</v>
      </c>
      <c r="K2466" s="3">
        <f t="shared" si="154"/>
        <v>0</v>
      </c>
      <c r="L2466" s="3">
        <f t="shared" si="155"/>
        <v>222</v>
      </c>
      <c r="M2466" s="3" t="str">
        <f>TEXT(Table3[[#This Row],[Date]], "mmmm")</f>
        <v>February</v>
      </c>
      <c r="N2466" s="3" t="str">
        <f>_xlfn.XLOOKUP(D2466,Customers!A:A,Customers!B:B )</f>
        <v>Guzman Ltd</v>
      </c>
      <c r="O2466" s="3" t="str">
        <f>_xlfn.XLOOKUP(C2466,Books!A:A,Books!B:B)</f>
        <v>Remember approach buy</v>
      </c>
      <c r="P2466" s="3" t="str">
        <f>INDEX(Customers!B:B,MATCH(D2466,Customers!A:A,0))</f>
        <v>Guzman Ltd</v>
      </c>
    </row>
    <row r="2467" spans="1:16">
      <c r="A2467" t="s">
        <v>3114</v>
      </c>
      <c r="B2467" s="5">
        <v>44967</v>
      </c>
      <c r="C2467" t="s">
        <v>92</v>
      </c>
      <c r="D2467" t="s">
        <v>344</v>
      </c>
      <c r="E2467">
        <v>7</v>
      </c>
      <c r="F2467" t="str">
        <f t="shared" si="152"/>
        <v>Bulk</v>
      </c>
      <c r="G2467" s="3">
        <v>381</v>
      </c>
      <c r="H2467">
        <v>0</v>
      </c>
      <c r="I2467" t="str">
        <f t="shared" si="153"/>
        <v>full price</v>
      </c>
      <c r="J2467" s="3">
        <f>Table3[[#This Row],[Quantity_Sold]]*Table3[[#This Row],[Selling_Price]]</f>
        <v>2667</v>
      </c>
      <c r="K2467" s="3">
        <f t="shared" si="154"/>
        <v>0</v>
      </c>
      <c r="L2467" s="3">
        <f t="shared" si="155"/>
        <v>2667</v>
      </c>
      <c r="M2467" s="3" t="str">
        <f>TEXT(Table3[[#This Row],[Date]], "mmmm")</f>
        <v>February</v>
      </c>
      <c r="N2467" s="3" t="str">
        <f>_xlfn.XLOOKUP(D2467,Customers!A:A,Customers!B:B )</f>
        <v>Newman-Fitzgerald</v>
      </c>
      <c r="O2467" s="3" t="str">
        <f>_xlfn.XLOOKUP(C2467,Books!A:A,Books!B:B)</f>
        <v>Also general growth local</v>
      </c>
      <c r="P2467" s="3" t="str">
        <f>INDEX(Customers!B:B,MATCH(D2467,Customers!A:A,0))</f>
        <v>Newman-Fitzgerald</v>
      </c>
    </row>
    <row r="2468" spans="1:16">
      <c r="A2468" t="s">
        <v>3115</v>
      </c>
      <c r="B2468" s="5">
        <v>44983</v>
      </c>
      <c r="C2468" t="s">
        <v>56</v>
      </c>
      <c r="D2468" t="s">
        <v>430</v>
      </c>
      <c r="E2468">
        <v>4</v>
      </c>
      <c r="F2468" t="str">
        <f t="shared" si="152"/>
        <v>normal</v>
      </c>
      <c r="G2468" s="3">
        <v>222</v>
      </c>
      <c r="H2468">
        <v>5</v>
      </c>
      <c r="I2468" t="str">
        <f t="shared" si="153"/>
        <v>discounted</v>
      </c>
      <c r="J2468" s="3">
        <f>Table3[[#This Row],[Quantity_Sold]]*Table3[[#This Row],[Selling_Price]]</f>
        <v>888</v>
      </c>
      <c r="K2468" s="3">
        <f t="shared" si="154"/>
        <v>11.1</v>
      </c>
      <c r="L2468" s="3">
        <f t="shared" si="155"/>
        <v>876.9</v>
      </c>
      <c r="M2468" s="3" t="str">
        <f>TEXT(Table3[[#This Row],[Date]], "mmmm")</f>
        <v>February</v>
      </c>
      <c r="N2468" s="3" t="str">
        <f>_xlfn.XLOOKUP(D2468,Customers!A:A,Customers!B:B )</f>
        <v>Ford PLC</v>
      </c>
      <c r="O2468" s="3" t="str">
        <f>_xlfn.XLOOKUP(C2468,Books!A:A,Books!B:B)</f>
        <v>Unit coach</v>
      </c>
      <c r="P2468" s="3" t="str">
        <f>INDEX(Customers!B:B,MATCH(D2468,Customers!A:A,0))</f>
        <v>Ford PLC</v>
      </c>
    </row>
    <row r="2469" spans="1:16">
      <c r="A2469" t="s">
        <v>3116</v>
      </c>
      <c r="B2469" s="5">
        <v>44972</v>
      </c>
      <c r="C2469" t="s">
        <v>56</v>
      </c>
      <c r="D2469" t="s">
        <v>334</v>
      </c>
      <c r="E2469">
        <v>6</v>
      </c>
      <c r="F2469" t="str">
        <f t="shared" si="152"/>
        <v>Bulk</v>
      </c>
      <c r="G2469" s="3">
        <v>222</v>
      </c>
      <c r="H2469">
        <v>0</v>
      </c>
      <c r="I2469" t="str">
        <f t="shared" si="153"/>
        <v>full price</v>
      </c>
      <c r="J2469" s="3">
        <f>Table3[[#This Row],[Quantity_Sold]]*Table3[[#This Row],[Selling_Price]]</f>
        <v>1332</v>
      </c>
      <c r="K2469" s="3">
        <f t="shared" si="154"/>
        <v>0</v>
      </c>
      <c r="L2469" s="3">
        <f t="shared" si="155"/>
        <v>1332</v>
      </c>
      <c r="M2469" s="3" t="str">
        <f>TEXT(Table3[[#This Row],[Date]], "mmmm")</f>
        <v>February</v>
      </c>
      <c r="N2469" s="3" t="str">
        <f>_xlfn.XLOOKUP(D2469,Customers!A:A,Customers!B:B )</f>
        <v>Torres, Rodriguez and Edwards</v>
      </c>
      <c r="O2469" s="3" t="str">
        <f>_xlfn.XLOOKUP(C2469,Books!A:A,Books!B:B)</f>
        <v>Unit coach</v>
      </c>
      <c r="P2469" s="3" t="str">
        <f>INDEX(Customers!B:B,MATCH(D2469,Customers!A:A,0))</f>
        <v>Torres, Rodriguez and Edwards</v>
      </c>
    </row>
    <row r="2470" spans="1:16">
      <c r="A2470" t="s">
        <v>3117</v>
      </c>
      <c r="B2470" s="5">
        <v>44978</v>
      </c>
      <c r="C2470" t="s">
        <v>116</v>
      </c>
      <c r="D2470" t="s">
        <v>436</v>
      </c>
      <c r="E2470">
        <v>1</v>
      </c>
      <c r="F2470" t="str">
        <f t="shared" si="152"/>
        <v>normal</v>
      </c>
      <c r="G2470" s="3">
        <v>209</v>
      </c>
      <c r="H2470">
        <v>5</v>
      </c>
      <c r="I2470" t="str">
        <f t="shared" si="153"/>
        <v>discounted</v>
      </c>
      <c r="J2470" s="3">
        <f>Table3[[#This Row],[Quantity_Sold]]*Table3[[#This Row],[Selling_Price]]</f>
        <v>209</v>
      </c>
      <c r="K2470" s="3">
        <f t="shared" si="154"/>
        <v>10.45</v>
      </c>
      <c r="L2470" s="3">
        <f t="shared" si="155"/>
        <v>198.55</v>
      </c>
      <c r="M2470" s="3" t="str">
        <f>TEXT(Table3[[#This Row],[Date]], "mmmm")</f>
        <v>February</v>
      </c>
      <c r="N2470" s="3" t="str">
        <f>_xlfn.XLOOKUP(D2470,Customers!A:A,Customers!B:B )</f>
        <v>Brown-Rivers</v>
      </c>
      <c r="O2470" s="3" t="str">
        <f>_xlfn.XLOOKUP(C2470,Books!A:A,Books!B:B)</f>
        <v>Present positive</v>
      </c>
      <c r="P2470" s="3" t="str">
        <f>INDEX(Customers!B:B,MATCH(D2470,Customers!A:A,0))</f>
        <v>Brown-Rivers</v>
      </c>
    </row>
    <row r="2471" spans="1:16">
      <c r="A2471" t="s">
        <v>3118</v>
      </c>
      <c r="B2471" s="5">
        <v>44981</v>
      </c>
      <c r="C2471" t="s">
        <v>46</v>
      </c>
      <c r="D2471" t="s">
        <v>420</v>
      </c>
      <c r="E2471">
        <v>8</v>
      </c>
      <c r="F2471" t="str">
        <f t="shared" si="152"/>
        <v>Bulk</v>
      </c>
      <c r="G2471" s="3">
        <v>167</v>
      </c>
      <c r="H2471">
        <v>5</v>
      </c>
      <c r="I2471" t="str">
        <f t="shared" si="153"/>
        <v>discounted</v>
      </c>
      <c r="J2471" s="3">
        <f>Table3[[#This Row],[Quantity_Sold]]*Table3[[#This Row],[Selling_Price]]</f>
        <v>1336</v>
      </c>
      <c r="K2471" s="3">
        <f t="shared" si="154"/>
        <v>8.35</v>
      </c>
      <c r="L2471" s="3">
        <f t="shared" si="155"/>
        <v>1327.65</v>
      </c>
      <c r="M2471" s="3" t="str">
        <f>TEXT(Table3[[#This Row],[Date]], "mmmm")</f>
        <v>February</v>
      </c>
      <c r="N2471" s="3" t="str">
        <f>_xlfn.XLOOKUP(D2471,Customers!A:A,Customers!B:B )</f>
        <v>Malone-Riggs</v>
      </c>
      <c r="O2471" s="3" t="str">
        <f>_xlfn.XLOOKUP(C2471,Books!A:A,Books!B:B)</f>
        <v>Result population age</v>
      </c>
      <c r="P2471" s="3" t="str">
        <f>INDEX(Customers!B:B,MATCH(D2471,Customers!A:A,0))</f>
        <v>Malone-Riggs</v>
      </c>
    </row>
    <row r="2472" spans="1:16">
      <c r="A2472" t="s">
        <v>3119</v>
      </c>
      <c r="B2472" s="5">
        <v>44963</v>
      </c>
      <c r="C2472" t="s">
        <v>120</v>
      </c>
      <c r="D2472" t="s">
        <v>490</v>
      </c>
      <c r="E2472">
        <v>4</v>
      </c>
      <c r="F2472" t="str">
        <f t="shared" si="152"/>
        <v>normal</v>
      </c>
      <c r="G2472" s="3">
        <v>204</v>
      </c>
      <c r="H2472">
        <v>5</v>
      </c>
      <c r="I2472" t="str">
        <f t="shared" si="153"/>
        <v>discounted</v>
      </c>
      <c r="J2472" s="3">
        <f>Table3[[#This Row],[Quantity_Sold]]*Table3[[#This Row],[Selling_Price]]</f>
        <v>816</v>
      </c>
      <c r="K2472" s="3">
        <f t="shared" si="154"/>
        <v>10.199999999999999</v>
      </c>
      <c r="L2472" s="3">
        <f t="shared" si="155"/>
        <v>805.8</v>
      </c>
      <c r="M2472" s="3" t="str">
        <f>TEXT(Table3[[#This Row],[Date]], "mmmm")</f>
        <v>February</v>
      </c>
      <c r="N2472" s="3" t="str">
        <f>_xlfn.XLOOKUP(D2472,Customers!A:A,Customers!B:B )</f>
        <v>Edwards, Ayers and Lowe</v>
      </c>
      <c r="O2472" s="3" t="str">
        <f>_xlfn.XLOOKUP(C2472,Books!A:A,Books!B:B)</f>
        <v>Expect turn</v>
      </c>
      <c r="P2472" s="3" t="str">
        <f>INDEX(Customers!B:B,MATCH(D2472,Customers!A:A,0))</f>
        <v>Edwards, Ayers and Lowe</v>
      </c>
    </row>
    <row r="2473" spans="1:16">
      <c r="A2473" t="s">
        <v>3120</v>
      </c>
      <c r="B2473" s="5">
        <v>44975</v>
      </c>
      <c r="C2473" t="s">
        <v>46</v>
      </c>
      <c r="D2473" t="s">
        <v>326</v>
      </c>
      <c r="E2473">
        <v>10</v>
      </c>
      <c r="F2473" t="str">
        <f t="shared" si="152"/>
        <v>Bulk</v>
      </c>
      <c r="G2473" s="3">
        <v>167</v>
      </c>
      <c r="H2473">
        <v>15</v>
      </c>
      <c r="I2473" t="str">
        <f t="shared" si="153"/>
        <v>discounted</v>
      </c>
      <c r="J2473" s="3">
        <f>Table3[[#This Row],[Quantity_Sold]]*Table3[[#This Row],[Selling_Price]]</f>
        <v>1670</v>
      </c>
      <c r="K2473" s="3">
        <f t="shared" si="154"/>
        <v>25.05</v>
      </c>
      <c r="L2473" s="3">
        <f t="shared" si="155"/>
        <v>1644.95</v>
      </c>
      <c r="M2473" s="3" t="str">
        <f>TEXT(Table3[[#This Row],[Date]], "mmmm")</f>
        <v>February</v>
      </c>
      <c r="N2473" s="3" t="str">
        <f>_xlfn.XLOOKUP(D2473,Customers!A:A,Customers!B:B )</f>
        <v>Scott-Johnston</v>
      </c>
      <c r="O2473" s="3" t="str">
        <f>_xlfn.XLOOKUP(C2473,Books!A:A,Books!B:B)</f>
        <v>Result population age</v>
      </c>
      <c r="P2473" s="3" t="str">
        <f>INDEX(Customers!B:B,MATCH(D2473,Customers!A:A,0))</f>
        <v>Scott-Johnston</v>
      </c>
    </row>
    <row r="2474" spans="1:16">
      <c r="A2474" t="s">
        <v>3121</v>
      </c>
      <c r="B2474" s="5">
        <v>44985</v>
      </c>
      <c r="C2474" t="s">
        <v>104</v>
      </c>
      <c r="D2474" t="s">
        <v>474</v>
      </c>
      <c r="E2474">
        <v>10</v>
      </c>
      <c r="F2474" t="str">
        <f t="shared" si="152"/>
        <v>Bulk</v>
      </c>
      <c r="G2474" s="3">
        <v>465</v>
      </c>
      <c r="H2474">
        <v>5</v>
      </c>
      <c r="I2474" t="str">
        <f t="shared" si="153"/>
        <v>discounted</v>
      </c>
      <c r="J2474" s="3">
        <f>Table3[[#This Row],[Quantity_Sold]]*Table3[[#This Row],[Selling_Price]]</f>
        <v>4650</v>
      </c>
      <c r="K2474" s="3">
        <f t="shared" si="154"/>
        <v>23.25</v>
      </c>
      <c r="L2474" s="3">
        <f t="shared" si="155"/>
        <v>4626.75</v>
      </c>
      <c r="M2474" s="3" t="str">
        <f>TEXT(Table3[[#This Row],[Date]], "mmmm")</f>
        <v>February</v>
      </c>
      <c r="N2474" s="3" t="str">
        <f>_xlfn.XLOOKUP(D2474,Customers!A:A,Customers!B:B )</f>
        <v>Murphy and Sons</v>
      </c>
      <c r="O2474" s="3" t="str">
        <f>_xlfn.XLOOKUP(C2474,Books!A:A,Books!B:B)</f>
        <v>Process find daughter</v>
      </c>
      <c r="P2474" s="3" t="str">
        <f>INDEX(Customers!B:B,MATCH(D2474,Customers!A:A,0))</f>
        <v>Murphy and Sons</v>
      </c>
    </row>
    <row r="2475" spans="1:16">
      <c r="A2475" t="s">
        <v>3122</v>
      </c>
      <c r="B2475" s="5">
        <v>44969</v>
      </c>
      <c r="C2475" t="s">
        <v>94</v>
      </c>
      <c r="D2475" t="s">
        <v>538</v>
      </c>
      <c r="E2475">
        <v>7</v>
      </c>
      <c r="F2475" t="str">
        <f t="shared" si="152"/>
        <v>Bulk</v>
      </c>
      <c r="G2475" s="3">
        <v>262</v>
      </c>
      <c r="H2475">
        <v>5</v>
      </c>
      <c r="I2475" t="str">
        <f t="shared" si="153"/>
        <v>discounted</v>
      </c>
      <c r="J2475" s="3">
        <f>Table3[[#This Row],[Quantity_Sold]]*Table3[[#This Row],[Selling_Price]]</f>
        <v>1834</v>
      </c>
      <c r="K2475" s="3">
        <f t="shared" si="154"/>
        <v>13.1</v>
      </c>
      <c r="L2475" s="3">
        <f t="shared" si="155"/>
        <v>1820.9</v>
      </c>
      <c r="M2475" s="3" t="str">
        <f>TEXT(Table3[[#This Row],[Date]], "mmmm")</f>
        <v>February</v>
      </c>
      <c r="N2475" s="3" t="str">
        <f>_xlfn.XLOOKUP(D2475,Customers!A:A,Customers!B:B )</f>
        <v>Savage, Boyle and Kennedy</v>
      </c>
      <c r="O2475" s="3" t="str">
        <f>_xlfn.XLOOKUP(C2475,Books!A:A,Books!B:B)</f>
        <v>Number owner</v>
      </c>
      <c r="P2475" s="3" t="str">
        <f>INDEX(Customers!B:B,MATCH(D2475,Customers!A:A,0))</f>
        <v>Savage, Boyle and Kennedy</v>
      </c>
    </row>
    <row r="2476" spans="1:16">
      <c r="A2476" t="s">
        <v>3123</v>
      </c>
      <c r="B2476" s="5">
        <v>44966</v>
      </c>
      <c r="C2476" t="s">
        <v>40</v>
      </c>
      <c r="D2476" t="s">
        <v>534</v>
      </c>
      <c r="E2476">
        <v>10</v>
      </c>
      <c r="F2476" t="str">
        <f t="shared" si="152"/>
        <v>Bulk</v>
      </c>
      <c r="G2476" s="3">
        <v>427</v>
      </c>
      <c r="H2476">
        <v>5</v>
      </c>
      <c r="I2476" t="str">
        <f t="shared" si="153"/>
        <v>discounted</v>
      </c>
      <c r="J2476" s="3">
        <f>Table3[[#This Row],[Quantity_Sold]]*Table3[[#This Row],[Selling_Price]]</f>
        <v>4270</v>
      </c>
      <c r="K2476" s="3">
        <f t="shared" si="154"/>
        <v>21.35</v>
      </c>
      <c r="L2476" s="3">
        <f t="shared" si="155"/>
        <v>4248.6499999999996</v>
      </c>
      <c r="M2476" s="3" t="str">
        <f>TEXT(Table3[[#This Row],[Date]], "mmmm")</f>
        <v>February</v>
      </c>
      <c r="N2476" s="3" t="str">
        <f>_xlfn.XLOOKUP(D2476,Customers!A:A,Customers!B:B )</f>
        <v>Gonzalez Inc</v>
      </c>
      <c r="O2476" s="3" t="str">
        <f>_xlfn.XLOOKUP(C2476,Books!A:A,Books!B:B)</f>
        <v>Big thought where</v>
      </c>
      <c r="P2476" s="3" t="str">
        <f>INDEX(Customers!B:B,MATCH(D2476,Customers!A:A,0))</f>
        <v>Gonzalez Inc</v>
      </c>
    </row>
    <row r="2477" spans="1:16">
      <c r="A2477" t="s">
        <v>3124</v>
      </c>
      <c r="B2477" s="5">
        <v>44972</v>
      </c>
      <c r="C2477" t="s">
        <v>102</v>
      </c>
      <c r="D2477" t="s">
        <v>196</v>
      </c>
      <c r="E2477">
        <v>2</v>
      </c>
      <c r="F2477" t="str">
        <f t="shared" si="152"/>
        <v>normal</v>
      </c>
      <c r="G2477" s="3">
        <v>162</v>
      </c>
      <c r="H2477">
        <v>0</v>
      </c>
      <c r="I2477" t="str">
        <f t="shared" si="153"/>
        <v>full price</v>
      </c>
      <c r="J2477" s="3">
        <f>Table3[[#This Row],[Quantity_Sold]]*Table3[[#This Row],[Selling_Price]]</f>
        <v>324</v>
      </c>
      <c r="K2477" s="3">
        <f t="shared" si="154"/>
        <v>0</v>
      </c>
      <c r="L2477" s="3">
        <f t="shared" si="155"/>
        <v>324</v>
      </c>
      <c r="M2477" s="3" t="str">
        <f>TEXT(Table3[[#This Row],[Date]], "mmmm")</f>
        <v>February</v>
      </c>
      <c r="N2477" s="3" t="str">
        <f>_xlfn.XLOOKUP(D2477,Customers!A:A,Customers!B:B )</f>
        <v>Martinez-Monroe</v>
      </c>
      <c r="O2477" s="3" t="str">
        <f>_xlfn.XLOOKUP(C2477,Books!A:A,Books!B:B)</f>
        <v>Effort same</v>
      </c>
      <c r="P2477" s="3" t="str">
        <f>INDEX(Customers!B:B,MATCH(D2477,Customers!A:A,0))</f>
        <v>Martinez-Monroe</v>
      </c>
    </row>
    <row r="2478" spans="1:16">
      <c r="A2478" t="s">
        <v>3125</v>
      </c>
      <c r="B2478" s="5">
        <v>44979</v>
      </c>
      <c r="C2478" t="s">
        <v>68</v>
      </c>
      <c r="D2478" t="s">
        <v>560</v>
      </c>
      <c r="E2478">
        <v>6</v>
      </c>
      <c r="F2478" t="str">
        <f t="shared" si="152"/>
        <v>Bulk</v>
      </c>
      <c r="G2478" s="3">
        <v>410</v>
      </c>
      <c r="H2478">
        <v>0</v>
      </c>
      <c r="I2478" t="str">
        <f t="shared" si="153"/>
        <v>full price</v>
      </c>
      <c r="J2478" s="3">
        <f>Table3[[#This Row],[Quantity_Sold]]*Table3[[#This Row],[Selling_Price]]</f>
        <v>2460</v>
      </c>
      <c r="K2478" s="3">
        <f t="shared" si="154"/>
        <v>0</v>
      </c>
      <c r="L2478" s="3">
        <f t="shared" si="155"/>
        <v>2460</v>
      </c>
      <c r="M2478" s="3" t="str">
        <f>TEXT(Table3[[#This Row],[Date]], "mmmm")</f>
        <v>February</v>
      </c>
      <c r="N2478" s="3" t="str">
        <f>_xlfn.XLOOKUP(D2478,Customers!A:A,Customers!B:B )</f>
        <v>Ryan-Flynn</v>
      </c>
      <c r="O2478" s="3" t="str">
        <f>_xlfn.XLOOKUP(C2478,Books!A:A,Books!B:B)</f>
        <v>Audience will series</v>
      </c>
      <c r="P2478" s="3" t="str">
        <f>INDEX(Customers!B:B,MATCH(D2478,Customers!A:A,0))</f>
        <v>Ryan-Flynn</v>
      </c>
    </row>
    <row r="2479" spans="1:16">
      <c r="A2479" t="s">
        <v>3126</v>
      </c>
      <c r="B2479" s="5">
        <v>44958</v>
      </c>
      <c r="C2479" t="s">
        <v>68</v>
      </c>
      <c r="D2479" t="s">
        <v>470</v>
      </c>
      <c r="E2479">
        <v>10</v>
      </c>
      <c r="F2479" t="str">
        <f t="shared" si="152"/>
        <v>Bulk</v>
      </c>
      <c r="G2479" s="3">
        <v>410</v>
      </c>
      <c r="H2479">
        <v>5</v>
      </c>
      <c r="I2479" t="str">
        <f t="shared" si="153"/>
        <v>discounted</v>
      </c>
      <c r="J2479" s="3">
        <f>Table3[[#This Row],[Quantity_Sold]]*Table3[[#This Row],[Selling_Price]]</f>
        <v>4100</v>
      </c>
      <c r="K2479" s="3">
        <f t="shared" si="154"/>
        <v>20.5</v>
      </c>
      <c r="L2479" s="3">
        <f t="shared" si="155"/>
        <v>4079.5</v>
      </c>
      <c r="M2479" s="3" t="str">
        <f>TEXT(Table3[[#This Row],[Date]], "mmmm")</f>
        <v>February</v>
      </c>
      <c r="N2479" s="3" t="str">
        <f>_xlfn.XLOOKUP(D2479,Customers!A:A,Customers!B:B )</f>
        <v>Hill-Rojas</v>
      </c>
      <c r="O2479" s="3" t="str">
        <f>_xlfn.XLOOKUP(C2479,Books!A:A,Books!B:B)</f>
        <v>Audience will series</v>
      </c>
      <c r="P2479" s="3" t="str">
        <f>INDEX(Customers!B:B,MATCH(D2479,Customers!A:A,0))</f>
        <v>Hill-Rojas</v>
      </c>
    </row>
    <row r="2480" spans="1:16">
      <c r="A2480" t="s">
        <v>3127</v>
      </c>
      <c r="B2480" s="5">
        <v>44966</v>
      </c>
      <c r="C2480" t="s">
        <v>18</v>
      </c>
      <c r="D2480" t="s">
        <v>400</v>
      </c>
      <c r="E2480">
        <v>2</v>
      </c>
      <c r="F2480" t="str">
        <f t="shared" si="152"/>
        <v>normal</v>
      </c>
      <c r="G2480" s="3">
        <v>500</v>
      </c>
      <c r="H2480">
        <v>5</v>
      </c>
      <c r="I2480" t="str">
        <f t="shared" si="153"/>
        <v>discounted</v>
      </c>
      <c r="J2480" s="3">
        <f>Table3[[#This Row],[Quantity_Sold]]*Table3[[#This Row],[Selling_Price]]</f>
        <v>1000</v>
      </c>
      <c r="K2480" s="3">
        <f t="shared" si="154"/>
        <v>25</v>
      </c>
      <c r="L2480" s="3">
        <f t="shared" si="155"/>
        <v>975</v>
      </c>
      <c r="M2480" s="3" t="str">
        <f>TEXT(Table3[[#This Row],[Date]], "mmmm")</f>
        <v>February</v>
      </c>
      <c r="N2480" s="3" t="str">
        <f>_xlfn.XLOOKUP(D2480,Customers!A:A,Customers!B:B )</f>
        <v>Clarke Group</v>
      </c>
      <c r="O2480" s="3" t="str">
        <f>_xlfn.XLOOKUP(C2480,Books!A:A,Books!B:B)</f>
        <v>Cell become</v>
      </c>
      <c r="P2480" s="3" t="str">
        <f>INDEX(Customers!B:B,MATCH(D2480,Customers!A:A,0))</f>
        <v>Clarke Group</v>
      </c>
    </row>
    <row r="2481" spans="1:16">
      <c r="A2481" t="s">
        <v>3128</v>
      </c>
      <c r="B2481" s="5">
        <v>44979</v>
      </c>
      <c r="C2481" t="s">
        <v>46</v>
      </c>
      <c r="D2481" t="s">
        <v>352</v>
      </c>
      <c r="E2481">
        <v>9</v>
      </c>
      <c r="F2481" t="str">
        <f t="shared" si="152"/>
        <v>Bulk</v>
      </c>
      <c r="G2481" s="3">
        <v>167</v>
      </c>
      <c r="H2481">
        <v>0</v>
      </c>
      <c r="I2481" t="str">
        <f t="shared" si="153"/>
        <v>full price</v>
      </c>
      <c r="J2481" s="3">
        <f>Table3[[#This Row],[Quantity_Sold]]*Table3[[#This Row],[Selling_Price]]</f>
        <v>1503</v>
      </c>
      <c r="K2481" s="3">
        <f t="shared" si="154"/>
        <v>0</v>
      </c>
      <c r="L2481" s="3">
        <f t="shared" si="155"/>
        <v>1503</v>
      </c>
      <c r="M2481" s="3" t="str">
        <f>TEXT(Table3[[#This Row],[Date]], "mmmm")</f>
        <v>February</v>
      </c>
      <c r="N2481" s="3" t="str">
        <f>_xlfn.XLOOKUP(D2481,Customers!A:A,Customers!B:B )</f>
        <v>Gardner PLC</v>
      </c>
      <c r="O2481" s="3" t="str">
        <f>_xlfn.XLOOKUP(C2481,Books!A:A,Books!B:B)</f>
        <v>Result population age</v>
      </c>
      <c r="P2481" s="3" t="str">
        <f>INDEX(Customers!B:B,MATCH(D2481,Customers!A:A,0))</f>
        <v>Gardner PLC</v>
      </c>
    </row>
    <row r="2482" spans="1:16">
      <c r="A2482" t="s">
        <v>3129</v>
      </c>
      <c r="B2482" s="5">
        <v>44983</v>
      </c>
      <c r="C2482" t="s">
        <v>76</v>
      </c>
      <c r="D2482" t="s">
        <v>324</v>
      </c>
      <c r="E2482">
        <v>9</v>
      </c>
      <c r="F2482" t="str">
        <f t="shared" si="152"/>
        <v>Bulk</v>
      </c>
      <c r="G2482" s="3">
        <v>305</v>
      </c>
      <c r="H2482">
        <v>0</v>
      </c>
      <c r="I2482" t="str">
        <f t="shared" si="153"/>
        <v>full price</v>
      </c>
      <c r="J2482" s="3">
        <f>Table3[[#This Row],[Quantity_Sold]]*Table3[[#This Row],[Selling_Price]]</f>
        <v>2745</v>
      </c>
      <c r="K2482" s="3">
        <f t="shared" si="154"/>
        <v>0</v>
      </c>
      <c r="L2482" s="3">
        <f t="shared" si="155"/>
        <v>2745</v>
      </c>
      <c r="M2482" s="3" t="str">
        <f>TEXT(Table3[[#This Row],[Date]], "mmmm")</f>
        <v>February</v>
      </c>
      <c r="N2482" s="3" t="str">
        <f>_xlfn.XLOOKUP(D2482,Customers!A:A,Customers!B:B )</f>
        <v>Solomon-Smith</v>
      </c>
      <c r="O2482" s="3" t="str">
        <f>_xlfn.XLOOKUP(C2482,Books!A:A,Books!B:B)</f>
        <v>Above treatment</v>
      </c>
      <c r="P2482" s="3" t="str">
        <f>INDEX(Customers!B:B,MATCH(D2482,Customers!A:A,0))</f>
        <v>Solomon-Smith</v>
      </c>
    </row>
    <row r="2483" spans="1:16">
      <c r="A2483" t="s">
        <v>3130</v>
      </c>
      <c r="B2483" s="5">
        <v>44966</v>
      </c>
      <c r="C2483" t="s">
        <v>54</v>
      </c>
      <c r="D2483" t="s">
        <v>350</v>
      </c>
      <c r="E2483">
        <v>2</v>
      </c>
      <c r="F2483" t="str">
        <f t="shared" si="152"/>
        <v>normal</v>
      </c>
      <c r="G2483" s="3">
        <v>421</v>
      </c>
      <c r="H2483">
        <v>0</v>
      </c>
      <c r="I2483" t="str">
        <f t="shared" si="153"/>
        <v>full price</v>
      </c>
      <c r="J2483" s="3">
        <f>Table3[[#This Row],[Quantity_Sold]]*Table3[[#This Row],[Selling_Price]]</f>
        <v>842</v>
      </c>
      <c r="K2483" s="3">
        <f t="shared" si="154"/>
        <v>0</v>
      </c>
      <c r="L2483" s="3">
        <f t="shared" si="155"/>
        <v>842</v>
      </c>
      <c r="M2483" s="3" t="str">
        <f>TEXT(Table3[[#This Row],[Date]], "mmmm")</f>
        <v>February</v>
      </c>
      <c r="N2483" s="3" t="str">
        <f>_xlfn.XLOOKUP(D2483,Customers!A:A,Customers!B:B )</f>
        <v>Johnson-Bennett</v>
      </c>
      <c r="O2483" s="3" t="str">
        <f>_xlfn.XLOOKUP(C2483,Books!A:A,Books!B:B)</f>
        <v>Author director</v>
      </c>
      <c r="P2483" s="3" t="str">
        <f>INDEX(Customers!B:B,MATCH(D2483,Customers!A:A,0))</f>
        <v>Johnson-Bennett</v>
      </c>
    </row>
    <row r="2484" spans="1:16">
      <c r="A2484" t="s">
        <v>3131</v>
      </c>
      <c r="B2484" s="5">
        <v>44960</v>
      </c>
      <c r="C2484" t="s">
        <v>28</v>
      </c>
      <c r="D2484" t="s">
        <v>166</v>
      </c>
      <c r="E2484">
        <v>9</v>
      </c>
      <c r="F2484" t="str">
        <f t="shared" si="152"/>
        <v>Bulk</v>
      </c>
      <c r="G2484" s="3">
        <v>342</v>
      </c>
      <c r="H2484">
        <v>15</v>
      </c>
      <c r="I2484" t="str">
        <f t="shared" si="153"/>
        <v>discounted</v>
      </c>
      <c r="J2484" s="3">
        <f>Table3[[#This Row],[Quantity_Sold]]*Table3[[#This Row],[Selling_Price]]</f>
        <v>3078</v>
      </c>
      <c r="K2484" s="3">
        <f t="shared" si="154"/>
        <v>51.3</v>
      </c>
      <c r="L2484" s="3">
        <f t="shared" si="155"/>
        <v>3026.7</v>
      </c>
      <c r="M2484" s="3" t="str">
        <f>TEXT(Table3[[#This Row],[Date]], "mmmm")</f>
        <v>February</v>
      </c>
      <c r="N2484" s="3" t="str">
        <f>_xlfn.XLOOKUP(D2484,Customers!A:A,Customers!B:B )</f>
        <v>Mendez-Taylor</v>
      </c>
      <c r="O2484" s="3" t="str">
        <f>_xlfn.XLOOKUP(C2484,Books!A:A,Books!B:B)</f>
        <v>Eat pattern view</v>
      </c>
      <c r="P2484" s="3" t="str">
        <f>INDEX(Customers!B:B,MATCH(D2484,Customers!A:A,0))</f>
        <v>Mendez-Taylor</v>
      </c>
    </row>
    <row r="2485" spans="1:16">
      <c r="A2485" t="s">
        <v>3132</v>
      </c>
      <c r="B2485" s="5">
        <v>44961</v>
      </c>
      <c r="C2485" t="s">
        <v>124</v>
      </c>
      <c r="D2485" t="s">
        <v>318</v>
      </c>
      <c r="E2485">
        <v>9</v>
      </c>
      <c r="F2485" t="str">
        <f t="shared" si="152"/>
        <v>Bulk</v>
      </c>
      <c r="G2485" s="3">
        <v>362</v>
      </c>
      <c r="H2485">
        <v>10</v>
      </c>
      <c r="I2485" t="str">
        <f t="shared" si="153"/>
        <v>discounted</v>
      </c>
      <c r="J2485" s="3">
        <f>Table3[[#This Row],[Quantity_Sold]]*Table3[[#This Row],[Selling_Price]]</f>
        <v>3258</v>
      </c>
      <c r="K2485" s="3">
        <f t="shared" si="154"/>
        <v>36.200000000000003</v>
      </c>
      <c r="L2485" s="3">
        <f t="shared" si="155"/>
        <v>3221.8</v>
      </c>
      <c r="M2485" s="3" t="str">
        <f>TEXT(Table3[[#This Row],[Date]], "mmmm")</f>
        <v>February</v>
      </c>
      <c r="N2485" s="3" t="str">
        <f>_xlfn.XLOOKUP(D2485,Customers!A:A,Customers!B:B )</f>
        <v>Davis, Shepard and Clay</v>
      </c>
      <c r="O2485" s="3" t="str">
        <f>_xlfn.XLOOKUP(C2485,Books!A:A,Books!B:B)</f>
        <v>Financial</v>
      </c>
      <c r="P2485" s="3" t="str">
        <f>INDEX(Customers!B:B,MATCH(D2485,Customers!A:A,0))</f>
        <v>Davis, Shepard and Clay</v>
      </c>
    </row>
    <row r="2486" spans="1:16">
      <c r="A2486" t="s">
        <v>3133</v>
      </c>
      <c r="B2486" s="5">
        <v>44967</v>
      </c>
      <c r="C2486" t="s">
        <v>76</v>
      </c>
      <c r="D2486" t="s">
        <v>194</v>
      </c>
      <c r="E2486">
        <v>2</v>
      </c>
      <c r="F2486" t="str">
        <f t="shared" si="152"/>
        <v>normal</v>
      </c>
      <c r="G2486" s="3">
        <v>305</v>
      </c>
      <c r="H2486">
        <v>5</v>
      </c>
      <c r="I2486" t="str">
        <f t="shared" si="153"/>
        <v>discounted</v>
      </c>
      <c r="J2486" s="3">
        <f>Table3[[#This Row],[Quantity_Sold]]*Table3[[#This Row],[Selling_Price]]</f>
        <v>610</v>
      </c>
      <c r="K2486" s="3">
        <f t="shared" si="154"/>
        <v>15.25</v>
      </c>
      <c r="L2486" s="3">
        <f t="shared" si="155"/>
        <v>594.75</v>
      </c>
      <c r="M2486" s="3" t="str">
        <f>TEXT(Table3[[#This Row],[Date]], "mmmm")</f>
        <v>February</v>
      </c>
      <c r="N2486" s="3" t="str">
        <f>_xlfn.XLOOKUP(D2486,Customers!A:A,Customers!B:B )</f>
        <v>Cook-Rocha</v>
      </c>
      <c r="O2486" s="3" t="str">
        <f>_xlfn.XLOOKUP(C2486,Books!A:A,Books!B:B)</f>
        <v>Above treatment</v>
      </c>
      <c r="P2486" s="3" t="str">
        <f>INDEX(Customers!B:B,MATCH(D2486,Customers!A:A,0))</f>
        <v>Cook-Rocha</v>
      </c>
    </row>
    <row r="2487" spans="1:16">
      <c r="A2487" t="s">
        <v>3134</v>
      </c>
      <c r="B2487" s="5">
        <v>44965</v>
      </c>
      <c r="C2487" t="s">
        <v>58</v>
      </c>
      <c r="D2487" t="s">
        <v>484</v>
      </c>
      <c r="E2487">
        <v>6</v>
      </c>
      <c r="F2487" t="str">
        <f t="shared" si="152"/>
        <v>Bulk</v>
      </c>
      <c r="G2487" s="3">
        <v>467</v>
      </c>
      <c r="H2487">
        <v>0</v>
      </c>
      <c r="I2487" t="str">
        <f t="shared" si="153"/>
        <v>full price</v>
      </c>
      <c r="J2487" s="3">
        <f>Table3[[#This Row],[Quantity_Sold]]*Table3[[#This Row],[Selling_Price]]</f>
        <v>2802</v>
      </c>
      <c r="K2487" s="3">
        <f t="shared" si="154"/>
        <v>0</v>
      </c>
      <c r="L2487" s="3">
        <f t="shared" si="155"/>
        <v>2802</v>
      </c>
      <c r="M2487" s="3" t="str">
        <f>TEXT(Table3[[#This Row],[Date]], "mmmm")</f>
        <v>February</v>
      </c>
      <c r="N2487" s="3" t="str">
        <f>_xlfn.XLOOKUP(D2487,Customers!A:A,Customers!B:B )</f>
        <v>Hall-Morgan</v>
      </c>
      <c r="O2487" s="3" t="str">
        <f>_xlfn.XLOOKUP(C2487,Books!A:A,Books!B:B)</f>
        <v>World threat</v>
      </c>
      <c r="P2487" s="3" t="str">
        <f>INDEX(Customers!B:B,MATCH(D2487,Customers!A:A,0))</f>
        <v>Hall-Morgan</v>
      </c>
    </row>
    <row r="2488" spans="1:16">
      <c r="A2488" t="s">
        <v>3135</v>
      </c>
      <c r="B2488" s="5">
        <v>44966</v>
      </c>
      <c r="C2488" t="s">
        <v>10</v>
      </c>
      <c r="D2488" t="s">
        <v>132</v>
      </c>
      <c r="E2488">
        <v>1</v>
      </c>
      <c r="F2488" t="str">
        <f t="shared" si="152"/>
        <v>normal</v>
      </c>
      <c r="G2488" s="3">
        <v>167</v>
      </c>
      <c r="H2488">
        <v>5</v>
      </c>
      <c r="I2488" t="str">
        <f t="shared" si="153"/>
        <v>discounted</v>
      </c>
      <c r="J2488" s="3">
        <f>Table3[[#This Row],[Quantity_Sold]]*Table3[[#This Row],[Selling_Price]]</f>
        <v>167</v>
      </c>
      <c r="K2488" s="3">
        <f t="shared" si="154"/>
        <v>8.35</v>
      </c>
      <c r="L2488" s="3">
        <f t="shared" si="155"/>
        <v>158.65</v>
      </c>
      <c r="M2488" s="3" t="str">
        <f>TEXT(Table3[[#This Row],[Date]], "mmmm")</f>
        <v>February</v>
      </c>
      <c r="N2488" s="3" t="str">
        <f>_xlfn.XLOOKUP(D2488,Customers!A:A,Customers!B:B )</f>
        <v>Harris, Wilkinson and Barber</v>
      </c>
      <c r="O2488" s="3" t="str">
        <f>_xlfn.XLOOKUP(C2488,Books!A:A,Books!B:B)</f>
        <v>Late</v>
      </c>
      <c r="P2488" s="3" t="str">
        <f>INDEX(Customers!B:B,MATCH(D2488,Customers!A:A,0))</f>
        <v>Harris, Wilkinson and Barber</v>
      </c>
    </row>
    <row r="2489" spans="1:16">
      <c r="A2489" t="s">
        <v>3136</v>
      </c>
      <c r="B2489" s="5">
        <v>44960</v>
      </c>
      <c r="C2489" t="s">
        <v>118</v>
      </c>
      <c r="D2489" t="s">
        <v>141</v>
      </c>
      <c r="E2489">
        <v>6</v>
      </c>
      <c r="F2489" t="str">
        <f t="shared" si="152"/>
        <v>Bulk</v>
      </c>
      <c r="G2489" s="3">
        <v>192</v>
      </c>
      <c r="H2489">
        <v>0</v>
      </c>
      <c r="I2489" t="str">
        <f t="shared" si="153"/>
        <v>full price</v>
      </c>
      <c r="J2489" s="3">
        <f>Table3[[#This Row],[Quantity_Sold]]*Table3[[#This Row],[Selling_Price]]</f>
        <v>1152</v>
      </c>
      <c r="K2489" s="3">
        <f t="shared" si="154"/>
        <v>0</v>
      </c>
      <c r="L2489" s="3">
        <f t="shared" si="155"/>
        <v>1152</v>
      </c>
      <c r="M2489" s="3" t="str">
        <f>TEXT(Table3[[#This Row],[Date]], "mmmm")</f>
        <v>February</v>
      </c>
      <c r="N2489" s="3" t="str">
        <f>_xlfn.XLOOKUP(D2489,Customers!A:A,Customers!B:B )</f>
        <v>Clark and Sons</v>
      </c>
      <c r="O2489" s="3" t="str">
        <f>_xlfn.XLOOKUP(C2489,Books!A:A,Books!B:B)</f>
        <v>Attorney</v>
      </c>
      <c r="P2489" s="3" t="str">
        <f>INDEX(Customers!B:B,MATCH(D2489,Customers!A:A,0))</f>
        <v>Clark and Sons</v>
      </c>
    </row>
    <row r="2490" spans="1:16">
      <c r="A2490" t="s">
        <v>3137</v>
      </c>
      <c r="B2490" s="5">
        <v>44981</v>
      </c>
      <c r="C2490" t="s">
        <v>120</v>
      </c>
      <c r="D2490" t="s">
        <v>632</v>
      </c>
      <c r="E2490">
        <v>8</v>
      </c>
      <c r="F2490" t="str">
        <f t="shared" si="152"/>
        <v>Bulk</v>
      </c>
      <c r="G2490" s="3">
        <v>204</v>
      </c>
      <c r="H2490">
        <v>10</v>
      </c>
      <c r="I2490" t="str">
        <f t="shared" si="153"/>
        <v>discounted</v>
      </c>
      <c r="J2490" s="3">
        <f>Table3[[#This Row],[Quantity_Sold]]*Table3[[#This Row],[Selling_Price]]</f>
        <v>1632</v>
      </c>
      <c r="K2490" s="3">
        <f t="shared" si="154"/>
        <v>20.399999999999999</v>
      </c>
      <c r="L2490" s="3">
        <f t="shared" si="155"/>
        <v>1611.6</v>
      </c>
      <c r="M2490" s="3" t="str">
        <f>TEXT(Table3[[#This Row],[Date]], "mmmm")</f>
        <v>February</v>
      </c>
      <c r="N2490" s="3" t="str">
        <f>_xlfn.XLOOKUP(D2490,Customers!A:A,Customers!B:B )</f>
        <v>Jones-Hunter</v>
      </c>
      <c r="O2490" s="3" t="str">
        <f>_xlfn.XLOOKUP(C2490,Books!A:A,Books!B:B)</f>
        <v>Expect turn</v>
      </c>
      <c r="P2490" s="3" t="str">
        <f>INDEX(Customers!B:B,MATCH(D2490,Customers!A:A,0))</f>
        <v>Jones-Hunter</v>
      </c>
    </row>
    <row r="2491" spans="1:16">
      <c r="A2491" t="s">
        <v>3138</v>
      </c>
      <c r="B2491" s="5">
        <v>44973</v>
      </c>
      <c r="C2491" t="s">
        <v>7</v>
      </c>
      <c r="D2491" t="s">
        <v>512</v>
      </c>
      <c r="E2491">
        <v>7</v>
      </c>
      <c r="F2491" t="str">
        <f t="shared" si="152"/>
        <v>Bulk</v>
      </c>
      <c r="G2491" s="3">
        <v>341</v>
      </c>
      <c r="H2491">
        <v>15</v>
      </c>
      <c r="I2491" t="str">
        <f t="shared" si="153"/>
        <v>discounted</v>
      </c>
      <c r="J2491" s="3">
        <f>Table3[[#This Row],[Quantity_Sold]]*Table3[[#This Row],[Selling_Price]]</f>
        <v>2387</v>
      </c>
      <c r="K2491" s="3">
        <f t="shared" si="154"/>
        <v>51.15</v>
      </c>
      <c r="L2491" s="3">
        <f t="shared" si="155"/>
        <v>2335.85</v>
      </c>
      <c r="M2491" s="3" t="str">
        <f>TEXT(Table3[[#This Row],[Date]], "mmmm")</f>
        <v>February</v>
      </c>
      <c r="N2491" s="3" t="str">
        <f>_xlfn.XLOOKUP(D2491,Customers!A:A,Customers!B:B )</f>
        <v>Melton Ltd</v>
      </c>
      <c r="O2491" s="3" t="str">
        <f>_xlfn.XLOOKUP(C2491,Books!A:A,Books!B:B)</f>
        <v>Key protect simple fall</v>
      </c>
      <c r="P2491" s="3" t="str">
        <f>INDEX(Customers!B:B,MATCH(D2491,Customers!A:A,0))</f>
        <v>Melton Ltd</v>
      </c>
    </row>
    <row r="2492" spans="1:16">
      <c r="A2492" t="s">
        <v>3139</v>
      </c>
      <c r="B2492" s="5">
        <v>44973</v>
      </c>
      <c r="C2492" t="s">
        <v>26</v>
      </c>
      <c r="D2492" t="s">
        <v>153</v>
      </c>
      <c r="E2492">
        <v>2</v>
      </c>
      <c r="F2492" t="str">
        <f t="shared" si="152"/>
        <v>normal</v>
      </c>
      <c r="G2492" s="3">
        <v>210</v>
      </c>
      <c r="H2492">
        <v>10</v>
      </c>
      <c r="I2492" t="str">
        <f t="shared" si="153"/>
        <v>discounted</v>
      </c>
      <c r="J2492" s="3">
        <f>Table3[[#This Row],[Quantity_Sold]]*Table3[[#This Row],[Selling_Price]]</f>
        <v>420</v>
      </c>
      <c r="K2492" s="3">
        <f t="shared" si="154"/>
        <v>21</v>
      </c>
      <c r="L2492" s="3">
        <f t="shared" si="155"/>
        <v>399</v>
      </c>
      <c r="M2492" s="3" t="str">
        <f>TEXT(Table3[[#This Row],[Date]], "mmmm")</f>
        <v>February</v>
      </c>
      <c r="N2492" s="3" t="str">
        <f>_xlfn.XLOOKUP(D2492,Customers!A:A,Customers!B:B )</f>
        <v>Brown and Sons</v>
      </c>
      <c r="O2492" s="3" t="str">
        <f>_xlfn.XLOOKUP(C2492,Books!A:A,Books!B:B)</f>
        <v>Nearly material</v>
      </c>
      <c r="P2492" s="3" t="str">
        <f>INDEX(Customers!B:B,MATCH(D2492,Customers!A:A,0))</f>
        <v>Brown and Sons</v>
      </c>
    </row>
    <row r="2493" spans="1:16">
      <c r="A2493" t="s">
        <v>3140</v>
      </c>
      <c r="B2493" s="5">
        <v>44959</v>
      </c>
      <c r="C2493" t="s">
        <v>60</v>
      </c>
      <c r="D2493" t="s">
        <v>400</v>
      </c>
      <c r="E2493">
        <v>7</v>
      </c>
      <c r="F2493" t="str">
        <f t="shared" si="152"/>
        <v>Bulk</v>
      </c>
      <c r="G2493" s="3">
        <v>459</v>
      </c>
      <c r="H2493">
        <v>0</v>
      </c>
      <c r="I2493" t="str">
        <f t="shared" si="153"/>
        <v>full price</v>
      </c>
      <c r="J2493" s="3">
        <f>Table3[[#This Row],[Quantity_Sold]]*Table3[[#This Row],[Selling_Price]]</f>
        <v>3213</v>
      </c>
      <c r="K2493" s="3">
        <f t="shared" si="154"/>
        <v>0</v>
      </c>
      <c r="L2493" s="3">
        <f t="shared" si="155"/>
        <v>3213</v>
      </c>
      <c r="M2493" s="3" t="str">
        <f>TEXT(Table3[[#This Row],[Date]], "mmmm")</f>
        <v>February</v>
      </c>
      <c r="N2493" s="3" t="str">
        <f>_xlfn.XLOOKUP(D2493,Customers!A:A,Customers!B:B )</f>
        <v>Clarke Group</v>
      </c>
      <c r="O2493" s="3" t="str">
        <f>_xlfn.XLOOKUP(C2493,Books!A:A,Books!B:B)</f>
        <v>Whatever method</v>
      </c>
      <c r="P2493" s="3" t="str">
        <f>INDEX(Customers!B:B,MATCH(D2493,Customers!A:A,0))</f>
        <v>Clarke Group</v>
      </c>
    </row>
    <row r="2494" spans="1:16">
      <c r="A2494" t="s">
        <v>3141</v>
      </c>
      <c r="B2494" s="5">
        <v>44982</v>
      </c>
      <c r="C2494" t="s">
        <v>48</v>
      </c>
      <c r="D2494" t="s">
        <v>346</v>
      </c>
      <c r="E2494">
        <v>1</v>
      </c>
      <c r="F2494" t="str">
        <f t="shared" si="152"/>
        <v>normal</v>
      </c>
      <c r="G2494" s="3">
        <v>386</v>
      </c>
      <c r="H2494">
        <v>0</v>
      </c>
      <c r="I2494" t="str">
        <f t="shared" si="153"/>
        <v>full price</v>
      </c>
      <c r="J2494" s="3">
        <f>Table3[[#This Row],[Quantity_Sold]]*Table3[[#This Row],[Selling_Price]]</f>
        <v>386</v>
      </c>
      <c r="K2494" s="3">
        <f t="shared" si="154"/>
        <v>0</v>
      </c>
      <c r="L2494" s="3">
        <f t="shared" si="155"/>
        <v>386</v>
      </c>
      <c r="M2494" s="3" t="str">
        <f>TEXT(Table3[[#This Row],[Date]], "mmmm")</f>
        <v>February</v>
      </c>
      <c r="N2494" s="3" t="str">
        <f>_xlfn.XLOOKUP(D2494,Customers!A:A,Customers!B:B )</f>
        <v>Palmer Inc</v>
      </c>
      <c r="O2494" s="3" t="str">
        <f>_xlfn.XLOOKUP(C2494,Books!A:A,Books!B:B)</f>
        <v>Choose level</v>
      </c>
      <c r="P2494" s="3" t="str">
        <f>INDEX(Customers!B:B,MATCH(D2494,Customers!A:A,0))</f>
        <v>Palmer Inc</v>
      </c>
    </row>
    <row r="2495" spans="1:16">
      <c r="A2495" t="s">
        <v>3142</v>
      </c>
      <c r="B2495" s="5">
        <v>44961</v>
      </c>
      <c r="C2495" t="s">
        <v>42</v>
      </c>
      <c r="D2495" t="s">
        <v>244</v>
      </c>
      <c r="E2495">
        <v>9</v>
      </c>
      <c r="F2495" t="str">
        <f t="shared" si="152"/>
        <v>Bulk</v>
      </c>
      <c r="G2495" s="3">
        <v>303</v>
      </c>
      <c r="H2495">
        <v>15</v>
      </c>
      <c r="I2495" t="str">
        <f t="shared" si="153"/>
        <v>discounted</v>
      </c>
      <c r="J2495" s="3">
        <f>Table3[[#This Row],[Quantity_Sold]]*Table3[[#This Row],[Selling_Price]]</f>
        <v>2727</v>
      </c>
      <c r="K2495" s="3">
        <f t="shared" si="154"/>
        <v>45.45</v>
      </c>
      <c r="L2495" s="3">
        <f t="shared" si="155"/>
        <v>2681.55</v>
      </c>
      <c r="M2495" s="3" t="str">
        <f>TEXT(Table3[[#This Row],[Date]], "mmmm")</f>
        <v>February</v>
      </c>
      <c r="N2495" s="3" t="str">
        <f>_xlfn.XLOOKUP(D2495,Customers!A:A,Customers!B:B )</f>
        <v>Byrd, Dixon and Kennedy</v>
      </c>
      <c r="O2495" s="3" t="str">
        <f>_xlfn.XLOOKUP(C2495,Books!A:A,Books!B:B)</f>
        <v>Industry sport interesting</v>
      </c>
      <c r="P2495" s="3" t="str">
        <f>INDEX(Customers!B:B,MATCH(D2495,Customers!A:A,0))</f>
        <v>Byrd, Dixon and Kennedy</v>
      </c>
    </row>
    <row r="2496" spans="1:16">
      <c r="A2496" t="s">
        <v>3143</v>
      </c>
      <c r="B2496" s="5">
        <v>44970</v>
      </c>
      <c r="C2496" t="s">
        <v>84</v>
      </c>
      <c r="D2496" t="s">
        <v>578</v>
      </c>
      <c r="E2496">
        <v>3</v>
      </c>
      <c r="F2496" t="str">
        <f t="shared" si="152"/>
        <v>normal</v>
      </c>
      <c r="G2496" s="3">
        <v>481</v>
      </c>
      <c r="H2496">
        <v>5</v>
      </c>
      <c r="I2496" t="str">
        <f t="shared" si="153"/>
        <v>discounted</v>
      </c>
      <c r="J2496" s="3">
        <f>Table3[[#This Row],[Quantity_Sold]]*Table3[[#This Row],[Selling_Price]]</f>
        <v>1443</v>
      </c>
      <c r="K2496" s="3">
        <f t="shared" si="154"/>
        <v>24.05</v>
      </c>
      <c r="L2496" s="3">
        <f t="shared" si="155"/>
        <v>1418.95</v>
      </c>
      <c r="M2496" s="3" t="str">
        <f>TEXT(Table3[[#This Row],[Date]], "mmmm")</f>
        <v>February</v>
      </c>
      <c r="N2496" s="3" t="str">
        <f>_xlfn.XLOOKUP(D2496,Customers!A:A,Customers!B:B )</f>
        <v>Moody-Dunn</v>
      </c>
      <c r="O2496" s="3" t="str">
        <f>_xlfn.XLOOKUP(C2496,Books!A:A,Books!B:B)</f>
        <v>Statement back brother</v>
      </c>
      <c r="P2496" s="3" t="str">
        <f>INDEX(Customers!B:B,MATCH(D2496,Customers!A:A,0))</f>
        <v>Moody-Dunn</v>
      </c>
    </row>
    <row r="2497" spans="1:16">
      <c r="A2497" t="s">
        <v>3144</v>
      </c>
      <c r="B2497" s="5">
        <v>44980</v>
      </c>
      <c r="C2497" t="s">
        <v>126</v>
      </c>
      <c r="D2497" t="s">
        <v>214</v>
      </c>
      <c r="E2497">
        <v>4</v>
      </c>
      <c r="F2497" t="str">
        <f t="shared" si="152"/>
        <v>normal</v>
      </c>
      <c r="G2497" s="3">
        <v>399</v>
      </c>
      <c r="H2497">
        <v>0</v>
      </c>
      <c r="I2497" t="str">
        <f t="shared" si="153"/>
        <v>full price</v>
      </c>
      <c r="J2497" s="3">
        <f>Table3[[#This Row],[Quantity_Sold]]*Table3[[#This Row],[Selling_Price]]</f>
        <v>1596</v>
      </c>
      <c r="K2497" s="3">
        <f t="shared" si="154"/>
        <v>0</v>
      </c>
      <c r="L2497" s="3">
        <f t="shared" si="155"/>
        <v>1596</v>
      </c>
      <c r="M2497" s="3" t="str">
        <f>TEXT(Table3[[#This Row],[Date]], "mmmm")</f>
        <v>February</v>
      </c>
      <c r="N2497" s="3" t="str">
        <f>_xlfn.XLOOKUP(D2497,Customers!A:A,Customers!B:B )</f>
        <v>Cummings, Taylor and Pearson</v>
      </c>
      <c r="O2497" s="3" t="str">
        <f>_xlfn.XLOOKUP(C2497,Books!A:A,Books!B:B)</f>
        <v>Ahead leg senior</v>
      </c>
      <c r="P2497" s="3" t="str">
        <f>INDEX(Customers!B:B,MATCH(D2497,Customers!A:A,0))</f>
        <v>Cummings, Taylor and Pearson</v>
      </c>
    </row>
    <row r="2498" spans="1:16">
      <c r="A2498" t="s">
        <v>3145</v>
      </c>
      <c r="B2498" s="5">
        <v>44960</v>
      </c>
      <c r="C2498" t="s">
        <v>72</v>
      </c>
      <c r="D2498" t="s">
        <v>348</v>
      </c>
      <c r="E2498">
        <v>9</v>
      </c>
      <c r="F2498" t="str">
        <f t="shared" ref="F2498:F2561" si="156">IF(E2498&gt;5,"Bulk","normal")</f>
        <v>Bulk</v>
      </c>
      <c r="G2498" s="3">
        <v>423</v>
      </c>
      <c r="H2498">
        <v>5</v>
      </c>
      <c r="I2498" t="str">
        <f t="shared" ref="I2498:I2561" si="157">IF(H2498&gt;0,"discounted","full price")</f>
        <v>discounted</v>
      </c>
      <c r="J2498" s="3">
        <f>Table3[[#This Row],[Quantity_Sold]]*Table3[[#This Row],[Selling_Price]]</f>
        <v>3807</v>
      </c>
      <c r="K2498" s="3">
        <f t="shared" ref="K2498:K2561" si="158">H2498*G2498/100</f>
        <v>21.15</v>
      </c>
      <c r="L2498" s="3">
        <f t="shared" ref="L2498:L2561" si="159">J2498-K2498</f>
        <v>3785.85</v>
      </c>
      <c r="M2498" s="3" t="str">
        <f>TEXT(Table3[[#This Row],[Date]], "mmmm")</f>
        <v>February</v>
      </c>
      <c r="N2498" s="3" t="str">
        <f>_xlfn.XLOOKUP(D2498,Customers!A:A,Customers!B:B )</f>
        <v>Wade Group</v>
      </c>
      <c r="O2498" s="3" t="str">
        <f>_xlfn.XLOOKUP(C2498,Books!A:A,Books!B:B)</f>
        <v>Remain hard</v>
      </c>
      <c r="P2498" s="3" t="str">
        <f>INDEX(Customers!B:B,MATCH(D2498,Customers!A:A,0))</f>
        <v>Wade Group</v>
      </c>
    </row>
    <row r="2499" spans="1:16">
      <c r="A2499" t="s">
        <v>3146</v>
      </c>
      <c r="B2499" s="5">
        <v>44967</v>
      </c>
      <c r="C2499" t="s">
        <v>50</v>
      </c>
      <c r="D2499" t="s">
        <v>448</v>
      </c>
      <c r="E2499">
        <v>5</v>
      </c>
      <c r="F2499" t="str">
        <f t="shared" si="156"/>
        <v>normal</v>
      </c>
      <c r="G2499" s="3">
        <v>269</v>
      </c>
      <c r="H2499">
        <v>15</v>
      </c>
      <c r="I2499" t="str">
        <f t="shared" si="157"/>
        <v>discounted</v>
      </c>
      <c r="J2499" s="3">
        <f>Table3[[#This Row],[Quantity_Sold]]*Table3[[#This Row],[Selling_Price]]</f>
        <v>1345</v>
      </c>
      <c r="K2499" s="3">
        <f t="shared" si="158"/>
        <v>40.35</v>
      </c>
      <c r="L2499" s="3">
        <f t="shared" si="159"/>
        <v>1304.6500000000001</v>
      </c>
      <c r="M2499" s="3" t="str">
        <f>TEXT(Table3[[#This Row],[Date]], "mmmm")</f>
        <v>February</v>
      </c>
      <c r="N2499" s="3" t="str">
        <f>_xlfn.XLOOKUP(D2499,Customers!A:A,Customers!B:B )</f>
        <v>Blair, Gibson and Patel</v>
      </c>
      <c r="O2499" s="3" t="str">
        <f>_xlfn.XLOOKUP(C2499,Books!A:A,Books!B:B)</f>
        <v>Course history</v>
      </c>
      <c r="P2499" s="3" t="str">
        <f>INDEX(Customers!B:B,MATCH(D2499,Customers!A:A,0))</f>
        <v>Blair, Gibson and Patel</v>
      </c>
    </row>
    <row r="2500" spans="1:16">
      <c r="A2500" t="s">
        <v>3147</v>
      </c>
      <c r="B2500" s="5">
        <v>44977</v>
      </c>
      <c r="C2500" t="s">
        <v>92</v>
      </c>
      <c r="D2500" t="s">
        <v>394</v>
      </c>
      <c r="E2500">
        <v>9</v>
      </c>
      <c r="F2500" t="str">
        <f t="shared" si="156"/>
        <v>Bulk</v>
      </c>
      <c r="G2500" s="3">
        <v>381</v>
      </c>
      <c r="H2500">
        <v>10</v>
      </c>
      <c r="I2500" t="str">
        <f t="shared" si="157"/>
        <v>discounted</v>
      </c>
      <c r="J2500" s="3">
        <f>Table3[[#This Row],[Quantity_Sold]]*Table3[[#This Row],[Selling_Price]]</f>
        <v>3429</v>
      </c>
      <c r="K2500" s="3">
        <f t="shared" si="158"/>
        <v>38.1</v>
      </c>
      <c r="L2500" s="3">
        <f t="shared" si="159"/>
        <v>3390.9</v>
      </c>
      <c r="M2500" s="3" t="str">
        <f>TEXT(Table3[[#This Row],[Date]], "mmmm")</f>
        <v>February</v>
      </c>
      <c r="N2500" s="3" t="str">
        <f>_xlfn.XLOOKUP(D2500,Customers!A:A,Customers!B:B )</f>
        <v>Johnson, Gordon and Fuentes</v>
      </c>
      <c r="O2500" s="3" t="str">
        <f>_xlfn.XLOOKUP(C2500,Books!A:A,Books!B:B)</f>
        <v>Also general growth local</v>
      </c>
      <c r="P2500" s="3" t="str">
        <f>INDEX(Customers!B:B,MATCH(D2500,Customers!A:A,0))</f>
        <v>Johnson, Gordon and Fuentes</v>
      </c>
    </row>
    <row r="2501" spans="1:16">
      <c r="A2501" t="s">
        <v>3148</v>
      </c>
      <c r="B2501" s="5">
        <v>44980</v>
      </c>
      <c r="C2501" t="s">
        <v>62</v>
      </c>
      <c r="D2501" t="s">
        <v>202</v>
      </c>
      <c r="E2501">
        <v>4</v>
      </c>
      <c r="F2501" t="str">
        <f t="shared" si="156"/>
        <v>normal</v>
      </c>
      <c r="G2501" s="3">
        <v>336</v>
      </c>
      <c r="H2501">
        <v>15</v>
      </c>
      <c r="I2501" t="str">
        <f t="shared" si="157"/>
        <v>discounted</v>
      </c>
      <c r="J2501" s="3">
        <f>Table3[[#This Row],[Quantity_Sold]]*Table3[[#This Row],[Selling_Price]]</f>
        <v>1344</v>
      </c>
      <c r="K2501" s="3">
        <f t="shared" si="158"/>
        <v>50.4</v>
      </c>
      <c r="L2501" s="3">
        <f t="shared" si="159"/>
        <v>1293.5999999999999</v>
      </c>
      <c r="M2501" s="3" t="str">
        <f>TEXT(Table3[[#This Row],[Date]], "mmmm")</f>
        <v>February</v>
      </c>
      <c r="N2501" s="3" t="str">
        <f>_xlfn.XLOOKUP(D2501,Customers!A:A,Customers!B:B )</f>
        <v>Finley and Sons</v>
      </c>
      <c r="O2501" s="3" t="str">
        <f>_xlfn.XLOOKUP(C2501,Books!A:A,Books!B:B)</f>
        <v>Wife get age</v>
      </c>
      <c r="P2501" s="3" t="str">
        <f>INDEX(Customers!B:B,MATCH(D2501,Customers!A:A,0))</f>
        <v>Finley and Sons</v>
      </c>
    </row>
    <row r="2502" spans="1:16">
      <c r="A2502" t="s">
        <v>3149</v>
      </c>
      <c r="B2502" s="5">
        <v>44984</v>
      </c>
      <c r="C2502" t="s">
        <v>36</v>
      </c>
      <c r="D2502" t="s">
        <v>436</v>
      </c>
      <c r="E2502">
        <v>6</v>
      </c>
      <c r="F2502" t="str">
        <f t="shared" si="156"/>
        <v>Bulk</v>
      </c>
      <c r="G2502" s="3">
        <v>420</v>
      </c>
      <c r="H2502">
        <v>5</v>
      </c>
      <c r="I2502" t="str">
        <f t="shared" si="157"/>
        <v>discounted</v>
      </c>
      <c r="J2502" s="3">
        <f>Table3[[#This Row],[Quantity_Sold]]*Table3[[#This Row],[Selling_Price]]</f>
        <v>2520</v>
      </c>
      <c r="K2502" s="3">
        <f t="shared" si="158"/>
        <v>21</v>
      </c>
      <c r="L2502" s="3">
        <f t="shared" si="159"/>
        <v>2499</v>
      </c>
      <c r="M2502" s="3" t="str">
        <f>TEXT(Table3[[#This Row],[Date]], "mmmm")</f>
        <v>February</v>
      </c>
      <c r="N2502" s="3" t="str">
        <f>_xlfn.XLOOKUP(D2502,Customers!A:A,Customers!B:B )</f>
        <v>Brown-Rivers</v>
      </c>
      <c r="O2502" s="3" t="str">
        <f>_xlfn.XLOOKUP(C2502,Books!A:A,Books!B:B)</f>
        <v>Try fast</v>
      </c>
      <c r="P2502" s="3" t="str">
        <f>INDEX(Customers!B:B,MATCH(D2502,Customers!A:A,0))</f>
        <v>Brown-Rivers</v>
      </c>
    </row>
    <row r="2503" spans="1:16">
      <c r="A2503" t="s">
        <v>3150</v>
      </c>
      <c r="B2503" s="5">
        <v>44983</v>
      </c>
      <c r="C2503" t="s">
        <v>96</v>
      </c>
      <c r="D2503" t="s">
        <v>576</v>
      </c>
      <c r="E2503">
        <v>1</v>
      </c>
      <c r="F2503" t="str">
        <f t="shared" si="156"/>
        <v>normal</v>
      </c>
      <c r="G2503" s="3">
        <v>396</v>
      </c>
      <c r="H2503">
        <v>5</v>
      </c>
      <c r="I2503" t="str">
        <f t="shared" si="157"/>
        <v>discounted</v>
      </c>
      <c r="J2503" s="3">
        <f>Table3[[#This Row],[Quantity_Sold]]*Table3[[#This Row],[Selling_Price]]</f>
        <v>396</v>
      </c>
      <c r="K2503" s="3">
        <f t="shared" si="158"/>
        <v>19.8</v>
      </c>
      <c r="L2503" s="3">
        <f t="shared" si="159"/>
        <v>376.2</v>
      </c>
      <c r="M2503" s="3" t="str">
        <f>TEXT(Table3[[#This Row],[Date]], "mmmm")</f>
        <v>February</v>
      </c>
      <c r="N2503" s="3" t="str">
        <f>_xlfn.XLOOKUP(D2503,Customers!A:A,Customers!B:B )</f>
        <v>Griffin Group</v>
      </c>
      <c r="O2503" s="3" t="str">
        <f>_xlfn.XLOOKUP(C2503,Books!A:A,Books!B:B)</f>
        <v>Green city audience</v>
      </c>
      <c r="P2503" s="3" t="str">
        <f>INDEX(Customers!B:B,MATCH(D2503,Customers!A:A,0))</f>
        <v>Griffin Group</v>
      </c>
    </row>
    <row r="2504" spans="1:16">
      <c r="A2504" t="s">
        <v>3151</v>
      </c>
      <c r="B2504" s="5">
        <v>44969</v>
      </c>
      <c r="C2504" t="s">
        <v>70</v>
      </c>
      <c r="D2504" t="s">
        <v>332</v>
      </c>
      <c r="E2504">
        <v>3</v>
      </c>
      <c r="F2504" t="str">
        <f t="shared" si="156"/>
        <v>normal</v>
      </c>
      <c r="G2504" s="3">
        <v>370</v>
      </c>
      <c r="H2504">
        <v>5</v>
      </c>
      <c r="I2504" t="str">
        <f t="shared" si="157"/>
        <v>discounted</v>
      </c>
      <c r="J2504" s="3">
        <f>Table3[[#This Row],[Quantity_Sold]]*Table3[[#This Row],[Selling_Price]]</f>
        <v>1110</v>
      </c>
      <c r="K2504" s="3">
        <f t="shared" si="158"/>
        <v>18.5</v>
      </c>
      <c r="L2504" s="3">
        <f t="shared" si="159"/>
        <v>1091.5</v>
      </c>
      <c r="M2504" s="3" t="str">
        <f>TEXT(Table3[[#This Row],[Date]], "mmmm")</f>
        <v>February</v>
      </c>
      <c r="N2504" s="3" t="str">
        <f>_xlfn.XLOOKUP(D2504,Customers!A:A,Customers!B:B )</f>
        <v>Powell-Cox</v>
      </c>
      <c r="O2504" s="3" t="str">
        <f>_xlfn.XLOOKUP(C2504,Books!A:A,Books!B:B)</f>
        <v>Assume wrong</v>
      </c>
      <c r="P2504" s="3" t="str">
        <f>INDEX(Customers!B:B,MATCH(D2504,Customers!A:A,0))</f>
        <v>Powell-Cox</v>
      </c>
    </row>
    <row r="2505" spans="1:16">
      <c r="A2505" t="s">
        <v>3152</v>
      </c>
      <c r="B2505" s="5">
        <v>44961</v>
      </c>
      <c r="C2505" t="s">
        <v>40</v>
      </c>
      <c r="D2505" t="s">
        <v>210</v>
      </c>
      <c r="E2505">
        <v>9</v>
      </c>
      <c r="F2505" t="str">
        <f t="shared" si="156"/>
        <v>Bulk</v>
      </c>
      <c r="G2505" s="3">
        <v>427</v>
      </c>
      <c r="H2505">
        <v>0</v>
      </c>
      <c r="I2505" t="str">
        <f t="shared" si="157"/>
        <v>full price</v>
      </c>
      <c r="J2505" s="3">
        <f>Table3[[#This Row],[Quantity_Sold]]*Table3[[#This Row],[Selling_Price]]</f>
        <v>3843</v>
      </c>
      <c r="K2505" s="3">
        <f t="shared" si="158"/>
        <v>0</v>
      </c>
      <c r="L2505" s="3">
        <f t="shared" si="159"/>
        <v>3843</v>
      </c>
      <c r="M2505" s="3" t="str">
        <f>TEXT(Table3[[#This Row],[Date]], "mmmm")</f>
        <v>February</v>
      </c>
      <c r="N2505" s="3" t="str">
        <f>_xlfn.XLOOKUP(D2505,Customers!A:A,Customers!B:B )</f>
        <v>Green-Everett</v>
      </c>
      <c r="O2505" s="3" t="str">
        <f>_xlfn.XLOOKUP(C2505,Books!A:A,Books!B:B)</f>
        <v>Big thought where</v>
      </c>
      <c r="P2505" s="3" t="str">
        <f>INDEX(Customers!B:B,MATCH(D2505,Customers!A:A,0))</f>
        <v>Green-Everett</v>
      </c>
    </row>
    <row r="2506" spans="1:16">
      <c r="A2506" t="s">
        <v>3153</v>
      </c>
      <c r="B2506" s="5">
        <v>44984</v>
      </c>
      <c r="C2506" t="s">
        <v>112</v>
      </c>
      <c r="D2506" t="s">
        <v>574</v>
      </c>
      <c r="E2506">
        <v>10</v>
      </c>
      <c r="F2506" t="str">
        <f t="shared" si="156"/>
        <v>Bulk</v>
      </c>
      <c r="G2506" s="3">
        <v>462</v>
      </c>
      <c r="H2506">
        <v>0</v>
      </c>
      <c r="I2506" t="str">
        <f t="shared" si="157"/>
        <v>full price</v>
      </c>
      <c r="J2506" s="3">
        <f>Table3[[#This Row],[Quantity_Sold]]*Table3[[#This Row],[Selling_Price]]</f>
        <v>4620</v>
      </c>
      <c r="K2506" s="3">
        <f t="shared" si="158"/>
        <v>0</v>
      </c>
      <c r="L2506" s="3">
        <f t="shared" si="159"/>
        <v>4620</v>
      </c>
      <c r="M2506" s="3" t="str">
        <f>TEXT(Table3[[#This Row],[Date]], "mmmm")</f>
        <v>February</v>
      </c>
      <c r="N2506" s="3" t="str">
        <f>_xlfn.XLOOKUP(D2506,Customers!A:A,Customers!B:B )</f>
        <v>Williams Group</v>
      </c>
      <c r="O2506" s="3" t="str">
        <f>_xlfn.XLOOKUP(C2506,Books!A:A,Books!B:B)</f>
        <v>Now stage</v>
      </c>
      <c r="P2506" s="3" t="str">
        <f>INDEX(Customers!B:B,MATCH(D2506,Customers!A:A,0))</f>
        <v>Williams Group</v>
      </c>
    </row>
    <row r="2507" spans="1:16">
      <c r="A2507" t="s">
        <v>3154</v>
      </c>
      <c r="B2507" s="5">
        <v>44975</v>
      </c>
      <c r="C2507" t="s">
        <v>36</v>
      </c>
      <c r="D2507" t="s">
        <v>298</v>
      </c>
      <c r="E2507">
        <v>1</v>
      </c>
      <c r="F2507" t="str">
        <f t="shared" si="156"/>
        <v>normal</v>
      </c>
      <c r="G2507" s="3">
        <v>420</v>
      </c>
      <c r="H2507">
        <v>15</v>
      </c>
      <c r="I2507" t="str">
        <f t="shared" si="157"/>
        <v>discounted</v>
      </c>
      <c r="J2507" s="3">
        <f>Table3[[#This Row],[Quantity_Sold]]*Table3[[#This Row],[Selling_Price]]</f>
        <v>420</v>
      </c>
      <c r="K2507" s="3">
        <f t="shared" si="158"/>
        <v>63</v>
      </c>
      <c r="L2507" s="3">
        <f t="shared" si="159"/>
        <v>357</v>
      </c>
      <c r="M2507" s="3" t="str">
        <f>TEXT(Table3[[#This Row],[Date]], "mmmm")</f>
        <v>February</v>
      </c>
      <c r="N2507" s="3" t="str">
        <f>_xlfn.XLOOKUP(D2507,Customers!A:A,Customers!B:B )</f>
        <v>Hayes, Hampton and Palmer</v>
      </c>
      <c r="O2507" s="3" t="str">
        <f>_xlfn.XLOOKUP(C2507,Books!A:A,Books!B:B)</f>
        <v>Try fast</v>
      </c>
      <c r="P2507" s="3" t="str">
        <f>INDEX(Customers!B:B,MATCH(D2507,Customers!A:A,0))</f>
        <v>Hayes, Hampton and Palmer</v>
      </c>
    </row>
    <row r="2508" spans="1:16">
      <c r="A2508" t="s">
        <v>3155</v>
      </c>
      <c r="B2508" s="5">
        <v>44975</v>
      </c>
      <c r="C2508" t="s">
        <v>42</v>
      </c>
      <c r="D2508" t="s">
        <v>304</v>
      </c>
      <c r="E2508">
        <v>4</v>
      </c>
      <c r="F2508" t="str">
        <f t="shared" si="156"/>
        <v>normal</v>
      </c>
      <c r="G2508" s="3">
        <v>303</v>
      </c>
      <c r="H2508">
        <v>0</v>
      </c>
      <c r="I2508" t="str">
        <f t="shared" si="157"/>
        <v>full price</v>
      </c>
      <c r="J2508" s="3">
        <f>Table3[[#This Row],[Quantity_Sold]]*Table3[[#This Row],[Selling_Price]]</f>
        <v>1212</v>
      </c>
      <c r="K2508" s="3">
        <f t="shared" si="158"/>
        <v>0</v>
      </c>
      <c r="L2508" s="3">
        <f t="shared" si="159"/>
        <v>1212</v>
      </c>
      <c r="M2508" s="3" t="str">
        <f>TEXT(Table3[[#This Row],[Date]], "mmmm")</f>
        <v>February</v>
      </c>
      <c r="N2508" s="3" t="str">
        <f>_xlfn.XLOOKUP(D2508,Customers!A:A,Customers!B:B )</f>
        <v>Roberts, Silva and Gray</v>
      </c>
      <c r="O2508" s="3" t="str">
        <f>_xlfn.XLOOKUP(C2508,Books!A:A,Books!B:B)</f>
        <v>Industry sport interesting</v>
      </c>
      <c r="P2508" s="3" t="str">
        <f>INDEX(Customers!B:B,MATCH(D2508,Customers!A:A,0))</f>
        <v>Roberts, Silva and Gray</v>
      </c>
    </row>
    <row r="2509" spans="1:16">
      <c r="A2509" t="s">
        <v>3156</v>
      </c>
      <c r="B2509" s="5">
        <v>44960</v>
      </c>
      <c r="C2509" t="s">
        <v>50</v>
      </c>
      <c r="D2509" t="s">
        <v>406</v>
      </c>
      <c r="E2509">
        <v>6</v>
      </c>
      <c r="F2509" t="str">
        <f t="shared" si="156"/>
        <v>Bulk</v>
      </c>
      <c r="G2509" s="3">
        <v>269</v>
      </c>
      <c r="H2509">
        <v>5</v>
      </c>
      <c r="I2509" t="str">
        <f t="shared" si="157"/>
        <v>discounted</v>
      </c>
      <c r="J2509" s="3">
        <f>Table3[[#This Row],[Quantity_Sold]]*Table3[[#This Row],[Selling_Price]]</f>
        <v>1614</v>
      </c>
      <c r="K2509" s="3">
        <f t="shared" si="158"/>
        <v>13.45</v>
      </c>
      <c r="L2509" s="3">
        <f t="shared" si="159"/>
        <v>1600.55</v>
      </c>
      <c r="M2509" s="3" t="str">
        <f>TEXT(Table3[[#This Row],[Date]], "mmmm")</f>
        <v>February</v>
      </c>
      <c r="N2509" s="3" t="str">
        <f>_xlfn.XLOOKUP(D2509,Customers!A:A,Customers!B:B )</f>
        <v>Hernandez PLC</v>
      </c>
      <c r="O2509" s="3" t="str">
        <f>_xlfn.XLOOKUP(C2509,Books!A:A,Books!B:B)</f>
        <v>Course history</v>
      </c>
      <c r="P2509" s="3" t="str">
        <f>INDEX(Customers!B:B,MATCH(D2509,Customers!A:A,0))</f>
        <v>Hernandez PLC</v>
      </c>
    </row>
    <row r="2510" spans="1:16">
      <c r="A2510" t="s">
        <v>3157</v>
      </c>
      <c r="B2510" s="5">
        <v>44958</v>
      </c>
      <c r="C2510" t="s">
        <v>54</v>
      </c>
      <c r="D2510" t="s">
        <v>246</v>
      </c>
      <c r="E2510">
        <v>2</v>
      </c>
      <c r="F2510" t="str">
        <f t="shared" si="156"/>
        <v>normal</v>
      </c>
      <c r="G2510" s="3">
        <v>421</v>
      </c>
      <c r="H2510">
        <v>0</v>
      </c>
      <c r="I2510" t="str">
        <f t="shared" si="157"/>
        <v>full price</v>
      </c>
      <c r="J2510" s="3">
        <f>Table3[[#This Row],[Quantity_Sold]]*Table3[[#This Row],[Selling_Price]]</f>
        <v>842</v>
      </c>
      <c r="K2510" s="3">
        <f t="shared" si="158"/>
        <v>0</v>
      </c>
      <c r="L2510" s="3">
        <f t="shared" si="159"/>
        <v>842</v>
      </c>
      <c r="M2510" s="3" t="str">
        <f>TEXT(Table3[[#This Row],[Date]], "mmmm")</f>
        <v>February</v>
      </c>
      <c r="N2510" s="3" t="str">
        <f>_xlfn.XLOOKUP(D2510,Customers!A:A,Customers!B:B )</f>
        <v>Murphy LLC</v>
      </c>
      <c r="O2510" s="3" t="str">
        <f>_xlfn.XLOOKUP(C2510,Books!A:A,Books!B:B)</f>
        <v>Author director</v>
      </c>
      <c r="P2510" s="3" t="str">
        <f>INDEX(Customers!B:B,MATCH(D2510,Customers!A:A,0))</f>
        <v>Murphy LLC</v>
      </c>
    </row>
    <row r="2511" spans="1:16">
      <c r="A2511" t="s">
        <v>3158</v>
      </c>
      <c r="B2511" s="5">
        <v>44981</v>
      </c>
      <c r="C2511" t="s">
        <v>74</v>
      </c>
      <c r="D2511" t="s">
        <v>308</v>
      </c>
      <c r="E2511">
        <v>5</v>
      </c>
      <c r="F2511" t="str">
        <f t="shared" si="156"/>
        <v>normal</v>
      </c>
      <c r="G2511" s="3">
        <v>347</v>
      </c>
      <c r="H2511">
        <v>0</v>
      </c>
      <c r="I2511" t="str">
        <f t="shared" si="157"/>
        <v>full price</v>
      </c>
      <c r="J2511" s="3">
        <f>Table3[[#This Row],[Quantity_Sold]]*Table3[[#This Row],[Selling_Price]]</f>
        <v>1735</v>
      </c>
      <c r="K2511" s="3">
        <f t="shared" si="158"/>
        <v>0</v>
      </c>
      <c r="L2511" s="3">
        <f t="shared" si="159"/>
        <v>1735</v>
      </c>
      <c r="M2511" s="3" t="str">
        <f>TEXT(Table3[[#This Row],[Date]], "mmmm")</f>
        <v>February</v>
      </c>
      <c r="N2511" s="3" t="str">
        <f>_xlfn.XLOOKUP(D2511,Customers!A:A,Customers!B:B )</f>
        <v>Sanford-Bullock</v>
      </c>
      <c r="O2511" s="3" t="str">
        <f>_xlfn.XLOOKUP(C2511,Books!A:A,Books!B:B)</f>
        <v>Think either pressure</v>
      </c>
      <c r="P2511" s="3" t="str">
        <f>INDEX(Customers!B:B,MATCH(D2511,Customers!A:A,0))</f>
        <v>Sanford-Bullock</v>
      </c>
    </row>
    <row r="2512" spans="1:16">
      <c r="A2512" t="s">
        <v>3159</v>
      </c>
      <c r="B2512" s="5">
        <v>44979</v>
      </c>
      <c r="C2512" t="s">
        <v>88</v>
      </c>
      <c r="D2512" t="s">
        <v>588</v>
      </c>
      <c r="E2512">
        <v>3</v>
      </c>
      <c r="F2512" t="str">
        <f t="shared" si="156"/>
        <v>normal</v>
      </c>
      <c r="G2512" s="3">
        <v>456</v>
      </c>
      <c r="H2512">
        <v>10</v>
      </c>
      <c r="I2512" t="str">
        <f t="shared" si="157"/>
        <v>discounted</v>
      </c>
      <c r="J2512" s="3">
        <f>Table3[[#This Row],[Quantity_Sold]]*Table3[[#This Row],[Selling_Price]]</f>
        <v>1368</v>
      </c>
      <c r="K2512" s="3">
        <f t="shared" si="158"/>
        <v>45.6</v>
      </c>
      <c r="L2512" s="3">
        <f t="shared" si="159"/>
        <v>1322.4</v>
      </c>
      <c r="M2512" s="3" t="str">
        <f>TEXT(Table3[[#This Row],[Date]], "mmmm")</f>
        <v>February</v>
      </c>
      <c r="N2512" s="3" t="str">
        <f>_xlfn.XLOOKUP(D2512,Customers!A:A,Customers!B:B )</f>
        <v>Wilkinson, Bell and Stevens</v>
      </c>
      <c r="O2512" s="3" t="str">
        <f>_xlfn.XLOOKUP(C2512,Books!A:A,Books!B:B)</f>
        <v>Lay chance</v>
      </c>
      <c r="P2512" s="3" t="str">
        <f>INDEX(Customers!B:B,MATCH(D2512,Customers!A:A,0))</f>
        <v>Wilkinson, Bell and Stevens</v>
      </c>
    </row>
    <row r="2513" spans="1:16">
      <c r="A2513" t="s">
        <v>3160</v>
      </c>
      <c r="B2513" s="5">
        <v>44959</v>
      </c>
      <c r="C2513" t="s">
        <v>60</v>
      </c>
      <c r="D2513" t="s">
        <v>350</v>
      </c>
      <c r="E2513">
        <v>9</v>
      </c>
      <c r="F2513" t="str">
        <f t="shared" si="156"/>
        <v>Bulk</v>
      </c>
      <c r="G2513" s="3">
        <v>459</v>
      </c>
      <c r="H2513">
        <v>10</v>
      </c>
      <c r="I2513" t="str">
        <f t="shared" si="157"/>
        <v>discounted</v>
      </c>
      <c r="J2513" s="3">
        <f>Table3[[#This Row],[Quantity_Sold]]*Table3[[#This Row],[Selling_Price]]</f>
        <v>4131</v>
      </c>
      <c r="K2513" s="3">
        <f t="shared" si="158"/>
        <v>45.9</v>
      </c>
      <c r="L2513" s="3">
        <f t="shared" si="159"/>
        <v>4085.1</v>
      </c>
      <c r="M2513" s="3" t="str">
        <f>TEXT(Table3[[#This Row],[Date]], "mmmm")</f>
        <v>February</v>
      </c>
      <c r="N2513" s="3" t="str">
        <f>_xlfn.XLOOKUP(D2513,Customers!A:A,Customers!B:B )</f>
        <v>Johnson-Bennett</v>
      </c>
      <c r="O2513" s="3" t="str">
        <f>_xlfn.XLOOKUP(C2513,Books!A:A,Books!B:B)</f>
        <v>Whatever method</v>
      </c>
      <c r="P2513" s="3" t="str">
        <f>INDEX(Customers!B:B,MATCH(D2513,Customers!A:A,0))</f>
        <v>Johnson-Bennett</v>
      </c>
    </row>
    <row r="2514" spans="1:16">
      <c r="A2514" t="s">
        <v>3161</v>
      </c>
      <c r="B2514" s="5">
        <v>44985</v>
      </c>
      <c r="C2514" t="s">
        <v>36</v>
      </c>
      <c r="D2514" t="s">
        <v>168</v>
      </c>
      <c r="E2514">
        <v>9</v>
      </c>
      <c r="F2514" t="str">
        <f t="shared" si="156"/>
        <v>Bulk</v>
      </c>
      <c r="G2514" s="3">
        <v>420</v>
      </c>
      <c r="H2514">
        <v>5</v>
      </c>
      <c r="I2514" t="str">
        <f t="shared" si="157"/>
        <v>discounted</v>
      </c>
      <c r="J2514" s="3">
        <f>Table3[[#This Row],[Quantity_Sold]]*Table3[[#This Row],[Selling_Price]]</f>
        <v>3780</v>
      </c>
      <c r="K2514" s="3">
        <f t="shared" si="158"/>
        <v>21</v>
      </c>
      <c r="L2514" s="3">
        <f t="shared" si="159"/>
        <v>3759</v>
      </c>
      <c r="M2514" s="3" t="str">
        <f>TEXT(Table3[[#This Row],[Date]], "mmmm")</f>
        <v>February</v>
      </c>
      <c r="N2514" s="3" t="str">
        <f>_xlfn.XLOOKUP(D2514,Customers!A:A,Customers!B:B )</f>
        <v>Maldonado, Miller and Thomas</v>
      </c>
      <c r="O2514" s="3" t="str">
        <f>_xlfn.XLOOKUP(C2514,Books!A:A,Books!B:B)</f>
        <v>Try fast</v>
      </c>
      <c r="P2514" s="3" t="str">
        <f>INDEX(Customers!B:B,MATCH(D2514,Customers!A:A,0))</f>
        <v>Maldonado, Miller and Thomas</v>
      </c>
    </row>
    <row r="2515" spans="1:16">
      <c r="A2515" t="s">
        <v>3162</v>
      </c>
      <c r="B2515" s="5">
        <v>44970</v>
      </c>
      <c r="C2515" t="s">
        <v>78</v>
      </c>
      <c r="D2515" t="s">
        <v>476</v>
      </c>
      <c r="E2515">
        <v>4</v>
      </c>
      <c r="F2515" t="str">
        <f t="shared" si="156"/>
        <v>normal</v>
      </c>
      <c r="G2515" s="3">
        <v>288</v>
      </c>
      <c r="H2515">
        <v>0</v>
      </c>
      <c r="I2515" t="str">
        <f t="shared" si="157"/>
        <v>full price</v>
      </c>
      <c r="J2515" s="3">
        <f>Table3[[#This Row],[Quantity_Sold]]*Table3[[#This Row],[Selling_Price]]</f>
        <v>1152</v>
      </c>
      <c r="K2515" s="3">
        <f t="shared" si="158"/>
        <v>0</v>
      </c>
      <c r="L2515" s="3">
        <f t="shared" si="159"/>
        <v>1152</v>
      </c>
      <c r="M2515" s="3" t="str">
        <f>TEXT(Table3[[#This Row],[Date]], "mmmm")</f>
        <v>February</v>
      </c>
      <c r="N2515" s="3" t="str">
        <f>_xlfn.XLOOKUP(D2515,Customers!A:A,Customers!B:B )</f>
        <v>Warren, Crane and Jones</v>
      </c>
      <c r="O2515" s="3" t="str">
        <f>_xlfn.XLOOKUP(C2515,Books!A:A,Books!B:B)</f>
        <v>Visit although I</v>
      </c>
      <c r="P2515" s="3" t="str">
        <f>INDEX(Customers!B:B,MATCH(D2515,Customers!A:A,0))</f>
        <v>Warren, Crane and Jones</v>
      </c>
    </row>
    <row r="2516" spans="1:16">
      <c r="A2516" t="s">
        <v>3163</v>
      </c>
      <c r="B2516" s="5">
        <v>44974</v>
      </c>
      <c r="C2516" t="s">
        <v>120</v>
      </c>
      <c r="D2516" t="s">
        <v>562</v>
      </c>
      <c r="E2516">
        <v>2</v>
      </c>
      <c r="F2516" t="str">
        <f t="shared" si="156"/>
        <v>normal</v>
      </c>
      <c r="G2516" s="3">
        <v>204</v>
      </c>
      <c r="H2516">
        <v>10</v>
      </c>
      <c r="I2516" t="str">
        <f t="shared" si="157"/>
        <v>discounted</v>
      </c>
      <c r="J2516" s="3">
        <f>Table3[[#This Row],[Quantity_Sold]]*Table3[[#This Row],[Selling_Price]]</f>
        <v>408</v>
      </c>
      <c r="K2516" s="3">
        <f t="shared" si="158"/>
        <v>20.399999999999999</v>
      </c>
      <c r="L2516" s="3">
        <f t="shared" si="159"/>
        <v>387.6</v>
      </c>
      <c r="M2516" s="3" t="str">
        <f>TEXT(Table3[[#This Row],[Date]], "mmmm")</f>
        <v>February</v>
      </c>
      <c r="N2516" s="3" t="str">
        <f>_xlfn.XLOOKUP(D2516,Customers!A:A,Customers!B:B )</f>
        <v>Nelson, Martinez and Malone</v>
      </c>
      <c r="O2516" s="3" t="str">
        <f>_xlfn.XLOOKUP(C2516,Books!A:A,Books!B:B)</f>
        <v>Expect turn</v>
      </c>
      <c r="P2516" s="3" t="str">
        <f>INDEX(Customers!B:B,MATCH(D2516,Customers!A:A,0))</f>
        <v>Nelson, Martinez and Malone</v>
      </c>
    </row>
    <row r="2517" spans="1:16">
      <c r="A2517" t="s">
        <v>3164</v>
      </c>
      <c r="B2517" s="5">
        <v>44965</v>
      </c>
      <c r="C2517" t="s">
        <v>44</v>
      </c>
      <c r="D2517" t="s">
        <v>616</v>
      </c>
      <c r="E2517">
        <v>7</v>
      </c>
      <c r="F2517" t="str">
        <f t="shared" si="156"/>
        <v>Bulk</v>
      </c>
      <c r="G2517" s="3">
        <v>295</v>
      </c>
      <c r="H2517">
        <v>0</v>
      </c>
      <c r="I2517" t="str">
        <f t="shared" si="157"/>
        <v>full price</v>
      </c>
      <c r="J2517" s="3">
        <f>Table3[[#This Row],[Quantity_Sold]]*Table3[[#This Row],[Selling_Price]]</f>
        <v>2065</v>
      </c>
      <c r="K2517" s="3">
        <f t="shared" si="158"/>
        <v>0</v>
      </c>
      <c r="L2517" s="3">
        <f t="shared" si="159"/>
        <v>2065</v>
      </c>
      <c r="M2517" s="3" t="str">
        <f>TEXT(Table3[[#This Row],[Date]], "mmmm")</f>
        <v>February</v>
      </c>
      <c r="N2517" s="3" t="str">
        <f>_xlfn.XLOOKUP(D2517,Customers!A:A,Customers!B:B )</f>
        <v>Parker-Turner</v>
      </c>
      <c r="O2517" s="3" t="str">
        <f>_xlfn.XLOOKUP(C2517,Books!A:A,Books!B:B)</f>
        <v>Once suddenly</v>
      </c>
      <c r="P2517" s="3" t="str">
        <f>INDEX(Customers!B:B,MATCH(D2517,Customers!A:A,0))</f>
        <v>Parker-Turner</v>
      </c>
    </row>
    <row r="2518" spans="1:16">
      <c r="A2518" t="s">
        <v>3165</v>
      </c>
      <c r="B2518" s="5">
        <v>44965</v>
      </c>
      <c r="C2518" t="s">
        <v>88</v>
      </c>
      <c r="D2518" t="s">
        <v>402</v>
      </c>
      <c r="E2518">
        <v>9</v>
      </c>
      <c r="F2518" t="str">
        <f t="shared" si="156"/>
        <v>Bulk</v>
      </c>
      <c r="G2518" s="3">
        <v>456</v>
      </c>
      <c r="H2518">
        <v>10</v>
      </c>
      <c r="I2518" t="str">
        <f t="shared" si="157"/>
        <v>discounted</v>
      </c>
      <c r="J2518" s="3">
        <f>Table3[[#This Row],[Quantity_Sold]]*Table3[[#This Row],[Selling_Price]]</f>
        <v>4104</v>
      </c>
      <c r="K2518" s="3">
        <f t="shared" si="158"/>
        <v>45.6</v>
      </c>
      <c r="L2518" s="3">
        <f t="shared" si="159"/>
        <v>4058.4</v>
      </c>
      <c r="M2518" s="3" t="str">
        <f>TEXT(Table3[[#This Row],[Date]], "mmmm")</f>
        <v>February</v>
      </c>
      <c r="N2518" s="3" t="str">
        <f>_xlfn.XLOOKUP(D2518,Customers!A:A,Customers!B:B )</f>
        <v>Caldwell PLC</v>
      </c>
      <c r="O2518" s="3" t="str">
        <f>_xlfn.XLOOKUP(C2518,Books!A:A,Books!B:B)</f>
        <v>Lay chance</v>
      </c>
      <c r="P2518" s="3" t="str">
        <f>INDEX(Customers!B:B,MATCH(D2518,Customers!A:A,0))</f>
        <v>Caldwell PLC</v>
      </c>
    </row>
    <row r="2519" spans="1:16">
      <c r="A2519" t="s">
        <v>3166</v>
      </c>
      <c r="B2519" s="5">
        <v>44960</v>
      </c>
      <c r="C2519" t="s">
        <v>106</v>
      </c>
      <c r="D2519" t="s">
        <v>550</v>
      </c>
      <c r="E2519">
        <v>9</v>
      </c>
      <c r="F2519" t="str">
        <f t="shared" si="156"/>
        <v>Bulk</v>
      </c>
      <c r="G2519" s="3">
        <v>219</v>
      </c>
      <c r="H2519">
        <v>5</v>
      </c>
      <c r="I2519" t="str">
        <f t="shared" si="157"/>
        <v>discounted</v>
      </c>
      <c r="J2519" s="3">
        <f>Table3[[#This Row],[Quantity_Sold]]*Table3[[#This Row],[Selling_Price]]</f>
        <v>1971</v>
      </c>
      <c r="K2519" s="3">
        <f t="shared" si="158"/>
        <v>10.95</v>
      </c>
      <c r="L2519" s="3">
        <f t="shared" si="159"/>
        <v>1960.05</v>
      </c>
      <c r="M2519" s="3" t="str">
        <f>TEXT(Table3[[#This Row],[Date]], "mmmm")</f>
        <v>February</v>
      </c>
      <c r="N2519" s="3" t="str">
        <f>_xlfn.XLOOKUP(D2519,Customers!A:A,Customers!B:B )</f>
        <v>Hunter PLC</v>
      </c>
      <c r="O2519" s="3" t="str">
        <f>_xlfn.XLOOKUP(C2519,Books!A:A,Books!B:B)</f>
        <v>Some may</v>
      </c>
      <c r="P2519" s="3" t="str">
        <f>INDEX(Customers!B:B,MATCH(D2519,Customers!A:A,0))</f>
        <v>Hunter PLC</v>
      </c>
    </row>
    <row r="2520" spans="1:16">
      <c r="A2520" t="s">
        <v>3167</v>
      </c>
      <c r="B2520" s="5">
        <v>44982</v>
      </c>
      <c r="C2520" t="s">
        <v>118</v>
      </c>
      <c r="D2520" t="s">
        <v>320</v>
      </c>
      <c r="E2520">
        <v>8</v>
      </c>
      <c r="F2520" t="str">
        <f t="shared" si="156"/>
        <v>Bulk</v>
      </c>
      <c r="G2520" s="3">
        <v>192</v>
      </c>
      <c r="H2520">
        <v>0</v>
      </c>
      <c r="I2520" t="str">
        <f t="shared" si="157"/>
        <v>full price</v>
      </c>
      <c r="J2520" s="3">
        <f>Table3[[#This Row],[Quantity_Sold]]*Table3[[#This Row],[Selling_Price]]</f>
        <v>1536</v>
      </c>
      <c r="K2520" s="3">
        <f t="shared" si="158"/>
        <v>0</v>
      </c>
      <c r="L2520" s="3">
        <f t="shared" si="159"/>
        <v>1536</v>
      </c>
      <c r="M2520" s="3" t="str">
        <f>TEXT(Table3[[#This Row],[Date]], "mmmm")</f>
        <v>February</v>
      </c>
      <c r="N2520" s="3" t="str">
        <f>_xlfn.XLOOKUP(D2520,Customers!A:A,Customers!B:B )</f>
        <v>Warner, Willis and Ray</v>
      </c>
      <c r="O2520" s="3" t="str">
        <f>_xlfn.XLOOKUP(C2520,Books!A:A,Books!B:B)</f>
        <v>Attorney</v>
      </c>
      <c r="P2520" s="3" t="str">
        <f>INDEX(Customers!B:B,MATCH(D2520,Customers!A:A,0))</f>
        <v>Warner, Willis and Ray</v>
      </c>
    </row>
    <row r="2521" spans="1:16">
      <c r="A2521" t="s">
        <v>3168</v>
      </c>
      <c r="B2521" s="5">
        <v>44980</v>
      </c>
      <c r="C2521" t="s">
        <v>102</v>
      </c>
      <c r="D2521" t="s">
        <v>184</v>
      </c>
      <c r="E2521">
        <v>1</v>
      </c>
      <c r="F2521" t="str">
        <f t="shared" si="156"/>
        <v>normal</v>
      </c>
      <c r="G2521" s="3">
        <v>162</v>
      </c>
      <c r="H2521">
        <v>0</v>
      </c>
      <c r="I2521" t="str">
        <f t="shared" si="157"/>
        <v>full price</v>
      </c>
      <c r="J2521" s="3">
        <f>Table3[[#This Row],[Quantity_Sold]]*Table3[[#This Row],[Selling_Price]]</f>
        <v>162</v>
      </c>
      <c r="K2521" s="3">
        <f t="shared" si="158"/>
        <v>0</v>
      </c>
      <c r="L2521" s="3">
        <f t="shared" si="159"/>
        <v>162</v>
      </c>
      <c r="M2521" s="3" t="str">
        <f>TEXT(Table3[[#This Row],[Date]], "mmmm")</f>
        <v>February</v>
      </c>
      <c r="N2521" s="3" t="str">
        <f>_xlfn.XLOOKUP(D2521,Customers!A:A,Customers!B:B )</f>
        <v>Wells, Jones and Rogers</v>
      </c>
      <c r="O2521" s="3" t="str">
        <f>_xlfn.XLOOKUP(C2521,Books!A:A,Books!B:B)</f>
        <v>Effort same</v>
      </c>
      <c r="P2521" s="3" t="str">
        <f>INDEX(Customers!B:B,MATCH(D2521,Customers!A:A,0))</f>
        <v>Wells, Jones and Rogers</v>
      </c>
    </row>
    <row r="2522" spans="1:16">
      <c r="A2522" t="s">
        <v>3169</v>
      </c>
      <c r="B2522" s="5">
        <v>44977</v>
      </c>
      <c r="C2522" t="s">
        <v>76</v>
      </c>
      <c r="D2522" t="s">
        <v>268</v>
      </c>
      <c r="E2522">
        <v>4</v>
      </c>
      <c r="F2522" t="str">
        <f t="shared" si="156"/>
        <v>normal</v>
      </c>
      <c r="G2522" s="3">
        <v>305</v>
      </c>
      <c r="H2522">
        <v>0</v>
      </c>
      <c r="I2522" t="str">
        <f t="shared" si="157"/>
        <v>full price</v>
      </c>
      <c r="J2522" s="3">
        <f>Table3[[#This Row],[Quantity_Sold]]*Table3[[#This Row],[Selling_Price]]</f>
        <v>1220</v>
      </c>
      <c r="K2522" s="3">
        <f t="shared" si="158"/>
        <v>0</v>
      </c>
      <c r="L2522" s="3">
        <f t="shared" si="159"/>
        <v>1220</v>
      </c>
      <c r="M2522" s="3" t="str">
        <f>TEXT(Table3[[#This Row],[Date]], "mmmm")</f>
        <v>February</v>
      </c>
      <c r="N2522" s="3" t="str">
        <f>_xlfn.XLOOKUP(D2522,Customers!A:A,Customers!B:B )</f>
        <v>Williams-Hart</v>
      </c>
      <c r="O2522" s="3" t="str">
        <f>_xlfn.XLOOKUP(C2522,Books!A:A,Books!B:B)</f>
        <v>Above treatment</v>
      </c>
      <c r="P2522" s="3" t="str">
        <f>INDEX(Customers!B:B,MATCH(D2522,Customers!A:A,0))</f>
        <v>Williams-Hart</v>
      </c>
    </row>
    <row r="2523" spans="1:16">
      <c r="A2523" t="s">
        <v>3170</v>
      </c>
      <c r="B2523" s="5">
        <v>44963</v>
      </c>
      <c r="C2523" t="s">
        <v>92</v>
      </c>
      <c r="D2523" t="s">
        <v>166</v>
      </c>
      <c r="E2523">
        <v>7</v>
      </c>
      <c r="F2523" t="str">
        <f t="shared" si="156"/>
        <v>Bulk</v>
      </c>
      <c r="G2523" s="3">
        <v>381</v>
      </c>
      <c r="H2523">
        <v>15</v>
      </c>
      <c r="I2523" t="str">
        <f t="shared" si="157"/>
        <v>discounted</v>
      </c>
      <c r="J2523" s="3">
        <f>Table3[[#This Row],[Quantity_Sold]]*Table3[[#This Row],[Selling_Price]]</f>
        <v>2667</v>
      </c>
      <c r="K2523" s="3">
        <f t="shared" si="158"/>
        <v>57.15</v>
      </c>
      <c r="L2523" s="3">
        <f t="shared" si="159"/>
        <v>2609.85</v>
      </c>
      <c r="M2523" s="3" t="str">
        <f>TEXT(Table3[[#This Row],[Date]], "mmmm")</f>
        <v>February</v>
      </c>
      <c r="N2523" s="3" t="str">
        <f>_xlfn.XLOOKUP(D2523,Customers!A:A,Customers!B:B )</f>
        <v>Mendez-Taylor</v>
      </c>
      <c r="O2523" s="3" t="str">
        <f>_xlfn.XLOOKUP(C2523,Books!A:A,Books!B:B)</f>
        <v>Also general growth local</v>
      </c>
      <c r="P2523" s="3" t="str">
        <f>INDEX(Customers!B:B,MATCH(D2523,Customers!A:A,0))</f>
        <v>Mendez-Taylor</v>
      </c>
    </row>
    <row r="2524" spans="1:16">
      <c r="A2524" t="s">
        <v>3171</v>
      </c>
      <c r="B2524" s="5">
        <v>44975</v>
      </c>
      <c r="C2524" t="s">
        <v>120</v>
      </c>
      <c r="D2524" t="s">
        <v>334</v>
      </c>
      <c r="E2524">
        <v>3</v>
      </c>
      <c r="F2524" t="str">
        <f t="shared" si="156"/>
        <v>normal</v>
      </c>
      <c r="G2524" s="3">
        <v>204</v>
      </c>
      <c r="H2524">
        <v>5</v>
      </c>
      <c r="I2524" t="str">
        <f t="shared" si="157"/>
        <v>discounted</v>
      </c>
      <c r="J2524" s="3">
        <f>Table3[[#This Row],[Quantity_Sold]]*Table3[[#This Row],[Selling_Price]]</f>
        <v>612</v>
      </c>
      <c r="K2524" s="3">
        <f t="shared" si="158"/>
        <v>10.199999999999999</v>
      </c>
      <c r="L2524" s="3">
        <f t="shared" si="159"/>
        <v>601.79999999999995</v>
      </c>
      <c r="M2524" s="3" t="str">
        <f>TEXT(Table3[[#This Row],[Date]], "mmmm")</f>
        <v>February</v>
      </c>
      <c r="N2524" s="3" t="str">
        <f>_xlfn.XLOOKUP(D2524,Customers!A:A,Customers!B:B )</f>
        <v>Torres, Rodriguez and Edwards</v>
      </c>
      <c r="O2524" s="3" t="str">
        <f>_xlfn.XLOOKUP(C2524,Books!A:A,Books!B:B)</f>
        <v>Expect turn</v>
      </c>
      <c r="P2524" s="3" t="str">
        <f>INDEX(Customers!B:B,MATCH(D2524,Customers!A:A,0))</f>
        <v>Torres, Rodriguez and Edwards</v>
      </c>
    </row>
    <row r="2525" spans="1:16">
      <c r="A2525" t="s">
        <v>3172</v>
      </c>
      <c r="B2525" s="5">
        <v>44971</v>
      </c>
      <c r="C2525" t="s">
        <v>96</v>
      </c>
      <c r="D2525" t="s">
        <v>458</v>
      </c>
      <c r="E2525">
        <v>8</v>
      </c>
      <c r="F2525" t="str">
        <f t="shared" si="156"/>
        <v>Bulk</v>
      </c>
      <c r="G2525" s="3">
        <v>396</v>
      </c>
      <c r="H2525">
        <v>0</v>
      </c>
      <c r="I2525" t="str">
        <f t="shared" si="157"/>
        <v>full price</v>
      </c>
      <c r="J2525" s="3">
        <f>Table3[[#This Row],[Quantity_Sold]]*Table3[[#This Row],[Selling_Price]]</f>
        <v>3168</v>
      </c>
      <c r="K2525" s="3">
        <f t="shared" si="158"/>
        <v>0</v>
      </c>
      <c r="L2525" s="3">
        <f t="shared" si="159"/>
        <v>3168</v>
      </c>
      <c r="M2525" s="3" t="str">
        <f>TEXT(Table3[[#This Row],[Date]], "mmmm")</f>
        <v>February</v>
      </c>
      <c r="N2525" s="3" t="str">
        <f>_xlfn.XLOOKUP(D2525,Customers!A:A,Customers!B:B )</f>
        <v>Salazar, Maldonado and Thomas</v>
      </c>
      <c r="O2525" s="3" t="str">
        <f>_xlfn.XLOOKUP(C2525,Books!A:A,Books!B:B)</f>
        <v>Green city audience</v>
      </c>
      <c r="P2525" s="3" t="str">
        <f>INDEX(Customers!B:B,MATCH(D2525,Customers!A:A,0))</f>
        <v>Salazar, Maldonado and Thomas</v>
      </c>
    </row>
    <row r="2526" spans="1:16">
      <c r="A2526" t="s">
        <v>3173</v>
      </c>
      <c r="B2526" s="5">
        <v>44963</v>
      </c>
      <c r="C2526" t="s">
        <v>13</v>
      </c>
      <c r="D2526" t="s">
        <v>145</v>
      </c>
      <c r="E2526">
        <v>8</v>
      </c>
      <c r="F2526" t="str">
        <f t="shared" si="156"/>
        <v>Bulk</v>
      </c>
      <c r="G2526" s="3">
        <v>354</v>
      </c>
      <c r="H2526">
        <v>10</v>
      </c>
      <c r="I2526" t="str">
        <f t="shared" si="157"/>
        <v>discounted</v>
      </c>
      <c r="J2526" s="3">
        <f>Table3[[#This Row],[Quantity_Sold]]*Table3[[#This Row],[Selling_Price]]</f>
        <v>2832</v>
      </c>
      <c r="K2526" s="3">
        <f t="shared" si="158"/>
        <v>35.4</v>
      </c>
      <c r="L2526" s="3">
        <f t="shared" si="159"/>
        <v>2796.6</v>
      </c>
      <c r="M2526" s="3" t="str">
        <f>TEXT(Table3[[#This Row],[Date]], "mmmm")</f>
        <v>February</v>
      </c>
      <c r="N2526" s="3" t="str">
        <f>_xlfn.XLOOKUP(D2526,Customers!A:A,Customers!B:B )</f>
        <v>Curtis-Hatfield</v>
      </c>
      <c r="O2526" s="3" t="str">
        <f>_xlfn.XLOOKUP(C2526,Books!A:A,Books!B:B)</f>
        <v>Food ability</v>
      </c>
      <c r="P2526" s="3" t="str">
        <f>INDEX(Customers!B:B,MATCH(D2526,Customers!A:A,0))</f>
        <v>Curtis-Hatfield</v>
      </c>
    </row>
    <row r="2527" spans="1:16">
      <c r="A2527" t="s">
        <v>3174</v>
      </c>
      <c r="B2527" s="5">
        <v>44970</v>
      </c>
      <c r="C2527" t="s">
        <v>108</v>
      </c>
      <c r="D2527" t="s">
        <v>590</v>
      </c>
      <c r="E2527">
        <v>1</v>
      </c>
      <c r="F2527" t="str">
        <f t="shared" si="156"/>
        <v>normal</v>
      </c>
      <c r="G2527" s="3">
        <v>287</v>
      </c>
      <c r="H2527">
        <v>5</v>
      </c>
      <c r="I2527" t="str">
        <f t="shared" si="157"/>
        <v>discounted</v>
      </c>
      <c r="J2527" s="3">
        <f>Table3[[#This Row],[Quantity_Sold]]*Table3[[#This Row],[Selling_Price]]</f>
        <v>287</v>
      </c>
      <c r="K2527" s="3">
        <f t="shared" si="158"/>
        <v>14.35</v>
      </c>
      <c r="L2527" s="3">
        <f t="shared" si="159"/>
        <v>272.64999999999998</v>
      </c>
      <c r="M2527" s="3" t="str">
        <f>TEXT(Table3[[#This Row],[Date]], "mmmm")</f>
        <v>February</v>
      </c>
      <c r="N2527" s="3" t="str">
        <f>_xlfn.XLOOKUP(D2527,Customers!A:A,Customers!B:B )</f>
        <v>Mills, Robles and Smith</v>
      </c>
      <c r="O2527" s="3" t="str">
        <f>_xlfn.XLOOKUP(C2527,Books!A:A,Books!B:B)</f>
        <v>Front</v>
      </c>
      <c r="P2527" s="3" t="str">
        <f>INDEX(Customers!B:B,MATCH(D2527,Customers!A:A,0))</f>
        <v>Mills, Robles and Smith</v>
      </c>
    </row>
    <row r="2528" spans="1:16">
      <c r="A2528" t="s">
        <v>3175</v>
      </c>
      <c r="B2528" s="5">
        <v>44971</v>
      </c>
      <c r="C2528" t="s">
        <v>58</v>
      </c>
      <c r="D2528" t="s">
        <v>312</v>
      </c>
      <c r="E2528">
        <v>6</v>
      </c>
      <c r="F2528" t="str">
        <f t="shared" si="156"/>
        <v>Bulk</v>
      </c>
      <c r="G2528" s="3">
        <v>467</v>
      </c>
      <c r="H2528">
        <v>5</v>
      </c>
      <c r="I2528" t="str">
        <f t="shared" si="157"/>
        <v>discounted</v>
      </c>
      <c r="J2528" s="3">
        <f>Table3[[#This Row],[Quantity_Sold]]*Table3[[#This Row],[Selling_Price]]</f>
        <v>2802</v>
      </c>
      <c r="K2528" s="3">
        <f t="shared" si="158"/>
        <v>23.35</v>
      </c>
      <c r="L2528" s="3">
        <f t="shared" si="159"/>
        <v>2778.65</v>
      </c>
      <c r="M2528" s="3" t="str">
        <f>TEXT(Table3[[#This Row],[Date]], "mmmm")</f>
        <v>February</v>
      </c>
      <c r="N2528" s="3" t="str">
        <f>_xlfn.XLOOKUP(D2528,Customers!A:A,Customers!B:B )</f>
        <v>White and Sons</v>
      </c>
      <c r="O2528" s="3" t="str">
        <f>_xlfn.XLOOKUP(C2528,Books!A:A,Books!B:B)</f>
        <v>World threat</v>
      </c>
      <c r="P2528" s="3" t="str">
        <f>INDEX(Customers!B:B,MATCH(D2528,Customers!A:A,0))</f>
        <v>White and Sons</v>
      </c>
    </row>
    <row r="2529" spans="1:16">
      <c r="A2529" t="s">
        <v>3176</v>
      </c>
      <c r="B2529" s="5">
        <v>44960</v>
      </c>
      <c r="C2529" t="s">
        <v>38</v>
      </c>
      <c r="D2529" t="s">
        <v>153</v>
      </c>
      <c r="E2529">
        <v>1</v>
      </c>
      <c r="F2529" t="str">
        <f t="shared" si="156"/>
        <v>normal</v>
      </c>
      <c r="G2529" s="3">
        <v>417</v>
      </c>
      <c r="H2529">
        <v>15</v>
      </c>
      <c r="I2529" t="str">
        <f t="shared" si="157"/>
        <v>discounted</v>
      </c>
      <c r="J2529" s="3">
        <f>Table3[[#This Row],[Quantity_Sold]]*Table3[[#This Row],[Selling_Price]]</f>
        <v>417</v>
      </c>
      <c r="K2529" s="3">
        <f t="shared" si="158"/>
        <v>62.55</v>
      </c>
      <c r="L2529" s="3">
        <f t="shared" si="159"/>
        <v>354.45</v>
      </c>
      <c r="M2529" s="3" t="str">
        <f>TEXT(Table3[[#This Row],[Date]], "mmmm")</f>
        <v>February</v>
      </c>
      <c r="N2529" s="3" t="str">
        <f>_xlfn.XLOOKUP(D2529,Customers!A:A,Customers!B:B )</f>
        <v>Brown and Sons</v>
      </c>
      <c r="O2529" s="3" t="str">
        <f>_xlfn.XLOOKUP(C2529,Books!A:A,Books!B:B)</f>
        <v>Impact believe worker look</v>
      </c>
      <c r="P2529" s="3" t="str">
        <f>INDEX(Customers!B:B,MATCH(D2529,Customers!A:A,0))</f>
        <v>Brown and Sons</v>
      </c>
    </row>
    <row r="2530" spans="1:16">
      <c r="A2530" t="s">
        <v>3177</v>
      </c>
      <c r="B2530" s="5">
        <v>44982</v>
      </c>
      <c r="C2530" t="s">
        <v>104</v>
      </c>
      <c r="D2530" t="s">
        <v>448</v>
      </c>
      <c r="E2530">
        <v>6</v>
      </c>
      <c r="F2530" t="str">
        <f t="shared" si="156"/>
        <v>Bulk</v>
      </c>
      <c r="G2530" s="3">
        <v>465</v>
      </c>
      <c r="H2530">
        <v>5</v>
      </c>
      <c r="I2530" t="str">
        <f t="shared" si="157"/>
        <v>discounted</v>
      </c>
      <c r="J2530" s="3">
        <f>Table3[[#This Row],[Quantity_Sold]]*Table3[[#This Row],[Selling_Price]]</f>
        <v>2790</v>
      </c>
      <c r="K2530" s="3">
        <f t="shared" si="158"/>
        <v>23.25</v>
      </c>
      <c r="L2530" s="3">
        <f t="shared" si="159"/>
        <v>2766.75</v>
      </c>
      <c r="M2530" s="3" t="str">
        <f>TEXT(Table3[[#This Row],[Date]], "mmmm")</f>
        <v>February</v>
      </c>
      <c r="N2530" s="3" t="str">
        <f>_xlfn.XLOOKUP(D2530,Customers!A:A,Customers!B:B )</f>
        <v>Blair, Gibson and Patel</v>
      </c>
      <c r="O2530" s="3" t="str">
        <f>_xlfn.XLOOKUP(C2530,Books!A:A,Books!B:B)</f>
        <v>Process find daughter</v>
      </c>
      <c r="P2530" s="3" t="str">
        <f>INDEX(Customers!B:B,MATCH(D2530,Customers!A:A,0))</f>
        <v>Blair, Gibson and Patel</v>
      </c>
    </row>
    <row r="2531" spans="1:16">
      <c r="A2531" t="s">
        <v>3178</v>
      </c>
      <c r="B2531" s="5">
        <v>44961</v>
      </c>
      <c r="C2531" t="s">
        <v>92</v>
      </c>
      <c r="D2531" t="s">
        <v>298</v>
      </c>
      <c r="E2531">
        <v>9</v>
      </c>
      <c r="F2531" t="str">
        <f t="shared" si="156"/>
        <v>Bulk</v>
      </c>
      <c r="G2531" s="3">
        <v>381</v>
      </c>
      <c r="H2531">
        <v>5</v>
      </c>
      <c r="I2531" t="str">
        <f t="shared" si="157"/>
        <v>discounted</v>
      </c>
      <c r="J2531" s="3">
        <f>Table3[[#This Row],[Quantity_Sold]]*Table3[[#This Row],[Selling_Price]]</f>
        <v>3429</v>
      </c>
      <c r="K2531" s="3">
        <f t="shared" si="158"/>
        <v>19.05</v>
      </c>
      <c r="L2531" s="3">
        <f t="shared" si="159"/>
        <v>3409.95</v>
      </c>
      <c r="M2531" s="3" t="str">
        <f>TEXT(Table3[[#This Row],[Date]], "mmmm")</f>
        <v>February</v>
      </c>
      <c r="N2531" s="3" t="str">
        <f>_xlfn.XLOOKUP(D2531,Customers!A:A,Customers!B:B )</f>
        <v>Hayes, Hampton and Palmer</v>
      </c>
      <c r="O2531" s="3" t="str">
        <f>_xlfn.XLOOKUP(C2531,Books!A:A,Books!B:B)</f>
        <v>Also general growth local</v>
      </c>
      <c r="P2531" s="3" t="str">
        <f>INDEX(Customers!B:B,MATCH(D2531,Customers!A:A,0))</f>
        <v>Hayes, Hampton and Palmer</v>
      </c>
    </row>
    <row r="2532" spans="1:16">
      <c r="A2532" t="s">
        <v>3179</v>
      </c>
      <c r="B2532" s="5">
        <v>44969</v>
      </c>
      <c r="C2532" t="s">
        <v>80</v>
      </c>
      <c r="D2532" t="s">
        <v>143</v>
      </c>
      <c r="E2532">
        <v>3</v>
      </c>
      <c r="F2532" t="str">
        <f t="shared" si="156"/>
        <v>normal</v>
      </c>
      <c r="G2532" s="3">
        <v>164</v>
      </c>
      <c r="H2532">
        <v>15</v>
      </c>
      <c r="I2532" t="str">
        <f t="shared" si="157"/>
        <v>discounted</v>
      </c>
      <c r="J2532" s="3">
        <f>Table3[[#This Row],[Quantity_Sold]]*Table3[[#This Row],[Selling_Price]]</f>
        <v>492</v>
      </c>
      <c r="K2532" s="3">
        <f t="shared" si="158"/>
        <v>24.6</v>
      </c>
      <c r="L2532" s="3">
        <f t="shared" si="159"/>
        <v>467.4</v>
      </c>
      <c r="M2532" s="3" t="str">
        <f>TEXT(Table3[[#This Row],[Date]], "mmmm")</f>
        <v>February</v>
      </c>
      <c r="N2532" s="3" t="str">
        <f>_xlfn.XLOOKUP(D2532,Customers!A:A,Customers!B:B )</f>
        <v>Scott Ltd</v>
      </c>
      <c r="O2532" s="3" t="str">
        <f>_xlfn.XLOOKUP(C2532,Books!A:A,Books!B:B)</f>
        <v>Can apply</v>
      </c>
      <c r="P2532" s="3" t="str">
        <f>INDEX(Customers!B:B,MATCH(D2532,Customers!A:A,0))</f>
        <v>Scott Ltd</v>
      </c>
    </row>
    <row r="2533" spans="1:16">
      <c r="A2533" t="s">
        <v>3180</v>
      </c>
      <c r="B2533" s="5">
        <v>44985</v>
      </c>
      <c r="C2533" t="s">
        <v>92</v>
      </c>
      <c r="D2533" t="s">
        <v>522</v>
      </c>
      <c r="E2533">
        <v>4</v>
      </c>
      <c r="F2533" t="str">
        <f t="shared" si="156"/>
        <v>normal</v>
      </c>
      <c r="G2533" s="3">
        <v>381</v>
      </c>
      <c r="H2533">
        <v>5</v>
      </c>
      <c r="I2533" t="str">
        <f t="shared" si="157"/>
        <v>discounted</v>
      </c>
      <c r="J2533" s="3">
        <f>Table3[[#This Row],[Quantity_Sold]]*Table3[[#This Row],[Selling_Price]]</f>
        <v>1524</v>
      </c>
      <c r="K2533" s="3">
        <f t="shared" si="158"/>
        <v>19.05</v>
      </c>
      <c r="L2533" s="3">
        <f t="shared" si="159"/>
        <v>1504.95</v>
      </c>
      <c r="M2533" s="3" t="str">
        <f>TEXT(Table3[[#This Row],[Date]], "mmmm")</f>
        <v>February</v>
      </c>
      <c r="N2533" s="3" t="str">
        <f>_xlfn.XLOOKUP(D2533,Customers!A:A,Customers!B:B )</f>
        <v>Williams-Ross</v>
      </c>
      <c r="O2533" s="3" t="str">
        <f>_xlfn.XLOOKUP(C2533,Books!A:A,Books!B:B)</f>
        <v>Also general growth local</v>
      </c>
      <c r="P2533" s="3" t="str">
        <f>INDEX(Customers!B:B,MATCH(D2533,Customers!A:A,0))</f>
        <v>Williams-Ross</v>
      </c>
    </row>
    <row r="2534" spans="1:16">
      <c r="A2534" t="s">
        <v>3181</v>
      </c>
      <c r="B2534" s="5">
        <v>44971</v>
      </c>
      <c r="C2534" t="s">
        <v>54</v>
      </c>
      <c r="D2534" t="s">
        <v>388</v>
      </c>
      <c r="E2534">
        <v>2</v>
      </c>
      <c r="F2534" t="str">
        <f t="shared" si="156"/>
        <v>normal</v>
      </c>
      <c r="G2534" s="3">
        <v>421</v>
      </c>
      <c r="H2534">
        <v>0</v>
      </c>
      <c r="I2534" t="str">
        <f t="shared" si="157"/>
        <v>full price</v>
      </c>
      <c r="J2534" s="3">
        <f>Table3[[#This Row],[Quantity_Sold]]*Table3[[#This Row],[Selling_Price]]</f>
        <v>842</v>
      </c>
      <c r="K2534" s="3">
        <f t="shared" si="158"/>
        <v>0</v>
      </c>
      <c r="L2534" s="3">
        <f t="shared" si="159"/>
        <v>842</v>
      </c>
      <c r="M2534" s="3" t="str">
        <f>TEXT(Table3[[#This Row],[Date]], "mmmm")</f>
        <v>February</v>
      </c>
      <c r="N2534" s="3" t="str">
        <f>_xlfn.XLOOKUP(D2534,Customers!A:A,Customers!B:B )</f>
        <v>Lloyd-Williams</v>
      </c>
      <c r="O2534" s="3" t="str">
        <f>_xlfn.XLOOKUP(C2534,Books!A:A,Books!B:B)</f>
        <v>Author director</v>
      </c>
      <c r="P2534" s="3" t="str">
        <f>INDEX(Customers!B:B,MATCH(D2534,Customers!A:A,0))</f>
        <v>Lloyd-Williams</v>
      </c>
    </row>
    <row r="2535" spans="1:16">
      <c r="A2535" t="s">
        <v>3182</v>
      </c>
      <c r="B2535" s="5">
        <v>44982</v>
      </c>
      <c r="C2535" t="s">
        <v>34</v>
      </c>
      <c r="D2535" t="s">
        <v>336</v>
      </c>
      <c r="E2535">
        <v>7</v>
      </c>
      <c r="F2535" t="str">
        <f t="shared" si="156"/>
        <v>Bulk</v>
      </c>
      <c r="G2535" s="3">
        <v>284</v>
      </c>
      <c r="H2535">
        <v>10</v>
      </c>
      <c r="I2535" t="str">
        <f t="shared" si="157"/>
        <v>discounted</v>
      </c>
      <c r="J2535" s="3">
        <f>Table3[[#This Row],[Quantity_Sold]]*Table3[[#This Row],[Selling_Price]]</f>
        <v>1988</v>
      </c>
      <c r="K2535" s="3">
        <f t="shared" si="158"/>
        <v>28.4</v>
      </c>
      <c r="L2535" s="3">
        <f t="shared" si="159"/>
        <v>1959.6</v>
      </c>
      <c r="M2535" s="3" t="str">
        <f>TEXT(Table3[[#This Row],[Date]], "mmmm")</f>
        <v>February</v>
      </c>
      <c r="N2535" s="3" t="str">
        <f>_xlfn.XLOOKUP(D2535,Customers!A:A,Customers!B:B )</f>
        <v>Kelley, Pena and Zimmerman</v>
      </c>
      <c r="O2535" s="3" t="str">
        <f>_xlfn.XLOOKUP(C2535,Books!A:A,Books!B:B)</f>
        <v>Against realize bill</v>
      </c>
      <c r="P2535" s="3" t="str">
        <f>INDEX(Customers!B:B,MATCH(D2535,Customers!A:A,0))</f>
        <v>Kelley, Pena and Zimmerman</v>
      </c>
    </row>
    <row r="2536" spans="1:16">
      <c r="A2536" t="s">
        <v>3183</v>
      </c>
      <c r="B2536" s="5">
        <v>44975</v>
      </c>
      <c r="C2536" t="s">
        <v>86</v>
      </c>
      <c r="D2536" t="s">
        <v>370</v>
      </c>
      <c r="E2536">
        <v>10</v>
      </c>
      <c r="F2536" t="str">
        <f t="shared" si="156"/>
        <v>Bulk</v>
      </c>
      <c r="G2536" s="3">
        <v>356</v>
      </c>
      <c r="H2536">
        <v>0</v>
      </c>
      <c r="I2536" t="str">
        <f t="shared" si="157"/>
        <v>full price</v>
      </c>
      <c r="J2536" s="3">
        <f>Table3[[#This Row],[Quantity_Sold]]*Table3[[#This Row],[Selling_Price]]</f>
        <v>3560</v>
      </c>
      <c r="K2536" s="3">
        <f t="shared" si="158"/>
        <v>0</v>
      </c>
      <c r="L2536" s="3">
        <f t="shared" si="159"/>
        <v>3560</v>
      </c>
      <c r="M2536" s="3" t="str">
        <f>TEXT(Table3[[#This Row],[Date]], "mmmm")</f>
        <v>February</v>
      </c>
      <c r="N2536" s="3" t="str">
        <f>_xlfn.XLOOKUP(D2536,Customers!A:A,Customers!B:B )</f>
        <v>Nielsen Ltd</v>
      </c>
      <c r="O2536" s="3" t="str">
        <f>_xlfn.XLOOKUP(C2536,Books!A:A,Books!B:B)</f>
        <v>While responsibility</v>
      </c>
      <c r="P2536" s="3" t="str">
        <f>INDEX(Customers!B:B,MATCH(D2536,Customers!A:A,0))</f>
        <v>Nielsen Ltd</v>
      </c>
    </row>
    <row r="2537" spans="1:16">
      <c r="A2537" t="s">
        <v>3184</v>
      </c>
      <c r="B2537" s="5">
        <v>44960</v>
      </c>
      <c r="C2537" t="s">
        <v>72</v>
      </c>
      <c r="D2537" t="s">
        <v>484</v>
      </c>
      <c r="E2537">
        <v>6</v>
      </c>
      <c r="F2537" t="str">
        <f t="shared" si="156"/>
        <v>Bulk</v>
      </c>
      <c r="G2537" s="3">
        <v>423</v>
      </c>
      <c r="H2537">
        <v>15</v>
      </c>
      <c r="I2537" t="str">
        <f t="shared" si="157"/>
        <v>discounted</v>
      </c>
      <c r="J2537" s="3">
        <f>Table3[[#This Row],[Quantity_Sold]]*Table3[[#This Row],[Selling_Price]]</f>
        <v>2538</v>
      </c>
      <c r="K2537" s="3">
        <f t="shared" si="158"/>
        <v>63.45</v>
      </c>
      <c r="L2537" s="3">
        <f t="shared" si="159"/>
        <v>2474.5500000000002</v>
      </c>
      <c r="M2537" s="3" t="str">
        <f>TEXT(Table3[[#This Row],[Date]], "mmmm")</f>
        <v>February</v>
      </c>
      <c r="N2537" s="3" t="str">
        <f>_xlfn.XLOOKUP(D2537,Customers!A:A,Customers!B:B )</f>
        <v>Hall-Morgan</v>
      </c>
      <c r="O2537" s="3" t="str">
        <f>_xlfn.XLOOKUP(C2537,Books!A:A,Books!B:B)</f>
        <v>Remain hard</v>
      </c>
      <c r="P2537" s="3" t="str">
        <f>INDEX(Customers!B:B,MATCH(D2537,Customers!A:A,0))</f>
        <v>Hall-Morgan</v>
      </c>
    </row>
    <row r="2538" spans="1:16">
      <c r="A2538" t="s">
        <v>3185</v>
      </c>
      <c r="B2538" s="5">
        <v>44959</v>
      </c>
      <c r="C2538" t="s">
        <v>64</v>
      </c>
      <c r="D2538" t="s">
        <v>157</v>
      </c>
      <c r="E2538">
        <v>4</v>
      </c>
      <c r="F2538" t="str">
        <f t="shared" si="156"/>
        <v>normal</v>
      </c>
      <c r="G2538" s="3">
        <v>487</v>
      </c>
      <c r="H2538">
        <v>15</v>
      </c>
      <c r="I2538" t="str">
        <f t="shared" si="157"/>
        <v>discounted</v>
      </c>
      <c r="J2538" s="3">
        <f>Table3[[#This Row],[Quantity_Sold]]*Table3[[#This Row],[Selling_Price]]</f>
        <v>1948</v>
      </c>
      <c r="K2538" s="3">
        <f t="shared" si="158"/>
        <v>73.05</v>
      </c>
      <c r="L2538" s="3">
        <f t="shared" si="159"/>
        <v>1874.95</v>
      </c>
      <c r="M2538" s="3" t="str">
        <f>TEXT(Table3[[#This Row],[Date]], "mmmm")</f>
        <v>February</v>
      </c>
      <c r="N2538" s="3" t="str">
        <f>_xlfn.XLOOKUP(D2538,Customers!A:A,Customers!B:B )</f>
        <v>Brown PLC</v>
      </c>
      <c r="O2538" s="3" t="str">
        <f>_xlfn.XLOOKUP(C2538,Books!A:A,Books!B:B)</f>
        <v>Health beyond back</v>
      </c>
      <c r="P2538" s="3" t="str">
        <f>INDEX(Customers!B:B,MATCH(D2538,Customers!A:A,0))</f>
        <v>Brown PLC</v>
      </c>
    </row>
    <row r="2539" spans="1:16">
      <c r="A2539" t="s">
        <v>3186</v>
      </c>
      <c r="B2539" s="5">
        <v>44961</v>
      </c>
      <c r="C2539" t="s">
        <v>64</v>
      </c>
      <c r="D2539" t="s">
        <v>290</v>
      </c>
      <c r="E2539">
        <v>10</v>
      </c>
      <c r="F2539" t="str">
        <f t="shared" si="156"/>
        <v>Bulk</v>
      </c>
      <c r="G2539" s="3">
        <v>487</v>
      </c>
      <c r="H2539">
        <v>0</v>
      </c>
      <c r="I2539" t="str">
        <f t="shared" si="157"/>
        <v>full price</v>
      </c>
      <c r="J2539" s="3">
        <f>Table3[[#This Row],[Quantity_Sold]]*Table3[[#This Row],[Selling_Price]]</f>
        <v>4870</v>
      </c>
      <c r="K2539" s="3">
        <f t="shared" si="158"/>
        <v>0</v>
      </c>
      <c r="L2539" s="3">
        <f t="shared" si="159"/>
        <v>4870</v>
      </c>
      <c r="M2539" s="3" t="str">
        <f>TEXT(Table3[[#This Row],[Date]], "mmmm")</f>
        <v>February</v>
      </c>
      <c r="N2539" s="3" t="str">
        <f>_xlfn.XLOOKUP(D2539,Customers!A:A,Customers!B:B )</f>
        <v>Kaiser Group</v>
      </c>
      <c r="O2539" s="3" t="str">
        <f>_xlfn.XLOOKUP(C2539,Books!A:A,Books!B:B)</f>
        <v>Health beyond back</v>
      </c>
      <c r="P2539" s="3" t="str">
        <f>INDEX(Customers!B:B,MATCH(D2539,Customers!A:A,0))</f>
        <v>Kaiser Group</v>
      </c>
    </row>
    <row r="2540" spans="1:16">
      <c r="A2540" t="s">
        <v>3187</v>
      </c>
      <c r="B2540" s="5">
        <v>44973</v>
      </c>
      <c r="C2540" t="s">
        <v>102</v>
      </c>
      <c r="D2540" t="s">
        <v>622</v>
      </c>
      <c r="E2540">
        <v>7</v>
      </c>
      <c r="F2540" t="str">
        <f t="shared" si="156"/>
        <v>Bulk</v>
      </c>
      <c r="G2540" s="3">
        <v>162</v>
      </c>
      <c r="H2540">
        <v>0</v>
      </c>
      <c r="I2540" t="str">
        <f t="shared" si="157"/>
        <v>full price</v>
      </c>
      <c r="J2540" s="3">
        <f>Table3[[#This Row],[Quantity_Sold]]*Table3[[#This Row],[Selling_Price]]</f>
        <v>1134</v>
      </c>
      <c r="K2540" s="3">
        <f t="shared" si="158"/>
        <v>0</v>
      </c>
      <c r="L2540" s="3">
        <f t="shared" si="159"/>
        <v>1134</v>
      </c>
      <c r="M2540" s="3" t="str">
        <f>TEXT(Table3[[#This Row],[Date]], "mmmm")</f>
        <v>February</v>
      </c>
      <c r="N2540" s="3" t="str">
        <f>_xlfn.XLOOKUP(D2540,Customers!A:A,Customers!B:B )</f>
        <v>Schmidt, Mccoy and Sanchez</v>
      </c>
      <c r="O2540" s="3" t="str">
        <f>_xlfn.XLOOKUP(C2540,Books!A:A,Books!B:B)</f>
        <v>Effort same</v>
      </c>
      <c r="P2540" s="3" t="str">
        <f>INDEX(Customers!B:B,MATCH(D2540,Customers!A:A,0))</f>
        <v>Schmidt, Mccoy and Sanchez</v>
      </c>
    </row>
    <row r="2541" spans="1:16">
      <c r="A2541" t="s">
        <v>3188</v>
      </c>
      <c r="B2541" s="5">
        <v>44968</v>
      </c>
      <c r="C2541" t="s">
        <v>7</v>
      </c>
      <c r="D2541" t="s">
        <v>632</v>
      </c>
      <c r="E2541">
        <v>8</v>
      </c>
      <c r="F2541" t="str">
        <f t="shared" si="156"/>
        <v>Bulk</v>
      </c>
      <c r="G2541" s="3">
        <v>341</v>
      </c>
      <c r="H2541">
        <v>0</v>
      </c>
      <c r="I2541" t="str">
        <f t="shared" si="157"/>
        <v>full price</v>
      </c>
      <c r="J2541" s="3">
        <f>Table3[[#This Row],[Quantity_Sold]]*Table3[[#This Row],[Selling_Price]]</f>
        <v>2728</v>
      </c>
      <c r="K2541" s="3">
        <f t="shared" si="158"/>
        <v>0</v>
      </c>
      <c r="L2541" s="3">
        <f t="shared" si="159"/>
        <v>2728</v>
      </c>
      <c r="M2541" s="3" t="str">
        <f>TEXT(Table3[[#This Row],[Date]], "mmmm")</f>
        <v>February</v>
      </c>
      <c r="N2541" s="3" t="str">
        <f>_xlfn.XLOOKUP(D2541,Customers!A:A,Customers!B:B )</f>
        <v>Jones-Hunter</v>
      </c>
      <c r="O2541" s="3" t="str">
        <f>_xlfn.XLOOKUP(C2541,Books!A:A,Books!B:B)</f>
        <v>Key protect simple fall</v>
      </c>
      <c r="P2541" s="3" t="str">
        <f>INDEX(Customers!B:B,MATCH(D2541,Customers!A:A,0))</f>
        <v>Jones-Hunter</v>
      </c>
    </row>
    <row r="2542" spans="1:16">
      <c r="A2542" t="s">
        <v>3189</v>
      </c>
      <c r="B2542" s="5">
        <v>44965</v>
      </c>
      <c r="C2542" t="s">
        <v>70</v>
      </c>
      <c r="D2542" t="s">
        <v>302</v>
      </c>
      <c r="E2542">
        <v>5</v>
      </c>
      <c r="F2542" t="str">
        <f t="shared" si="156"/>
        <v>normal</v>
      </c>
      <c r="G2542" s="3">
        <v>370</v>
      </c>
      <c r="H2542">
        <v>0</v>
      </c>
      <c r="I2542" t="str">
        <f t="shared" si="157"/>
        <v>full price</v>
      </c>
      <c r="J2542" s="3">
        <f>Table3[[#This Row],[Quantity_Sold]]*Table3[[#This Row],[Selling_Price]]</f>
        <v>1850</v>
      </c>
      <c r="K2542" s="3">
        <f t="shared" si="158"/>
        <v>0</v>
      </c>
      <c r="L2542" s="3">
        <f t="shared" si="159"/>
        <v>1850</v>
      </c>
      <c r="M2542" s="3" t="str">
        <f>TEXT(Table3[[#This Row],[Date]], "mmmm")</f>
        <v>February</v>
      </c>
      <c r="N2542" s="3" t="str">
        <f>_xlfn.XLOOKUP(D2542,Customers!A:A,Customers!B:B )</f>
        <v>Miles Ltd</v>
      </c>
      <c r="O2542" s="3" t="str">
        <f>_xlfn.XLOOKUP(C2542,Books!A:A,Books!B:B)</f>
        <v>Assume wrong</v>
      </c>
      <c r="P2542" s="3" t="str">
        <f>INDEX(Customers!B:B,MATCH(D2542,Customers!A:A,0))</f>
        <v>Miles Ltd</v>
      </c>
    </row>
    <row r="2543" spans="1:16">
      <c r="A2543" t="s">
        <v>3190</v>
      </c>
      <c r="B2543" s="5">
        <v>44979</v>
      </c>
      <c r="C2543" t="s">
        <v>118</v>
      </c>
      <c r="D2543" t="s">
        <v>286</v>
      </c>
      <c r="E2543">
        <v>8</v>
      </c>
      <c r="F2543" t="str">
        <f t="shared" si="156"/>
        <v>Bulk</v>
      </c>
      <c r="G2543" s="3">
        <v>192</v>
      </c>
      <c r="H2543">
        <v>10</v>
      </c>
      <c r="I2543" t="str">
        <f t="shared" si="157"/>
        <v>discounted</v>
      </c>
      <c r="J2543" s="3">
        <f>Table3[[#This Row],[Quantity_Sold]]*Table3[[#This Row],[Selling_Price]]</f>
        <v>1536</v>
      </c>
      <c r="K2543" s="3">
        <f t="shared" si="158"/>
        <v>19.2</v>
      </c>
      <c r="L2543" s="3">
        <f t="shared" si="159"/>
        <v>1516.8</v>
      </c>
      <c r="M2543" s="3" t="str">
        <f>TEXT(Table3[[#This Row],[Date]], "mmmm")</f>
        <v>February</v>
      </c>
      <c r="N2543" s="3" t="str">
        <f>_xlfn.XLOOKUP(D2543,Customers!A:A,Customers!B:B )</f>
        <v>White-Cox</v>
      </c>
      <c r="O2543" s="3" t="str">
        <f>_xlfn.XLOOKUP(C2543,Books!A:A,Books!B:B)</f>
        <v>Attorney</v>
      </c>
      <c r="P2543" s="3" t="str">
        <f>INDEX(Customers!B:B,MATCH(D2543,Customers!A:A,0))</f>
        <v>White-Cox</v>
      </c>
    </row>
    <row r="2544" spans="1:16">
      <c r="A2544" t="s">
        <v>3191</v>
      </c>
      <c r="B2544" s="5">
        <v>44966</v>
      </c>
      <c r="C2544" t="s">
        <v>114</v>
      </c>
      <c r="D2544" t="s">
        <v>474</v>
      </c>
      <c r="E2544">
        <v>5</v>
      </c>
      <c r="F2544" t="str">
        <f t="shared" si="156"/>
        <v>normal</v>
      </c>
      <c r="G2544" s="3">
        <v>315</v>
      </c>
      <c r="H2544">
        <v>5</v>
      </c>
      <c r="I2544" t="str">
        <f t="shared" si="157"/>
        <v>discounted</v>
      </c>
      <c r="J2544" s="3">
        <f>Table3[[#This Row],[Quantity_Sold]]*Table3[[#This Row],[Selling_Price]]</f>
        <v>1575</v>
      </c>
      <c r="K2544" s="3">
        <f t="shared" si="158"/>
        <v>15.75</v>
      </c>
      <c r="L2544" s="3">
        <f t="shared" si="159"/>
        <v>1559.25</v>
      </c>
      <c r="M2544" s="3" t="str">
        <f>TEXT(Table3[[#This Row],[Date]], "mmmm")</f>
        <v>February</v>
      </c>
      <c r="N2544" s="3" t="str">
        <f>_xlfn.XLOOKUP(D2544,Customers!A:A,Customers!B:B )</f>
        <v>Murphy and Sons</v>
      </c>
      <c r="O2544" s="3" t="str">
        <f>_xlfn.XLOOKUP(C2544,Books!A:A,Books!B:B)</f>
        <v>Detail difficult power</v>
      </c>
      <c r="P2544" s="3" t="str">
        <f>INDEX(Customers!B:B,MATCH(D2544,Customers!A:A,0))</f>
        <v>Murphy and Sons</v>
      </c>
    </row>
    <row r="2545" spans="1:16">
      <c r="A2545" t="s">
        <v>3192</v>
      </c>
      <c r="B2545" s="5">
        <v>44976</v>
      </c>
      <c r="C2545" t="s">
        <v>80</v>
      </c>
      <c r="D2545" t="s">
        <v>396</v>
      </c>
      <c r="E2545">
        <v>1</v>
      </c>
      <c r="F2545" t="str">
        <f t="shared" si="156"/>
        <v>normal</v>
      </c>
      <c r="G2545" s="3">
        <v>164</v>
      </c>
      <c r="H2545">
        <v>0</v>
      </c>
      <c r="I2545" t="str">
        <f t="shared" si="157"/>
        <v>full price</v>
      </c>
      <c r="J2545" s="3">
        <f>Table3[[#This Row],[Quantity_Sold]]*Table3[[#This Row],[Selling_Price]]</f>
        <v>164</v>
      </c>
      <c r="K2545" s="3">
        <f t="shared" si="158"/>
        <v>0</v>
      </c>
      <c r="L2545" s="3">
        <f t="shared" si="159"/>
        <v>164</v>
      </c>
      <c r="M2545" s="3" t="str">
        <f>TEXT(Table3[[#This Row],[Date]], "mmmm")</f>
        <v>February</v>
      </c>
      <c r="N2545" s="3" t="str">
        <f>_xlfn.XLOOKUP(D2545,Customers!A:A,Customers!B:B )</f>
        <v>Holt-Brown</v>
      </c>
      <c r="O2545" s="3" t="str">
        <f>_xlfn.XLOOKUP(C2545,Books!A:A,Books!B:B)</f>
        <v>Can apply</v>
      </c>
      <c r="P2545" s="3" t="str">
        <f>INDEX(Customers!B:B,MATCH(D2545,Customers!A:A,0))</f>
        <v>Holt-Brown</v>
      </c>
    </row>
    <row r="2546" spans="1:16">
      <c r="A2546" t="s">
        <v>3193</v>
      </c>
      <c r="B2546" s="5">
        <v>44959</v>
      </c>
      <c r="C2546" t="s">
        <v>66</v>
      </c>
      <c r="D2546" t="s">
        <v>268</v>
      </c>
      <c r="E2546">
        <v>5</v>
      </c>
      <c r="F2546" t="str">
        <f t="shared" si="156"/>
        <v>normal</v>
      </c>
      <c r="G2546" s="3">
        <v>271</v>
      </c>
      <c r="H2546">
        <v>10</v>
      </c>
      <c r="I2546" t="str">
        <f t="shared" si="157"/>
        <v>discounted</v>
      </c>
      <c r="J2546" s="3">
        <f>Table3[[#This Row],[Quantity_Sold]]*Table3[[#This Row],[Selling_Price]]</f>
        <v>1355</v>
      </c>
      <c r="K2546" s="3">
        <f t="shared" si="158"/>
        <v>27.1</v>
      </c>
      <c r="L2546" s="3">
        <f t="shared" si="159"/>
        <v>1327.9</v>
      </c>
      <c r="M2546" s="3" t="str">
        <f>TEXT(Table3[[#This Row],[Date]], "mmmm")</f>
        <v>February</v>
      </c>
      <c r="N2546" s="3" t="str">
        <f>_xlfn.XLOOKUP(D2546,Customers!A:A,Customers!B:B )</f>
        <v>Williams-Hart</v>
      </c>
      <c r="O2546" s="3" t="str">
        <f>_xlfn.XLOOKUP(C2546,Books!A:A,Books!B:B)</f>
        <v>Easy citizen time</v>
      </c>
      <c r="P2546" s="3" t="str">
        <f>INDEX(Customers!B:B,MATCH(D2546,Customers!A:A,0))</f>
        <v>Williams-Hart</v>
      </c>
    </row>
    <row r="2547" spans="1:16">
      <c r="A2547" t="s">
        <v>3194</v>
      </c>
      <c r="B2547" s="5">
        <v>44960</v>
      </c>
      <c r="C2547" t="s">
        <v>68</v>
      </c>
      <c r="D2547" t="s">
        <v>444</v>
      </c>
      <c r="E2547">
        <v>7</v>
      </c>
      <c r="F2547" t="str">
        <f t="shared" si="156"/>
        <v>Bulk</v>
      </c>
      <c r="G2547" s="3">
        <v>410</v>
      </c>
      <c r="H2547">
        <v>0</v>
      </c>
      <c r="I2547" t="str">
        <f t="shared" si="157"/>
        <v>full price</v>
      </c>
      <c r="J2547" s="3">
        <f>Table3[[#This Row],[Quantity_Sold]]*Table3[[#This Row],[Selling_Price]]</f>
        <v>2870</v>
      </c>
      <c r="K2547" s="3">
        <f t="shared" si="158"/>
        <v>0</v>
      </c>
      <c r="L2547" s="3">
        <f t="shared" si="159"/>
        <v>2870</v>
      </c>
      <c r="M2547" s="3" t="str">
        <f>TEXT(Table3[[#This Row],[Date]], "mmmm")</f>
        <v>February</v>
      </c>
      <c r="N2547" s="3" t="str">
        <f>_xlfn.XLOOKUP(D2547,Customers!A:A,Customers!B:B )</f>
        <v>Larson and Sons</v>
      </c>
      <c r="O2547" s="3" t="str">
        <f>_xlfn.XLOOKUP(C2547,Books!A:A,Books!B:B)</f>
        <v>Audience will series</v>
      </c>
      <c r="P2547" s="3" t="str">
        <f>INDEX(Customers!B:B,MATCH(D2547,Customers!A:A,0))</f>
        <v>Larson and Sons</v>
      </c>
    </row>
    <row r="2548" spans="1:16">
      <c r="A2548" t="s">
        <v>3195</v>
      </c>
      <c r="B2548" s="5">
        <v>44983</v>
      </c>
      <c r="C2548" t="s">
        <v>15</v>
      </c>
      <c r="D2548" t="s">
        <v>139</v>
      </c>
      <c r="E2548">
        <v>10</v>
      </c>
      <c r="F2548" t="str">
        <f t="shared" si="156"/>
        <v>Bulk</v>
      </c>
      <c r="G2548" s="3">
        <v>248</v>
      </c>
      <c r="H2548">
        <v>5</v>
      </c>
      <c r="I2548" t="str">
        <f t="shared" si="157"/>
        <v>discounted</v>
      </c>
      <c r="J2548" s="3">
        <f>Table3[[#This Row],[Quantity_Sold]]*Table3[[#This Row],[Selling_Price]]</f>
        <v>2480</v>
      </c>
      <c r="K2548" s="3">
        <f t="shared" si="158"/>
        <v>12.4</v>
      </c>
      <c r="L2548" s="3">
        <f t="shared" si="159"/>
        <v>2467.6</v>
      </c>
      <c r="M2548" s="3" t="str">
        <f>TEXT(Table3[[#This Row],[Date]], "mmmm")</f>
        <v>February</v>
      </c>
      <c r="N2548" s="3" t="str">
        <f>_xlfn.XLOOKUP(D2548,Customers!A:A,Customers!B:B )</f>
        <v>Garcia-Martin</v>
      </c>
      <c r="O2548" s="3" t="str">
        <f>_xlfn.XLOOKUP(C2548,Books!A:A,Books!B:B)</f>
        <v>Especially father down</v>
      </c>
      <c r="P2548" s="3" t="str">
        <f>INDEX(Customers!B:B,MATCH(D2548,Customers!A:A,0))</f>
        <v>Garcia-Martin</v>
      </c>
    </row>
    <row r="2549" spans="1:16">
      <c r="A2549" t="s">
        <v>3196</v>
      </c>
      <c r="B2549" s="5">
        <v>44966</v>
      </c>
      <c r="C2549" t="s">
        <v>126</v>
      </c>
      <c r="D2549" t="s">
        <v>314</v>
      </c>
      <c r="E2549">
        <v>8</v>
      </c>
      <c r="F2549" t="str">
        <f t="shared" si="156"/>
        <v>Bulk</v>
      </c>
      <c r="G2549" s="3">
        <v>399</v>
      </c>
      <c r="H2549">
        <v>0</v>
      </c>
      <c r="I2549" t="str">
        <f t="shared" si="157"/>
        <v>full price</v>
      </c>
      <c r="J2549" s="3">
        <f>Table3[[#This Row],[Quantity_Sold]]*Table3[[#This Row],[Selling_Price]]</f>
        <v>3192</v>
      </c>
      <c r="K2549" s="3">
        <f t="shared" si="158"/>
        <v>0</v>
      </c>
      <c r="L2549" s="3">
        <f t="shared" si="159"/>
        <v>3192</v>
      </c>
      <c r="M2549" s="3" t="str">
        <f>TEXT(Table3[[#This Row],[Date]], "mmmm")</f>
        <v>February</v>
      </c>
      <c r="N2549" s="3" t="str">
        <f>_xlfn.XLOOKUP(D2549,Customers!A:A,Customers!B:B )</f>
        <v>Anderson LLC</v>
      </c>
      <c r="O2549" s="3" t="str">
        <f>_xlfn.XLOOKUP(C2549,Books!A:A,Books!B:B)</f>
        <v>Ahead leg senior</v>
      </c>
      <c r="P2549" s="3" t="str">
        <f>INDEX(Customers!B:B,MATCH(D2549,Customers!A:A,0))</f>
        <v>Anderson LLC</v>
      </c>
    </row>
    <row r="2550" spans="1:16">
      <c r="A2550" t="s">
        <v>3197</v>
      </c>
      <c r="B2550" s="5">
        <v>44975</v>
      </c>
      <c r="C2550" t="s">
        <v>20</v>
      </c>
      <c r="D2550" t="s">
        <v>402</v>
      </c>
      <c r="E2550">
        <v>1</v>
      </c>
      <c r="F2550" t="str">
        <f t="shared" si="156"/>
        <v>normal</v>
      </c>
      <c r="G2550" s="3">
        <v>213</v>
      </c>
      <c r="H2550">
        <v>15</v>
      </c>
      <c r="I2550" t="str">
        <f t="shared" si="157"/>
        <v>discounted</v>
      </c>
      <c r="J2550" s="3">
        <f>Table3[[#This Row],[Quantity_Sold]]*Table3[[#This Row],[Selling_Price]]</f>
        <v>213</v>
      </c>
      <c r="K2550" s="3">
        <f t="shared" si="158"/>
        <v>31.95</v>
      </c>
      <c r="L2550" s="3">
        <f t="shared" si="159"/>
        <v>181.05</v>
      </c>
      <c r="M2550" s="3" t="str">
        <f>TEXT(Table3[[#This Row],[Date]], "mmmm")</f>
        <v>February</v>
      </c>
      <c r="N2550" s="3" t="str">
        <f>_xlfn.XLOOKUP(D2550,Customers!A:A,Customers!B:B )</f>
        <v>Caldwell PLC</v>
      </c>
      <c r="O2550" s="3" t="str">
        <f>_xlfn.XLOOKUP(C2550,Books!A:A,Books!B:B)</f>
        <v>System they</v>
      </c>
      <c r="P2550" s="3" t="str">
        <f>INDEX(Customers!B:B,MATCH(D2550,Customers!A:A,0))</f>
        <v>Caldwell PLC</v>
      </c>
    </row>
    <row r="2551" spans="1:16">
      <c r="A2551" t="s">
        <v>3198</v>
      </c>
      <c r="B2551" s="5">
        <v>44968</v>
      </c>
      <c r="C2551" t="s">
        <v>82</v>
      </c>
      <c r="D2551" t="s">
        <v>522</v>
      </c>
      <c r="E2551">
        <v>10</v>
      </c>
      <c r="F2551" t="str">
        <f t="shared" si="156"/>
        <v>Bulk</v>
      </c>
      <c r="G2551" s="3">
        <v>373</v>
      </c>
      <c r="H2551">
        <v>5</v>
      </c>
      <c r="I2551" t="str">
        <f t="shared" si="157"/>
        <v>discounted</v>
      </c>
      <c r="J2551" s="3">
        <f>Table3[[#This Row],[Quantity_Sold]]*Table3[[#This Row],[Selling_Price]]</f>
        <v>3730</v>
      </c>
      <c r="K2551" s="3">
        <f t="shared" si="158"/>
        <v>18.649999999999999</v>
      </c>
      <c r="L2551" s="3">
        <f t="shared" si="159"/>
        <v>3711.35</v>
      </c>
      <c r="M2551" s="3" t="str">
        <f>TEXT(Table3[[#This Row],[Date]], "mmmm")</f>
        <v>February</v>
      </c>
      <c r="N2551" s="3" t="str">
        <f>_xlfn.XLOOKUP(D2551,Customers!A:A,Customers!B:B )</f>
        <v>Williams-Ross</v>
      </c>
      <c r="O2551" s="3" t="str">
        <f>_xlfn.XLOOKUP(C2551,Books!A:A,Books!B:B)</f>
        <v>Light leader expect</v>
      </c>
      <c r="P2551" s="3" t="str">
        <f>INDEX(Customers!B:B,MATCH(D2551,Customers!A:A,0))</f>
        <v>Williams-Ross</v>
      </c>
    </row>
    <row r="2552" spans="1:16">
      <c r="A2552" t="s">
        <v>3199</v>
      </c>
      <c r="B2552" s="5">
        <v>44964</v>
      </c>
      <c r="C2552" t="s">
        <v>114</v>
      </c>
      <c r="D2552" t="s">
        <v>584</v>
      </c>
      <c r="E2552">
        <v>9</v>
      </c>
      <c r="F2552" t="str">
        <f t="shared" si="156"/>
        <v>Bulk</v>
      </c>
      <c r="G2552" s="3">
        <v>315</v>
      </c>
      <c r="H2552">
        <v>0</v>
      </c>
      <c r="I2552" t="str">
        <f t="shared" si="157"/>
        <v>full price</v>
      </c>
      <c r="J2552" s="3">
        <f>Table3[[#This Row],[Quantity_Sold]]*Table3[[#This Row],[Selling_Price]]</f>
        <v>2835</v>
      </c>
      <c r="K2552" s="3">
        <f t="shared" si="158"/>
        <v>0</v>
      </c>
      <c r="L2552" s="3">
        <f t="shared" si="159"/>
        <v>2835</v>
      </c>
      <c r="M2552" s="3" t="str">
        <f>TEXT(Table3[[#This Row],[Date]], "mmmm")</f>
        <v>February</v>
      </c>
      <c r="N2552" s="3" t="str">
        <f>_xlfn.XLOOKUP(D2552,Customers!A:A,Customers!B:B )</f>
        <v>Bailey Inc</v>
      </c>
      <c r="O2552" s="3" t="str">
        <f>_xlfn.XLOOKUP(C2552,Books!A:A,Books!B:B)</f>
        <v>Detail difficult power</v>
      </c>
      <c r="P2552" s="3" t="str">
        <f>INDEX(Customers!B:B,MATCH(D2552,Customers!A:A,0))</f>
        <v>Bailey Inc</v>
      </c>
    </row>
    <row r="2553" spans="1:16">
      <c r="A2553" t="s">
        <v>3200</v>
      </c>
      <c r="B2553" s="5">
        <v>44978</v>
      </c>
      <c r="C2553" t="s">
        <v>26</v>
      </c>
      <c r="D2553" t="s">
        <v>266</v>
      </c>
      <c r="E2553">
        <v>5</v>
      </c>
      <c r="F2553" t="str">
        <f t="shared" si="156"/>
        <v>normal</v>
      </c>
      <c r="G2553" s="3">
        <v>210</v>
      </c>
      <c r="H2553">
        <v>10</v>
      </c>
      <c r="I2553" t="str">
        <f t="shared" si="157"/>
        <v>discounted</v>
      </c>
      <c r="J2553" s="3">
        <f>Table3[[#This Row],[Quantity_Sold]]*Table3[[#This Row],[Selling_Price]]</f>
        <v>1050</v>
      </c>
      <c r="K2553" s="3">
        <f t="shared" si="158"/>
        <v>21</v>
      </c>
      <c r="L2553" s="3">
        <f t="shared" si="159"/>
        <v>1029</v>
      </c>
      <c r="M2553" s="3" t="str">
        <f>TEXT(Table3[[#This Row],[Date]], "mmmm")</f>
        <v>February</v>
      </c>
      <c r="N2553" s="3" t="str">
        <f>_xlfn.XLOOKUP(D2553,Customers!A:A,Customers!B:B )</f>
        <v>Pennington-Knox</v>
      </c>
      <c r="O2553" s="3" t="str">
        <f>_xlfn.XLOOKUP(C2553,Books!A:A,Books!B:B)</f>
        <v>Nearly material</v>
      </c>
      <c r="P2553" s="3" t="str">
        <f>INDEX(Customers!B:B,MATCH(D2553,Customers!A:A,0))</f>
        <v>Pennington-Knox</v>
      </c>
    </row>
    <row r="2554" spans="1:16">
      <c r="A2554" t="s">
        <v>3201</v>
      </c>
      <c r="B2554" s="5">
        <v>44985</v>
      </c>
      <c r="C2554" t="s">
        <v>18</v>
      </c>
      <c r="D2554" t="s">
        <v>490</v>
      </c>
      <c r="E2554">
        <v>3</v>
      </c>
      <c r="F2554" t="str">
        <f t="shared" si="156"/>
        <v>normal</v>
      </c>
      <c r="G2554" s="3">
        <v>500</v>
      </c>
      <c r="H2554">
        <v>0</v>
      </c>
      <c r="I2554" t="str">
        <f t="shared" si="157"/>
        <v>full price</v>
      </c>
      <c r="J2554" s="3">
        <f>Table3[[#This Row],[Quantity_Sold]]*Table3[[#This Row],[Selling_Price]]</f>
        <v>1500</v>
      </c>
      <c r="K2554" s="3">
        <f t="shared" si="158"/>
        <v>0</v>
      </c>
      <c r="L2554" s="3">
        <f t="shared" si="159"/>
        <v>1500</v>
      </c>
      <c r="M2554" s="3" t="str">
        <f>TEXT(Table3[[#This Row],[Date]], "mmmm")</f>
        <v>February</v>
      </c>
      <c r="N2554" s="3" t="str">
        <f>_xlfn.XLOOKUP(D2554,Customers!A:A,Customers!B:B )</f>
        <v>Edwards, Ayers and Lowe</v>
      </c>
      <c r="O2554" s="3" t="str">
        <f>_xlfn.XLOOKUP(C2554,Books!A:A,Books!B:B)</f>
        <v>Cell become</v>
      </c>
      <c r="P2554" s="3" t="str">
        <f>INDEX(Customers!B:B,MATCH(D2554,Customers!A:A,0))</f>
        <v>Edwards, Ayers and Lowe</v>
      </c>
    </row>
    <row r="2555" spans="1:16">
      <c r="A2555" t="s">
        <v>3202</v>
      </c>
      <c r="B2555" s="5">
        <v>44964</v>
      </c>
      <c r="C2555" t="s">
        <v>110</v>
      </c>
      <c r="D2555" t="s">
        <v>544</v>
      </c>
      <c r="E2555">
        <v>8</v>
      </c>
      <c r="F2555" t="str">
        <f t="shared" si="156"/>
        <v>Bulk</v>
      </c>
      <c r="G2555" s="3">
        <v>451</v>
      </c>
      <c r="H2555">
        <v>0</v>
      </c>
      <c r="I2555" t="str">
        <f t="shared" si="157"/>
        <v>full price</v>
      </c>
      <c r="J2555" s="3">
        <f>Table3[[#This Row],[Quantity_Sold]]*Table3[[#This Row],[Selling_Price]]</f>
        <v>3608</v>
      </c>
      <c r="K2555" s="3">
        <f t="shared" si="158"/>
        <v>0</v>
      </c>
      <c r="L2555" s="3">
        <f t="shared" si="159"/>
        <v>3608</v>
      </c>
      <c r="M2555" s="3" t="str">
        <f>TEXT(Table3[[#This Row],[Date]], "mmmm")</f>
        <v>February</v>
      </c>
      <c r="N2555" s="3" t="str">
        <f>_xlfn.XLOOKUP(D2555,Customers!A:A,Customers!B:B )</f>
        <v>Lee Ltd</v>
      </c>
      <c r="O2555" s="3" t="str">
        <f>_xlfn.XLOOKUP(C2555,Books!A:A,Books!B:B)</f>
        <v>Sense produce</v>
      </c>
      <c r="P2555" s="3" t="str">
        <f>INDEX(Customers!B:B,MATCH(D2555,Customers!A:A,0))</f>
        <v>Lee Ltd</v>
      </c>
    </row>
    <row r="2556" spans="1:16">
      <c r="A2556" t="s">
        <v>3203</v>
      </c>
      <c r="B2556" s="5">
        <v>44962</v>
      </c>
      <c r="C2556" t="s">
        <v>96</v>
      </c>
      <c r="D2556" t="s">
        <v>524</v>
      </c>
      <c r="E2556">
        <v>7</v>
      </c>
      <c r="F2556" t="str">
        <f t="shared" si="156"/>
        <v>Bulk</v>
      </c>
      <c r="G2556" s="3">
        <v>396</v>
      </c>
      <c r="H2556">
        <v>10</v>
      </c>
      <c r="I2556" t="str">
        <f t="shared" si="157"/>
        <v>discounted</v>
      </c>
      <c r="J2556" s="3">
        <f>Table3[[#This Row],[Quantity_Sold]]*Table3[[#This Row],[Selling_Price]]</f>
        <v>2772</v>
      </c>
      <c r="K2556" s="3">
        <f t="shared" si="158"/>
        <v>39.6</v>
      </c>
      <c r="L2556" s="3">
        <f t="shared" si="159"/>
        <v>2732.4</v>
      </c>
      <c r="M2556" s="3" t="str">
        <f>TEXT(Table3[[#This Row],[Date]], "mmmm")</f>
        <v>February</v>
      </c>
      <c r="N2556" s="3" t="str">
        <f>_xlfn.XLOOKUP(D2556,Customers!A:A,Customers!B:B )</f>
        <v>Golden Inc</v>
      </c>
      <c r="O2556" s="3" t="str">
        <f>_xlfn.XLOOKUP(C2556,Books!A:A,Books!B:B)</f>
        <v>Green city audience</v>
      </c>
      <c r="P2556" s="3" t="str">
        <f>INDEX(Customers!B:B,MATCH(D2556,Customers!A:A,0))</f>
        <v>Golden Inc</v>
      </c>
    </row>
    <row r="2557" spans="1:16">
      <c r="A2557" t="s">
        <v>3204</v>
      </c>
      <c r="B2557" s="5">
        <v>44976</v>
      </c>
      <c r="C2557" t="s">
        <v>60</v>
      </c>
      <c r="D2557" t="s">
        <v>414</v>
      </c>
      <c r="E2557">
        <v>4</v>
      </c>
      <c r="F2557" t="str">
        <f t="shared" si="156"/>
        <v>normal</v>
      </c>
      <c r="G2557" s="3">
        <v>459</v>
      </c>
      <c r="H2557">
        <v>10</v>
      </c>
      <c r="I2557" t="str">
        <f t="shared" si="157"/>
        <v>discounted</v>
      </c>
      <c r="J2557" s="3">
        <f>Table3[[#This Row],[Quantity_Sold]]*Table3[[#This Row],[Selling_Price]]</f>
        <v>1836</v>
      </c>
      <c r="K2557" s="3">
        <f t="shared" si="158"/>
        <v>45.9</v>
      </c>
      <c r="L2557" s="3">
        <f t="shared" si="159"/>
        <v>1790.1</v>
      </c>
      <c r="M2557" s="3" t="str">
        <f>TEXT(Table3[[#This Row],[Date]], "mmmm")</f>
        <v>February</v>
      </c>
      <c r="N2557" s="3" t="str">
        <f>_xlfn.XLOOKUP(D2557,Customers!A:A,Customers!B:B )</f>
        <v>Brown, Hunt and Anderson</v>
      </c>
      <c r="O2557" s="3" t="str">
        <f>_xlfn.XLOOKUP(C2557,Books!A:A,Books!B:B)</f>
        <v>Whatever method</v>
      </c>
      <c r="P2557" s="3" t="str">
        <f>INDEX(Customers!B:B,MATCH(D2557,Customers!A:A,0))</f>
        <v>Brown, Hunt and Anderson</v>
      </c>
    </row>
    <row r="2558" spans="1:16">
      <c r="A2558" t="s">
        <v>3205</v>
      </c>
      <c r="B2558" s="5">
        <v>44973</v>
      </c>
      <c r="C2558" t="s">
        <v>106</v>
      </c>
      <c r="D2558" t="s">
        <v>182</v>
      </c>
      <c r="E2558">
        <v>10</v>
      </c>
      <c r="F2558" t="str">
        <f t="shared" si="156"/>
        <v>Bulk</v>
      </c>
      <c r="G2558" s="3">
        <v>219</v>
      </c>
      <c r="H2558">
        <v>5</v>
      </c>
      <c r="I2558" t="str">
        <f t="shared" si="157"/>
        <v>discounted</v>
      </c>
      <c r="J2558" s="3">
        <f>Table3[[#This Row],[Quantity_Sold]]*Table3[[#This Row],[Selling_Price]]</f>
        <v>2190</v>
      </c>
      <c r="K2558" s="3">
        <f t="shared" si="158"/>
        <v>10.95</v>
      </c>
      <c r="L2558" s="3">
        <f t="shared" si="159"/>
        <v>2179.0500000000002</v>
      </c>
      <c r="M2558" s="3" t="str">
        <f>TEXT(Table3[[#This Row],[Date]], "mmmm")</f>
        <v>February</v>
      </c>
      <c r="N2558" s="3" t="str">
        <f>_xlfn.XLOOKUP(D2558,Customers!A:A,Customers!B:B )</f>
        <v>Hernandez LLC</v>
      </c>
      <c r="O2558" s="3" t="str">
        <f>_xlfn.XLOOKUP(C2558,Books!A:A,Books!B:B)</f>
        <v>Some may</v>
      </c>
      <c r="P2558" s="3" t="str">
        <f>INDEX(Customers!B:B,MATCH(D2558,Customers!A:A,0))</f>
        <v>Hernandez LLC</v>
      </c>
    </row>
    <row r="2559" spans="1:16">
      <c r="A2559" t="s">
        <v>3206</v>
      </c>
      <c r="B2559" s="5">
        <v>44973</v>
      </c>
      <c r="C2559" t="s">
        <v>4</v>
      </c>
      <c r="D2559" t="s">
        <v>246</v>
      </c>
      <c r="E2559">
        <v>5</v>
      </c>
      <c r="F2559" t="str">
        <f t="shared" si="156"/>
        <v>normal</v>
      </c>
      <c r="G2559" s="3">
        <v>418</v>
      </c>
      <c r="H2559">
        <v>5</v>
      </c>
      <c r="I2559" t="str">
        <f t="shared" si="157"/>
        <v>discounted</v>
      </c>
      <c r="J2559" s="3">
        <f>Table3[[#This Row],[Quantity_Sold]]*Table3[[#This Row],[Selling_Price]]</f>
        <v>2090</v>
      </c>
      <c r="K2559" s="3">
        <f t="shared" si="158"/>
        <v>20.9</v>
      </c>
      <c r="L2559" s="3">
        <f t="shared" si="159"/>
        <v>2069.1</v>
      </c>
      <c r="M2559" s="3" t="str">
        <f>TEXT(Table3[[#This Row],[Date]], "mmmm")</f>
        <v>February</v>
      </c>
      <c r="N2559" s="3" t="str">
        <f>_xlfn.XLOOKUP(D2559,Customers!A:A,Customers!B:B )</f>
        <v>Murphy LLC</v>
      </c>
      <c r="O2559" s="3" t="str">
        <f>_xlfn.XLOOKUP(C2559,Books!A:A,Books!B:B)</f>
        <v>Arrive ok</v>
      </c>
      <c r="P2559" s="3" t="str">
        <f>INDEX(Customers!B:B,MATCH(D2559,Customers!A:A,0))</f>
        <v>Murphy LLC</v>
      </c>
    </row>
    <row r="2560" spans="1:16">
      <c r="A2560" t="s">
        <v>3207</v>
      </c>
      <c r="B2560" s="5">
        <v>44969</v>
      </c>
      <c r="C2560" t="s">
        <v>94</v>
      </c>
      <c r="D2560" t="s">
        <v>354</v>
      </c>
      <c r="E2560">
        <v>2</v>
      </c>
      <c r="F2560" t="str">
        <f t="shared" si="156"/>
        <v>normal</v>
      </c>
      <c r="G2560" s="3">
        <v>262</v>
      </c>
      <c r="H2560">
        <v>15</v>
      </c>
      <c r="I2560" t="str">
        <f t="shared" si="157"/>
        <v>discounted</v>
      </c>
      <c r="J2560" s="3">
        <f>Table3[[#This Row],[Quantity_Sold]]*Table3[[#This Row],[Selling_Price]]</f>
        <v>524</v>
      </c>
      <c r="K2560" s="3">
        <f t="shared" si="158"/>
        <v>39.299999999999997</v>
      </c>
      <c r="L2560" s="3">
        <f t="shared" si="159"/>
        <v>484.7</v>
      </c>
      <c r="M2560" s="3" t="str">
        <f>TEXT(Table3[[#This Row],[Date]], "mmmm")</f>
        <v>February</v>
      </c>
      <c r="N2560" s="3" t="str">
        <f>_xlfn.XLOOKUP(D2560,Customers!A:A,Customers!B:B )</f>
        <v>Davis, Harmon and Morgan</v>
      </c>
      <c r="O2560" s="3" t="str">
        <f>_xlfn.XLOOKUP(C2560,Books!A:A,Books!B:B)</f>
        <v>Number owner</v>
      </c>
      <c r="P2560" s="3" t="str">
        <f>INDEX(Customers!B:B,MATCH(D2560,Customers!A:A,0))</f>
        <v>Davis, Harmon and Morgan</v>
      </c>
    </row>
    <row r="2561" spans="1:16">
      <c r="A2561" t="s">
        <v>3208</v>
      </c>
      <c r="B2561" s="5">
        <v>44980</v>
      </c>
      <c r="C2561" t="s">
        <v>122</v>
      </c>
      <c r="D2561" t="s">
        <v>184</v>
      </c>
      <c r="E2561">
        <v>7</v>
      </c>
      <c r="F2561" t="str">
        <f t="shared" si="156"/>
        <v>Bulk</v>
      </c>
      <c r="G2561" s="3">
        <v>326</v>
      </c>
      <c r="H2561">
        <v>15</v>
      </c>
      <c r="I2561" t="str">
        <f t="shared" si="157"/>
        <v>discounted</v>
      </c>
      <c r="J2561" s="3">
        <f>Table3[[#This Row],[Quantity_Sold]]*Table3[[#This Row],[Selling_Price]]</f>
        <v>2282</v>
      </c>
      <c r="K2561" s="3">
        <f t="shared" si="158"/>
        <v>48.9</v>
      </c>
      <c r="L2561" s="3">
        <f t="shared" si="159"/>
        <v>2233.1</v>
      </c>
      <c r="M2561" s="3" t="str">
        <f>TEXT(Table3[[#This Row],[Date]], "mmmm")</f>
        <v>February</v>
      </c>
      <c r="N2561" s="3" t="str">
        <f>_xlfn.XLOOKUP(D2561,Customers!A:A,Customers!B:B )</f>
        <v>Wells, Jones and Rogers</v>
      </c>
      <c r="O2561" s="3" t="str">
        <f>_xlfn.XLOOKUP(C2561,Books!A:A,Books!B:B)</f>
        <v>Than every</v>
      </c>
      <c r="P2561" s="3" t="str">
        <f>INDEX(Customers!B:B,MATCH(D2561,Customers!A:A,0))</f>
        <v>Wells, Jones and Rogers</v>
      </c>
    </row>
    <row r="2562" spans="1:16">
      <c r="A2562" t="s">
        <v>3209</v>
      </c>
      <c r="B2562" s="5">
        <v>44985</v>
      </c>
      <c r="C2562" t="s">
        <v>74</v>
      </c>
      <c r="D2562" t="s">
        <v>464</v>
      </c>
      <c r="E2562">
        <v>4</v>
      </c>
      <c r="F2562" t="str">
        <f t="shared" ref="F2562:F2625" si="160">IF(E2562&gt;5,"Bulk","normal")</f>
        <v>normal</v>
      </c>
      <c r="G2562" s="3">
        <v>347</v>
      </c>
      <c r="H2562">
        <v>15</v>
      </c>
      <c r="I2562" t="str">
        <f t="shared" ref="I2562:I2625" si="161">IF(H2562&gt;0,"discounted","full price")</f>
        <v>discounted</v>
      </c>
      <c r="J2562" s="3">
        <f>Table3[[#This Row],[Quantity_Sold]]*Table3[[#This Row],[Selling_Price]]</f>
        <v>1388</v>
      </c>
      <c r="K2562" s="3">
        <f t="shared" ref="K2562:K2625" si="162">H2562*G2562/100</f>
        <v>52.05</v>
      </c>
      <c r="L2562" s="3">
        <f t="shared" ref="L2562:L2625" si="163">J2562-K2562</f>
        <v>1335.95</v>
      </c>
      <c r="M2562" s="3" t="str">
        <f>TEXT(Table3[[#This Row],[Date]], "mmmm")</f>
        <v>February</v>
      </c>
      <c r="N2562" s="3" t="str">
        <f>_xlfn.XLOOKUP(D2562,Customers!A:A,Customers!B:B )</f>
        <v>Vargas, Ali and Vasquez</v>
      </c>
      <c r="O2562" s="3" t="str">
        <f>_xlfn.XLOOKUP(C2562,Books!A:A,Books!B:B)</f>
        <v>Think either pressure</v>
      </c>
      <c r="P2562" s="3" t="str">
        <f>INDEX(Customers!B:B,MATCH(D2562,Customers!A:A,0))</f>
        <v>Vargas, Ali and Vasquez</v>
      </c>
    </row>
    <row r="2563" spans="1:16">
      <c r="A2563" t="s">
        <v>3210</v>
      </c>
      <c r="B2563" s="5">
        <v>44958</v>
      </c>
      <c r="C2563" t="s">
        <v>48</v>
      </c>
      <c r="D2563" t="s">
        <v>186</v>
      </c>
      <c r="E2563">
        <v>4</v>
      </c>
      <c r="F2563" t="str">
        <f t="shared" si="160"/>
        <v>normal</v>
      </c>
      <c r="G2563" s="3">
        <v>386</v>
      </c>
      <c r="H2563">
        <v>5</v>
      </c>
      <c r="I2563" t="str">
        <f t="shared" si="161"/>
        <v>discounted</v>
      </c>
      <c r="J2563" s="3">
        <f>Table3[[#This Row],[Quantity_Sold]]*Table3[[#This Row],[Selling_Price]]</f>
        <v>1544</v>
      </c>
      <c r="K2563" s="3">
        <f t="shared" si="162"/>
        <v>19.3</v>
      </c>
      <c r="L2563" s="3">
        <f t="shared" si="163"/>
        <v>1524.7</v>
      </c>
      <c r="M2563" s="3" t="str">
        <f>TEXT(Table3[[#This Row],[Date]], "mmmm")</f>
        <v>February</v>
      </c>
      <c r="N2563" s="3" t="str">
        <f>_xlfn.XLOOKUP(D2563,Customers!A:A,Customers!B:B )</f>
        <v>Williams-Edwards</v>
      </c>
      <c r="O2563" s="3" t="str">
        <f>_xlfn.XLOOKUP(C2563,Books!A:A,Books!B:B)</f>
        <v>Choose level</v>
      </c>
      <c r="P2563" s="3" t="str">
        <f>INDEX(Customers!B:B,MATCH(D2563,Customers!A:A,0))</f>
        <v>Williams-Edwards</v>
      </c>
    </row>
    <row r="2564" spans="1:16">
      <c r="A2564" t="s">
        <v>3211</v>
      </c>
      <c r="B2564" s="5">
        <v>44973</v>
      </c>
      <c r="C2564" t="s">
        <v>82</v>
      </c>
      <c r="D2564" t="s">
        <v>586</v>
      </c>
      <c r="E2564">
        <v>8</v>
      </c>
      <c r="F2564" t="str">
        <f t="shared" si="160"/>
        <v>Bulk</v>
      </c>
      <c r="G2564" s="3">
        <v>373</v>
      </c>
      <c r="H2564">
        <v>10</v>
      </c>
      <c r="I2564" t="str">
        <f t="shared" si="161"/>
        <v>discounted</v>
      </c>
      <c r="J2564" s="3">
        <f>Table3[[#This Row],[Quantity_Sold]]*Table3[[#This Row],[Selling_Price]]</f>
        <v>2984</v>
      </c>
      <c r="K2564" s="3">
        <f t="shared" si="162"/>
        <v>37.299999999999997</v>
      </c>
      <c r="L2564" s="3">
        <f t="shared" si="163"/>
        <v>2946.7</v>
      </c>
      <c r="M2564" s="3" t="str">
        <f>TEXT(Table3[[#This Row],[Date]], "mmmm")</f>
        <v>February</v>
      </c>
      <c r="N2564" s="3" t="str">
        <f>_xlfn.XLOOKUP(D2564,Customers!A:A,Customers!B:B )</f>
        <v>Collins-Wang</v>
      </c>
      <c r="O2564" s="3" t="str">
        <f>_xlfn.XLOOKUP(C2564,Books!A:A,Books!B:B)</f>
        <v>Light leader expect</v>
      </c>
      <c r="P2564" s="3" t="str">
        <f>INDEX(Customers!B:B,MATCH(D2564,Customers!A:A,0))</f>
        <v>Collins-Wang</v>
      </c>
    </row>
    <row r="2565" spans="1:16">
      <c r="A2565" t="s">
        <v>3212</v>
      </c>
      <c r="B2565" s="5">
        <v>44979</v>
      </c>
      <c r="C2565" t="s">
        <v>32</v>
      </c>
      <c r="D2565" t="s">
        <v>416</v>
      </c>
      <c r="E2565">
        <v>7</v>
      </c>
      <c r="F2565" t="str">
        <f t="shared" si="160"/>
        <v>Bulk</v>
      </c>
      <c r="G2565" s="3">
        <v>186</v>
      </c>
      <c r="H2565">
        <v>0</v>
      </c>
      <c r="I2565" t="str">
        <f t="shared" si="161"/>
        <v>full price</v>
      </c>
      <c r="J2565" s="3">
        <f>Table3[[#This Row],[Quantity_Sold]]*Table3[[#This Row],[Selling_Price]]</f>
        <v>1302</v>
      </c>
      <c r="K2565" s="3">
        <f t="shared" si="162"/>
        <v>0</v>
      </c>
      <c r="L2565" s="3">
        <f t="shared" si="163"/>
        <v>1302</v>
      </c>
      <c r="M2565" s="3" t="str">
        <f>TEXT(Table3[[#This Row],[Date]], "mmmm")</f>
        <v>February</v>
      </c>
      <c r="N2565" s="3" t="str">
        <f>_xlfn.XLOOKUP(D2565,Customers!A:A,Customers!B:B )</f>
        <v>Ashley, Delgado and Hernandez</v>
      </c>
      <c r="O2565" s="3" t="str">
        <f>_xlfn.XLOOKUP(C2565,Books!A:A,Books!B:B)</f>
        <v>Charge along</v>
      </c>
      <c r="P2565" s="3" t="str">
        <f>INDEX(Customers!B:B,MATCH(D2565,Customers!A:A,0))</f>
        <v>Ashley, Delgado and Hernandez</v>
      </c>
    </row>
    <row r="2566" spans="1:16">
      <c r="A2566" t="s">
        <v>3213</v>
      </c>
      <c r="B2566" s="5">
        <v>44985</v>
      </c>
      <c r="C2566" t="s">
        <v>88</v>
      </c>
      <c r="D2566" t="s">
        <v>264</v>
      </c>
      <c r="E2566">
        <v>1</v>
      </c>
      <c r="F2566" t="str">
        <f t="shared" si="160"/>
        <v>normal</v>
      </c>
      <c r="G2566" s="3">
        <v>456</v>
      </c>
      <c r="H2566">
        <v>10</v>
      </c>
      <c r="I2566" t="str">
        <f t="shared" si="161"/>
        <v>discounted</v>
      </c>
      <c r="J2566" s="3">
        <f>Table3[[#This Row],[Quantity_Sold]]*Table3[[#This Row],[Selling_Price]]</f>
        <v>456</v>
      </c>
      <c r="K2566" s="3">
        <f t="shared" si="162"/>
        <v>45.6</v>
      </c>
      <c r="L2566" s="3">
        <f t="shared" si="163"/>
        <v>410.4</v>
      </c>
      <c r="M2566" s="3" t="str">
        <f>TEXT(Table3[[#This Row],[Date]], "mmmm")</f>
        <v>February</v>
      </c>
      <c r="N2566" s="3" t="str">
        <f>_xlfn.XLOOKUP(D2566,Customers!A:A,Customers!B:B )</f>
        <v>Price Ltd</v>
      </c>
      <c r="O2566" s="3" t="str">
        <f>_xlfn.XLOOKUP(C2566,Books!A:A,Books!B:B)</f>
        <v>Lay chance</v>
      </c>
      <c r="P2566" s="3" t="str">
        <f>INDEX(Customers!B:B,MATCH(D2566,Customers!A:A,0))</f>
        <v>Price Ltd</v>
      </c>
    </row>
    <row r="2567" spans="1:16">
      <c r="A2567" t="s">
        <v>3214</v>
      </c>
      <c r="B2567" s="5">
        <v>44979</v>
      </c>
      <c r="C2567" t="s">
        <v>30</v>
      </c>
      <c r="D2567" t="s">
        <v>434</v>
      </c>
      <c r="E2567">
        <v>2</v>
      </c>
      <c r="F2567" t="str">
        <f t="shared" si="160"/>
        <v>normal</v>
      </c>
      <c r="G2567" s="3">
        <v>281</v>
      </c>
      <c r="H2567">
        <v>15</v>
      </c>
      <c r="I2567" t="str">
        <f t="shared" si="161"/>
        <v>discounted</v>
      </c>
      <c r="J2567" s="3">
        <f>Table3[[#This Row],[Quantity_Sold]]*Table3[[#This Row],[Selling_Price]]</f>
        <v>562</v>
      </c>
      <c r="K2567" s="3">
        <f t="shared" si="162"/>
        <v>42.15</v>
      </c>
      <c r="L2567" s="3">
        <f t="shared" si="163"/>
        <v>519.85</v>
      </c>
      <c r="M2567" s="3" t="str">
        <f>TEXT(Table3[[#This Row],[Date]], "mmmm")</f>
        <v>February</v>
      </c>
      <c r="N2567" s="3" t="str">
        <f>_xlfn.XLOOKUP(D2567,Customers!A:A,Customers!B:B )</f>
        <v>Gonzalez-Tran</v>
      </c>
      <c r="O2567" s="3" t="str">
        <f>_xlfn.XLOOKUP(C2567,Books!A:A,Books!B:B)</f>
        <v>Remember serve</v>
      </c>
      <c r="P2567" s="3" t="str">
        <f>INDEX(Customers!B:B,MATCH(D2567,Customers!A:A,0))</f>
        <v>Gonzalez-Tran</v>
      </c>
    </row>
    <row r="2568" spans="1:16">
      <c r="A2568" t="s">
        <v>3215</v>
      </c>
      <c r="B2568" s="5">
        <v>44983</v>
      </c>
      <c r="C2568" t="s">
        <v>32</v>
      </c>
      <c r="D2568" t="s">
        <v>446</v>
      </c>
      <c r="E2568">
        <v>7</v>
      </c>
      <c r="F2568" t="str">
        <f t="shared" si="160"/>
        <v>Bulk</v>
      </c>
      <c r="G2568" s="3">
        <v>186</v>
      </c>
      <c r="H2568">
        <v>15</v>
      </c>
      <c r="I2568" t="str">
        <f t="shared" si="161"/>
        <v>discounted</v>
      </c>
      <c r="J2568" s="3">
        <f>Table3[[#This Row],[Quantity_Sold]]*Table3[[#This Row],[Selling_Price]]</f>
        <v>1302</v>
      </c>
      <c r="K2568" s="3">
        <f t="shared" si="162"/>
        <v>27.9</v>
      </c>
      <c r="L2568" s="3">
        <f t="shared" si="163"/>
        <v>1274.0999999999999</v>
      </c>
      <c r="M2568" s="3" t="str">
        <f>TEXT(Table3[[#This Row],[Date]], "mmmm")</f>
        <v>February</v>
      </c>
      <c r="N2568" s="3" t="str">
        <f>_xlfn.XLOOKUP(D2568,Customers!A:A,Customers!B:B )</f>
        <v>Trevino LLC</v>
      </c>
      <c r="O2568" s="3" t="str">
        <f>_xlfn.XLOOKUP(C2568,Books!A:A,Books!B:B)</f>
        <v>Charge along</v>
      </c>
      <c r="P2568" s="3" t="str">
        <f>INDEX(Customers!B:B,MATCH(D2568,Customers!A:A,0))</f>
        <v>Trevino LLC</v>
      </c>
    </row>
    <row r="2569" spans="1:16">
      <c r="A2569" t="s">
        <v>3216</v>
      </c>
      <c r="B2569" s="5">
        <v>44965</v>
      </c>
      <c r="C2569" t="s">
        <v>78</v>
      </c>
      <c r="D2569" t="s">
        <v>424</v>
      </c>
      <c r="E2569">
        <v>7</v>
      </c>
      <c r="F2569" t="str">
        <f t="shared" si="160"/>
        <v>Bulk</v>
      </c>
      <c r="G2569" s="3">
        <v>288</v>
      </c>
      <c r="H2569">
        <v>0</v>
      </c>
      <c r="I2569" t="str">
        <f t="shared" si="161"/>
        <v>full price</v>
      </c>
      <c r="J2569" s="3">
        <f>Table3[[#This Row],[Quantity_Sold]]*Table3[[#This Row],[Selling_Price]]</f>
        <v>2016</v>
      </c>
      <c r="K2569" s="3">
        <f t="shared" si="162"/>
        <v>0</v>
      </c>
      <c r="L2569" s="3">
        <f t="shared" si="163"/>
        <v>2016</v>
      </c>
      <c r="M2569" s="3" t="str">
        <f>TEXT(Table3[[#This Row],[Date]], "mmmm")</f>
        <v>February</v>
      </c>
      <c r="N2569" s="3" t="str">
        <f>_xlfn.XLOOKUP(D2569,Customers!A:A,Customers!B:B )</f>
        <v>Dillon-Galloway</v>
      </c>
      <c r="O2569" s="3" t="str">
        <f>_xlfn.XLOOKUP(C2569,Books!A:A,Books!B:B)</f>
        <v>Visit although I</v>
      </c>
      <c r="P2569" s="3" t="str">
        <f>INDEX(Customers!B:B,MATCH(D2569,Customers!A:A,0))</f>
        <v>Dillon-Galloway</v>
      </c>
    </row>
    <row r="2570" spans="1:16">
      <c r="A2570" t="s">
        <v>3217</v>
      </c>
      <c r="B2570" s="5">
        <v>44960</v>
      </c>
      <c r="C2570" t="s">
        <v>54</v>
      </c>
      <c r="D2570" t="s">
        <v>234</v>
      </c>
      <c r="E2570">
        <v>2</v>
      </c>
      <c r="F2570" t="str">
        <f t="shared" si="160"/>
        <v>normal</v>
      </c>
      <c r="G2570" s="3">
        <v>421</v>
      </c>
      <c r="H2570">
        <v>0</v>
      </c>
      <c r="I2570" t="str">
        <f t="shared" si="161"/>
        <v>full price</v>
      </c>
      <c r="J2570" s="3">
        <f>Table3[[#This Row],[Quantity_Sold]]*Table3[[#This Row],[Selling_Price]]</f>
        <v>842</v>
      </c>
      <c r="K2570" s="3">
        <f t="shared" si="162"/>
        <v>0</v>
      </c>
      <c r="L2570" s="3">
        <f t="shared" si="163"/>
        <v>842</v>
      </c>
      <c r="M2570" s="3" t="str">
        <f>TEXT(Table3[[#This Row],[Date]], "mmmm")</f>
        <v>February</v>
      </c>
      <c r="N2570" s="3" t="str">
        <f>_xlfn.XLOOKUP(D2570,Customers!A:A,Customers!B:B )</f>
        <v>Alvarez, Le and Wilson</v>
      </c>
      <c r="O2570" s="3" t="str">
        <f>_xlfn.XLOOKUP(C2570,Books!A:A,Books!B:B)</f>
        <v>Author director</v>
      </c>
      <c r="P2570" s="3" t="str">
        <f>INDEX(Customers!B:B,MATCH(D2570,Customers!A:A,0))</f>
        <v>Alvarez, Le and Wilson</v>
      </c>
    </row>
    <row r="2571" spans="1:16">
      <c r="A2571" t="s">
        <v>3218</v>
      </c>
      <c r="B2571" s="5">
        <v>44962</v>
      </c>
      <c r="C2571" t="s">
        <v>124</v>
      </c>
      <c r="D2571" t="s">
        <v>418</v>
      </c>
      <c r="E2571">
        <v>6</v>
      </c>
      <c r="F2571" t="str">
        <f t="shared" si="160"/>
        <v>Bulk</v>
      </c>
      <c r="G2571" s="3">
        <v>362</v>
      </c>
      <c r="H2571">
        <v>5</v>
      </c>
      <c r="I2571" t="str">
        <f t="shared" si="161"/>
        <v>discounted</v>
      </c>
      <c r="J2571" s="3">
        <f>Table3[[#This Row],[Quantity_Sold]]*Table3[[#This Row],[Selling_Price]]</f>
        <v>2172</v>
      </c>
      <c r="K2571" s="3">
        <f t="shared" si="162"/>
        <v>18.100000000000001</v>
      </c>
      <c r="L2571" s="3">
        <f t="shared" si="163"/>
        <v>2153.9</v>
      </c>
      <c r="M2571" s="3" t="str">
        <f>TEXT(Table3[[#This Row],[Date]], "mmmm")</f>
        <v>February</v>
      </c>
      <c r="N2571" s="3" t="str">
        <f>_xlfn.XLOOKUP(D2571,Customers!A:A,Customers!B:B )</f>
        <v>Holloway, Lewis and Bryan</v>
      </c>
      <c r="O2571" s="3" t="str">
        <f>_xlfn.XLOOKUP(C2571,Books!A:A,Books!B:B)</f>
        <v>Financial</v>
      </c>
      <c r="P2571" s="3" t="str">
        <f>INDEX(Customers!B:B,MATCH(D2571,Customers!A:A,0))</f>
        <v>Holloway, Lewis and Bryan</v>
      </c>
    </row>
    <row r="2572" spans="1:16">
      <c r="A2572" t="s">
        <v>3219</v>
      </c>
      <c r="B2572" s="5">
        <v>44965</v>
      </c>
      <c r="C2572" t="s">
        <v>110</v>
      </c>
      <c r="D2572" t="s">
        <v>546</v>
      </c>
      <c r="E2572">
        <v>6</v>
      </c>
      <c r="F2572" t="str">
        <f t="shared" si="160"/>
        <v>Bulk</v>
      </c>
      <c r="G2572" s="3">
        <v>451</v>
      </c>
      <c r="H2572">
        <v>5</v>
      </c>
      <c r="I2572" t="str">
        <f t="shared" si="161"/>
        <v>discounted</v>
      </c>
      <c r="J2572" s="3">
        <f>Table3[[#This Row],[Quantity_Sold]]*Table3[[#This Row],[Selling_Price]]</f>
        <v>2706</v>
      </c>
      <c r="K2572" s="3">
        <f t="shared" si="162"/>
        <v>22.55</v>
      </c>
      <c r="L2572" s="3">
        <f t="shared" si="163"/>
        <v>2683.45</v>
      </c>
      <c r="M2572" s="3" t="str">
        <f>TEXT(Table3[[#This Row],[Date]], "mmmm")</f>
        <v>February</v>
      </c>
      <c r="N2572" s="3" t="str">
        <f>_xlfn.XLOOKUP(D2572,Customers!A:A,Customers!B:B )</f>
        <v>Sanford Group</v>
      </c>
      <c r="O2572" s="3" t="str">
        <f>_xlfn.XLOOKUP(C2572,Books!A:A,Books!B:B)</f>
        <v>Sense produce</v>
      </c>
      <c r="P2572" s="3" t="str">
        <f>INDEX(Customers!B:B,MATCH(D2572,Customers!A:A,0))</f>
        <v>Sanford Group</v>
      </c>
    </row>
    <row r="2573" spans="1:16">
      <c r="A2573" t="s">
        <v>3220</v>
      </c>
      <c r="B2573" s="5">
        <v>44959</v>
      </c>
      <c r="C2573" t="s">
        <v>66</v>
      </c>
      <c r="D2573" t="s">
        <v>192</v>
      </c>
      <c r="E2573">
        <v>1</v>
      </c>
      <c r="F2573" t="str">
        <f t="shared" si="160"/>
        <v>normal</v>
      </c>
      <c r="G2573" s="3">
        <v>271</v>
      </c>
      <c r="H2573">
        <v>5</v>
      </c>
      <c r="I2573" t="str">
        <f t="shared" si="161"/>
        <v>discounted</v>
      </c>
      <c r="J2573" s="3">
        <f>Table3[[#This Row],[Quantity_Sold]]*Table3[[#This Row],[Selling_Price]]</f>
        <v>271</v>
      </c>
      <c r="K2573" s="3">
        <f t="shared" si="162"/>
        <v>13.55</v>
      </c>
      <c r="L2573" s="3">
        <f t="shared" si="163"/>
        <v>257.45</v>
      </c>
      <c r="M2573" s="3" t="str">
        <f>TEXT(Table3[[#This Row],[Date]], "mmmm")</f>
        <v>February</v>
      </c>
      <c r="N2573" s="3" t="str">
        <f>_xlfn.XLOOKUP(D2573,Customers!A:A,Customers!B:B )</f>
        <v>Evans LLC</v>
      </c>
      <c r="O2573" s="3" t="str">
        <f>_xlfn.XLOOKUP(C2573,Books!A:A,Books!B:B)</f>
        <v>Easy citizen time</v>
      </c>
      <c r="P2573" s="3" t="str">
        <f>INDEX(Customers!B:B,MATCH(D2573,Customers!A:A,0))</f>
        <v>Evans LLC</v>
      </c>
    </row>
    <row r="2574" spans="1:16">
      <c r="A2574" t="s">
        <v>3221</v>
      </c>
      <c r="B2574" s="5">
        <v>44962</v>
      </c>
      <c r="C2574" t="s">
        <v>15</v>
      </c>
      <c r="D2574" t="s">
        <v>632</v>
      </c>
      <c r="E2574">
        <v>3</v>
      </c>
      <c r="F2574" t="str">
        <f t="shared" si="160"/>
        <v>normal</v>
      </c>
      <c r="G2574" s="3">
        <v>248</v>
      </c>
      <c r="H2574">
        <v>10</v>
      </c>
      <c r="I2574" t="str">
        <f t="shared" si="161"/>
        <v>discounted</v>
      </c>
      <c r="J2574" s="3">
        <f>Table3[[#This Row],[Quantity_Sold]]*Table3[[#This Row],[Selling_Price]]</f>
        <v>744</v>
      </c>
      <c r="K2574" s="3">
        <f t="shared" si="162"/>
        <v>24.8</v>
      </c>
      <c r="L2574" s="3">
        <f t="shared" si="163"/>
        <v>719.2</v>
      </c>
      <c r="M2574" s="3" t="str">
        <f>TEXT(Table3[[#This Row],[Date]], "mmmm")</f>
        <v>February</v>
      </c>
      <c r="N2574" s="3" t="str">
        <f>_xlfn.XLOOKUP(D2574,Customers!A:A,Customers!B:B )</f>
        <v>Jones-Hunter</v>
      </c>
      <c r="O2574" s="3" t="str">
        <f>_xlfn.XLOOKUP(C2574,Books!A:A,Books!B:B)</f>
        <v>Especially father down</v>
      </c>
      <c r="P2574" s="3" t="str">
        <f>INDEX(Customers!B:B,MATCH(D2574,Customers!A:A,0))</f>
        <v>Jones-Hunter</v>
      </c>
    </row>
    <row r="2575" spans="1:16">
      <c r="A2575" t="s">
        <v>3222</v>
      </c>
      <c r="B2575" s="5">
        <v>44985</v>
      </c>
      <c r="C2575" t="s">
        <v>68</v>
      </c>
      <c r="D2575" t="s">
        <v>186</v>
      </c>
      <c r="E2575">
        <v>9</v>
      </c>
      <c r="F2575" t="str">
        <f t="shared" si="160"/>
        <v>Bulk</v>
      </c>
      <c r="G2575" s="3">
        <v>410</v>
      </c>
      <c r="H2575">
        <v>10</v>
      </c>
      <c r="I2575" t="str">
        <f t="shared" si="161"/>
        <v>discounted</v>
      </c>
      <c r="J2575" s="3">
        <f>Table3[[#This Row],[Quantity_Sold]]*Table3[[#This Row],[Selling_Price]]</f>
        <v>3690</v>
      </c>
      <c r="K2575" s="3">
        <f t="shared" si="162"/>
        <v>41</v>
      </c>
      <c r="L2575" s="3">
        <f t="shared" si="163"/>
        <v>3649</v>
      </c>
      <c r="M2575" s="3" t="str">
        <f>TEXT(Table3[[#This Row],[Date]], "mmmm")</f>
        <v>February</v>
      </c>
      <c r="N2575" s="3" t="str">
        <f>_xlfn.XLOOKUP(D2575,Customers!A:A,Customers!B:B )</f>
        <v>Williams-Edwards</v>
      </c>
      <c r="O2575" s="3" t="str">
        <f>_xlfn.XLOOKUP(C2575,Books!A:A,Books!B:B)</f>
        <v>Audience will series</v>
      </c>
      <c r="P2575" s="3" t="str">
        <f>INDEX(Customers!B:B,MATCH(D2575,Customers!A:A,0))</f>
        <v>Williams-Edwards</v>
      </c>
    </row>
    <row r="2576" spans="1:16">
      <c r="A2576" t="s">
        <v>3223</v>
      </c>
      <c r="B2576" s="5">
        <v>44980</v>
      </c>
      <c r="C2576" t="s">
        <v>7</v>
      </c>
      <c r="D2576" t="s">
        <v>290</v>
      </c>
      <c r="E2576">
        <v>1</v>
      </c>
      <c r="F2576" t="str">
        <f t="shared" si="160"/>
        <v>normal</v>
      </c>
      <c r="G2576" s="3">
        <v>341</v>
      </c>
      <c r="H2576">
        <v>15</v>
      </c>
      <c r="I2576" t="str">
        <f t="shared" si="161"/>
        <v>discounted</v>
      </c>
      <c r="J2576" s="3">
        <f>Table3[[#This Row],[Quantity_Sold]]*Table3[[#This Row],[Selling_Price]]</f>
        <v>341</v>
      </c>
      <c r="K2576" s="3">
        <f t="shared" si="162"/>
        <v>51.15</v>
      </c>
      <c r="L2576" s="3">
        <f t="shared" si="163"/>
        <v>289.85000000000002</v>
      </c>
      <c r="M2576" s="3" t="str">
        <f>TEXT(Table3[[#This Row],[Date]], "mmmm")</f>
        <v>February</v>
      </c>
      <c r="N2576" s="3" t="str">
        <f>_xlfn.XLOOKUP(D2576,Customers!A:A,Customers!B:B )</f>
        <v>Kaiser Group</v>
      </c>
      <c r="O2576" s="3" t="str">
        <f>_xlfn.XLOOKUP(C2576,Books!A:A,Books!B:B)</f>
        <v>Key protect simple fall</v>
      </c>
      <c r="P2576" s="3" t="str">
        <f>INDEX(Customers!B:B,MATCH(D2576,Customers!A:A,0))</f>
        <v>Kaiser Group</v>
      </c>
    </row>
    <row r="2577" spans="1:16">
      <c r="A2577" t="s">
        <v>3224</v>
      </c>
      <c r="B2577" s="5">
        <v>44963</v>
      </c>
      <c r="C2577" t="s">
        <v>26</v>
      </c>
      <c r="D2577" t="s">
        <v>220</v>
      </c>
      <c r="E2577">
        <v>3</v>
      </c>
      <c r="F2577" t="str">
        <f t="shared" si="160"/>
        <v>normal</v>
      </c>
      <c r="G2577" s="3">
        <v>210</v>
      </c>
      <c r="H2577">
        <v>5</v>
      </c>
      <c r="I2577" t="str">
        <f t="shared" si="161"/>
        <v>discounted</v>
      </c>
      <c r="J2577" s="3">
        <f>Table3[[#This Row],[Quantity_Sold]]*Table3[[#This Row],[Selling_Price]]</f>
        <v>630</v>
      </c>
      <c r="K2577" s="3">
        <f t="shared" si="162"/>
        <v>10.5</v>
      </c>
      <c r="L2577" s="3">
        <f t="shared" si="163"/>
        <v>619.5</v>
      </c>
      <c r="M2577" s="3" t="str">
        <f>TEXT(Table3[[#This Row],[Date]], "mmmm")</f>
        <v>February</v>
      </c>
      <c r="N2577" s="3" t="str">
        <f>_xlfn.XLOOKUP(D2577,Customers!A:A,Customers!B:B )</f>
        <v>Moore-Torres</v>
      </c>
      <c r="O2577" s="3" t="str">
        <f>_xlfn.XLOOKUP(C2577,Books!A:A,Books!B:B)</f>
        <v>Nearly material</v>
      </c>
      <c r="P2577" s="3" t="str">
        <f>INDEX(Customers!B:B,MATCH(D2577,Customers!A:A,0))</f>
        <v>Moore-Torres</v>
      </c>
    </row>
    <row r="2578" spans="1:16">
      <c r="A2578" t="s">
        <v>3225</v>
      </c>
      <c r="B2578" s="5">
        <v>44979</v>
      </c>
      <c r="C2578" t="s">
        <v>84</v>
      </c>
      <c r="D2578" t="s">
        <v>488</v>
      </c>
      <c r="E2578">
        <v>5</v>
      </c>
      <c r="F2578" t="str">
        <f t="shared" si="160"/>
        <v>normal</v>
      </c>
      <c r="G2578" s="3">
        <v>481</v>
      </c>
      <c r="H2578">
        <v>15</v>
      </c>
      <c r="I2578" t="str">
        <f t="shared" si="161"/>
        <v>discounted</v>
      </c>
      <c r="J2578" s="3">
        <f>Table3[[#This Row],[Quantity_Sold]]*Table3[[#This Row],[Selling_Price]]</f>
        <v>2405</v>
      </c>
      <c r="K2578" s="3">
        <f t="shared" si="162"/>
        <v>72.150000000000006</v>
      </c>
      <c r="L2578" s="3">
        <f t="shared" si="163"/>
        <v>2332.85</v>
      </c>
      <c r="M2578" s="3" t="str">
        <f>TEXT(Table3[[#This Row],[Date]], "mmmm")</f>
        <v>February</v>
      </c>
      <c r="N2578" s="3" t="str">
        <f>_xlfn.XLOOKUP(D2578,Customers!A:A,Customers!B:B )</f>
        <v>Young, Reed and Goodwin</v>
      </c>
      <c r="O2578" s="3" t="str">
        <f>_xlfn.XLOOKUP(C2578,Books!A:A,Books!B:B)</f>
        <v>Statement back brother</v>
      </c>
      <c r="P2578" s="3" t="str">
        <f>INDEX(Customers!B:B,MATCH(D2578,Customers!A:A,0))</f>
        <v>Young, Reed and Goodwin</v>
      </c>
    </row>
    <row r="2579" spans="1:16">
      <c r="A2579" t="s">
        <v>3226</v>
      </c>
      <c r="B2579" s="5">
        <v>44971</v>
      </c>
      <c r="C2579" t="s">
        <v>60</v>
      </c>
      <c r="D2579" t="s">
        <v>518</v>
      </c>
      <c r="E2579">
        <v>6</v>
      </c>
      <c r="F2579" t="str">
        <f t="shared" si="160"/>
        <v>Bulk</v>
      </c>
      <c r="G2579" s="3">
        <v>459</v>
      </c>
      <c r="H2579">
        <v>0</v>
      </c>
      <c r="I2579" t="str">
        <f t="shared" si="161"/>
        <v>full price</v>
      </c>
      <c r="J2579" s="3">
        <f>Table3[[#This Row],[Quantity_Sold]]*Table3[[#This Row],[Selling_Price]]</f>
        <v>2754</v>
      </c>
      <c r="K2579" s="3">
        <f t="shared" si="162"/>
        <v>0</v>
      </c>
      <c r="L2579" s="3">
        <f t="shared" si="163"/>
        <v>2754</v>
      </c>
      <c r="M2579" s="3" t="str">
        <f>TEXT(Table3[[#This Row],[Date]], "mmmm")</f>
        <v>February</v>
      </c>
      <c r="N2579" s="3" t="str">
        <f>_xlfn.XLOOKUP(D2579,Customers!A:A,Customers!B:B )</f>
        <v>Koch, Tran and Garner</v>
      </c>
      <c r="O2579" s="3" t="str">
        <f>_xlfn.XLOOKUP(C2579,Books!A:A,Books!B:B)</f>
        <v>Whatever method</v>
      </c>
      <c r="P2579" s="3" t="str">
        <f>INDEX(Customers!B:B,MATCH(D2579,Customers!A:A,0))</f>
        <v>Koch, Tran and Garner</v>
      </c>
    </row>
    <row r="2580" spans="1:16">
      <c r="A2580" t="s">
        <v>3227</v>
      </c>
      <c r="B2580" s="5">
        <v>44964</v>
      </c>
      <c r="C2580" t="s">
        <v>18</v>
      </c>
      <c r="D2580" t="s">
        <v>386</v>
      </c>
      <c r="E2580">
        <v>9</v>
      </c>
      <c r="F2580" t="str">
        <f t="shared" si="160"/>
        <v>Bulk</v>
      </c>
      <c r="G2580" s="3">
        <v>500</v>
      </c>
      <c r="H2580">
        <v>15</v>
      </c>
      <c r="I2580" t="str">
        <f t="shared" si="161"/>
        <v>discounted</v>
      </c>
      <c r="J2580" s="3">
        <f>Table3[[#This Row],[Quantity_Sold]]*Table3[[#This Row],[Selling_Price]]</f>
        <v>4500</v>
      </c>
      <c r="K2580" s="3">
        <f t="shared" si="162"/>
        <v>75</v>
      </c>
      <c r="L2580" s="3">
        <f t="shared" si="163"/>
        <v>4425</v>
      </c>
      <c r="M2580" s="3" t="str">
        <f>TEXT(Table3[[#This Row],[Date]], "mmmm")</f>
        <v>February</v>
      </c>
      <c r="N2580" s="3" t="str">
        <f>_xlfn.XLOOKUP(D2580,Customers!A:A,Customers!B:B )</f>
        <v>Sullivan-Patterson</v>
      </c>
      <c r="O2580" s="3" t="str">
        <f>_xlfn.XLOOKUP(C2580,Books!A:A,Books!B:B)</f>
        <v>Cell become</v>
      </c>
      <c r="P2580" s="3" t="str">
        <f>INDEX(Customers!B:B,MATCH(D2580,Customers!A:A,0))</f>
        <v>Sullivan-Patterson</v>
      </c>
    </row>
    <row r="2581" spans="1:16">
      <c r="A2581" t="s">
        <v>3228</v>
      </c>
      <c r="B2581" s="5">
        <v>44958</v>
      </c>
      <c r="C2581" t="s">
        <v>36</v>
      </c>
      <c r="D2581" t="s">
        <v>222</v>
      </c>
      <c r="E2581">
        <v>1</v>
      </c>
      <c r="F2581" t="str">
        <f t="shared" si="160"/>
        <v>normal</v>
      </c>
      <c r="G2581" s="3">
        <v>420</v>
      </c>
      <c r="H2581">
        <v>5</v>
      </c>
      <c r="I2581" t="str">
        <f t="shared" si="161"/>
        <v>discounted</v>
      </c>
      <c r="J2581" s="3">
        <f>Table3[[#This Row],[Quantity_Sold]]*Table3[[#This Row],[Selling_Price]]</f>
        <v>420</v>
      </c>
      <c r="K2581" s="3">
        <f t="shared" si="162"/>
        <v>21</v>
      </c>
      <c r="L2581" s="3">
        <f t="shared" si="163"/>
        <v>399</v>
      </c>
      <c r="M2581" s="3" t="str">
        <f>TEXT(Table3[[#This Row],[Date]], "mmmm")</f>
        <v>February</v>
      </c>
      <c r="N2581" s="3" t="str">
        <f>_xlfn.XLOOKUP(D2581,Customers!A:A,Customers!B:B )</f>
        <v>Lewis-Hunter</v>
      </c>
      <c r="O2581" s="3" t="str">
        <f>_xlfn.XLOOKUP(C2581,Books!A:A,Books!B:B)</f>
        <v>Try fast</v>
      </c>
      <c r="P2581" s="3" t="str">
        <f>INDEX(Customers!B:B,MATCH(D2581,Customers!A:A,0))</f>
        <v>Lewis-Hunter</v>
      </c>
    </row>
    <row r="2582" spans="1:16">
      <c r="A2582" t="s">
        <v>3229</v>
      </c>
      <c r="B2582" s="5">
        <v>44973</v>
      </c>
      <c r="C2582" t="s">
        <v>96</v>
      </c>
      <c r="D2582" t="s">
        <v>252</v>
      </c>
      <c r="E2582">
        <v>9</v>
      </c>
      <c r="F2582" t="str">
        <f t="shared" si="160"/>
        <v>Bulk</v>
      </c>
      <c r="G2582" s="3">
        <v>396</v>
      </c>
      <c r="H2582">
        <v>5</v>
      </c>
      <c r="I2582" t="str">
        <f t="shared" si="161"/>
        <v>discounted</v>
      </c>
      <c r="J2582" s="3">
        <f>Table3[[#This Row],[Quantity_Sold]]*Table3[[#This Row],[Selling_Price]]</f>
        <v>3564</v>
      </c>
      <c r="K2582" s="3">
        <f t="shared" si="162"/>
        <v>19.8</v>
      </c>
      <c r="L2582" s="3">
        <f t="shared" si="163"/>
        <v>3544.2</v>
      </c>
      <c r="M2582" s="3" t="str">
        <f>TEXT(Table3[[#This Row],[Date]], "mmmm")</f>
        <v>February</v>
      </c>
      <c r="N2582" s="3" t="str">
        <f>_xlfn.XLOOKUP(D2582,Customers!A:A,Customers!B:B )</f>
        <v>Weber PLC</v>
      </c>
      <c r="O2582" s="3" t="str">
        <f>_xlfn.XLOOKUP(C2582,Books!A:A,Books!B:B)</f>
        <v>Green city audience</v>
      </c>
      <c r="P2582" s="3" t="str">
        <f>INDEX(Customers!B:B,MATCH(D2582,Customers!A:A,0))</f>
        <v>Weber PLC</v>
      </c>
    </row>
    <row r="2583" spans="1:16">
      <c r="A2583" t="s">
        <v>3230</v>
      </c>
      <c r="B2583" s="5">
        <v>44983</v>
      </c>
      <c r="C2583" t="s">
        <v>58</v>
      </c>
      <c r="D2583" t="s">
        <v>400</v>
      </c>
      <c r="E2583">
        <v>8</v>
      </c>
      <c r="F2583" t="str">
        <f t="shared" si="160"/>
        <v>Bulk</v>
      </c>
      <c r="G2583" s="3">
        <v>467</v>
      </c>
      <c r="H2583">
        <v>15</v>
      </c>
      <c r="I2583" t="str">
        <f t="shared" si="161"/>
        <v>discounted</v>
      </c>
      <c r="J2583" s="3">
        <f>Table3[[#This Row],[Quantity_Sold]]*Table3[[#This Row],[Selling_Price]]</f>
        <v>3736</v>
      </c>
      <c r="K2583" s="3">
        <f t="shared" si="162"/>
        <v>70.05</v>
      </c>
      <c r="L2583" s="3">
        <f t="shared" si="163"/>
        <v>3665.95</v>
      </c>
      <c r="M2583" s="3" t="str">
        <f>TEXT(Table3[[#This Row],[Date]], "mmmm")</f>
        <v>February</v>
      </c>
      <c r="N2583" s="3" t="str">
        <f>_xlfn.XLOOKUP(D2583,Customers!A:A,Customers!B:B )</f>
        <v>Clarke Group</v>
      </c>
      <c r="O2583" s="3" t="str">
        <f>_xlfn.XLOOKUP(C2583,Books!A:A,Books!B:B)</f>
        <v>World threat</v>
      </c>
      <c r="P2583" s="3" t="str">
        <f>INDEX(Customers!B:B,MATCH(D2583,Customers!A:A,0))</f>
        <v>Clarke Group</v>
      </c>
    </row>
    <row r="2584" spans="1:16">
      <c r="A2584" t="s">
        <v>3231</v>
      </c>
      <c r="B2584" s="5">
        <v>44976</v>
      </c>
      <c r="C2584" t="s">
        <v>120</v>
      </c>
      <c r="D2584" t="s">
        <v>600</v>
      </c>
      <c r="E2584">
        <v>5</v>
      </c>
      <c r="F2584" t="str">
        <f t="shared" si="160"/>
        <v>normal</v>
      </c>
      <c r="G2584" s="3">
        <v>204</v>
      </c>
      <c r="H2584">
        <v>5</v>
      </c>
      <c r="I2584" t="str">
        <f t="shared" si="161"/>
        <v>discounted</v>
      </c>
      <c r="J2584" s="3">
        <f>Table3[[#This Row],[Quantity_Sold]]*Table3[[#This Row],[Selling_Price]]</f>
        <v>1020</v>
      </c>
      <c r="K2584" s="3">
        <f t="shared" si="162"/>
        <v>10.199999999999999</v>
      </c>
      <c r="L2584" s="3">
        <f t="shared" si="163"/>
        <v>1009.8</v>
      </c>
      <c r="M2584" s="3" t="str">
        <f>TEXT(Table3[[#This Row],[Date]], "mmmm")</f>
        <v>February</v>
      </c>
      <c r="N2584" s="3" t="str">
        <f>_xlfn.XLOOKUP(D2584,Customers!A:A,Customers!B:B )</f>
        <v>Lester and Sons</v>
      </c>
      <c r="O2584" s="3" t="str">
        <f>_xlfn.XLOOKUP(C2584,Books!A:A,Books!B:B)</f>
        <v>Expect turn</v>
      </c>
      <c r="P2584" s="3" t="str">
        <f>INDEX(Customers!B:B,MATCH(D2584,Customers!A:A,0))</f>
        <v>Lester and Sons</v>
      </c>
    </row>
    <row r="2585" spans="1:16">
      <c r="A2585" t="s">
        <v>3232</v>
      </c>
      <c r="B2585" s="5">
        <v>44972</v>
      </c>
      <c r="C2585" t="s">
        <v>92</v>
      </c>
      <c r="D2585" t="s">
        <v>155</v>
      </c>
      <c r="E2585">
        <v>9</v>
      </c>
      <c r="F2585" t="str">
        <f t="shared" si="160"/>
        <v>Bulk</v>
      </c>
      <c r="G2585" s="3">
        <v>381</v>
      </c>
      <c r="H2585">
        <v>0</v>
      </c>
      <c r="I2585" t="str">
        <f t="shared" si="161"/>
        <v>full price</v>
      </c>
      <c r="J2585" s="3">
        <f>Table3[[#This Row],[Quantity_Sold]]*Table3[[#This Row],[Selling_Price]]</f>
        <v>3429</v>
      </c>
      <c r="K2585" s="3">
        <f t="shared" si="162"/>
        <v>0</v>
      </c>
      <c r="L2585" s="3">
        <f t="shared" si="163"/>
        <v>3429</v>
      </c>
      <c r="M2585" s="3" t="str">
        <f>TEXT(Table3[[#This Row],[Date]], "mmmm")</f>
        <v>February</v>
      </c>
      <c r="N2585" s="3" t="str">
        <f>_xlfn.XLOOKUP(D2585,Customers!A:A,Customers!B:B )</f>
        <v>Gibson Ltd</v>
      </c>
      <c r="O2585" s="3" t="str">
        <f>_xlfn.XLOOKUP(C2585,Books!A:A,Books!B:B)</f>
        <v>Also general growth local</v>
      </c>
      <c r="P2585" s="3" t="str">
        <f>INDEX(Customers!B:B,MATCH(D2585,Customers!A:A,0))</f>
        <v>Gibson Ltd</v>
      </c>
    </row>
    <row r="2586" spans="1:16">
      <c r="A2586" t="s">
        <v>3233</v>
      </c>
      <c r="B2586" s="5">
        <v>44976</v>
      </c>
      <c r="C2586" t="s">
        <v>36</v>
      </c>
      <c r="D2586" t="s">
        <v>624</v>
      </c>
      <c r="E2586">
        <v>2</v>
      </c>
      <c r="F2586" t="str">
        <f t="shared" si="160"/>
        <v>normal</v>
      </c>
      <c r="G2586" s="3">
        <v>420</v>
      </c>
      <c r="H2586">
        <v>15</v>
      </c>
      <c r="I2586" t="str">
        <f t="shared" si="161"/>
        <v>discounted</v>
      </c>
      <c r="J2586" s="3">
        <f>Table3[[#This Row],[Quantity_Sold]]*Table3[[#This Row],[Selling_Price]]</f>
        <v>840</v>
      </c>
      <c r="K2586" s="3">
        <f t="shared" si="162"/>
        <v>63</v>
      </c>
      <c r="L2586" s="3">
        <f t="shared" si="163"/>
        <v>777</v>
      </c>
      <c r="M2586" s="3" t="str">
        <f>TEXT(Table3[[#This Row],[Date]], "mmmm")</f>
        <v>February</v>
      </c>
      <c r="N2586" s="3" t="str">
        <f>_xlfn.XLOOKUP(D2586,Customers!A:A,Customers!B:B )</f>
        <v>Williams, Mills and Schwartz</v>
      </c>
      <c r="O2586" s="3" t="str">
        <f>_xlfn.XLOOKUP(C2586,Books!A:A,Books!B:B)</f>
        <v>Try fast</v>
      </c>
      <c r="P2586" s="3" t="str">
        <f>INDEX(Customers!B:B,MATCH(D2586,Customers!A:A,0))</f>
        <v>Williams, Mills and Schwartz</v>
      </c>
    </row>
    <row r="2587" spans="1:16">
      <c r="A2587" t="s">
        <v>3234</v>
      </c>
      <c r="B2587" s="5">
        <v>44976</v>
      </c>
      <c r="C2587" t="s">
        <v>60</v>
      </c>
      <c r="D2587" t="s">
        <v>200</v>
      </c>
      <c r="E2587">
        <v>4</v>
      </c>
      <c r="F2587" t="str">
        <f t="shared" si="160"/>
        <v>normal</v>
      </c>
      <c r="G2587" s="3">
        <v>459</v>
      </c>
      <c r="H2587">
        <v>5</v>
      </c>
      <c r="I2587" t="str">
        <f t="shared" si="161"/>
        <v>discounted</v>
      </c>
      <c r="J2587" s="3">
        <f>Table3[[#This Row],[Quantity_Sold]]*Table3[[#This Row],[Selling_Price]]</f>
        <v>1836</v>
      </c>
      <c r="K2587" s="3">
        <f t="shared" si="162"/>
        <v>22.95</v>
      </c>
      <c r="L2587" s="3">
        <f t="shared" si="163"/>
        <v>1813.05</v>
      </c>
      <c r="M2587" s="3" t="str">
        <f>TEXT(Table3[[#This Row],[Date]], "mmmm")</f>
        <v>February</v>
      </c>
      <c r="N2587" s="3" t="str">
        <f>_xlfn.XLOOKUP(D2587,Customers!A:A,Customers!B:B )</f>
        <v>Baird, Johnson and Ellison</v>
      </c>
      <c r="O2587" s="3" t="str">
        <f>_xlfn.XLOOKUP(C2587,Books!A:A,Books!B:B)</f>
        <v>Whatever method</v>
      </c>
      <c r="P2587" s="3" t="str">
        <f>INDEX(Customers!B:B,MATCH(D2587,Customers!A:A,0))</f>
        <v>Baird, Johnson and Ellison</v>
      </c>
    </row>
    <row r="2588" spans="1:16">
      <c r="A2588" t="s">
        <v>3235</v>
      </c>
      <c r="B2588" s="5">
        <v>44960</v>
      </c>
      <c r="C2588" t="s">
        <v>124</v>
      </c>
      <c r="D2588" t="s">
        <v>282</v>
      </c>
      <c r="E2588">
        <v>8</v>
      </c>
      <c r="F2588" t="str">
        <f t="shared" si="160"/>
        <v>Bulk</v>
      </c>
      <c r="G2588" s="3">
        <v>362</v>
      </c>
      <c r="H2588">
        <v>15</v>
      </c>
      <c r="I2588" t="str">
        <f t="shared" si="161"/>
        <v>discounted</v>
      </c>
      <c r="J2588" s="3">
        <f>Table3[[#This Row],[Quantity_Sold]]*Table3[[#This Row],[Selling_Price]]</f>
        <v>2896</v>
      </c>
      <c r="K2588" s="3">
        <f t="shared" si="162"/>
        <v>54.3</v>
      </c>
      <c r="L2588" s="3">
        <f t="shared" si="163"/>
        <v>2841.7</v>
      </c>
      <c r="M2588" s="3" t="str">
        <f>TEXT(Table3[[#This Row],[Date]], "mmmm")</f>
        <v>February</v>
      </c>
      <c r="N2588" s="3" t="str">
        <f>_xlfn.XLOOKUP(D2588,Customers!A:A,Customers!B:B )</f>
        <v>Mckenzie-Russell</v>
      </c>
      <c r="O2588" s="3" t="str">
        <f>_xlfn.XLOOKUP(C2588,Books!A:A,Books!B:B)</f>
        <v>Financial</v>
      </c>
      <c r="P2588" s="3" t="str">
        <f>INDEX(Customers!B:B,MATCH(D2588,Customers!A:A,0))</f>
        <v>Mckenzie-Russell</v>
      </c>
    </row>
    <row r="2589" spans="1:16">
      <c r="A2589" t="s">
        <v>3236</v>
      </c>
      <c r="B2589" s="5">
        <v>44961</v>
      </c>
      <c r="C2589" t="s">
        <v>80</v>
      </c>
      <c r="D2589" t="s">
        <v>292</v>
      </c>
      <c r="E2589">
        <v>5</v>
      </c>
      <c r="F2589" t="str">
        <f t="shared" si="160"/>
        <v>normal</v>
      </c>
      <c r="G2589" s="3">
        <v>164</v>
      </c>
      <c r="H2589">
        <v>0</v>
      </c>
      <c r="I2589" t="str">
        <f t="shared" si="161"/>
        <v>full price</v>
      </c>
      <c r="J2589" s="3">
        <f>Table3[[#This Row],[Quantity_Sold]]*Table3[[#This Row],[Selling_Price]]</f>
        <v>820</v>
      </c>
      <c r="K2589" s="3">
        <f t="shared" si="162"/>
        <v>0</v>
      </c>
      <c r="L2589" s="3">
        <f t="shared" si="163"/>
        <v>820</v>
      </c>
      <c r="M2589" s="3" t="str">
        <f>TEXT(Table3[[#This Row],[Date]], "mmmm")</f>
        <v>February</v>
      </c>
      <c r="N2589" s="3" t="str">
        <f>_xlfn.XLOOKUP(D2589,Customers!A:A,Customers!B:B )</f>
        <v>Murphy Group</v>
      </c>
      <c r="O2589" s="3" t="str">
        <f>_xlfn.XLOOKUP(C2589,Books!A:A,Books!B:B)</f>
        <v>Can apply</v>
      </c>
      <c r="P2589" s="3" t="str">
        <f>INDEX(Customers!B:B,MATCH(D2589,Customers!A:A,0))</f>
        <v>Murphy Group</v>
      </c>
    </row>
    <row r="2590" spans="1:16">
      <c r="A2590" t="s">
        <v>3237</v>
      </c>
      <c r="B2590" s="5">
        <v>44970</v>
      </c>
      <c r="C2590" t="s">
        <v>72</v>
      </c>
      <c r="D2590" t="s">
        <v>586</v>
      </c>
      <c r="E2590">
        <v>10</v>
      </c>
      <c r="F2590" t="str">
        <f t="shared" si="160"/>
        <v>Bulk</v>
      </c>
      <c r="G2590" s="3">
        <v>423</v>
      </c>
      <c r="H2590">
        <v>5</v>
      </c>
      <c r="I2590" t="str">
        <f t="shared" si="161"/>
        <v>discounted</v>
      </c>
      <c r="J2590" s="3">
        <f>Table3[[#This Row],[Quantity_Sold]]*Table3[[#This Row],[Selling_Price]]</f>
        <v>4230</v>
      </c>
      <c r="K2590" s="3">
        <f t="shared" si="162"/>
        <v>21.15</v>
      </c>
      <c r="L2590" s="3">
        <f t="shared" si="163"/>
        <v>4208.8500000000004</v>
      </c>
      <c r="M2590" s="3" t="str">
        <f>TEXT(Table3[[#This Row],[Date]], "mmmm")</f>
        <v>February</v>
      </c>
      <c r="N2590" s="3" t="str">
        <f>_xlfn.XLOOKUP(D2590,Customers!A:A,Customers!B:B )</f>
        <v>Collins-Wang</v>
      </c>
      <c r="O2590" s="3" t="str">
        <f>_xlfn.XLOOKUP(C2590,Books!A:A,Books!B:B)</f>
        <v>Remain hard</v>
      </c>
      <c r="P2590" s="3" t="str">
        <f>INDEX(Customers!B:B,MATCH(D2590,Customers!A:A,0))</f>
        <v>Collins-Wang</v>
      </c>
    </row>
    <row r="2591" spans="1:16">
      <c r="A2591" t="s">
        <v>3238</v>
      </c>
      <c r="B2591" s="5">
        <v>44963</v>
      </c>
      <c r="C2591" t="s">
        <v>80</v>
      </c>
      <c r="D2591" t="s">
        <v>288</v>
      </c>
      <c r="E2591">
        <v>4</v>
      </c>
      <c r="F2591" t="str">
        <f t="shared" si="160"/>
        <v>normal</v>
      </c>
      <c r="G2591" s="3">
        <v>164</v>
      </c>
      <c r="H2591">
        <v>0</v>
      </c>
      <c r="I2591" t="str">
        <f t="shared" si="161"/>
        <v>full price</v>
      </c>
      <c r="J2591" s="3">
        <f>Table3[[#This Row],[Quantity_Sold]]*Table3[[#This Row],[Selling_Price]]</f>
        <v>656</v>
      </c>
      <c r="K2591" s="3">
        <f t="shared" si="162"/>
        <v>0</v>
      </c>
      <c r="L2591" s="3">
        <f t="shared" si="163"/>
        <v>656</v>
      </c>
      <c r="M2591" s="3" t="str">
        <f>TEXT(Table3[[#This Row],[Date]], "mmmm")</f>
        <v>February</v>
      </c>
      <c r="N2591" s="3" t="str">
        <f>_xlfn.XLOOKUP(D2591,Customers!A:A,Customers!B:B )</f>
        <v>Martinez, Bruce and Brady</v>
      </c>
      <c r="O2591" s="3" t="str">
        <f>_xlfn.XLOOKUP(C2591,Books!A:A,Books!B:B)</f>
        <v>Can apply</v>
      </c>
      <c r="P2591" s="3" t="str">
        <f>INDEX(Customers!B:B,MATCH(D2591,Customers!A:A,0))</f>
        <v>Martinez, Bruce and Brady</v>
      </c>
    </row>
    <row r="2592" spans="1:16">
      <c r="A2592" t="s">
        <v>3239</v>
      </c>
      <c r="B2592" s="5">
        <v>44960</v>
      </c>
      <c r="C2592" t="s">
        <v>10</v>
      </c>
      <c r="D2592" t="s">
        <v>284</v>
      </c>
      <c r="E2592">
        <v>1</v>
      </c>
      <c r="F2592" t="str">
        <f t="shared" si="160"/>
        <v>normal</v>
      </c>
      <c r="G2592" s="3">
        <v>167</v>
      </c>
      <c r="H2592">
        <v>15</v>
      </c>
      <c r="I2592" t="str">
        <f t="shared" si="161"/>
        <v>discounted</v>
      </c>
      <c r="J2592" s="3">
        <f>Table3[[#This Row],[Quantity_Sold]]*Table3[[#This Row],[Selling_Price]]</f>
        <v>167</v>
      </c>
      <c r="K2592" s="3">
        <f t="shared" si="162"/>
        <v>25.05</v>
      </c>
      <c r="L2592" s="3">
        <f t="shared" si="163"/>
        <v>141.94999999999999</v>
      </c>
      <c r="M2592" s="3" t="str">
        <f>TEXT(Table3[[#This Row],[Date]], "mmmm")</f>
        <v>February</v>
      </c>
      <c r="N2592" s="3" t="str">
        <f>_xlfn.XLOOKUP(D2592,Customers!A:A,Customers!B:B )</f>
        <v>Rodriguez, Evans and Valdez</v>
      </c>
      <c r="O2592" s="3" t="str">
        <f>_xlfn.XLOOKUP(C2592,Books!A:A,Books!B:B)</f>
        <v>Late</v>
      </c>
      <c r="P2592" s="3" t="str">
        <f>INDEX(Customers!B:B,MATCH(D2592,Customers!A:A,0))</f>
        <v>Rodriguez, Evans and Valdez</v>
      </c>
    </row>
    <row r="2593" spans="1:16">
      <c r="A2593" t="s">
        <v>3240</v>
      </c>
      <c r="B2593" s="5">
        <v>44961</v>
      </c>
      <c r="C2593" t="s">
        <v>44</v>
      </c>
      <c r="D2593" t="s">
        <v>436</v>
      </c>
      <c r="E2593">
        <v>6</v>
      </c>
      <c r="F2593" t="str">
        <f t="shared" si="160"/>
        <v>Bulk</v>
      </c>
      <c r="G2593" s="3">
        <v>295</v>
      </c>
      <c r="H2593">
        <v>5</v>
      </c>
      <c r="I2593" t="str">
        <f t="shared" si="161"/>
        <v>discounted</v>
      </c>
      <c r="J2593" s="3">
        <f>Table3[[#This Row],[Quantity_Sold]]*Table3[[#This Row],[Selling_Price]]</f>
        <v>1770</v>
      </c>
      <c r="K2593" s="3">
        <f t="shared" si="162"/>
        <v>14.75</v>
      </c>
      <c r="L2593" s="3">
        <f t="shared" si="163"/>
        <v>1755.25</v>
      </c>
      <c r="M2593" s="3" t="str">
        <f>TEXT(Table3[[#This Row],[Date]], "mmmm")</f>
        <v>February</v>
      </c>
      <c r="N2593" s="3" t="str">
        <f>_xlfn.XLOOKUP(D2593,Customers!A:A,Customers!B:B )</f>
        <v>Brown-Rivers</v>
      </c>
      <c r="O2593" s="3" t="str">
        <f>_xlfn.XLOOKUP(C2593,Books!A:A,Books!B:B)</f>
        <v>Once suddenly</v>
      </c>
      <c r="P2593" s="3" t="str">
        <f>INDEX(Customers!B:B,MATCH(D2593,Customers!A:A,0))</f>
        <v>Brown-Rivers</v>
      </c>
    </row>
    <row r="2594" spans="1:16">
      <c r="A2594" t="s">
        <v>3241</v>
      </c>
      <c r="B2594" s="5">
        <v>44978</v>
      </c>
      <c r="C2594" t="s">
        <v>76</v>
      </c>
      <c r="D2594" t="s">
        <v>424</v>
      </c>
      <c r="E2594">
        <v>4</v>
      </c>
      <c r="F2594" t="str">
        <f t="shared" si="160"/>
        <v>normal</v>
      </c>
      <c r="G2594" s="3">
        <v>305</v>
      </c>
      <c r="H2594">
        <v>10</v>
      </c>
      <c r="I2594" t="str">
        <f t="shared" si="161"/>
        <v>discounted</v>
      </c>
      <c r="J2594" s="3">
        <f>Table3[[#This Row],[Quantity_Sold]]*Table3[[#This Row],[Selling_Price]]</f>
        <v>1220</v>
      </c>
      <c r="K2594" s="3">
        <f t="shared" si="162"/>
        <v>30.5</v>
      </c>
      <c r="L2594" s="3">
        <f t="shared" si="163"/>
        <v>1189.5</v>
      </c>
      <c r="M2594" s="3" t="str">
        <f>TEXT(Table3[[#This Row],[Date]], "mmmm")</f>
        <v>February</v>
      </c>
      <c r="N2594" s="3" t="str">
        <f>_xlfn.XLOOKUP(D2594,Customers!A:A,Customers!B:B )</f>
        <v>Dillon-Galloway</v>
      </c>
      <c r="O2594" s="3" t="str">
        <f>_xlfn.XLOOKUP(C2594,Books!A:A,Books!B:B)</f>
        <v>Above treatment</v>
      </c>
      <c r="P2594" s="3" t="str">
        <f>INDEX(Customers!B:B,MATCH(D2594,Customers!A:A,0))</f>
        <v>Dillon-Galloway</v>
      </c>
    </row>
    <row r="2595" spans="1:16">
      <c r="A2595" t="s">
        <v>3242</v>
      </c>
      <c r="B2595" s="5">
        <v>44978</v>
      </c>
      <c r="C2595" t="s">
        <v>108</v>
      </c>
      <c r="D2595" t="s">
        <v>278</v>
      </c>
      <c r="E2595">
        <v>2</v>
      </c>
      <c r="F2595" t="str">
        <f t="shared" si="160"/>
        <v>normal</v>
      </c>
      <c r="G2595" s="3">
        <v>287</v>
      </c>
      <c r="H2595">
        <v>10</v>
      </c>
      <c r="I2595" t="str">
        <f t="shared" si="161"/>
        <v>discounted</v>
      </c>
      <c r="J2595" s="3">
        <f>Table3[[#This Row],[Quantity_Sold]]*Table3[[#This Row],[Selling_Price]]</f>
        <v>574</v>
      </c>
      <c r="K2595" s="3">
        <f t="shared" si="162"/>
        <v>28.7</v>
      </c>
      <c r="L2595" s="3">
        <f t="shared" si="163"/>
        <v>545.29999999999995</v>
      </c>
      <c r="M2595" s="3" t="str">
        <f>TEXT(Table3[[#This Row],[Date]], "mmmm")</f>
        <v>February</v>
      </c>
      <c r="N2595" s="3" t="str">
        <f>_xlfn.XLOOKUP(D2595,Customers!A:A,Customers!B:B )</f>
        <v>Reid, Chavez and Flowers</v>
      </c>
      <c r="O2595" s="3" t="str">
        <f>_xlfn.XLOOKUP(C2595,Books!A:A,Books!B:B)</f>
        <v>Front</v>
      </c>
      <c r="P2595" s="3" t="str">
        <f>INDEX(Customers!B:B,MATCH(D2595,Customers!A:A,0))</f>
        <v>Reid, Chavez and Flowers</v>
      </c>
    </row>
    <row r="2596" spans="1:16">
      <c r="A2596" t="s">
        <v>3243</v>
      </c>
      <c r="B2596" s="5">
        <v>44974</v>
      </c>
      <c r="C2596" t="s">
        <v>124</v>
      </c>
      <c r="D2596" t="s">
        <v>248</v>
      </c>
      <c r="E2596">
        <v>1</v>
      </c>
      <c r="F2596" t="str">
        <f t="shared" si="160"/>
        <v>normal</v>
      </c>
      <c r="G2596" s="3">
        <v>362</v>
      </c>
      <c r="H2596">
        <v>15</v>
      </c>
      <c r="I2596" t="str">
        <f t="shared" si="161"/>
        <v>discounted</v>
      </c>
      <c r="J2596" s="3">
        <f>Table3[[#This Row],[Quantity_Sold]]*Table3[[#This Row],[Selling_Price]]</f>
        <v>362</v>
      </c>
      <c r="K2596" s="3">
        <f t="shared" si="162"/>
        <v>54.3</v>
      </c>
      <c r="L2596" s="3">
        <f t="shared" si="163"/>
        <v>307.7</v>
      </c>
      <c r="M2596" s="3" t="str">
        <f>TEXT(Table3[[#This Row],[Date]], "mmmm")</f>
        <v>February</v>
      </c>
      <c r="N2596" s="3" t="str">
        <f>_xlfn.XLOOKUP(D2596,Customers!A:A,Customers!B:B )</f>
        <v>Macdonald Ltd</v>
      </c>
      <c r="O2596" s="3" t="str">
        <f>_xlfn.XLOOKUP(C2596,Books!A:A,Books!B:B)</f>
        <v>Financial</v>
      </c>
      <c r="P2596" s="3" t="str">
        <f>INDEX(Customers!B:B,MATCH(D2596,Customers!A:A,0))</f>
        <v>Macdonald Ltd</v>
      </c>
    </row>
    <row r="2597" spans="1:16">
      <c r="A2597" t="s">
        <v>3244</v>
      </c>
      <c r="B2597" s="5">
        <v>44958</v>
      </c>
      <c r="C2597" t="s">
        <v>80</v>
      </c>
      <c r="D2597" t="s">
        <v>606</v>
      </c>
      <c r="E2597">
        <v>5</v>
      </c>
      <c r="F2597" t="str">
        <f t="shared" si="160"/>
        <v>normal</v>
      </c>
      <c r="G2597" s="3">
        <v>164</v>
      </c>
      <c r="H2597">
        <v>0</v>
      </c>
      <c r="I2597" t="str">
        <f t="shared" si="161"/>
        <v>full price</v>
      </c>
      <c r="J2597" s="3">
        <f>Table3[[#This Row],[Quantity_Sold]]*Table3[[#This Row],[Selling_Price]]</f>
        <v>820</v>
      </c>
      <c r="K2597" s="3">
        <f t="shared" si="162"/>
        <v>0</v>
      </c>
      <c r="L2597" s="3">
        <f t="shared" si="163"/>
        <v>820</v>
      </c>
      <c r="M2597" s="3" t="str">
        <f>TEXT(Table3[[#This Row],[Date]], "mmmm")</f>
        <v>February</v>
      </c>
      <c r="N2597" s="3" t="str">
        <f>_xlfn.XLOOKUP(D2597,Customers!A:A,Customers!B:B )</f>
        <v>Jackson Inc</v>
      </c>
      <c r="O2597" s="3" t="str">
        <f>_xlfn.XLOOKUP(C2597,Books!A:A,Books!B:B)</f>
        <v>Can apply</v>
      </c>
      <c r="P2597" s="3" t="str">
        <f>INDEX(Customers!B:B,MATCH(D2597,Customers!A:A,0))</f>
        <v>Jackson Inc</v>
      </c>
    </row>
    <row r="2598" spans="1:16">
      <c r="A2598" t="s">
        <v>3245</v>
      </c>
      <c r="B2598" s="5">
        <v>44960</v>
      </c>
      <c r="C2598" t="s">
        <v>62</v>
      </c>
      <c r="D2598" t="s">
        <v>382</v>
      </c>
      <c r="E2598">
        <v>4</v>
      </c>
      <c r="F2598" t="str">
        <f t="shared" si="160"/>
        <v>normal</v>
      </c>
      <c r="G2598" s="3">
        <v>336</v>
      </c>
      <c r="H2598">
        <v>15</v>
      </c>
      <c r="I2598" t="str">
        <f t="shared" si="161"/>
        <v>discounted</v>
      </c>
      <c r="J2598" s="3">
        <f>Table3[[#This Row],[Quantity_Sold]]*Table3[[#This Row],[Selling_Price]]</f>
        <v>1344</v>
      </c>
      <c r="K2598" s="3">
        <f t="shared" si="162"/>
        <v>50.4</v>
      </c>
      <c r="L2598" s="3">
        <f t="shared" si="163"/>
        <v>1293.5999999999999</v>
      </c>
      <c r="M2598" s="3" t="str">
        <f>TEXT(Table3[[#This Row],[Date]], "mmmm")</f>
        <v>February</v>
      </c>
      <c r="N2598" s="3" t="str">
        <f>_xlfn.XLOOKUP(D2598,Customers!A:A,Customers!B:B )</f>
        <v>Williams and Sons</v>
      </c>
      <c r="O2598" s="3" t="str">
        <f>_xlfn.XLOOKUP(C2598,Books!A:A,Books!B:B)</f>
        <v>Wife get age</v>
      </c>
      <c r="P2598" s="3" t="str">
        <f>INDEX(Customers!B:B,MATCH(D2598,Customers!A:A,0))</f>
        <v>Williams and Sons</v>
      </c>
    </row>
    <row r="2599" spans="1:16">
      <c r="A2599" t="s">
        <v>3246</v>
      </c>
      <c r="B2599" s="5">
        <v>44959</v>
      </c>
      <c r="C2599" t="s">
        <v>106</v>
      </c>
      <c r="D2599" t="s">
        <v>282</v>
      </c>
      <c r="E2599">
        <v>2</v>
      </c>
      <c r="F2599" t="str">
        <f t="shared" si="160"/>
        <v>normal</v>
      </c>
      <c r="G2599" s="3">
        <v>219</v>
      </c>
      <c r="H2599">
        <v>15</v>
      </c>
      <c r="I2599" t="str">
        <f t="shared" si="161"/>
        <v>discounted</v>
      </c>
      <c r="J2599" s="3">
        <f>Table3[[#This Row],[Quantity_Sold]]*Table3[[#This Row],[Selling_Price]]</f>
        <v>438</v>
      </c>
      <c r="K2599" s="3">
        <f t="shared" si="162"/>
        <v>32.85</v>
      </c>
      <c r="L2599" s="3">
        <f t="shared" si="163"/>
        <v>405.15</v>
      </c>
      <c r="M2599" s="3" t="str">
        <f>TEXT(Table3[[#This Row],[Date]], "mmmm")</f>
        <v>February</v>
      </c>
      <c r="N2599" s="3" t="str">
        <f>_xlfn.XLOOKUP(D2599,Customers!A:A,Customers!B:B )</f>
        <v>Mckenzie-Russell</v>
      </c>
      <c r="O2599" s="3" t="str">
        <f>_xlfn.XLOOKUP(C2599,Books!A:A,Books!B:B)</f>
        <v>Some may</v>
      </c>
      <c r="P2599" s="3" t="str">
        <f>INDEX(Customers!B:B,MATCH(D2599,Customers!A:A,0))</f>
        <v>Mckenzie-Russell</v>
      </c>
    </row>
    <row r="2600" spans="1:16">
      <c r="A2600" t="s">
        <v>3247</v>
      </c>
      <c r="B2600" s="5">
        <v>44967</v>
      </c>
      <c r="C2600" t="s">
        <v>88</v>
      </c>
      <c r="D2600" t="s">
        <v>274</v>
      </c>
      <c r="E2600">
        <v>1</v>
      </c>
      <c r="F2600" t="str">
        <f t="shared" si="160"/>
        <v>normal</v>
      </c>
      <c r="G2600" s="3">
        <v>456</v>
      </c>
      <c r="H2600">
        <v>10</v>
      </c>
      <c r="I2600" t="str">
        <f t="shared" si="161"/>
        <v>discounted</v>
      </c>
      <c r="J2600" s="3">
        <f>Table3[[#This Row],[Quantity_Sold]]*Table3[[#This Row],[Selling_Price]]</f>
        <v>456</v>
      </c>
      <c r="K2600" s="3">
        <f t="shared" si="162"/>
        <v>45.6</v>
      </c>
      <c r="L2600" s="3">
        <f t="shared" si="163"/>
        <v>410.4</v>
      </c>
      <c r="M2600" s="3" t="str">
        <f>TEXT(Table3[[#This Row],[Date]], "mmmm")</f>
        <v>February</v>
      </c>
      <c r="N2600" s="3" t="str">
        <f>_xlfn.XLOOKUP(D2600,Customers!A:A,Customers!B:B )</f>
        <v>Green, Wilson and Flynn</v>
      </c>
      <c r="O2600" s="3" t="str">
        <f>_xlfn.XLOOKUP(C2600,Books!A:A,Books!B:B)</f>
        <v>Lay chance</v>
      </c>
      <c r="P2600" s="3" t="str">
        <f>INDEX(Customers!B:B,MATCH(D2600,Customers!A:A,0))</f>
        <v>Green, Wilson and Flynn</v>
      </c>
    </row>
    <row r="2601" spans="1:16">
      <c r="A2601" t="s">
        <v>3248</v>
      </c>
      <c r="B2601" s="5">
        <v>44981</v>
      </c>
      <c r="C2601" t="s">
        <v>120</v>
      </c>
      <c r="D2601" t="s">
        <v>162</v>
      </c>
      <c r="E2601">
        <v>1</v>
      </c>
      <c r="F2601" t="str">
        <f t="shared" si="160"/>
        <v>normal</v>
      </c>
      <c r="G2601" s="3">
        <v>204</v>
      </c>
      <c r="H2601">
        <v>5</v>
      </c>
      <c r="I2601" t="str">
        <f t="shared" si="161"/>
        <v>discounted</v>
      </c>
      <c r="J2601" s="3">
        <f>Table3[[#This Row],[Quantity_Sold]]*Table3[[#This Row],[Selling_Price]]</f>
        <v>204</v>
      </c>
      <c r="K2601" s="3">
        <f t="shared" si="162"/>
        <v>10.199999999999999</v>
      </c>
      <c r="L2601" s="3">
        <f t="shared" si="163"/>
        <v>193.8</v>
      </c>
      <c r="M2601" s="3" t="str">
        <f>TEXT(Table3[[#This Row],[Date]], "mmmm")</f>
        <v>February</v>
      </c>
      <c r="N2601" s="3" t="str">
        <f>_xlfn.XLOOKUP(D2601,Customers!A:A,Customers!B:B )</f>
        <v>Trevino PLC</v>
      </c>
      <c r="O2601" s="3" t="str">
        <f>_xlfn.XLOOKUP(C2601,Books!A:A,Books!B:B)</f>
        <v>Expect turn</v>
      </c>
      <c r="P2601" s="3" t="str">
        <f>INDEX(Customers!B:B,MATCH(D2601,Customers!A:A,0))</f>
        <v>Trevino PLC</v>
      </c>
    </row>
    <row r="2602" spans="1:16">
      <c r="A2602" t="s">
        <v>3249</v>
      </c>
      <c r="B2602" s="5">
        <v>44973</v>
      </c>
      <c r="C2602" t="s">
        <v>124</v>
      </c>
      <c r="D2602" t="s">
        <v>434</v>
      </c>
      <c r="E2602">
        <v>2</v>
      </c>
      <c r="F2602" t="str">
        <f t="shared" si="160"/>
        <v>normal</v>
      </c>
      <c r="G2602" s="3">
        <v>362</v>
      </c>
      <c r="H2602">
        <v>10</v>
      </c>
      <c r="I2602" t="str">
        <f t="shared" si="161"/>
        <v>discounted</v>
      </c>
      <c r="J2602" s="3">
        <f>Table3[[#This Row],[Quantity_Sold]]*Table3[[#This Row],[Selling_Price]]</f>
        <v>724</v>
      </c>
      <c r="K2602" s="3">
        <f t="shared" si="162"/>
        <v>36.200000000000003</v>
      </c>
      <c r="L2602" s="3">
        <f t="shared" si="163"/>
        <v>687.8</v>
      </c>
      <c r="M2602" s="3" t="str">
        <f>TEXT(Table3[[#This Row],[Date]], "mmmm")</f>
        <v>February</v>
      </c>
      <c r="N2602" s="3" t="str">
        <f>_xlfn.XLOOKUP(D2602,Customers!A:A,Customers!B:B )</f>
        <v>Gonzalez-Tran</v>
      </c>
      <c r="O2602" s="3" t="str">
        <f>_xlfn.XLOOKUP(C2602,Books!A:A,Books!B:B)</f>
        <v>Financial</v>
      </c>
      <c r="P2602" s="3" t="str">
        <f>INDEX(Customers!B:B,MATCH(D2602,Customers!A:A,0))</f>
        <v>Gonzalez-Tran</v>
      </c>
    </row>
    <row r="2603" spans="1:16">
      <c r="A2603" t="s">
        <v>3250</v>
      </c>
      <c r="B2603" s="5">
        <v>44983</v>
      </c>
      <c r="C2603" t="s">
        <v>124</v>
      </c>
      <c r="D2603" t="s">
        <v>390</v>
      </c>
      <c r="E2603">
        <v>2</v>
      </c>
      <c r="F2603" t="str">
        <f t="shared" si="160"/>
        <v>normal</v>
      </c>
      <c r="G2603" s="3">
        <v>362</v>
      </c>
      <c r="H2603">
        <v>5</v>
      </c>
      <c r="I2603" t="str">
        <f t="shared" si="161"/>
        <v>discounted</v>
      </c>
      <c r="J2603" s="3">
        <f>Table3[[#This Row],[Quantity_Sold]]*Table3[[#This Row],[Selling_Price]]</f>
        <v>724</v>
      </c>
      <c r="K2603" s="3">
        <f t="shared" si="162"/>
        <v>18.100000000000001</v>
      </c>
      <c r="L2603" s="3">
        <f t="shared" si="163"/>
        <v>705.9</v>
      </c>
      <c r="M2603" s="3" t="str">
        <f>TEXT(Table3[[#This Row],[Date]], "mmmm")</f>
        <v>February</v>
      </c>
      <c r="N2603" s="3" t="str">
        <f>_xlfn.XLOOKUP(D2603,Customers!A:A,Customers!B:B )</f>
        <v>Rodriguez, Brown and Daniels</v>
      </c>
      <c r="O2603" s="3" t="str">
        <f>_xlfn.XLOOKUP(C2603,Books!A:A,Books!B:B)</f>
        <v>Financial</v>
      </c>
      <c r="P2603" s="3" t="str">
        <f>INDEX(Customers!B:B,MATCH(D2603,Customers!A:A,0))</f>
        <v>Rodriguez, Brown and Daniels</v>
      </c>
    </row>
    <row r="2604" spans="1:16">
      <c r="A2604" t="s">
        <v>3251</v>
      </c>
      <c r="B2604" s="5">
        <v>44975</v>
      </c>
      <c r="C2604" t="s">
        <v>52</v>
      </c>
      <c r="D2604" t="s">
        <v>504</v>
      </c>
      <c r="E2604">
        <v>6</v>
      </c>
      <c r="F2604" t="str">
        <f t="shared" si="160"/>
        <v>Bulk</v>
      </c>
      <c r="G2604" s="3">
        <v>441</v>
      </c>
      <c r="H2604">
        <v>15</v>
      </c>
      <c r="I2604" t="str">
        <f t="shared" si="161"/>
        <v>discounted</v>
      </c>
      <c r="J2604" s="3">
        <f>Table3[[#This Row],[Quantity_Sold]]*Table3[[#This Row],[Selling_Price]]</f>
        <v>2646</v>
      </c>
      <c r="K2604" s="3">
        <f t="shared" si="162"/>
        <v>66.150000000000006</v>
      </c>
      <c r="L2604" s="3">
        <f t="shared" si="163"/>
        <v>2579.85</v>
      </c>
      <c r="M2604" s="3" t="str">
        <f>TEXT(Table3[[#This Row],[Date]], "mmmm")</f>
        <v>February</v>
      </c>
      <c r="N2604" s="3" t="str">
        <f>_xlfn.XLOOKUP(D2604,Customers!A:A,Customers!B:B )</f>
        <v>Jones, Rodriguez and Alexander</v>
      </c>
      <c r="O2604" s="3" t="str">
        <f>_xlfn.XLOOKUP(C2604,Books!A:A,Books!B:B)</f>
        <v>Hope meet thing</v>
      </c>
      <c r="P2604" s="3" t="str">
        <f>INDEX(Customers!B:B,MATCH(D2604,Customers!A:A,0))</f>
        <v>Jones, Rodriguez and Alexander</v>
      </c>
    </row>
    <row r="2605" spans="1:16">
      <c r="A2605" t="s">
        <v>3252</v>
      </c>
      <c r="B2605" s="5">
        <v>44973</v>
      </c>
      <c r="C2605" t="s">
        <v>54</v>
      </c>
      <c r="D2605" t="s">
        <v>302</v>
      </c>
      <c r="E2605">
        <v>9</v>
      </c>
      <c r="F2605" t="str">
        <f t="shared" si="160"/>
        <v>Bulk</v>
      </c>
      <c r="G2605" s="3">
        <v>421</v>
      </c>
      <c r="H2605">
        <v>0</v>
      </c>
      <c r="I2605" t="str">
        <f t="shared" si="161"/>
        <v>full price</v>
      </c>
      <c r="J2605" s="3">
        <f>Table3[[#This Row],[Quantity_Sold]]*Table3[[#This Row],[Selling_Price]]</f>
        <v>3789</v>
      </c>
      <c r="K2605" s="3">
        <f t="shared" si="162"/>
        <v>0</v>
      </c>
      <c r="L2605" s="3">
        <f t="shared" si="163"/>
        <v>3789</v>
      </c>
      <c r="M2605" s="3" t="str">
        <f>TEXT(Table3[[#This Row],[Date]], "mmmm")</f>
        <v>February</v>
      </c>
      <c r="N2605" s="3" t="str">
        <f>_xlfn.XLOOKUP(D2605,Customers!A:A,Customers!B:B )</f>
        <v>Miles Ltd</v>
      </c>
      <c r="O2605" s="3" t="str">
        <f>_xlfn.XLOOKUP(C2605,Books!A:A,Books!B:B)</f>
        <v>Author director</v>
      </c>
      <c r="P2605" s="3" t="str">
        <f>INDEX(Customers!B:B,MATCH(D2605,Customers!A:A,0))</f>
        <v>Miles Ltd</v>
      </c>
    </row>
    <row r="2606" spans="1:16">
      <c r="A2606" t="s">
        <v>3253</v>
      </c>
      <c r="B2606" s="5">
        <v>44984</v>
      </c>
      <c r="C2606" t="s">
        <v>7</v>
      </c>
      <c r="D2606" t="s">
        <v>432</v>
      </c>
      <c r="E2606">
        <v>1</v>
      </c>
      <c r="F2606" t="str">
        <f t="shared" si="160"/>
        <v>normal</v>
      </c>
      <c r="G2606" s="3">
        <v>341</v>
      </c>
      <c r="H2606">
        <v>15</v>
      </c>
      <c r="I2606" t="str">
        <f t="shared" si="161"/>
        <v>discounted</v>
      </c>
      <c r="J2606" s="3">
        <f>Table3[[#This Row],[Quantity_Sold]]*Table3[[#This Row],[Selling_Price]]</f>
        <v>341</v>
      </c>
      <c r="K2606" s="3">
        <f t="shared" si="162"/>
        <v>51.15</v>
      </c>
      <c r="L2606" s="3">
        <f t="shared" si="163"/>
        <v>289.85000000000002</v>
      </c>
      <c r="M2606" s="3" t="str">
        <f>TEXT(Table3[[#This Row],[Date]], "mmmm")</f>
        <v>February</v>
      </c>
      <c r="N2606" s="3" t="str">
        <f>_xlfn.XLOOKUP(D2606,Customers!A:A,Customers!B:B )</f>
        <v>Rodgers and Sons</v>
      </c>
      <c r="O2606" s="3" t="str">
        <f>_xlfn.XLOOKUP(C2606,Books!A:A,Books!B:B)</f>
        <v>Key protect simple fall</v>
      </c>
      <c r="P2606" s="3" t="str">
        <f>INDEX(Customers!B:B,MATCH(D2606,Customers!A:A,0))</f>
        <v>Rodgers and Sons</v>
      </c>
    </row>
    <row r="2607" spans="1:16">
      <c r="A2607" t="s">
        <v>3254</v>
      </c>
      <c r="B2607" s="5">
        <v>44964</v>
      </c>
      <c r="C2607" t="s">
        <v>34</v>
      </c>
      <c r="D2607" t="s">
        <v>412</v>
      </c>
      <c r="E2607">
        <v>9</v>
      </c>
      <c r="F2607" t="str">
        <f t="shared" si="160"/>
        <v>Bulk</v>
      </c>
      <c r="G2607" s="3">
        <v>284</v>
      </c>
      <c r="H2607">
        <v>5</v>
      </c>
      <c r="I2607" t="str">
        <f t="shared" si="161"/>
        <v>discounted</v>
      </c>
      <c r="J2607" s="3">
        <f>Table3[[#This Row],[Quantity_Sold]]*Table3[[#This Row],[Selling_Price]]</f>
        <v>2556</v>
      </c>
      <c r="K2607" s="3">
        <f t="shared" si="162"/>
        <v>14.2</v>
      </c>
      <c r="L2607" s="3">
        <f t="shared" si="163"/>
        <v>2541.8000000000002</v>
      </c>
      <c r="M2607" s="3" t="str">
        <f>TEXT(Table3[[#This Row],[Date]], "mmmm")</f>
        <v>February</v>
      </c>
      <c r="N2607" s="3" t="str">
        <f>_xlfn.XLOOKUP(D2607,Customers!A:A,Customers!B:B )</f>
        <v>Mitchell, Mason and Cross</v>
      </c>
      <c r="O2607" s="3" t="str">
        <f>_xlfn.XLOOKUP(C2607,Books!A:A,Books!B:B)</f>
        <v>Against realize bill</v>
      </c>
      <c r="P2607" s="3" t="str">
        <f>INDEX(Customers!B:B,MATCH(D2607,Customers!A:A,0))</f>
        <v>Mitchell, Mason and Cross</v>
      </c>
    </row>
    <row r="2608" spans="1:16">
      <c r="A2608" t="s">
        <v>3255</v>
      </c>
      <c r="B2608" s="5">
        <v>44983</v>
      </c>
      <c r="C2608" t="s">
        <v>90</v>
      </c>
      <c r="D2608" t="s">
        <v>440</v>
      </c>
      <c r="E2608">
        <v>9</v>
      </c>
      <c r="F2608" t="str">
        <f t="shared" si="160"/>
        <v>Bulk</v>
      </c>
      <c r="G2608" s="3">
        <v>222</v>
      </c>
      <c r="H2608">
        <v>0</v>
      </c>
      <c r="I2608" t="str">
        <f t="shared" si="161"/>
        <v>full price</v>
      </c>
      <c r="J2608" s="3">
        <f>Table3[[#This Row],[Quantity_Sold]]*Table3[[#This Row],[Selling_Price]]</f>
        <v>1998</v>
      </c>
      <c r="K2608" s="3">
        <f t="shared" si="162"/>
        <v>0</v>
      </c>
      <c r="L2608" s="3">
        <f t="shared" si="163"/>
        <v>1998</v>
      </c>
      <c r="M2608" s="3" t="str">
        <f>TEXT(Table3[[#This Row],[Date]], "mmmm")</f>
        <v>February</v>
      </c>
      <c r="N2608" s="3" t="str">
        <f>_xlfn.XLOOKUP(D2608,Customers!A:A,Customers!B:B )</f>
        <v>Lopez Ltd</v>
      </c>
      <c r="O2608" s="3" t="str">
        <f>_xlfn.XLOOKUP(C2608,Books!A:A,Books!B:B)</f>
        <v>Remember approach buy</v>
      </c>
      <c r="P2608" s="3" t="str">
        <f>INDEX(Customers!B:B,MATCH(D2608,Customers!A:A,0))</f>
        <v>Lopez Ltd</v>
      </c>
    </row>
    <row r="2609" spans="1:16">
      <c r="A2609" t="s">
        <v>3256</v>
      </c>
      <c r="B2609" s="5">
        <v>44983</v>
      </c>
      <c r="C2609" t="s">
        <v>96</v>
      </c>
      <c r="D2609" t="s">
        <v>546</v>
      </c>
      <c r="E2609">
        <v>4</v>
      </c>
      <c r="F2609" t="str">
        <f t="shared" si="160"/>
        <v>normal</v>
      </c>
      <c r="G2609" s="3">
        <v>396</v>
      </c>
      <c r="H2609">
        <v>5</v>
      </c>
      <c r="I2609" t="str">
        <f t="shared" si="161"/>
        <v>discounted</v>
      </c>
      <c r="J2609" s="3">
        <f>Table3[[#This Row],[Quantity_Sold]]*Table3[[#This Row],[Selling_Price]]</f>
        <v>1584</v>
      </c>
      <c r="K2609" s="3">
        <f t="shared" si="162"/>
        <v>19.8</v>
      </c>
      <c r="L2609" s="3">
        <f t="shared" si="163"/>
        <v>1564.2</v>
      </c>
      <c r="M2609" s="3" t="str">
        <f>TEXT(Table3[[#This Row],[Date]], "mmmm")</f>
        <v>February</v>
      </c>
      <c r="N2609" s="3" t="str">
        <f>_xlfn.XLOOKUP(D2609,Customers!A:A,Customers!B:B )</f>
        <v>Sanford Group</v>
      </c>
      <c r="O2609" s="3" t="str">
        <f>_xlfn.XLOOKUP(C2609,Books!A:A,Books!B:B)</f>
        <v>Green city audience</v>
      </c>
      <c r="P2609" s="3" t="str">
        <f>INDEX(Customers!B:B,MATCH(D2609,Customers!A:A,0))</f>
        <v>Sanford Group</v>
      </c>
    </row>
    <row r="2610" spans="1:16">
      <c r="A2610" t="s">
        <v>3257</v>
      </c>
      <c r="B2610" s="5">
        <v>44973</v>
      </c>
      <c r="C2610" t="s">
        <v>52</v>
      </c>
      <c r="D2610" t="s">
        <v>334</v>
      </c>
      <c r="E2610">
        <v>3</v>
      </c>
      <c r="F2610" t="str">
        <f t="shared" si="160"/>
        <v>normal</v>
      </c>
      <c r="G2610" s="3">
        <v>441</v>
      </c>
      <c r="H2610">
        <v>15</v>
      </c>
      <c r="I2610" t="str">
        <f t="shared" si="161"/>
        <v>discounted</v>
      </c>
      <c r="J2610" s="3">
        <f>Table3[[#This Row],[Quantity_Sold]]*Table3[[#This Row],[Selling_Price]]</f>
        <v>1323</v>
      </c>
      <c r="K2610" s="3">
        <f t="shared" si="162"/>
        <v>66.150000000000006</v>
      </c>
      <c r="L2610" s="3">
        <f t="shared" si="163"/>
        <v>1256.8499999999999</v>
      </c>
      <c r="M2610" s="3" t="str">
        <f>TEXT(Table3[[#This Row],[Date]], "mmmm")</f>
        <v>February</v>
      </c>
      <c r="N2610" s="3" t="str">
        <f>_xlfn.XLOOKUP(D2610,Customers!A:A,Customers!B:B )</f>
        <v>Torres, Rodriguez and Edwards</v>
      </c>
      <c r="O2610" s="3" t="str">
        <f>_xlfn.XLOOKUP(C2610,Books!A:A,Books!B:B)</f>
        <v>Hope meet thing</v>
      </c>
      <c r="P2610" s="3" t="str">
        <f>INDEX(Customers!B:B,MATCH(D2610,Customers!A:A,0))</f>
        <v>Torres, Rodriguez and Edwards</v>
      </c>
    </row>
    <row r="2611" spans="1:16">
      <c r="A2611" t="s">
        <v>3258</v>
      </c>
      <c r="B2611" s="5">
        <v>44961</v>
      </c>
      <c r="C2611" t="s">
        <v>22</v>
      </c>
      <c r="D2611" t="s">
        <v>546</v>
      </c>
      <c r="E2611">
        <v>5</v>
      </c>
      <c r="F2611" t="str">
        <f t="shared" si="160"/>
        <v>normal</v>
      </c>
      <c r="G2611" s="3">
        <v>332</v>
      </c>
      <c r="H2611">
        <v>15</v>
      </c>
      <c r="I2611" t="str">
        <f t="shared" si="161"/>
        <v>discounted</v>
      </c>
      <c r="J2611" s="3">
        <f>Table3[[#This Row],[Quantity_Sold]]*Table3[[#This Row],[Selling_Price]]</f>
        <v>1660</v>
      </c>
      <c r="K2611" s="3">
        <f t="shared" si="162"/>
        <v>49.8</v>
      </c>
      <c r="L2611" s="3">
        <f t="shared" si="163"/>
        <v>1610.2</v>
      </c>
      <c r="M2611" s="3" t="str">
        <f>TEXT(Table3[[#This Row],[Date]], "mmmm")</f>
        <v>February</v>
      </c>
      <c r="N2611" s="3" t="str">
        <f>_xlfn.XLOOKUP(D2611,Customers!A:A,Customers!B:B )</f>
        <v>Sanford Group</v>
      </c>
      <c r="O2611" s="3" t="str">
        <f>_xlfn.XLOOKUP(C2611,Books!A:A,Books!B:B)</f>
        <v>Loss peace on</v>
      </c>
      <c r="P2611" s="3" t="str">
        <f>INDEX(Customers!B:B,MATCH(D2611,Customers!A:A,0))</f>
        <v>Sanford Group</v>
      </c>
    </row>
    <row r="2612" spans="1:16">
      <c r="A2612" t="s">
        <v>3259</v>
      </c>
      <c r="B2612" s="5">
        <v>44977</v>
      </c>
      <c r="C2612" t="s">
        <v>82</v>
      </c>
      <c r="D2612" t="s">
        <v>462</v>
      </c>
      <c r="E2612">
        <v>8</v>
      </c>
      <c r="F2612" t="str">
        <f t="shared" si="160"/>
        <v>Bulk</v>
      </c>
      <c r="G2612" s="3">
        <v>373</v>
      </c>
      <c r="H2612">
        <v>10</v>
      </c>
      <c r="I2612" t="str">
        <f t="shared" si="161"/>
        <v>discounted</v>
      </c>
      <c r="J2612" s="3">
        <f>Table3[[#This Row],[Quantity_Sold]]*Table3[[#This Row],[Selling_Price]]</f>
        <v>2984</v>
      </c>
      <c r="K2612" s="3">
        <f t="shared" si="162"/>
        <v>37.299999999999997</v>
      </c>
      <c r="L2612" s="3">
        <f t="shared" si="163"/>
        <v>2946.7</v>
      </c>
      <c r="M2612" s="3" t="str">
        <f>TEXT(Table3[[#This Row],[Date]], "mmmm")</f>
        <v>February</v>
      </c>
      <c r="N2612" s="3" t="str">
        <f>_xlfn.XLOOKUP(D2612,Customers!A:A,Customers!B:B )</f>
        <v>Harris Ltd</v>
      </c>
      <c r="O2612" s="3" t="str">
        <f>_xlfn.XLOOKUP(C2612,Books!A:A,Books!B:B)</f>
        <v>Light leader expect</v>
      </c>
      <c r="P2612" s="3" t="str">
        <f>INDEX(Customers!B:B,MATCH(D2612,Customers!A:A,0))</f>
        <v>Harris Ltd</v>
      </c>
    </row>
    <row r="2613" spans="1:16">
      <c r="A2613" t="s">
        <v>3260</v>
      </c>
      <c r="B2613" s="5">
        <v>44960</v>
      </c>
      <c r="C2613" t="s">
        <v>4</v>
      </c>
      <c r="D2613" t="s">
        <v>178</v>
      </c>
      <c r="E2613">
        <v>2</v>
      </c>
      <c r="F2613" t="str">
        <f t="shared" si="160"/>
        <v>normal</v>
      </c>
      <c r="G2613" s="3">
        <v>418</v>
      </c>
      <c r="H2613">
        <v>0</v>
      </c>
      <c r="I2613" t="str">
        <f t="shared" si="161"/>
        <v>full price</v>
      </c>
      <c r="J2613" s="3">
        <f>Table3[[#This Row],[Quantity_Sold]]*Table3[[#This Row],[Selling_Price]]</f>
        <v>836</v>
      </c>
      <c r="K2613" s="3">
        <f t="shared" si="162"/>
        <v>0</v>
      </c>
      <c r="L2613" s="3">
        <f t="shared" si="163"/>
        <v>836</v>
      </c>
      <c r="M2613" s="3" t="str">
        <f>TEXT(Table3[[#This Row],[Date]], "mmmm")</f>
        <v>February</v>
      </c>
      <c r="N2613" s="3" t="str">
        <f>_xlfn.XLOOKUP(D2613,Customers!A:A,Customers!B:B )</f>
        <v>Ross, Ballard and Clark</v>
      </c>
      <c r="O2613" s="3" t="str">
        <f>_xlfn.XLOOKUP(C2613,Books!A:A,Books!B:B)</f>
        <v>Arrive ok</v>
      </c>
      <c r="P2613" s="3" t="str">
        <f>INDEX(Customers!B:B,MATCH(D2613,Customers!A:A,0))</f>
        <v>Ross, Ballard and Clark</v>
      </c>
    </row>
    <row r="2614" spans="1:16">
      <c r="A2614" t="s">
        <v>3261</v>
      </c>
      <c r="B2614" s="5">
        <v>44985</v>
      </c>
      <c r="C2614" t="s">
        <v>74</v>
      </c>
      <c r="D2614" t="s">
        <v>546</v>
      </c>
      <c r="E2614">
        <v>6</v>
      </c>
      <c r="F2614" t="str">
        <f t="shared" si="160"/>
        <v>Bulk</v>
      </c>
      <c r="G2614" s="3">
        <v>347</v>
      </c>
      <c r="H2614">
        <v>10</v>
      </c>
      <c r="I2614" t="str">
        <f t="shared" si="161"/>
        <v>discounted</v>
      </c>
      <c r="J2614" s="3">
        <f>Table3[[#This Row],[Quantity_Sold]]*Table3[[#This Row],[Selling_Price]]</f>
        <v>2082</v>
      </c>
      <c r="K2614" s="3">
        <f t="shared" si="162"/>
        <v>34.700000000000003</v>
      </c>
      <c r="L2614" s="3">
        <f t="shared" si="163"/>
        <v>2047.3</v>
      </c>
      <c r="M2614" s="3" t="str">
        <f>TEXT(Table3[[#This Row],[Date]], "mmmm")</f>
        <v>February</v>
      </c>
      <c r="N2614" s="3" t="str">
        <f>_xlfn.XLOOKUP(D2614,Customers!A:A,Customers!B:B )</f>
        <v>Sanford Group</v>
      </c>
      <c r="O2614" s="3" t="str">
        <f>_xlfn.XLOOKUP(C2614,Books!A:A,Books!B:B)</f>
        <v>Think either pressure</v>
      </c>
      <c r="P2614" s="3" t="str">
        <f>INDEX(Customers!B:B,MATCH(D2614,Customers!A:A,0))</f>
        <v>Sanford Group</v>
      </c>
    </row>
    <row r="2615" spans="1:16">
      <c r="A2615" t="s">
        <v>3262</v>
      </c>
      <c r="B2615" s="5">
        <v>44958</v>
      </c>
      <c r="C2615" t="s">
        <v>30</v>
      </c>
      <c r="D2615" t="s">
        <v>238</v>
      </c>
      <c r="E2615">
        <v>10</v>
      </c>
      <c r="F2615" t="str">
        <f t="shared" si="160"/>
        <v>Bulk</v>
      </c>
      <c r="G2615" s="3">
        <v>281</v>
      </c>
      <c r="H2615">
        <v>10</v>
      </c>
      <c r="I2615" t="str">
        <f t="shared" si="161"/>
        <v>discounted</v>
      </c>
      <c r="J2615" s="3">
        <f>Table3[[#This Row],[Quantity_Sold]]*Table3[[#This Row],[Selling_Price]]</f>
        <v>2810</v>
      </c>
      <c r="K2615" s="3">
        <f t="shared" si="162"/>
        <v>28.1</v>
      </c>
      <c r="L2615" s="3">
        <f t="shared" si="163"/>
        <v>2781.9</v>
      </c>
      <c r="M2615" s="3" t="str">
        <f>TEXT(Table3[[#This Row],[Date]], "mmmm")</f>
        <v>February</v>
      </c>
      <c r="N2615" s="3" t="str">
        <f>_xlfn.XLOOKUP(D2615,Customers!A:A,Customers!B:B )</f>
        <v>Roach-Gonzalez</v>
      </c>
      <c r="O2615" s="3" t="str">
        <f>_xlfn.XLOOKUP(C2615,Books!A:A,Books!B:B)</f>
        <v>Remember serve</v>
      </c>
      <c r="P2615" s="3" t="str">
        <f>INDEX(Customers!B:B,MATCH(D2615,Customers!A:A,0))</f>
        <v>Roach-Gonzalez</v>
      </c>
    </row>
    <row r="2616" spans="1:16">
      <c r="A2616" t="s">
        <v>3263</v>
      </c>
      <c r="B2616" s="5">
        <v>44961</v>
      </c>
      <c r="C2616" t="s">
        <v>7</v>
      </c>
      <c r="D2616" t="s">
        <v>442</v>
      </c>
      <c r="E2616">
        <v>7</v>
      </c>
      <c r="F2616" t="str">
        <f t="shared" si="160"/>
        <v>Bulk</v>
      </c>
      <c r="G2616" s="3">
        <v>341</v>
      </c>
      <c r="H2616">
        <v>0</v>
      </c>
      <c r="I2616" t="str">
        <f t="shared" si="161"/>
        <v>full price</v>
      </c>
      <c r="J2616" s="3">
        <f>Table3[[#This Row],[Quantity_Sold]]*Table3[[#This Row],[Selling_Price]]</f>
        <v>2387</v>
      </c>
      <c r="K2616" s="3">
        <f t="shared" si="162"/>
        <v>0</v>
      </c>
      <c r="L2616" s="3">
        <f t="shared" si="163"/>
        <v>2387</v>
      </c>
      <c r="M2616" s="3" t="str">
        <f>TEXT(Table3[[#This Row],[Date]], "mmmm")</f>
        <v>February</v>
      </c>
      <c r="N2616" s="3" t="str">
        <f>_xlfn.XLOOKUP(D2616,Customers!A:A,Customers!B:B )</f>
        <v>Terry-Simpson</v>
      </c>
      <c r="O2616" s="3" t="str">
        <f>_xlfn.XLOOKUP(C2616,Books!A:A,Books!B:B)</f>
        <v>Key protect simple fall</v>
      </c>
      <c r="P2616" s="3" t="str">
        <f>INDEX(Customers!B:B,MATCH(D2616,Customers!A:A,0))</f>
        <v>Terry-Simpson</v>
      </c>
    </row>
    <row r="2617" spans="1:16">
      <c r="A2617" t="s">
        <v>3264</v>
      </c>
      <c r="B2617" s="5">
        <v>44979</v>
      </c>
      <c r="C2617" t="s">
        <v>10</v>
      </c>
      <c r="D2617" t="s">
        <v>236</v>
      </c>
      <c r="E2617">
        <v>8</v>
      </c>
      <c r="F2617" t="str">
        <f t="shared" si="160"/>
        <v>Bulk</v>
      </c>
      <c r="G2617" s="3">
        <v>167</v>
      </c>
      <c r="H2617">
        <v>0</v>
      </c>
      <c r="I2617" t="str">
        <f t="shared" si="161"/>
        <v>full price</v>
      </c>
      <c r="J2617" s="3">
        <f>Table3[[#This Row],[Quantity_Sold]]*Table3[[#This Row],[Selling_Price]]</f>
        <v>1336</v>
      </c>
      <c r="K2617" s="3">
        <f t="shared" si="162"/>
        <v>0</v>
      </c>
      <c r="L2617" s="3">
        <f t="shared" si="163"/>
        <v>1336</v>
      </c>
      <c r="M2617" s="3" t="str">
        <f>TEXT(Table3[[#This Row],[Date]], "mmmm")</f>
        <v>February</v>
      </c>
      <c r="N2617" s="3" t="str">
        <f>_xlfn.XLOOKUP(D2617,Customers!A:A,Customers!B:B )</f>
        <v>Davis, Franklin and Pollard</v>
      </c>
      <c r="O2617" s="3" t="str">
        <f>_xlfn.XLOOKUP(C2617,Books!A:A,Books!B:B)</f>
        <v>Late</v>
      </c>
      <c r="P2617" s="3" t="str">
        <f>INDEX(Customers!B:B,MATCH(D2617,Customers!A:A,0))</f>
        <v>Davis, Franklin and Pollard</v>
      </c>
    </row>
    <row r="2618" spans="1:16">
      <c r="A2618" t="s">
        <v>3265</v>
      </c>
      <c r="B2618" s="5">
        <v>44985</v>
      </c>
      <c r="C2618" t="s">
        <v>15</v>
      </c>
      <c r="D2618" t="s">
        <v>612</v>
      </c>
      <c r="E2618">
        <v>9</v>
      </c>
      <c r="F2618" t="str">
        <f t="shared" si="160"/>
        <v>Bulk</v>
      </c>
      <c r="G2618" s="3">
        <v>248</v>
      </c>
      <c r="H2618">
        <v>5</v>
      </c>
      <c r="I2618" t="str">
        <f t="shared" si="161"/>
        <v>discounted</v>
      </c>
      <c r="J2618" s="3">
        <f>Table3[[#This Row],[Quantity_Sold]]*Table3[[#This Row],[Selling_Price]]</f>
        <v>2232</v>
      </c>
      <c r="K2618" s="3">
        <f t="shared" si="162"/>
        <v>12.4</v>
      </c>
      <c r="L2618" s="3">
        <f t="shared" si="163"/>
        <v>2219.6</v>
      </c>
      <c r="M2618" s="3" t="str">
        <f>TEXT(Table3[[#This Row],[Date]], "mmmm")</f>
        <v>February</v>
      </c>
      <c r="N2618" s="3" t="str">
        <f>_xlfn.XLOOKUP(D2618,Customers!A:A,Customers!B:B )</f>
        <v>Washington, Golden and Roberts</v>
      </c>
      <c r="O2618" s="3" t="str">
        <f>_xlfn.XLOOKUP(C2618,Books!A:A,Books!B:B)</f>
        <v>Especially father down</v>
      </c>
      <c r="P2618" s="3" t="str">
        <f>INDEX(Customers!B:B,MATCH(D2618,Customers!A:A,0))</f>
        <v>Washington, Golden and Roberts</v>
      </c>
    </row>
    <row r="2619" spans="1:16">
      <c r="A2619" t="s">
        <v>3266</v>
      </c>
      <c r="B2619" s="5">
        <v>44984</v>
      </c>
      <c r="C2619" t="s">
        <v>90</v>
      </c>
      <c r="D2619" t="s">
        <v>386</v>
      </c>
      <c r="E2619">
        <v>5</v>
      </c>
      <c r="F2619" t="str">
        <f t="shared" si="160"/>
        <v>normal</v>
      </c>
      <c r="G2619" s="3">
        <v>222</v>
      </c>
      <c r="H2619">
        <v>0</v>
      </c>
      <c r="I2619" t="str">
        <f t="shared" si="161"/>
        <v>full price</v>
      </c>
      <c r="J2619" s="3">
        <f>Table3[[#This Row],[Quantity_Sold]]*Table3[[#This Row],[Selling_Price]]</f>
        <v>1110</v>
      </c>
      <c r="K2619" s="3">
        <f t="shared" si="162"/>
        <v>0</v>
      </c>
      <c r="L2619" s="3">
        <f t="shared" si="163"/>
        <v>1110</v>
      </c>
      <c r="M2619" s="3" t="str">
        <f>TEXT(Table3[[#This Row],[Date]], "mmmm")</f>
        <v>February</v>
      </c>
      <c r="N2619" s="3" t="str">
        <f>_xlfn.XLOOKUP(D2619,Customers!A:A,Customers!B:B )</f>
        <v>Sullivan-Patterson</v>
      </c>
      <c r="O2619" s="3" t="str">
        <f>_xlfn.XLOOKUP(C2619,Books!A:A,Books!B:B)</f>
        <v>Remember approach buy</v>
      </c>
      <c r="P2619" s="3" t="str">
        <f>INDEX(Customers!B:B,MATCH(D2619,Customers!A:A,0))</f>
        <v>Sullivan-Patterson</v>
      </c>
    </row>
    <row r="2620" spans="1:16">
      <c r="A2620" t="s">
        <v>3267</v>
      </c>
      <c r="B2620" s="5">
        <v>44969</v>
      </c>
      <c r="C2620" t="s">
        <v>60</v>
      </c>
      <c r="D2620" t="s">
        <v>476</v>
      </c>
      <c r="E2620">
        <v>5</v>
      </c>
      <c r="F2620" t="str">
        <f t="shared" si="160"/>
        <v>normal</v>
      </c>
      <c r="G2620" s="3">
        <v>459</v>
      </c>
      <c r="H2620">
        <v>0</v>
      </c>
      <c r="I2620" t="str">
        <f t="shared" si="161"/>
        <v>full price</v>
      </c>
      <c r="J2620" s="3">
        <f>Table3[[#This Row],[Quantity_Sold]]*Table3[[#This Row],[Selling_Price]]</f>
        <v>2295</v>
      </c>
      <c r="K2620" s="3">
        <f t="shared" si="162"/>
        <v>0</v>
      </c>
      <c r="L2620" s="3">
        <f t="shared" si="163"/>
        <v>2295</v>
      </c>
      <c r="M2620" s="3" t="str">
        <f>TEXT(Table3[[#This Row],[Date]], "mmmm")</f>
        <v>February</v>
      </c>
      <c r="N2620" s="3" t="str">
        <f>_xlfn.XLOOKUP(D2620,Customers!A:A,Customers!B:B )</f>
        <v>Warren, Crane and Jones</v>
      </c>
      <c r="O2620" s="3" t="str">
        <f>_xlfn.XLOOKUP(C2620,Books!A:A,Books!B:B)</f>
        <v>Whatever method</v>
      </c>
      <c r="P2620" s="3" t="str">
        <f>INDEX(Customers!B:B,MATCH(D2620,Customers!A:A,0))</f>
        <v>Warren, Crane and Jones</v>
      </c>
    </row>
    <row r="2621" spans="1:16">
      <c r="A2621" t="s">
        <v>3268</v>
      </c>
      <c r="B2621" s="5">
        <v>44963</v>
      </c>
      <c r="C2621" t="s">
        <v>66</v>
      </c>
      <c r="D2621" t="s">
        <v>540</v>
      </c>
      <c r="E2621">
        <v>6</v>
      </c>
      <c r="F2621" t="str">
        <f t="shared" si="160"/>
        <v>Bulk</v>
      </c>
      <c r="G2621" s="3">
        <v>271</v>
      </c>
      <c r="H2621">
        <v>15</v>
      </c>
      <c r="I2621" t="str">
        <f t="shared" si="161"/>
        <v>discounted</v>
      </c>
      <c r="J2621" s="3">
        <f>Table3[[#This Row],[Quantity_Sold]]*Table3[[#This Row],[Selling_Price]]</f>
        <v>1626</v>
      </c>
      <c r="K2621" s="3">
        <f t="shared" si="162"/>
        <v>40.65</v>
      </c>
      <c r="L2621" s="3">
        <f t="shared" si="163"/>
        <v>1585.35</v>
      </c>
      <c r="M2621" s="3" t="str">
        <f>TEXT(Table3[[#This Row],[Date]], "mmmm")</f>
        <v>February</v>
      </c>
      <c r="N2621" s="3" t="str">
        <f>_xlfn.XLOOKUP(D2621,Customers!A:A,Customers!B:B )</f>
        <v>Patel-Thomas</v>
      </c>
      <c r="O2621" s="3" t="str">
        <f>_xlfn.XLOOKUP(C2621,Books!A:A,Books!B:B)</f>
        <v>Easy citizen time</v>
      </c>
      <c r="P2621" s="3" t="str">
        <f>INDEX(Customers!B:B,MATCH(D2621,Customers!A:A,0))</f>
        <v>Patel-Thomas</v>
      </c>
    </row>
    <row r="2622" spans="1:16">
      <c r="A2622" t="s">
        <v>3269</v>
      </c>
      <c r="B2622" s="5">
        <v>44976</v>
      </c>
      <c r="C2622" t="s">
        <v>48</v>
      </c>
      <c r="D2622" t="s">
        <v>596</v>
      </c>
      <c r="E2622">
        <v>3</v>
      </c>
      <c r="F2622" t="str">
        <f t="shared" si="160"/>
        <v>normal</v>
      </c>
      <c r="G2622" s="3">
        <v>386</v>
      </c>
      <c r="H2622">
        <v>10</v>
      </c>
      <c r="I2622" t="str">
        <f t="shared" si="161"/>
        <v>discounted</v>
      </c>
      <c r="J2622" s="3">
        <f>Table3[[#This Row],[Quantity_Sold]]*Table3[[#This Row],[Selling_Price]]</f>
        <v>1158</v>
      </c>
      <c r="K2622" s="3">
        <f t="shared" si="162"/>
        <v>38.6</v>
      </c>
      <c r="L2622" s="3">
        <f t="shared" si="163"/>
        <v>1119.4000000000001</v>
      </c>
      <c r="M2622" s="3" t="str">
        <f>TEXT(Table3[[#This Row],[Date]], "mmmm")</f>
        <v>February</v>
      </c>
      <c r="N2622" s="3" t="str">
        <f>_xlfn.XLOOKUP(D2622,Customers!A:A,Customers!B:B )</f>
        <v>Adams-Aguilar</v>
      </c>
      <c r="O2622" s="3" t="str">
        <f>_xlfn.XLOOKUP(C2622,Books!A:A,Books!B:B)</f>
        <v>Choose level</v>
      </c>
      <c r="P2622" s="3" t="str">
        <f>INDEX(Customers!B:B,MATCH(D2622,Customers!A:A,0))</f>
        <v>Adams-Aguilar</v>
      </c>
    </row>
    <row r="2623" spans="1:16">
      <c r="A2623" t="s">
        <v>3270</v>
      </c>
      <c r="B2623" s="5">
        <v>44968</v>
      </c>
      <c r="C2623" t="s">
        <v>26</v>
      </c>
      <c r="D2623" t="s">
        <v>268</v>
      </c>
      <c r="E2623">
        <v>9</v>
      </c>
      <c r="F2623" t="str">
        <f t="shared" si="160"/>
        <v>Bulk</v>
      </c>
      <c r="G2623" s="3">
        <v>210</v>
      </c>
      <c r="H2623">
        <v>10</v>
      </c>
      <c r="I2623" t="str">
        <f t="shared" si="161"/>
        <v>discounted</v>
      </c>
      <c r="J2623" s="3">
        <f>Table3[[#This Row],[Quantity_Sold]]*Table3[[#This Row],[Selling_Price]]</f>
        <v>1890</v>
      </c>
      <c r="K2623" s="3">
        <f t="shared" si="162"/>
        <v>21</v>
      </c>
      <c r="L2623" s="3">
        <f t="shared" si="163"/>
        <v>1869</v>
      </c>
      <c r="M2623" s="3" t="str">
        <f>TEXT(Table3[[#This Row],[Date]], "mmmm")</f>
        <v>February</v>
      </c>
      <c r="N2623" s="3" t="str">
        <f>_xlfn.XLOOKUP(D2623,Customers!A:A,Customers!B:B )</f>
        <v>Williams-Hart</v>
      </c>
      <c r="O2623" s="3" t="str">
        <f>_xlfn.XLOOKUP(C2623,Books!A:A,Books!B:B)</f>
        <v>Nearly material</v>
      </c>
      <c r="P2623" s="3" t="str">
        <f>INDEX(Customers!B:B,MATCH(D2623,Customers!A:A,0))</f>
        <v>Williams-Hart</v>
      </c>
    </row>
    <row r="2624" spans="1:16">
      <c r="A2624" t="s">
        <v>3271</v>
      </c>
      <c r="B2624" s="5">
        <v>44968</v>
      </c>
      <c r="C2624" t="s">
        <v>52</v>
      </c>
      <c r="D2624" t="s">
        <v>162</v>
      </c>
      <c r="E2624">
        <v>2</v>
      </c>
      <c r="F2624" t="str">
        <f t="shared" si="160"/>
        <v>normal</v>
      </c>
      <c r="G2624" s="3">
        <v>441</v>
      </c>
      <c r="H2624">
        <v>0</v>
      </c>
      <c r="I2624" t="str">
        <f t="shared" si="161"/>
        <v>full price</v>
      </c>
      <c r="J2624" s="3">
        <f>Table3[[#This Row],[Quantity_Sold]]*Table3[[#This Row],[Selling_Price]]</f>
        <v>882</v>
      </c>
      <c r="K2624" s="3">
        <f t="shared" si="162"/>
        <v>0</v>
      </c>
      <c r="L2624" s="3">
        <f t="shared" si="163"/>
        <v>882</v>
      </c>
      <c r="M2624" s="3" t="str">
        <f>TEXT(Table3[[#This Row],[Date]], "mmmm")</f>
        <v>February</v>
      </c>
      <c r="N2624" s="3" t="str">
        <f>_xlfn.XLOOKUP(D2624,Customers!A:A,Customers!B:B )</f>
        <v>Trevino PLC</v>
      </c>
      <c r="O2624" s="3" t="str">
        <f>_xlfn.XLOOKUP(C2624,Books!A:A,Books!B:B)</f>
        <v>Hope meet thing</v>
      </c>
      <c r="P2624" s="3" t="str">
        <f>INDEX(Customers!B:B,MATCH(D2624,Customers!A:A,0))</f>
        <v>Trevino PLC</v>
      </c>
    </row>
    <row r="2625" spans="1:16">
      <c r="A2625" t="s">
        <v>3272</v>
      </c>
      <c r="B2625" s="5">
        <v>44979</v>
      </c>
      <c r="C2625" t="s">
        <v>7</v>
      </c>
      <c r="D2625" t="s">
        <v>448</v>
      </c>
      <c r="E2625">
        <v>4</v>
      </c>
      <c r="F2625" t="str">
        <f t="shared" si="160"/>
        <v>normal</v>
      </c>
      <c r="G2625" s="3">
        <v>341</v>
      </c>
      <c r="H2625">
        <v>10</v>
      </c>
      <c r="I2625" t="str">
        <f t="shared" si="161"/>
        <v>discounted</v>
      </c>
      <c r="J2625" s="3">
        <f>Table3[[#This Row],[Quantity_Sold]]*Table3[[#This Row],[Selling_Price]]</f>
        <v>1364</v>
      </c>
      <c r="K2625" s="3">
        <f t="shared" si="162"/>
        <v>34.1</v>
      </c>
      <c r="L2625" s="3">
        <f t="shared" si="163"/>
        <v>1329.9</v>
      </c>
      <c r="M2625" s="3" t="str">
        <f>TEXT(Table3[[#This Row],[Date]], "mmmm")</f>
        <v>February</v>
      </c>
      <c r="N2625" s="3" t="str">
        <f>_xlfn.XLOOKUP(D2625,Customers!A:A,Customers!B:B )</f>
        <v>Blair, Gibson and Patel</v>
      </c>
      <c r="O2625" s="3" t="str">
        <f>_xlfn.XLOOKUP(C2625,Books!A:A,Books!B:B)</f>
        <v>Key protect simple fall</v>
      </c>
      <c r="P2625" s="3" t="str">
        <f>INDEX(Customers!B:B,MATCH(D2625,Customers!A:A,0))</f>
        <v>Blair, Gibson and Patel</v>
      </c>
    </row>
    <row r="2626" spans="1:16">
      <c r="A2626" t="s">
        <v>3273</v>
      </c>
      <c r="B2626" s="5">
        <v>44964</v>
      </c>
      <c r="C2626" t="s">
        <v>30</v>
      </c>
      <c r="D2626" t="s">
        <v>622</v>
      </c>
      <c r="E2626">
        <v>10</v>
      </c>
      <c r="F2626" t="str">
        <f t="shared" ref="F2626:F2689" si="164">IF(E2626&gt;5,"Bulk","normal")</f>
        <v>Bulk</v>
      </c>
      <c r="G2626" s="3">
        <v>281</v>
      </c>
      <c r="H2626">
        <v>10</v>
      </c>
      <c r="I2626" t="str">
        <f t="shared" ref="I2626:I2689" si="165">IF(H2626&gt;0,"discounted","full price")</f>
        <v>discounted</v>
      </c>
      <c r="J2626" s="3">
        <f>Table3[[#This Row],[Quantity_Sold]]*Table3[[#This Row],[Selling_Price]]</f>
        <v>2810</v>
      </c>
      <c r="K2626" s="3">
        <f t="shared" ref="K2626:K2689" si="166">H2626*G2626/100</f>
        <v>28.1</v>
      </c>
      <c r="L2626" s="3">
        <f t="shared" ref="L2626:L2689" si="167">J2626-K2626</f>
        <v>2781.9</v>
      </c>
      <c r="M2626" s="3" t="str">
        <f>TEXT(Table3[[#This Row],[Date]], "mmmm")</f>
        <v>February</v>
      </c>
      <c r="N2626" s="3" t="str">
        <f>_xlfn.XLOOKUP(D2626,Customers!A:A,Customers!B:B )</f>
        <v>Schmidt, Mccoy and Sanchez</v>
      </c>
      <c r="O2626" s="3" t="str">
        <f>_xlfn.XLOOKUP(C2626,Books!A:A,Books!B:B)</f>
        <v>Remember serve</v>
      </c>
      <c r="P2626" s="3" t="str">
        <f>INDEX(Customers!B:B,MATCH(D2626,Customers!A:A,0))</f>
        <v>Schmidt, Mccoy and Sanchez</v>
      </c>
    </row>
    <row r="2627" spans="1:16">
      <c r="A2627" t="s">
        <v>3274</v>
      </c>
      <c r="B2627" s="5">
        <v>44961</v>
      </c>
      <c r="C2627" t="s">
        <v>90</v>
      </c>
      <c r="D2627" t="s">
        <v>360</v>
      </c>
      <c r="E2627">
        <v>6</v>
      </c>
      <c r="F2627" t="str">
        <f t="shared" si="164"/>
        <v>Bulk</v>
      </c>
      <c r="G2627" s="3">
        <v>222</v>
      </c>
      <c r="H2627">
        <v>10</v>
      </c>
      <c r="I2627" t="str">
        <f t="shared" si="165"/>
        <v>discounted</v>
      </c>
      <c r="J2627" s="3">
        <f>Table3[[#This Row],[Quantity_Sold]]*Table3[[#This Row],[Selling_Price]]</f>
        <v>1332</v>
      </c>
      <c r="K2627" s="3">
        <f t="shared" si="166"/>
        <v>22.2</v>
      </c>
      <c r="L2627" s="3">
        <f t="shared" si="167"/>
        <v>1309.8</v>
      </c>
      <c r="M2627" s="3" t="str">
        <f>TEXT(Table3[[#This Row],[Date]], "mmmm")</f>
        <v>February</v>
      </c>
      <c r="N2627" s="3" t="str">
        <f>_xlfn.XLOOKUP(D2627,Customers!A:A,Customers!B:B )</f>
        <v>Guzman Ltd</v>
      </c>
      <c r="O2627" s="3" t="str">
        <f>_xlfn.XLOOKUP(C2627,Books!A:A,Books!B:B)</f>
        <v>Remember approach buy</v>
      </c>
      <c r="P2627" s="3" t="str">
        <f>INDEX(Customers!B:B,MATCH(D2627,Customers!A:A,0))</f>
        <v>Guzman Ltd</v>
      </c>
    </row>
    <row r="2628" spans="1:16">
      <c r="A2628" t="s">
        <v>3275</v>
      </c>
      <c r="B2628" s="5">
        <v>44981</v>
      </c>
      <c r="C2628" t="s">
        <v>108</v>
      </c>
      <c r="D2628" t="s">
        <v>162</v>
      </c>
      <c r="E2628">
        <v>6</v>
      </c>
      <c r="F2628" t="str">
        <f t="shared" si="164"/>
        <v>Bulk</v>
      </c>
      <c r="G2628" s="3">
        <v>287</v>
      </c>
      <c r="H2628">
        <v>5</v>
      </c>
      <c r="I2628" t="str">
        <f t="shared" si="165"/>
        <v>discounted</v>
      </c>
      <c r="J2628" s="3">
        <f>Table3[[#This Row],[Quantity_Sold]]*Table3[[#This Row],[Selling_Price]]</f>
        <v>1722</v>
      </c>
      <c r="K2628" s="3">
        <f t="shared" si="166"/>
        <v>14.35</v>
      </c>
      <c r="L2628" s="3">
        <f t="shared" si="167"/>
        <v>1707.65</v>
      </c>
      <c r="M2628" s="3" t="str">
        <f>TEXT(Table3[[#This Row],[Date]], "mmmm")</f>
        <v>February</v>
      </c>
      <c r="N2628" s="3" t="str">
        <f>_xlfn.XLOOKUP(D2628,Customers!A:A,Customers!B:B )</f>
        <v>Trevino PLC</v>
      </c>
      <c r="O2628" s="3" t="str">
        <f>_xlfn.XLOOKUP(C2628,Books!A:A,Books!B:B)</f>
        <v>Front</v>
      </c>
      <c r="P2628" s="3" t="str">
        <f>INDEX(Customers!B:B,MATCH(D2628,Customers!A:A,0))</f>
        <v>Trevino PLC</v>
      </c>
    </row>
    <row r="2629" spans="1:16">
      <c r="A2629" t="s">
        <v>3276</v>
      </c>
      <c r="B2629" s="5">
        <v>44979</v>
      </c>
      <c r="C2629" t="s">
        <v>56</v>
      </c>
      <c r="D2629" t="s">
        <v>222</v>
      </c>
      <c r="E2629">
        <v>6</v>
      </c>
      <c r="F2629" t="str">
        <f t="shared" si="164"/>
        <v>Bulk</v>
      </c>
      <c r="G2629" s="3">
        <v>222</v>
      </c>
      <c r="H2629">
        <v>15</v>
      </c>
      <c r="I2629" t="str">
        <f t="shared" si="165"/>
        <v>discounted</v>
      </c>
      <c r="J2629" s="3">
        <f>Table3[[#This Row],[Quantity_Sold]]*Table3[[#This Row],[Selling_Price]]</f>
        <v>1332</v>
      </c>
      <c r="K2629" s="3">
        <f t="shared" si="166"/>
        <v>33.299999999999997</v>
      </c>
      <c r="L2629" s="3">
        <f t="shared" si="167"/>
        <v>1298.7</v>
      </c>
      <c r="M2629" s="3" t="str">
        <f>TEXT(Table3[[#This Row],[Date]], "mmmm")</f>
        <v>February</v>
      </c>
      <c r="N2629" s="3" t="str">
        <f>_xlfn.XLOOKUP(D2629,Customers!A:A,Customers!B:B )</f>
        <v>Lewis-Hunter</v>
      </c>
      <c r="O2629" s="3" t="str">
        <f>_xlfn.XLOOKUP(C2629,Books!A:A,Books!B:B)</f>
        <v>Unit coach</v>
      </c>
      <c r="P2629" s="3" t="str">
        <f>INDEX(Customers!B:B,MATCH(D2629,Customers!A:A,0))</f>
        <v>Lewis-Hunter</v>
      </c>
    </row>
    <row r="2630" spans="1:16">
      <c r="A2630" t="s">
        <v>3277</v>
      </c>
      <c r="B2630" s="5">
        <v>44975</v>
      </c>
      <c r="C2630" t="s">
        <v>70</v>
      </c>
      <c r="D2630" t="s">
        <v>464</v>
      </c>
      <c r="E2630">
        <v>10</v>
      </c>
      <c r="F2630" t="str">
        <f t="shared" si="164"/>
        <v>Bulk</v>
      </c>
      <c r="G2630" s="3">
        <v>370</v>
      </c>
      <c r="H2630">
        <v>0</v>
      </c>
      <c r="I2630" t="str">
        <f t="shared" si="165"/>
        <v>full price</v>
      </c>
      <c r="J2630" s="3">
        <f>Table3[[#This Row],[Quantity_Sold]]*Table3[[#This Row],[Selling_Price]]</f>
        <v>3700</v>
      </c>
      <c r="K2630" s="3">
        <f t="shared" si="166"/>
        <v>0</v>
      </c>
      <c r="L2630" s="3">
        <f t="shared" si="167"/>
        <v>3700</v>
      </c>
      <c r="M2630" s="3" t="str">
        <f>TEXT(Table3[[#This Row],[Date]], "mmmm")</f>
        <v>February</v>
      </c>
      <c r="N2630" s="3" t="str">
        <f>_xlfn.XLOOKUP(D2630,Customers!A:A,Customers!B:B )</f>
        <v>Vargas, Ali and Vasquez</v>
      </c>
      <c r="O2630" s="3" t="str">
        <f>_xlfn.XLOOKUP(C2630,Books!A:A,Books!B:B)</f>
        <v>Assume wrong</v>
      </c>
      <c r="P2630" s="3" t="str">
        <f>INDEX(Customers!B:B,MATCH(D2630,Customers!A:A,0))</f>
        <v>Vargas, Ali and Vasquez</v>
      </c>
    </row>
    <row r="2631" spans="1:16">
      <c r="A2631" t="s">
        <v>3278</v>
      </c>
      <c r="B2631" s="5">
        <v>44969</v>
      </c>
      <c r="C2631" t="s">
        <v>66</v>
      </c>
      <c r="D2631" t="s">
        <v>564</v>
      </c>
      <c r="E2631">
        <v>4</v>
      </c>
      <c r="F2631" t="str">
        <f t="shared" si="164"/>
        <v>normal</v>
      </c>
      <c r="G2631" s="3">
        <v>271</v>
      </c>
      <c r="H2631">
        <v>15</v>
      </c>
      <c r="I2631" t="str">
        <f t="shared" si="165"/>
        <v>discounted</v>
      </c>
      <c r="J2631" s="3">
        <f>Table3[[#This Row],[Quantity_Sold]]*Table3[[#This Row],[Selling_Price]]</f>
        <v>1084</v>
      </c>
      <c r="K2631" s="3">
        <f t="shared" si="166"/>
        <v>40.65</v>
      </c>
      <c r="L2631" s="3">
        <f t="shared" si="167"/>
        <v>1043.3499999999999</v>
      </c>
      <c r="M2631" s="3" t="str">
        <f>TEXT(Table3[[#This Row],[Date]], "mmmm")</f>
        <v>February</v>
      </c>
      <c r="N2631" s="3" t="str">
        <f>_xlfn.XLOOKUP(D2631,Customers!A:A,Customers!B:B )</f>
        <v>Hernandez, Castaneda and Khan</v>
      </c>
      <c r="O2631" s="3" t="str">
        <f>_xlfn.XLOOKUP(C2631,Books!A:A,Books!B:B)</f>
        <v>Easy citizen time</v>
      </c>
      <c r="P2631" s="3" t="str">
        <f>INDEX(Customers!B:B,MATCH(D2631,Customers!A:A,0))</f>
        <v>Hernandez, Castaneda and Khan</v>
      </c>
    </row>
    <row r="2632" spans="1:16">
      <c r="A2632" t="s">
        <v>3279</v>
      </c>
      <c r="B2632" s="5">
        <v>44985</v>
      </c>
      <c r="C2632" t="s">
        <v>118</v>
      </c>
      <c r="D2632" t="s">
        <v>190</v>
      </c>
      <c r="E2632">
        <v>3</v>
      </c>
      <c r="F2632" t="str">
        <f t="shared" si="164"/>
        <v>normal</v>
      </c>
      <c r="G2632" s="3">
        <v>192</v>
      </c>
      <c r="H2632">
        <v>0</v>
      </c>
      <c r="I2632" t="str">
        <f t="shared" si="165"/>
        <v>full price</v>
      </c>
      <c r="J2632" s="3">
        <f>Table3[[#This Row],[Quantity_Sold]]*Table3[[#This Row],[Selling_Price]]</f>
        <v>576</v>
      </c>
      <c r="K2632" s="3">
        <f t="shared" si="166"/>
        <v>0</v>
      </c>
      <c r="L2632" s="3">
        <f t="shared" si="167"/>
        <v>576</v>
      </c>
      <c r="M2632" s="3" t="str">
        <f>TEXT(Table3[[#This Row],[Date]], "mmmm")</f>
        <v>February</v>
      </c>
      <c r="N2632" s="3" t="str">
        <f>_xlfn.XLOOKUP(D2632,Customers!A:A,Customers!B:B )</f>
        <v>Rowland-Morgan</v>
      </c>
      <c r="O2632" s="3" t="str">
        <f>_xlfn.XLOOKUP(C2632,Books!A:A,Books!B:B)</f>
        <v>Attorney</v>
      </c>
      <c r="P2632" s="3" t="str">
        <f>INDEX(Customers!B:B,MATCH(D2632,Customers!A:A,0))</f>
        <v>Rowland-Morgan</v>
      </c>
    </row>
    <row r="2633" spans="1:16">
      <c r="A2633" t="s">
        <v>3280</v>
      </c>
      <c r="B2633" s="5">
        <v>44980</v>
      </c>
      <c r="C2633" t="s">
        <v>74</v>
      </c>
      <c r="D2633" t="s">
        <v>143</v>
      </c>
      <c r="E2633">
        <v>7</v>
      </c>
      <c r="F2633" t="str">
        <f t="shared" si="164"/>
        <v>Bulk</v>
      </c>
      <c r="G2633" s="3">
        <v>347</v>
      </c>
      <c r="H2633">
        <v>10</v>
      </c>
      <c r="I2633" t="str">
        <f t="shared" si="165"/>
        <v>discounted</v>
      </c>
      <c r="J2633" s="3">
        <f>Table3[[#This Row],[Quantity_Sold]]*Table3[[#This Row],[Selling_Price]]</f>
        <v>2429</v>
      </c>
      <c r="K2633" s="3">
        <f t="shared" si="166"/>
        <v>34.700000000000003</v>
      </c>
      <c r="L2633" s="3">
        <f t="shared" si="167"/>
        <v>2394.3000000000002</v>
      </c>
      <c r="M2633" s="3" t="str">
        <f>TEXT(Table3[[#This Row],[Date]], "mmmm")</f>
        <v>February</v>
      </c>
      <c r="N2633" s="3" t="str">
        <f>_xlfn.XLOOKUP(D2633,Customers!A:A,Customers!B:B )</f>
        <v>Scott Ltd</v>
      </c>
      <c r="O2633" s="3" t="str">
        <f>_xlfn.XLOOKUP(C2633,Books!A:A,Books!B:B)</f>
        <v>Think either pressure</v>
      </c>
      <c r="P2633" s="3" t="str">
        <f>INDEX(Customers!B:B,MATCH(D2633,Customers!A:A,0))</f>
        <v>Scott Ltd</v>
      </c>
    </row>
    <row r="2634" spans="1:16">
      <c r="A2634" t="s">
        <v>3281</v>
      </c>
      <c r="B2634" s="5">
        <v>44982</v>
      </c>
      <c r="C2634" t="s">
        <v>112</v>
      </c>
      <c r="D2634" t="s">
        <v>476</v>
      </c>
      <c r="E2634">
        <v>3</v>
      </c>
      <c r="F2634" t="str">
        <f t="shared" si="164"/>
        <v>normal</v>
      </c>
      <c r="G2634" s="3">
        <v>462</v>
      </c>
      <c r="H2634">
        <v>15</v>
      </c>
      <c r="I2634" t="str">
        <f t="shared" si="165"/>
        <v>discounted</v>
      </c>
      <c r="J2634" s="3">
        <f>Table3[[#This Row],[Quantity_Sold]]*Table3[[#This Row],[Selling_Price]]</f>
        <v>1386</v>
      </c>
      <c r="K2634" s="3">
        <f t="shared" si="166"/>
        <v>69.3</v>
      </c>
      <c r="L2634" s="3">
        <f t="shared" si="167"/>
        <v>1316.7</v>
      </c>
      <c r="M2634" s="3" t="str">
        <f>TEXT(Table3[[#This Row],[Date]], "mmmm")</f>
        <v>February</v>
      </c>
      <c r="N2634" s="3" t="str">
        <f>_xlfn.XLOOKUP(D2634,Customers!A:A,Customers!B:B )</f>
        <v>Warren, Crane and Jones</v>
      </c>
      <c r="O2634" s="3" t="str">
        <f>_xlfn.XLOOKUP(C2634,Books!A:A,Books!B:B)</f>
        <v>Now stage</v>
      </c>
      <c r="P2634" s="3" t="str">
        <f>INDEX(Customers!B:B,MATCH(D2634,Customers!A:A,0))</f>
        <v>Warren, Crane and Jones</v>
      </c>
    </row>
    <row r="2635" spans="1:16">
      <c r="A2635" t="s">
        <v>3282</v>
      </c>
      <c r="B2635" s="5">
        <v>44978</v>
      </c>
      <c r="C2635" t="s">
        <v>24</v>
      </c>
      <c r="D2635" t="s">
        <v>196</v>
      </c>
      <c r="E2635">
        <v>3</v>
      </c>
      <c r="F2635" t="str">
        <f t="shared" si="164"/>
        <v>normal</v>
      </c>
      <c r="G2635" s="3">
        <v>492</v>
      </c>
      <c r="H2635">
        <v>15</v>
      </c>
      <c r="I2635" t="str">
        <f t="shared" si="165"/>
        <v>discounted</v>
      </c>
      <c r="J2635" s="3">
        <f>Table3[[#This Row],[Quantity_Sold]]*Table3[[#This Row],[Selling_Price]]</f>
        <v>1476</v>
      </c>
      <c r="K2635" s="3">
        <f t="shared" si="166"/>
        <v>73.8</v>
      </c>
      <c r="L2635" s="3">
        <f t="shared" si="167"/>
        <v>1402.2</v>
      </c>
      <c r="M2635" s="3" t="str">
        <f>TEXT(Table3[[#This Row],[Date]], "mmmm")</f>
        <v>February</v>
      </c>
      <c r="N2635" s="3" t="str">
        <f>_xlfn.XLOOKUP(D2635,Customers!A:A,Customers!B:B )</f>
        <v>Martinez-Monroe</v>
      </c>
      <c r="O2635" s="3" t="str">
        <f>_xlfn.XLOOKUP(C2635,Books!A:A,Books!B:B)</f>
        <v>Audience stop sport</v>
      </c>
      <c r="P2635" s="3" t="str">
        <f>INDEX(Customers!B:B,MATCH(D2635,Customers!A:A,0))</f>
        <v>Martinez-Monroe</v>
      </c>
    </row>
    <row r="2636" spans="1:16">
      <c r="A2636" t="s">
        <v>3283</v>
      </c>
      <c r="B2636" s="5">
        <v>44970</v>
      </c>
      <c r="C2636" t="s">
        <v>84</v>
      </c>
      <c r="D2636" t="s">
        <v>310</v>
      </c>
      <c r="E2636">
        <v>1</v>
      </c>
      <c r="F2636" t="str">
        <f t="shared" si="164"/>
        <v>normal</v>
      </c>
      <c r="G2636" s="3">
        <v>481</v>
      </c>
      <c r="H2636">
        <v>0</v>
      </c>
      <c r="I2636" t="str">
        <f t="shared" si="165"/>
        <v>full price</v>
      </c>
      <c r="J2636" s="3">
        <f>Table3[[#This Row],[Quantity_Sold]]*Table3[[#This Row],[Selling_Price]]</f>
        <v>481</v>
      </c>
      <c r="K2636" s="3">
        <f t="shared" si="166"/>
        <v>0</v>
      </c>
      <c r="L2636" s="3">
        <f t="shared" si="167"/>
        <v>481</v>
      </c>
      <c r="M2636" s="3" t="str">
        <f>TEXT(Table3[[#This Row],[Date]], "mmmm")</f>
        <v>February</v>
      </c>
      <c r="N2636" s="3" t="str">
        <f>_xlfn.XLOOKUP(D2636,Customers!A:A,Customers!B:B )</f>
        <v>Jackson-Hays</v>
      </c>
      <c r="O2636" s="3" t="str">
        <f>_xlfn.XLOOKUP(C2636,Books!A:A,Books!B:B)</f>
        <v>Statement back brother</v>
      </c>
      <c r="P2636" s="3" t="str">
        <f>INDEX(Customers!B:B,MATCH(D2636,Customers!A:A,0))</f>
        <v>Jackson-Hays</v>
      </c>
    </row>
    <row r="2637" spans="1:16">
      <c r="A2637" t="s">
        <v>3284</v>
      </c>
      <c r="B2637" s="5">
        <v>44970</v>
      </c>
      <c r="C2637" t="s">
        <v>98</v>
      </c>
      <c r="D2637" t="s">
        <v>504</v>
      </c>
      <c r="E2637">
        <v>10</v>
      </c>
      <c r="F2637" t="str">
        <f t="shared" si="164"/>
        <v>Bulk</v>
      </c>
      <c r="G2637" s="3">
        <v>206</v>
      </c>
      <c r="H2637">
        <v>5</v>
      </c>
      <c r="I2637" t="str">
        <f t="shared" si="165"/>
        <v>discounted</v>
      </c>
      <c r="J2637" s="3">
        <f>Table3[[#This Row],[Quantity_Sold]]*Table3[[#This Row],[Selling_Price]]</f>
        <v>2060</v>
      </c>
      <c r="K2637" s="3">
        <f t="shared" si="166"/>
        <v>10.3</v>
      </c>
      <c r="L2637" s="3">
        <f t="shared" si="167"/>
        <v>2049.6999999999998</v>
      </c>
      <c r="M2637" s="3" t="str">
        <f>TEXT(Table3[[#This Row],[Date]], "mmmm")</f>
        <v>February</v>
      </c>
      <c r="N2637" s="3" t="str">
        <f>_xlfn.XLOOKUP(D2637,Customers!A:A,Customers!B:B )</f>
        <v>Jones, Rodriguez and Alexander</v>
      </c>
      <c r="O2637" s="3" t="str">
        <f>_xlfn.XLOOKUP(C2637,Books!A:A,Books!B:B)</f>
        <v>Inside lot never discover</v>
      </c>
      <c r="P2637" s="3" t="str">
        <f>INDEX(Customers!B:B,MATCH(D2637,Customers!A:A,0))</f>
        <v>Jones, Rodriguez and Alexander</v>
      </c>
    </row>
    <row r="2638" spans="1:16">
      <c r="A2638" t="s">
        <v>3285</v>
      </c>
      <c r="B2638" s="5">
        <v>44981</v>
      </c>
      <c r="C2638" t="s">
        <v>20</v>
      </c>
      <c r="D2638" t="s">
        <v>552</v>
      </c>
      <c r="E2638">
        <v>7</v>
      </c>
      <c r="F2638" t="str">
        <f t="shared" si="164"/>
        <v>Bulk</v>
      </c>
      <c r="G2638" s="3">
        <v>213</v>
      </c>
      <c r="H2638">
        <v>5</v>
      </c>
      <c r="I2638" t="str">
        <f t="shared" si="165"/>
        <v>discounted</v>
      </c>
      <c r="J2638" s="3">
        <f>Table3[[#This Row],[Quantity_Sold]]*Table3[[#This Row],[Selling_Price]]</f>
        <v>1491</v>
      </c>
      <c r="K2638" s="3">
        <f t="shared" si="166"/>
        <v>10.65</v>
      </c>
      <c r="L2638" s="3">
        <f t="shared" si="167"/>
        <v>1480.35</v>
      </c>
      <c r="M2638" s="3" t="str">
        <f>TEXT(Table3[[#This Row],[Date]], "mmmm")</f>
        <v>February</v>
      </c>
      <c r="N2638" s="3" t="str">
        <f>_xlfn.XLOOKUP(D2638,Customers!A:A,Customers!B:B )</f>
        <v>Lamb LLC</v>
      </c>
      <c r="O2638" s="3" t="str">
        <f>_xlfn.XLOOKUP(C2638,Books!A:A,Books!B:B)</f>
        <v>System they</v>
      </c>
      <c r="P2638" s="3" t="str">
        <f>INDEX(Customers!B:B,MATCH(D2638,Customers!A:A,0))</f>
        <v>Lamb LLC</v>
      </c>
    </row>
    <row r="2639" spans="1:16">
      <c r="A2639" t="s">
        <v>3286</v>
      </c>
      <c r="B2639" s="5">
        <v>44962</v>
      </c>
      <c r="C2639" t="s">
        <v>70</v>
      </c>
      <c r="D2639" t="s">
        <v>574</v>
      </c>
      <c r="E2639">
        <v>7</v>
      </c>
      <c r="F2639" t="str">
        <f t="shared" si="164"/>
        <v>Bulk</v>
      </c>
      <c r="G2639" s="3">
        <v>370</v>
      </c>
      <c r="H2639">
        <v>15</v>
      </c>
      <c r="I2639" t="str">
        <f t="shared" si="165"/>
        <v>discounted</v>
      </c>
      <c r="J2639" s="3">
        <f>Table3[[#This Row],[Quantity_Sold]]*Table3[[#This Row],[Selling_Price]]</f>
        <v>2590</v>
      </c>
      <c r="K2639" s="3">
        <f t="shared" si="166"/>
        <v>55.5</v>
      </c>
      <c r="L2639" s="3">
        <f t="shared" si="167"/>
        <v>2534.5</v>
      </c>
      <c r="M2639" s="3" t="str">
        <f>TEXT(Table3[[#This Row],[Date]], "mmmm")</f>
        <v>February</v>
      </c>
      <c r="N2639" s="3" t="str">
        <f>_xlfn.XLOOKUP(D2639,Customers!A:A,Customers!B:B )</f>
        <v>Williams Group</v>
      </c>
      <c r="O2639" s="3" t="str">
        <f>_xlfn.XLOOKUP(C2639,Books!A:A,Books!B:B)</f>
        <v>Assume wrong</v>
      </c>
      <c r="P2639" s="3" t="str">
        <f>INDEX(Customers!B:B,MATCH(D2639,Customers!A:A,0))</f>
        <v>Williams Group</v>
      </c>
    </row>
    <row r="2640" spans="1:16">
      <c r="A2640" t="s">
        <v>3287</v>
      </c>
      <c r="B2640" s="5">
        <v>44960</v>
      </c>
      <c r="C2640" t="s">
        <v>98</v>
      </c>
      <c r="D2640" t="s">
        <v>468</v>
      </c>
      <c r="E2640">
        <v>7</v>
      </c>
      <c r="F2640" t="str">
        <f t="shared" si="164"/>
        <v>Bulk</v>
      </c>
      <c r="G2640" s="3">
        <v>206</v>
      </c>
      <c r="H2640">
        <v>0</v>
      </c>
      <c r="I2640" t="str">
        <f t="shared" si="165"/>
        <v>full price</v>
      </c>
      <c r="J2640" s="3">
        <f>Table3[[#This Row],[Quantity_Sold]]*Table3[[#This Row],[Selling_Price]]</f>
        <v>1442</v>
      </c>
      <c r="K2640" s="3">
        <f t="shared" si="166"/>
        <v>0</v>
      </c>
      <c r="L2640" s="3">
        <f t="shared" si="167"/>
        <v>1442</v>
      </c>
      <c r="M2640" s="3" t="str">
        <f>TEXT(Table3[[#This Row],[Date]], "mmmm")</f>
        <v>February</v>
      </c>
      <c r="N2640" s="3" t="str">
        <f>_xlfn.XLOOKUP(D2640,Customers!A:A,Customers!B:B )</f>
        <v>Barnes PLC</v>
      </c>
      <c r="O2640" s="3" t="str">
        <f>_xlfn.XLOOKUP(C2640,Books!A:A,Books!B:B)</f>
        <v>Inside lot never discover</v>
      </c>
      <c r="P2640" s="3" t="str">
        <f>INDEX(Customers!B:B,MATCH(D2640,Customers!A:A,0))</f>
        <v>Barnes PLC</v>
      </c>
    </row>
    <row r="2641" spans="1:16">
      <c r="A2641" t="s">
        <v>3288</v>
      </c>
      <c r="B2641" s="5">
        <v>44960</v>
      </c>
      <c r="C2641" t="s">
        <v>4</v>
      </c>
      <c r="D2641" t="s">
        <v>290</v>
      </c>
      <c r="E2641">
        <v>9</v>
      </c>
      <c r="F2641" t="str">
        <f t="shared" si="164"/>
        <v>Bulk</v>
      </c>
      <c r="G2641" s="3">
        <v>418</v>
      </c>
      <c r="H2641">
        <v>5</v>
      </c>
      <c r="I2641" t="str">
        <f t="shared" si="165"/>
        <v>discounted</v>
      </c>
      <c r="J2641" s="3">
        <f>Table3[[#This Row],[Quantity_Sold]]*Table3[[#This Row],[Selling_Price]]</f>
        <v>3762</v>
      </c>
      <c r="K2641" s="3">
        <f t="shared" si="166"/>
        <v>20.9</v>
      </c>
      <c r="L2641" s="3">
        <f t="shared" si="167"/>
        <v>3741.1</v>
      </c>
      <c r="M2641" s="3" t="str">
        <f>TEXT(Table3[[#This Row],[Date]], "mmmm")</f>
        <v>February</v>
      </c>
      <c r="N2641" s="3" t="str">
        <f>_xlfn.XLOOKUP(D2641,Customers!A:A,Customers!B:B )</f>
        <v>Kaiser Group</v>
      </c>
      <c r="O2641" s="3" t="str">
        <f>_xlfn.XLOOKUP(C2641,Books!A:A,Books!B:B)</f>
        <v>Arrive ok</v>
      </c>
      <c r="P2641" s="3" t="str">
        <f>INDEX(Customers!B:B,MATCH(D2641,Customers!A:A,0))</f>
        <v>Kaiser Group</v>
      </c>
    </row>
    <row r="2642" spans="1:16">
      <c r="A2642" t="s">
        <v>3289</v>
      </c>
      <c r="B2642" s="5">
        <v>44974</v>
      </c>
      <c r="C2642" t="s">
        <v>90</v>
      </c>
      <c r="D2642" t="s">
        <v>442</v>
      </c>
      <c r="E2642">
        <v>10</v>
      </c>
      <c r="F2642" t="str">
        <f t="shared" si="164"/>
        <v>Bulk</v>
      </c>
      <c r="G2642" s="3">
        <v>222</v>
      </c>
      <c r="H2642">
        <v>10</v>
      </c>
      <c r="I2642" t="str">
        <f t="shared" si="165"/>
        <v>discounted</v>
      </c>
      <c r="J2642" s="3">
        <f>Table3[[#This Row],[Quantity_Sold]]*Table3[[#This Row],[Selling_Price]]</f>
        <v>2220</v>
      </c>
      <c r="K2642" s="3">
        <f t="shared" si="166"/>
        <v>22.2</v>
      </c>
      <c r="L2642" s="3">
        <f t="shared" si="167"/>
        <v>2197.8000000000002</v>
      </c>
      <c r="M2642" s="3" t="str">
        <f>TEXT(Table3[[#This Row],[Date]], "mmmm")</f>
        <v>February</v>
      </c>
      <c r="N2642" s="3" t="str">
        <f>_xlfn.XLOOKUP(D2642,Customers!A:A,Customers!B:B )</f>
        <v>Terry-Simpson</v>
      </c>
      <c r="O2642" s="3" t="str">
        <f>_xlfn.XLOOKUP(C2642,Books!A:A,Books!B:B)</f>
        <v>Remember approach buy</v>
      </c>
      <c r="P2642" s="3" t="str">
        <f>INDEX(Customers!B:B,MATCH(D2642,Customers!A:A,0))</f>
        <v>Terry-Simpson</v>
      </c>
    </row>
    <row r="2643" spans="1:16">
      <c r="A2643" t="s">
        <v>3290</v>
      </c>
      <c r="B2643" s="5">
        <v>44964</v>
      </c>
      <c r="C2643" t="s">
        <v>42</v>
      </c>
      <c r="D2643" t="s">
        <v>198</v>
      </c>
      <c r="E2643">
        <v>8</v>
      </c>
      <c r="F2643" t="str">
        <f t="shared" si="164"/>
        <v>Bulk</v>
      </c>
      <c r="G2643" s="3">
        <v>303</v>
      </c>
      <c r="H2643">
        <v>0</v>
      </c>
      <c r="I2643" t="str">
        <f t="shared" si="165"/>
        <v>full price</v>
      </c>
      <c r="J2643" s="3">
        <f>Table3[[#This Row],[Quantity_Sold]]*Table3[[#This Row],[Selling_Price]]</f>
        <v>2424</v>
      </c>
      <c r="K2643" s="3">
        <f t="shared" si="166"/>
        <v>0</v>
      </c>
      <c r="L2643" s="3">
        <f t="shared" si="167"/>
        <v>2424</v>
      </c>
      <c r="M2643" s="3" t="str">
        <f>TEXT(Table3[[#This Row],[Date]], "mmmm")</f>
        <v>February</v>
      </c>
      <c r="N2643" s="3" t="str">
        <f>_xlfn.XLOOKUP(D2643,Customers!A:A,Customers!B:B )</f>
        <v>Harris-Mills</v>
      </c>
      <c r="O2643" s="3" t="str">
        <f>_xlfn.XLOOKUP(C2643,Books!A:A,Books!B:B)</f>
        <v>Industry sport interesting</v>
      </c>
      <c r="P2643" s="3" t="str">
        <f>INDEX(Customers!B:B,MATCH(D2643,Customers!A:A,0))</f>
        <v>Harris-Mills</v>
      </c>
    </row>
    <row r="2644" spans="1:16">
      <c r="A2644" t="s">
        <v>3291</v>
      </c>
      <c r="B2644" s="5">
        <v>44984</v>
      </c>
      <c r="C2644" t="s">
        <v>120</v>
      </c>
      <c r="D2644" t="s">
        <v>474</v>
      </c>
      <c r="E2644">
        <v>10</v>
      </c>
      <c r="F2644" t="str">
        <f t="shared" si="164"/>
        <v>Bulk</v>
      </c>
      <c r="G2644" s="3">
        <v>204</v>
      </c>
      <c r="H2644">
        <v>0</v>
      </c>
      <c r="I2644" t="str">
        <f t="shared" si="165"/>
        <v>full price</v>
      </c>
      <c r="J2644" s="3">
        <f>Table3[[#This Row],[Quantity_Sold]]*Table3[[#This Row],[Selling_Price]]</f>
        <v>2040</v>
      </c>
      <c r="K2644" s="3">
        <f t="shared" si="166"/>
        <v>0</v>
      </c>
      <c r="L2644" s="3">
        <f t="shared" si="167"/>
        <v>2040</v>
      </c>
      <c r="M2644" s="3" t="str">
        <f>TEXT(Table3[[#This Row],[Date]], "mmmm")</f>
        <v>February</v>
      </c>
      <c r="N2644" s="3" t="str">
        <f>_xlfn.XLOOKUP(D2644,Customers!A:A,Customers!B:B )</f>
        <v>Murphy and Sons</v>
      </c>
      <c r="O2644" s="3" t="str">
        <f>_xlfn.XLOOKUP(C2644,Books!A:A,Books!B:B)</f>
        <v>Expect turn</v>
      </c>
      <c r="P2644" s="3" t="str">
        <f>INDEX(Customers!B:B,MATCH(D2644,Customers!A:A,0))</f>
        <v>Murphy and Sons</v>
      </c>
    </row>
    <row r="2645" spans="1:16">
      <c r="A2645" t="s">
        <v>3292</v>
      </c>
      <c r="B2645" s="5">
        <v>44976</v>
      </c>
      <c r="C2645" t="s">
        <v>68</v>
      </c>
      <c r="D2645" t="s">
        <v>342</v>
      </c>
      <c r="E2645">
        <v>8</v>
      </c>
      <c r="F2645" t="str">
        <f t="shared" si="164"/>
        <v>Bulk</v>
      </c>
      <c r="G2645" s="3">
        <v>410</v>
      </c>
      <c r="H2645">
        <v>0</v>
      </c>
      <c r="I2645" t="str">
        <f t="shared" si="165"/>
        <v>full price</v>
      </c>
      <c r="J2645" s="3">
        <f>Table3[[#This Row],[Quantity_Sold]]*Table3[[#This Row],[Selling_Price]]</f>
        <v>3280</v>
      </c>
      <c r="K2645" s="3">
        <f t="shared" si="166"/>
        <v>0</v>
      </c>
      <c r="L2645" s="3">
        <f t="shared" si="167"/>
        <v>3280</v>
      </c>
      <c r="M2645" s="3" t="str">
        <f>TEXT(Table3[[#This Row],[Date]], "mmmm")</f>
        <v>February</v>
      </c>
      <c r="N2645" s="3" t="str">
        <f>_xlfn.XLOOKUP(D2645,Customers!A:A,Customers!B:B )</f>
        <v>Cooper-Bennett</v>
      </c>
      <c r="O2645" s="3" t="str">
        <f>_xlfn.XLOOKUP(C2645,Books!A:A,Books!B:B)</f>
        <v>Audience will series</v>
      </c>
      <c r="P2645" s="3" t="str">
        <f>INDEX(Customers!B:B,MATCH(D2645,Customers!A:A,0))</f>
        <v>Cooper-Bennett</v>
      </c>
    </row>
    <row r="2646" spans="1:16">
      <c r="A2646" t="s">
        <v>3293</v>
      </c>
      <c r="B2646" s="5">
        <v>44968</v>
      </c>
      <c r="C2646" t="s">
        <v>96</v>
      </c>
      <c r="D2646" t="s">
        <v>534</v>
      </c>
      <c r="E2646">
        <v>9</v>
      </c>
      <c r="F2646" t="str">
        <f t="shared" si="164"/>
        <v>Bulk</v>
      </c>
      <c r="G2646" s="3">
        <v>396</v>
      </c>
      <c r="H2646">
        <v>0</v>
      </c>
      <c r="I2646" t="str">
        <f t="shared" si="165"/>
        <v>full price</v>
      </c>
      <c r="J2646" s="3">
        <f>Table3[[#This Row],[Quantity_Sold]]*Table3[[#This Row],[Selling_Price]]</f>
        <v>3564</v>
      </c>
      <c r="K2646" s="3">
        <f t="shared" si="166"/>
        <v>0</v>
      </c>
      <c r="L2646" s="3">
        <f t="shared" si="167"/>
        <v>3564</v>
      </c>
      <c r="M2646" s="3" t="str">
        <f>TEXT(Table3[[#This Row],[Date]], "mmmm")</f>
        <v>February</v>
      </c>
      <c r="N2646" s="3" t="str">
        <f>_xlfn.XLOOKUP(D2646,Customers!A:A,Customers!B:B )</f>
        <v>Gonzalez Inc</v>
      </c>
      <c r="O2646" s="3" t="str">
        <f>_xlfn.XLOOKUP(C2646,Books!A:A,Books!B:B)</f>
        <v>Green city audience</v>
      </c>
      <c r="P2646" s="3" t="str">
        <f>INDEX(Customers!B:B,MATCH(D2646,Customers!A:A,0))</f>
        <v>Gonzalez Inc</v>
      </c>
    </row>
    <row r="2647" spans="1:16">
      <c r="A2647" t="s">
        <v>3294</v>
      </c>
      <c r="B2647" s="5">
        <v>44960</v>
      </c>
      <c r="C2647" t="s">
        <v>48</v>
      </c>
      <c r="D2647" t="s">
        <v>470</v>
      </c>
      <c r="E2647">
        <v>10</v>
      </c>
      <c r="F2647" t="str">
        <f t="shared" si="164"/>
        <v>Bulk</v>
      </c>
      <c r="G2647" s="3">
        <v>386</v>
      </c>
      <c r="H2647">
        <v>15</v>
      </c>
      <c r="I2647" t="str">
        <f t="shared" si="165"/>
        <v>discounted</v>
      </c>
      <c r="J2647" s="3">
        <f>Table3[[#This Row],[Quantity_Sold]]*Table3[[#This Row],[Selling_Price]]</f>
        <v>3860</v>
      </c>
      <c r="K2647" s="3">
        <f t="shared" si="166"/>
        <v>57.9</v>
      </c>
      <c r="L2647" s="3">
        <f t="shared" si="167"/>
        <v>3802.1</v>
      </c>
      <c r="M2647" s="3" t="str">
        <f>TEXT(Table3[[#This Row],[Date]], "mmmm")</f>
        <v>February</v>
      </c>
      <c r="N2647" s="3" t="str">
        <f>_xlfn.XLOOKUP(D2647,Customers!A:A,Customers!B:B )</f>
        <v>Hill-Rojas</v>
      </c>
      <c r="O2647" s="3" t="str">
        <f>_xlfn.XLOOKUP(C2647,Books!A:A,Books!B:B)</f>
        <v>Choose level</v>
      </c>
      <c r="P2647" s="3" t="str">
        <f>INDEX(Customers!B:B,MATCH(D2647,Customers!A:A,0))</f>
        <v>Hill-Rojas</v>
      </c>
    </row>
    <row r="2648" spans="1:16">
      <c r="A2648" t="s">
        <v>3295</v>
      </c>
      <c r="B2648" s="5">
        <v>44968</v>
      </c>
      <c r="C2648" t="s">
        <v>40</v>
      </c>
      <c r="D2648" t="s">
        <v>324</v>
      </c>
      <c r="E2648">
        <v>7</v>
      </c>
      <c r="F2648" t="str">
        <f t="shared" si="164"/>
        <v>Bulk</v>
      </c>
      <c r="G2648" s="3">
        <v>427</v>
      </c>
      <c r="H2648">
        <v>15</v>
      </c>
      <c r="I2648" t="str">
        <f t="shared" si="165"/>
        <v>discounted</v>
      </c>
      <c r="J2648" s="3">
        <f>Table3[[#This Row],[Quantity_Sold]]*Table3[[#This Row],[Selling_Price]]</f>
        <v>2989</v>
      </c>
      <c r="K2648" s="3">
        <f t="shared" si="166"/>
        <v>64.05</v>
      </c>
      <c r="L2648" s="3">
        <f t="shared" si="167"/>
        <v>2924.95</v>
      </c>
      <c r="M2648" s="3" t="str">
        <f>TEXT(Table3[[#This Row],[Date]], "mmmm")</f>
        <v>February</v>
      </c>
      <c r="N2648" s="3" t="str">
        <f>_xlfn.XLOOKUP(D2648,Customers!A:A,Customers!B:B )</f>
        <v>Solomon-Smith</v>
      </c>
      <c r="O2648" s="3" t="str">
        <f>_xlfn.XLOOKUP(C2648,Books!A:A,Books!B:B)</f>
        <v>Big thought where</v>
      </c>
      <c r="P2648" s="3" t="str">
        <f>INDEX(Customers!B:B,MATCH(D2648,Customers!A:A,0))</f>
        <v>Solomon-Smith</v>
      </c>
    </row>
    <row r="2649" spans="1:16">
      <c r="A2649" t="s">
        <v>3296</v>
      </c>
      <c r="B2649" s="5">
        <v>44960</v>
      </c>
      <c r="C2649" t="s">
        <v>86</v>
      </c>
      <c r="D2649" t="s">
        <v>582</v>
      </c>
      <c r="E2649">
        <v>3</v>
      </c>
      <c r="F2649" t="str">
        <f t="shared" si="164"/>
        <v>normal</v>
      </c>
      <c r="G2649" s="3">
        <v>356</v>
      </c>
      <c r="H2649">
        <v>0</v>
      </c>
      <c r="I2649" t="str">
        <f t="shared" si="165"/>
        <v>full price</v>
      </c>
      <c r="J2649" s="3">
        <f>Table3[[#This Row],[Quantity_Sold]]*Table3[[#This Row],[Selling_Price]]</f>
        <v>1068</v>
      </c>
      <c r="K2649" s="3">
        <f t="shared" si="166"/>
        <v>0</v>
      </c>
      <c r="L2649" s="3">
        <f t="shared" si="167"/>
        <v>1068</v>
      </c>
      <c r="M2649" s="3" t="str">
        <f>TEXT(Table3[[#This Row],[Date]], "mmmm")</f>
        <v>February</v>
      </c>
      <c r="N2649" s="3" t="str">
        <f>_xlfn.XLOOKUP(D2649,Customers!A:A,Customers!B:B )</f>
        <v>Martin Inc</v>
      </c>
      <c r="O2649" s="3" t="str">
        <f>_xlfn.XLOOKUP(C2649,Books!A:A,Books!B:B)</f>
        <v>While responsibility</v>
      </c>
      <c r="P2649" s="3" t="str">
        <f>INDEX(Customers!B:B,MATCH(D2649,Customers!A:A,0))</f>
        <v>Martin Inc</v>
      </c>
    </row>
    <row r="2650" spans="1:16">
      <c r="A2650" t="s">
        <v>3297</v>
      </c>
      <c r="B2650" s="5">
        <v>44963</v>
      </c>
      <c r="C2650" t="s">
        <v>98</v>
      </c>
      <c r="D2650" t="s">
        <v>436</v>
      </c>
      <c r="E2650">
        <v>10</v>
      </c>
      <c r="F2650" t="str">
        <f t="shared" si="164"/>
        <v>Bulk</v>
      </c>
      <c r="G2650" s="3">
        <v>206</v>
      </c>
      <c r="H2650">
        <v>15</v>
      </c>
      <c r="I2650" t="str">
        <f t="shared" si="165"/>
        <v>discounted</v>
      </c>
      <c r="J2650" s="3">
        <f>Table3[[#This Row],[Quantity_Sold]]*Table3[[#This Row],[Selling_Price]]</f>
        <v>2060</v>
      </c>
      <c r="K2650" s="3">
        <f t="shared" si="166"/>
        <v>30.9</v>
      </c>
      <c r="L2650" s="3">
        <f t="shared" si="167"/>
        <v>2029.1</v>
      </c>
      <c r="M2650" s="3" t="str">
        <f>TEXT(Table3[[#This Row],[Date]], "mmmm")</f>
        <v>February</v>
      </c>
      <c r="N2650" s="3" t="str">
        <f>_xlfn.XLOOKUP(D2650,Customers!A:A,Customers!B:B )</f>
        <v>Brown-Rivers</v>
      </c>
      <c r="O2650" s="3" t="str">
        <f>_xlfn.XLOOKUP(C2650,Books!A:A,Books!B:B)</f>
        <v>Inside lot never discover</v>
      </c>
      <c r="P2650" s="3" t="str">
        <f>INDEX(Customers!B:B,MATCH(D2650,Customers!A:A,0))</f>
        <v>Brown-Rivers</v>
      </c>
    </row>
    <row r="2651" spans="1:16">
      <c r="A2651" t="s">
        <v>3298</v>
      </c>
      <c r="B2651" s="5">
        <v>44970</v>
      </c>
      <c r="C2651" t="s">
        <v>74</v>
      </c>
      <c r="D2651" t="s">
        <v>352</v>
      </c>
      <c r="E2651">
        <v>8</v>
      </c>
      <c r="F2651" t="str">
        <f t="shared" si="164"/>
        <v>Bulk</v>
      </c>
      <c r="G2651" s="3">
        <v>347</v>
      </c>
      <c r="H2651">
        <v>10</v>
      </c>
      <c r="I2651" t="str">
        <f t="shared" si="165"/>
        <v>discounted</v>
      </c>
      <c r="J2651" s="3">
        <f>Table3[[#This Row],[Quantity_Sold]]*Table3[[#This Row],[Selling_Price]]</f>
        <v>2776</v>
      </c>
      <c r="K2651" s="3">
        <f t="shared" si="166"/>
        <v>34.700000000000003</v>
      </c>
      <c r="L2651" s="3">
        <f t="shared" si="167"/>
        <v>2741.3</v>
      </c>
      <c r="M2651" s="3" t="str">
        <f>TEXT(Table3[[#This Row],[Date]], "mmmm")</f>
        <v>February</v>
      </c>
      <c r="N2651" s="3" t="str">
        <f>_xlfn.XLOOKUP(D2651,Customers!A:A,Customers!B:B )</f>
        <v>Gardner PLC</v>
      </c>
      <c r="O2651" s="3" t="str">
        <f>_xlfn.XLOOKUP(C2651,Books!A:A,Books!B:B)</f>
        <v>Think either pressure</v>
      </c>
      <c r="P2651" s="3" t="str">
        <f>INDEX(Customers!B:B,MATCH(D2651,Customers!A:A,0))</f>
        <v>Gardner PLC</v>
      </c>
    </row>
    <row r="2652" spans="1:16">
      <c r="A2652" t="s">
        <v>3299</v>
      </c>
      <c r="B2652" s="5">
        <v>44964</v>
      </c>
      <c r="C2652" t="s">
        <v>36</v>
      </c>
      <c r="D2652" t="s">
        <v>568</v>
      </c>
      <c r="E2652">
        <v>6</v>
      </c>
      <c r="F2652" t="str">
        <f t="shared" si="164"/>
        <v>Bulk</v>
      </c>
      <c r="G2652" s="3">
        <v>420</v>
      </c>
      <c r="H2652">
        <v>10</v>
      </c>
      <c r="I2652" t="str">
        <f t="shared" si="165"/>
        <v>discounted</v>
      </c>
      <c r="J2652" s="3">
        <f>Table3[[#This Row],[Quantity_Sold]]*Table3[[#This Row],[Selling_Price]]</f>
        <v>2520</v>
      </c>
      <c r="K2652" s="3">
        <f t="shared" si="166"/>
        <v>42</v>
      </c>
      <c r="L2652" s="3">
        <f t="shared" si="167"/>
        <v>2478</v>
      </c>
      <c r="M2652" s="3" t="str">
        <f>TEXT(Table3[[#This Row],[Date]], "mmmm")</f>
        <v>February</v>
      </c>
      <c r="N2652" s="3" t="str">
        <f>_xlfn.XLOOKUP(D2652,Customers!A:A,Customers!B:B )</f>
        <v>Smith PLC</v>
      </c>
      <c r="O2652" s="3" t="str">
        <f>_xlfn.XLOOKUP(C2652,Books!A:A,Books!B:B)</f>
        <v>Try fast</v>
      </c>
      <c r="P2652" s="3" t="str">
        <f>INDEX(Customers!B:B,MATCH(D2652,Customers!A:A,0))</f>
        <v>Smith PLC</v>
      </c>
    </row>
    <row r="2653" spans="1:16">
      <c r="A2653" t="s">
        <v>3300</v>
      </c>
      <c r="B2653" s="5">
        <v>44965</v>
      </c>
      <c r="C2653" t="s">
        <v>84</v>
      </c>
      <c r="D2653" t="s">
        <v>288</v>
      </c>
      <c r="E2653">
        <v>8</v>
      </c>
      <c r="F2653" t="str">
        <f t="shared" si="164"/>
        <v>Bulk</v>
      </c>
      <c r="G2653" s="3">
        <v>481</v>
      </c>
      <c r="H2653">
        <v>0</v>
      </c>
      <c r="I2653" t="str">
        <f t="shared" si="165"/>
        <v>full price</v>
      </c>
      <c r="J2653" s="3">
        <f>Table3[[#This Row],[Quantity_Sold]]*Table3[[#This Row],[Selling_Price]]</f>
        <v>3848</v>
      </c>
      <c r="K2653" s="3">
        <f t="shared" si="166"/>
        <v>0</v>
      </c>
      <c r="L2653" s="3">
        <f t="shared" si="167"/>
        <v>3848</v>
      </c>
      <c r="M2653" s="3" t="str">
        <f>TEXT(Table3[[#This Row],[Date]], "mmmm")</f>
        <v>February</v>
      </c>
      <c r="N2653" s="3" t="str">
        <f>_xlfn.XLOOKUP(D2653,Customers!A:A,Customers!B:B )</f>
        <v>Martinez, Bruce and Brady</v>
      </c>
      <c r="O2653" s="3" t="str">
        <f>_xlfn.XLOOKUP(C2653,Books!A:A,Books!B:B)</f>
        <v>Statement back brother</v>
      </c>
      <c r="P2653" s="3" t="str">
        <f>INDEX(Customers!B:B,MATCH(D2653,Customers!A:A,0))</f>
        <v>Martinez, Bruce and Brady</v>
      </c>
    </row>
    <row r="2654" spans="1:16">
      <c r="A2654" t="s">
        <v>3301</v>
      </c>
      <c r="B2654" s="5">
        <v>44972</v>
      </c>
      <c r="C2654" t="s">
        <v>54</v>
      </c>
      <c r="D2654" t="s">
        <v>308</v>
      </c>
      <c r="E2654">
        <v>8</v>
      </c>
      <c r="F2654" t="str">
        <f t="shared" si="164"/>
        <v>Bulk</v>
      </c>
      <c r="G2654" s="3">
        <v>421</v>
      </c>
      <c r="H2654">
        <v>5</v>
      </c>
      <c r="I2654" t="str">
        <f t="shared" si="165"/>
        <v>discounted</v>
      </c>
      <c r="J2654" s="3">
        <f>Table3[[#This Row],[Quantity_Sold]]*Table3[[#This Row],[Selling_Price]]</f>
        <v>3368</v>
      </c>
      <c r="K2654" s="3">
        <f t="shared" si="166"/>
        <v>21.05</v>
      </c>
      <c r="L2654" s="3">
        <f t="shared" si="167"/>
        <v>3346.95</v>
      </c>
      <c r="M2654" s="3" t="str">
        <f>TEXT(Table3[[#This Row],[Date]], "mmmm")</f>
        <v>February</v>
      </c>
      <c r="N2654" s="3" t="str">
        <f>_xlfn.XLOOKUP(D2654,Customers!A:A,Customers!B:B )</f>
        <v>Sanford-Bullock</v>
      </c>
      <c r="O2654" s="3" t="str">
        <f>_xlfn.XLOOKUP(C2654,Books!A:A,Books!B:B)</f>
        <v>Author director</v>
      </c>
      <c r="P2654" s="3" t="str">
        <f>INDEX(Customers!B:B,MATCH(D2654,Customers!A:A,0))</f>
        <v>Sanford-Bullock</v>
      </c>
    </row>
    <row r="2655" spans="1:16">
      <c r="A2655" t="s">
        <v>3302</v>
      </c>
      <c r="B2655" s="5">
        <v>44963</v>
      </c>
      <c r="C2655" t="s">
        <v>126</v>
      </c>
      <c r="D2655" t="s">
        <v>580</v>
      </c>
      <c r="E2655">
        <v>8</v>
      </c>
      <c r="F2655" t="str">
        <f t="shared" si="164"/>
        <v>Bulk</v>
      </c>
      <c r="G2655" s="3">
        <v>399</v>
      </c>
      <c r="H2655">
        <v>0</v>
      </c>
      <c r="I2655" t="str">
        <f t="shared" si="165"/>
        <v>full price</v>
      </c>
      <c r="J2655" s="3">
        <f>Table3[[#This Row],[Quantity_Sold]]*Table3[[#This Row],[Selling_Price]]</f>
        <v>3192</v>
      </c>
      <c r="K2655" s="3">
        <f t="shared" si="166"/>
        <v>0</v>
      </c>
      <c r="L2655" s="3">
        <f t="shared" si="167"/>
        <v>3192</v>
      </c>
      <c r="M2655" s="3" t="str">
        <f>TEXT(Table3[[#This Row],[Date]], "mmmm")</f>
        <v>February</v>
      </c>
      <c r="N2655" s="3" t="str">
        <f>_xlfn.XLOOKUP(D2655,Customers!A:A,Customers!B:B )</f>
        <v>Brown-Walter</v>
      </c>
      <c r="O2655" s="3" t="str">
        <f>_xlfn.XLOOKUP(C2655,Books!A:A,Books!B:B)</f>
        <v>Ahead leg senior</v>
      </c>
      <c r="P2655" s="3" t="str">
        <f>INDEX(Customers!B:B,MATCH(D2655,Customers!A:A,0))</f>
        <v>Brown-Walter</v>
      </c>
    </row>
    <row r="2656" spans="1:16">
      <c r="A2656" t="s">
        <v>3303</v>
      </c>
      <c r="B2656" s="5">
        <v>44964</v>
      </c>
      <c r="C2656" t="s">
        <v>122</v>
      </c>
      <c r="D2656" t="s">
        <v>508</v>
      </c>
      <c r="E2656">
        <v>5</v>
      </c>
      <c r="F2656" t="str">
        <f t="shared" si="164"/>
        <v>normal</v>
      </c>
      <c r="G2656" s="3">
        <v>326</v>
      </c>
      <c r="H2656">
        <v>10</v>
      </c>
      <c r="I2656" t="str">
        <f t="shared" si="165"/>
        <v>discounted</v>
      </c>
      <c r="J2656" s="3">
        <f>Table3[[#This Row],[Quantity_Sold]]*Table3[[#This Row],[Selling_Price]]</f>
        <v>1630</v>
      </c>
      <c r="K2656" s="3">
        <f t="shared" si="166"/>
        <v>32.6</v>
      </c>
      <c r="L2656" s="3">
        <f t="shared" si="167"/>
        <v>1597.4</v>
      </c>
      <c r="M2656" s="3" t="str">
        <f>TEXT(Table3[[#This Row],[Date]], "mmmm")</f>
        <v>February</v>
      </c>
      <c r="N2656" s="3" t="str">
        <f>_xlfn.XLOOKUP(D2656,Customers!A:A,Customers!B:B )</f>
        <v>George, Howard and Mcdaniel</v>
      </c>
      <c r="O2656" s="3" t="str">
        <f>_xlfn.XLOOKUP(C2656,Books!A:A,Books!B:B)</f>
        <v>Than every</v>
      </c>
      <c r="P2656" s="3" t="str">
        <f>INDEX(Customers!B:B,MATCH(D2656,Customers!A:A,0))</f>
        <v>George, Howard and Mcdaniel</v>
      </c>
    </row>
    <row r="2657" spans="1:16">
      <c r="A2657" t="s">
        <v>3304</v>
      </c>
      <c r="B2657" s="5">
        <v>44969</v>
      </c>
      <c r="C2657" t="s">
        <v>26</v>
      </c>
      <c r="D2657" t="s">
        <v>280</v>
      </c>
      <c r="E2657">
        <v>6</v>
      </c>
      <c r="F2657" t="str">
        <f t="shared" si="164"/>
        <v>Bulk</v>
      </c>
      <c r="G2657" s="3">
        <v>210</v>
      </c>
      <c r="H2657">
        <v>15</v>
      </c>
      <c r="I2657" t="str">
        <f t="shared" si="165"/>
        <v>discounted</v>
      </c>
      <c r="J2657" s="3">
        <f>Table3[[#This Row],[Quantity_Sold]]*Table3[[#This Row],[Selling_Price]]</f>
        <v>1260</v>
      </c>
      <c r="K2657" s="3">
        <f t="shared" si="166"/>
        <v>31.5</v>
      </c>
      <c r="L2657" s="3">
        <f t="shared" si="167"/>
        <v>1228.5</v>
      </c>
      <c r="M2657" s="3" t="str">
        <f>TEXT(Table3[[#This Row],[Date]], "mmmm")</f>
        <v>February</v>
      </c>
      <c r="N2657" s="3" t="str">
        <f>_xlfn.XLOOKUP(D2657,Customers!A:A,Customers!B:B )</f>
        <v>Bautista-Wright</v>
      </c>
      <c r="O2657" s="3" t="str">
        <f>_xlfn.XLOOKUP(C2657,Books!A:A,Books!B:B)</f>
        <v>Nearly material</v>
      </c>
      <c r="P2657" s="3" t="str">
        <f>INDEX(Customers!B:B,MATCH(D2657,Customers!A:A,0))</f>
        <v>Bautista-Wright</v>
      </c>
    </row>
    <row r="2658" spans="1:16">
      <c r="A2658" t="s">
        <v>3305</v>
      </c>
      <c r="B2658" s="5">
        <v>44963</v>
      </c>
      <c r="C2658" t="s">
        <v>104</v>
      </c>
      <c r="D2658" t="s">
        <v>218</v>
      </c>
      <c r="E2658">
        <v>6</v>
      </c>
      <c r="F2658" t="str">
        <f t="shared" si="164"/>
        <v>Bulk</v>
      </c>
      <c r="G2658" s="3">
        <v>465</v>
      </c>
      <c r="H2658">
        <v>5</v>
      </c>
      <c r="I2658" t="str">
        <f t="shared" si="165"/>
        <v>discounted</v>
      </c>
      <c r="J2658" s="3">
        <f>Table3[[#This Row],[Quantity_Sold]]*Table3[[#This Row],[Selling_Price]]</f>
        <v>2790</v>
      </c>
      <c r="K2658" s="3">
        <f t="shared" si="166"/>
        <v>23.25</v>
      </c>
      <c r="L2658" s="3">
        <f t="shared" si="167"/>
        <v>2766.75</v>
      </c>
      <c r="M2658" s="3" t="str">
        <f>TEXT(Table3[[#This Row],[Date]], "mmmm")</f>
        <v>February</v>
      </c>
      <c r="N2658" s="3" t="str">
        <f>_xlfn.XLOOKUP(D2658,Customers!A:A,Customers!B:B )</f>
        <v>Fox-Williams</v>
      </c>
      <c r="O2658" s="3" t="str">
        <f>_xlfn.XLOOKUP(C2658,Books!A:A,Books!B:B)</f>
        <v>Process find daughter</v>
      </c>
      <c r="P2658" s="3" t="str">
        <f>INDEX(Customers!B:B,MATCH(D2658,Customers!A:A,0))</f>
        <v>Fox-Williams</v>
      </c>
    </row>
    <row r="2659" spans="1:16">
      <c r="A2659" t="s">
        <v>3306</v>
      </c>
      <c r="B2659" s="5">
        <v>44964</v>
      </c>
      <c r="C2659" t="s">
        <v>13</v>
      </c>
      <c r="D2659" t="s">
        <v>210</v>
      </c>
      <c r="E2659">
        <v>2</v>
      </c>
      <c r="F2659" t="str">
        <f t="shared" si="164"/>
        <v>normal</v>
      </c>
      <c r="G2659" s="3">
        <v>354</v>
      </c>
      <c r="H2659">
        <v>10</v>
      </c>
      <c r="I2659" t="str">
        <f t="shared" si="165"/>
        <v>discounted</v>
      </c>
      <c r="J2659" s="3">
        <f>Table3[[#This Row],[Quantity_Sold]]*Table3[[#This Row],[Selling_Price]]</f>
        <v>708</v>
      </c>
      <c r="K2659" s="3">
        <f t="shared" si="166"/>
        <v>35.4</v>
      </c>
      <c r="L2659" s="3">
        <f t="shared" si="167"/>
        <v>672.6</v>
      </c>
      <c r="M2659" s="3" t="str">
        <f>TEXT(Table3[[#This Row],[Date]], "mmmm")</f>
        <v>February</v>
      </c>
      <c r="N2659" s="3" t="str">
        <f>_xlfn.XLOOKUP(D2659,Customers!A:A,Customers!B:B )</f>
        <v>Green-Everett</v>
      </c>
      <c r="O2659" s="3" t="str">
        <f>_xlfn.XLOOKUP(C2659,Books!A:A,Books!B:B)</f>
        <v>Food ability</v>
      </c>
      <c r="P2659" s="3" t="str">
        <f>INDEX(Customers!B:B,MATCH(D2659,Customers!A:A,0))</f>
        <v>Green-Everett</v>
      </c>
    </row>
    <row r="2660" spans="1:16">
      <c r="A2660" t="s">
        <v>3307</v>
      </c>
      <c r="B2660" s="5">
        <v>44982</v>
      </c>
      <c r="C2660" t="s">
        <v>22</v>
      </c>
      <c r="D2660" t="s">
        <v>300</v>
      </c>
      <c r="E2660">
        <v>9</v>
      </c>
      <c r="F2660" t="str">
        <f t="shared" si="164"/>
        <v>Bulk</v>
      </c>
      <c r="G2660" s="3">
        <v>332</v>
      </c>
      <c r="H2660">
        <v>0</v>
      </c>
      <c r="I2660" t="str">
        <f t="shared" si="165"/>
        <v>full price</v>
      </c>
      <c r="J2660" s="3">
        <f>Table3[[#This Row],[Quantity_Sold]]*Table3[[#This Row],[Selling_Price]]</f>
        <v>2988</v>
      </c>
      <c r="K2660" s="3">
        <f t="shared" si="166"/>
        <v>0</v>
      </c>
      <c r="L2660" s="3">
        <f t="shared" si="167"/>
        <v>2988</v>
      </c>
      <c r="M2660" s="3" t="str">
        <f>TEXT(Table3[[#This Row],[Date]], "mmmm")</f>
        <v>February</v>
      </c>
      <c r="N2660" s="3" t="str">
        <f>_xlfn.XLOOKUP(D2660,Customers!A:A,Customers!B:B )</f>
        <v>Smith-Ramsey</v>
      </c>
      <c r="O2660" s="3" t="str">
        <f>_xlfn.XLOOKUP(C2660,Books!A:A,Books!B:B)</f>
        <v>Loss peace on</v>
      </c>
      <c r="P2660" s="3" t="str">
        <f>INDEX(Customers!B:B,MATCH(D2660,Customers!A:A,0))</f>
        <v>Smith-Ramsey</v>
      </c>
    </row>
    <row r="2661" spans="1:16">
      <c r="A2661" t="s">
        <v>3308</v>
      </c>
      <c r="B2661" s="5">
        <v>44980</v>
      </c>
      <c r="C2661" t="s">
        <v>24</v>
      </c>
      <c r="D2661" t="s">
        <v>442</v>
      </c>
      <c r="E2661">
        <v>3</v>
      </c>
      <c r="F2661" t="str">
        <f t="shared" si="164"/>
        <v>normal</v>
      </c>
      <c r="G2661" s="3">
        <v>492</v>
      </c>
      <c r="H2661">
        <v>0</v>
      </c>
      <c r="I2661" t="str">
        <f t="shared" si="165"/>
        <v>full price</v>
      </c>
      <c r="J2661" s="3">
        <f>Table3[[#This Row],[Quantity_Sold]]*Table3[[#This Row],[Selling_Price]]</f>
        <v>1476</v>
      </c>
      <c r="K2661" s="3">
        <f t="shared" si="166"/>
        <v>0</v>
      </c>
      <c r="L2661" s="3">
        <f t="shared" si="167"/>
        <v>1476</v>
      </c>
      <c r="M2661" s="3" t="str">
        <f>TEXT(Table3[[#This Row],[Date]], "mmmm")</f>
        <v>February</v>
      </c>
      <c r="N2661" s="3" t="str">
        <f>_xlfn.XLOOKUP(D2661,Customers!A:A,Customers!B:B )</f>
        <v>Terry-Simpson</v>
      </c>
      <c r="O2661" s="3" t="str">
        <f>_xlfn.XLOOKUP(C2661,Books!A:A,Books!B:B)</f>
        <v>Audience stop sport</v>
      </c>
      <c r="P2661" s="3" t="str">
        <f>INDEX(Customers!B:B,MATCH(D2661,Customers!A:A,0))</f>
        <v>Terry-Simpson</v>
      </c>
    </row>
    <row r="2662" spans="1:16">
      <c r="A2662" t="s">
        <v>3309</v>
      </c>
      <c r="B2662" s="5">
        <v>44976</v>
      </c>
      <c r="C2662" t="s">
        <v>76</v>
      </c>
      <c r="D2662" t="s">
        <v>176</v>
      </c>
      <c r="E2662">
        <v>6</v>
      </c>
      <c r="F2662" t="str">
        <f t="shared" si="164"/>
        <v>Bulk</v>
      </c>
      <c r="G2662" s="3">
        <v>305</v>
      </c>
      <c r="H2662">
        <v>10</v>
      </c>
      <c r="I2662" t="str">
        <f t="shared" si="165"/>
        <v>discounted</v>
      </c>
      <c r="J2662" s="3">
        <f>Table3[[#This Row],[Quantity_Sold]]*Table3[[#This Row],[Selling_Price]]</f>
        <v>1830</v>
      </c>
      <c r="K2662" s="3">
        <f t="shared" si="166"/>
        <v>30.5</v>
      </c>
      <c r="L2662" s="3">
        <f t="shared" si="167"/>
        <v>1799.5</v>
      </c>
      <c r="M2662" s="3" t="str">
        <f>TEXT(Table3[[#This Row],[Date]], "mmmm")</f>
        <v>February</v>
      </c>
      <c r="N2662" s="3" t="str">
        <f>_xlfn.XLOOKUP(D2662,Customers!A:A,Customers!B:B )</f>
        <v>Pierce, Cross and Solomon</v>
      </c>
      <c r="O2662" s="3" t="str">
        <f>_xlfn.XLOOKUP(C2662,Books!A:A,Books!B:B)</f>
        <v>Above treatment</v>
      </c>
      <c r="P2662" s="3" t="str">
        <f>INDEX(Customers!B:B,MATCH(D2662,Customers!A:A,0))</f>
        <v>Pierce, Cross and Solomon</v>
      </c>
    </row>
    <row r="2663" spans="1:16">
      <c r="A2663" t="s">
        <v>3310</v>
      </c>
      <c r="B2663" s="5">
        <v>44981</v>
      </c>
      <c r="C2663" t="s">
        <v>106</v>
      </c>
      <c r="D2663" t="s">
        <v>322</v>
      </c>
      <c r="E2663">
        <v>1</v>
      </c>
      <c r="F2663" t="str">
        <f t="shared" si="164"/>
        <v>normal</v>
      </c>
      <c r="G2663" s="3">
        <v>219</v>
      </c>
      <c r="H2663">
        <v>0</v>
      </c>
      <c r="I2663" t="str">
        <f t="shared" si="165"/>
        <v>full price</v>
      </c>
      <c r="J2663" s="3">
        <f>Table3[[#This Row],[Quantity_Sold]]*Table3[[#This Row],[Selling_Price]]</f>
        <v>219</v>
      </c>
      <c r="K2663" s="3">
        <f t="shared" si="166"/>
        <v>0</v>
      </c>
      <c r="L2663" s="3">
        <f t="shared" si="167"/>
        <v>219</v>
      </c>
      <c r="M2663" s="3" t="str">
        <f>TEXT(Table3[[#This Row],[Date]], "mmmm")</f>
        <v>February</v>
      </c>
      <c r="N2663" s="3" t="str">
        <f>_xlfn.XLOOKUP(D2663,Customers!A:A,Customers!B:B )</f>
        <v>Henderson, Daniels and Kelly</v>
      </c>
      <c r="O2663" s="3" t="str">
        <f>_xlfn.XLOOKUP(C2663,Books!A:A,Books!B:B)</f>
        <v>Some may</v>
      </c>
      <c r="P2663" s="3" t="str">
        <f>INDEX(Customers!B:B,MATCH(D2663,Customers!A:A,0))</f>
        <v>Henderson, Daniels and Kelly</v>
      </c>
    </row>
    <row r="2664" spans="1:16">
      <c r="A2664" t="s">
        <v>3311</v>
      </c>
      <c r="B2664" s="5">
        <v>44965</v>
      </c>
      <c r="C2664" t="s">
        <v>78</v>
      </c>
      <c r="D2664" t="s">
        <v>344</v>
      </c>
      <c r="E2664">
        <v>8</v>
      </c>
      <c r="F2664" t="str">
        <f t="shared" si="164"/>
        <v>Bulk</v>
      </c>
      <c r="G2664" s="3">
        <v>288</v>
      </c>
      <c r="H2664">
        <v>15</v>
      </c>
      <c r="I2664" t="str">
        <f t="shared" si="165"/>
        <v>discounted</v>
      </c>
      <c r="J2664" s="3">
        <f>Table3[[#This Row],[Quantity_Sold]]*Table3[[#This Row],[Selling_Price]]</f>
        <v>2304</v>
      </c>
      <c r="K2664" s="3">
        <f t="shared" si="166"/>
        <v>43.2</v>
      </c>
      <c r="L2664" s="3">
        <f t="shared" si="167"/>
        <v>2260.8000000000002</v>
      </c>
      <c r="M2664" s="3" t="str">
        <f>TEXT(Table3[[#This Row],[Date]], "mmmm")</f>
        <v>February</v>
      </c>
      <c r="N2664" s="3" t="str">
        <f>_xlfn.XLOOKUP(D2664,Customers!A:A,Customers!B:B )</f>
        <v>Newman-Fitzgerald</v>
      </c>
      <c r="O2664" s="3" t="str">
        <f>_xlfn.XLOOKUP(C2664,Books!A:A,Books!B:B)</f>
        <v>Visit although I</v>
      </c>
      <c r="P2664" s="3" t="str">
        <f>INDEX(Customers!B:B,MATCH(D2664,Customers!A:A,0))</f>
        <v>Newman-Fitzgerald</v>
      </c>
    </row>
    <row r="2665" spans="1:16">
      <c r="A2665" t="s">
        <v>3312</v>
      </c>
      <c r="B2665" s="5">
        <v>44958</v>
      </c>
      <c r="C2665" t="s">
        <v>4</v>
      </c>
      <c r="D2665" t="s">
        <v>402</v>
      </c>
      <c r="E2665">
        <v>3</v>
      </c>
      <c r="F2665" t="str">
        <f t="shared" si="164"/>
        <v>normal</v>
      </c>
      <c r="G2665" s="3">
        <v>418</v>
      </c>
      <c r="H2665">
        <v>0</v>
      </c>
      <c r="I2665" t="str">
        <f t="shared" si="165"/>
        <v>full price</v>
      </c>
      <c r="J2665" s="3">
        <f>Table3[[#This Row],[Quantity_Sold]]*Table3[[#This Row],[Selling_Price]]</f>
        <v>1254</v>
      </c>
      <c r="K2665" s="3">
        <f t="shared" si="166"/>
        <v>0</v>
      </c>
      <c r="L2665" s="3">
        <f t="shared" si="167"/>
        <v>1254</v>
      </c>
      <c r="M2665" s="3" t="str">
        <f>TEXT(Table3[[#This Row],[Date]], "mmmm")</f>
        <v>February</v>
      </c>
      <c r="N2665" s="3" t="str">
        <f>_xlfn.XLOOKUP(D2665,Customers!A:A,Customers!B:B )</f>
        <v>Caldwell PLC</v>
      </c>
      <c r="O2665" s="3" t="str">
        <f>_xlfn.XLOOKUP(C2665,Books!A:A,Books!B:B)</f>
        <v>Arrive ok</v>
      </c>
      <c r="P2665" s="3" t="str">
        <f>INDEX(Customers!B:B,MATCH(D2665,Customers!A:A,0))</f>
        <v>Caldwell PLC</v>
      </c>
    </row>
    <row r="2666" spans="1:16">
      <c r="A2666" t="s">
        <v>3313</v>
      </c>
      <c r="B2666" s="5">
        <v>44976</v>
      </c>
      <c r="C2666" t="s">
        <v>114</v>
      </c>
      <c r="D2666" t="s">
        <v>448</v>
      </c>
      <c r="E2666">
        <v>6</v>
      </c>
      <c r="F2666" t="str">
        <f t="shared" si="164"/>
        <v>Bulk</v>
      </c>
      <c r="G2666" s="3">
        <v>315</v>
      </c>
      <c r="H2666">
        <v>10</v>
      </c>
      <c r="I2666" t="str">
        <f t="shared" si="165"/>
        <v>discounted</v>
      </c>
      <c r="J2666" s="3">
        <f>Table3[[#This Row],[Quantity_Sold]]*Table3[[#This Row],[Selling_Price]]</f>
        <v>1890</v>
      </c>
      <c r="K2666" s="3">
        <f t="shared" si="166"/>
        <v>31.5</v>
      </c>
      <c r="L2666" s="3">
        <f t="shared" si="167"/>
        <v>1858.5</v>
      </c>
      <c r="M2666" s="3" t="str">
        <f>TEXT(Table3[[#This Row],[Date]], "mmmm")</f>
        <v>February</v>
      </c>
      <c r="N2666" s="3" t="str">
        <f>_xlfn.XLOOKUP(D2666,Customers!A:A,Customers!B:B )</f>
        <v>Blair, Gibson and Patel</v>
      </c>
      <c r="O2666" s="3" t="str">
        <f>_xlfn.XLOOKUP(C2666,Books!A:A,Books!B:B)</f>
        <v>Detail difficult power</v>
      </c>
      <c r="P2666" s="3" t="str">
        <f>INDEX(Customers!B:B,MATCH(D2666,Customers!A:A,0))</f>
        <v>Blair, Gibson and Patel</v>
      </c>
    </row>
    <row r="2667" spans="1:16">
      <c r="A2667" t="s">
        <v>3314</v>
      </c>
      <c r="B2667" s="5">
        <v>44979</v>
      </c>
      <c r="C2667" t="s">
        <v>24</v>
      </c>
      <c r="D2667" t="s">
        <v>400</v>
      </c>
      <c r="E2667">
        <v>10</v>
      </c>
      <c r="F2667" t="str">
        <f t="shared" si="164"/>
        <v>Bulk</v>
      </c>
      <c r="G2667" s="3">
        <v>492</v>
      </c>
      <c r="H2667">
        <v>15</v>
      </c>
      <c r="I2667" t="str">
        <f t="shared" si="165"/>
        <v>discounted</v>
      </c>
      <c r="J2667" s="3">
        <f>Table3[[#This Row],[Quantity_Sold]]*Table3[[#This Row],[Selling_Price]]</f>
        <v>4920</v>
      </c>
      <c r="K2667" s="3">
        <f t="shared" si="166"/>
        <v>73.8</v>
      </c>
      <c r="L2667" s="3">
        <f t="shared" si="167"/>
        <v>4846.2</v>
      </c>
      <c r="M2667" s="3" t="str">
        <f>TEXT(Table3[[#This Row],[Date]], "mmmm")</f>
        <v>February</v>
      </c>
      <c r="N2667" s="3" t="str">
        <f>_xlfn.XLOOKUP(D2667,Customers!A:A,Customers!B:B )</f>
        <v>Clarke Group</v>
      </c>
      <c r="O2667" s="3" t="str">
        <f>_xlfn.XLOOKUP(C2667,Books!A:A,Books!B:B)</f>
        <v>Audience stop sport</v>
      </c>
      <c r="P2667" s="3" t="str">
        <f>INDEX(Customers!B:B,MATCH(D2667,Customers!A:A,0))</f>
        <v>Clarke Group</v>
      </c>
    </row>
    <row r="2668" spans="1:16">
      <c r="A2668" t="s">
        <v>3315</v>
      </c>
      <c r="B2668" s="5">
        <v>44976</v>
      </c>
      <c r="C2668" t="s">
        <v>22</v>
      </c>
      <c r="D2668" t="s">
        <v>242</v>
      </c>
      <c r="E2668">
        <v>4</v>
      </c>
      <c r="F2668" t="str">
        <f t="shared" si="164"/>
        <v>normal</v>
      </c>
      <c r="G2668" s="3">
        <v>332</v>
      </c>
      <c r="H2668">
        <v>0</v>
      </c>
      <c r="I2668" t="str">
        <f t="shared" si="165"/>
        <v>full price</v>
      </c>
      <c r="J2668" s="3">
        <f>Table3[[#This Row],[Quantity_Sold]]*Table3[[#This Row],[Selling_Price]]</f>
        <v>1328</v>
      </c>
      <c r="K2668" s="3">
        <f t="shared" si="166"/>
        <v>0</v>
      </c>
      <c r="L2668" s="3">
        <f t="shared" si="167"/>
        <v>1328</v>
      </c>
      <c r="M2668" s="3" t="str">
        <f>TEXT(Table3[[#This Row],[Date]], "mmmm")</f>
        <v>February</v>
      </c>
      <c r="N2668" s="3" t="str">
        <f>_xlfn.XLOOKUP(D2668,Customers!A:A,Customers!B:B )</f>
        <v>Porter Ltd</v>
      </c>
      <c r="O2668" s="3" t="str">
        <f>_xlfn.XLOOKUP(C2668,Books!A:A,Books!B:B)</f>
        <v>Loss peace on</v>
      </c>
      <c r="P2668" s="3" t="str">
        <f>INDEX(Customers!B:B,MATCH(D2668,Customers!A:A,0))</f>
        <v>Porter Ltd</v>
      </c>
    </row>
    <row r="2669" spans="1:16">
      <c r="A2669" t="s">
        <v>3316</v>
      </c>
      <c r="B2669" s="5">
        <v>44980</v>
      </c>
      <c r="C2669" t="s">
        <v>40</v>
      </c>
      <c r="D2669" t="s">
        <v>139</v>
      </c>
      <c r="E2669">
        <v>10</v>
      </c>
      <c r="F2669" t="str">
        <f t="shared" si="164"/>
        <v>Bulk</v>
      </c>
      <c r="G2669" s="3">
        <v>427</v>
      </c>
      <c r="H2669">
        <v>10</v>
      </c>
      <c r="I2669" t="str">
        <f t="shared" si="165"/>
        <v>discounted</v>
      </c>
      <c r="J2669" s="3">
        <f>Table3[[#This Row],[Quantity_Sold]]*Table3[[#This Row],[Selling_Price]]</f>
        <v>4270</v>
      </c>
      <c r="K2669" s="3">
        <f t="shared" si="166"/>
        <v>42.7</v>
      </c>
      <c r="L2669" s="3">
        <f t="shared" si="167"/>
        <v>4227.3</v>
      </c>
      <c r="M2669" s="3" t="str">
        <f>TEXT(Table3[[#This Row],[Date]], "mmmm")</f>
        <v>February</v>
      </c>
      <c r="N2669" s="3" t="str">
        <f>_xlfn.XLOOKUP(D2669,Customers!A:A,Customers!B:B )</f>
        <v>Garcia-Martin</v>
      </c>
      <c r="O2669" s="3" t="str">
        <f>_xlfn.XLOOKUP(C2669,Books!A:A,Books!B:B)</f>
        <v>Big thought where</v>
      </c>
      <c r="P2669" s="3" t="str">
        <f>INDEX(Customers!B:B,MATCH(D2669,Customers!A:A,0))</f>
        <v>Garcia-Martin</v>
      </c>
    </row>
    <row r="2670" spans="1:16">
      <c r="A2670" t="s">
        <v>3317</v>
      </c>
      <c r="B2670" s="5">
        <v>44982</v>
      </c>
      <c r="C2670" t="s">
        <v>102</v>
      </c>
      <c r="D2670" t="s">
        <v>568</v>
      </c>
      <c r="E2670">
        <v>5</v>
      </c>
      <c r="F2670" t="str">
        <f t="shared" si="164"/>
        <v>normal</v>
      </c>
      <c r="G2670" s="3">
        <v>162</v>
      </c>
      <c r="H2670">
        <v>0</v>
      </c>
      <c r="I2670" t="str">
        <f t="shared" si="165"/>
        <v>full price</v>
      </c>
      <c r="J2670" s="3">
        <f>Table3[[#This Row],[Quantity_Sold]]*Table3[[#This Row],[Selling_Price]]</f>
        <v>810</v>
      </c>
      <c r="K2670" s="3">
        <f t="shared" si="166"/>
        <v>0</v>
      </c>
      <c r="L2670" s="3">
        <f t="shared" si="167"/>
        <v>810</v>
      </c>
      <c r="M2670" s="3" t="str">
        <f>TEXT(Table3[[#This Row],[Date]], "mmmm")</f>
        <v>February</v>
      </c>
      <c r="N2670" s="3" t="str">
        <f>_xlfn.XLOOKUP(D2670,Customers!A:A,Customers!B:B )</f>
        <v>Smith PLC</v>
      </c>
      <c r="O2670" s="3" t="str">
        <f>_xlfn.XLOOKUP(C2670,Books!A:A,Books!B:B)</f>
        <v>Effort same</v>
      </c>
      <c r="P2670" s="3" t="str">
        <f>INDEX(Customers!B:B,MATCH(D2670,Customers!A:A,0))</f>
        <v>Smith PLC</v>
      </c>
    </row>
    <row r="2671" spans="1:16">
      <c r="A2671" t="s">
        <v>3318</v>
      </c>
      <c r="B2671" s="5">
        <v>44977</v>
      </c>
      <c r="C2671" t="s">
        <v>20</v>
      </c>
      <c r="D2671" t="s">
        <v>294</v>
      </c>
      <c r="E2671">
        <v>2</v>
      </c>
      <c r="F2671" t="str">
        <f t="shared" si="164"/>
        <v>normal</v>
      </c>
      <c r="G2671" s="3">
        <v>213</v>
      </c>
      <c r="H2671">
        <v>0</v>
      </c>
      <c r="I2671" t="str">
        <f t="shared" si="165"/>
        <v>full price</v>
      </c>
      <c r="J2671" s="3">
        <f>Table3[[#This Row],[Quantity_Sold]]*Table3[[#This Row],[Selling_Price]]</f>
        <v>426</v>
      </c>
      <c r="K2671" s="3">
        <f t="shared" si="166"/>
        <v>0</v>
      </c>
      <c r="L2671" s="3">
        <f t="shared" si="167"/>
        <v>426</v>
      </c>
      <c r="M2671" s="3" t="str">
        <f>TEXT(Table3[[#This Row],[Date]], "mmmm")</f>
        <v>February</v>
      </c>
      <c r="N2671" s="3" t="str">
        <f>_xlfn.XLOOKUP(D2671,Customers!A:A,Customers!B:B )</f>
        <v>Davis-Buckley</v>
      </c>
      <c r="O2671" s="3" t="str">
        <f>_xlfn.XLOOKUP(C2671,Books!A:A,Books!B:B)</f>
        <v>System they</v>
      </c>
      <c r="P2671" s="3" t="str">
        <f>INDEX(Customers!B:B,MATCH(D2671,Customers!A:A,0))</f>
        <v>Davis-Buckley</v>
      </c>
    </row>
    <row r="2672" spans="1:16">
      <c r="A2672" t="s">
        <v>3319</v>
      </c>
      <c r="B2672" s="5">
        <v>44969</v>
      </c>
      <c r="C2672" t="s">
        <v>82</v>
      </c>
      <c r="D2672" t="s">
        <v>176</v>
      </c>
      <c r="E2672">
        <v>2</v>
      </c>
      <c r="F2672" t="str">
        <f t="shared" si="164"/>
        <v>normal</v>
      </c>
      <c r="G2672" s="3">
        <v>373</v>
      </c>
      <c r="H2672">
        <v>5</v>
      </c>
      <c r="I2672" t="str">
        <f t="shared" si="165"/>
        <v>discounted</v>
      </c>
      <c r="J2672" s="3">
        <f>Table3[[#This Row],[Quantity_Sold]]*Table3[[#This Row],[Selling_Price]]</f>
        <v>746</v>
      </c>
      <c r="K2672" s="3">
        <f t="shared" si="166"/>
        <v>18.649999999999999</v>
      </c>
      <c r="L2672" s="3">
        <f t="shared" si="167"/>
        <v>727.35</v>
      </c>
      <c r="M2672" s="3" t="str">
        <f>TEXT(Table3[[#This Row],[Date]], "mmmm")</f>
        <v>February</v>
      </c>
      <c r="N2672" s="3" t="str">
        <f>_xlfn.XLOOKUP(D2672,Customers!A:A,Customers!B:B )</f>
        <v>Pierce, Cross and Solomon</v>
      </c>
      <c r="O2672" s="3" t="str">
        <f>_xlfn.XLOOKUP(C2672,Books!A:A,Books!B:B)</f>
        <v>Light leader expect</v>
      </c>
      <c r="P2672" s="3" t="str">
        <f>INDEX(Customers!B:B,MATCH(D2672,Customers!A:A,0))</f>
        <v>Pierce, Cross and Solomon</v>
      </c>
    </row>
    <row r="2673" spans="1:16">
      <c r="A2673" t="s">
        <v>3320</v>
      </c>
      <c r="B2673" s="5">
        <v>44984</v>
      </c>
      <c r="C2673" t="s">
        <v>100</v>
      </c>
      <c r="D2673" t="s">
        <v>164</v>
      </c>
      <c r="E2673">
        <v>9</v>
      </c>
      <c r="F2673" t="str">
        <f t="shared" si="164"/>
        <v>Bulk</v>
      </c>
      <c r="G2673" s="3">
        <v>334</v>
      </c>
      <c r="H2673">
        <v>10</v>
      </c>
      <c r="I2673" t="str">
        <f t="shared" si="165"/>
        <v>discounted</v>
      </c>
      <c r="J2673" s="3">
        <f>Table3[[#This Row],[Quantity_Sold]]*Table3[[#This Row],[Selling_Price]]</f>
        <v>3006</v>
      </c>
      <c r="K2673" s="3">
        <f t="shared" si="166"/>
        <v>33.4</v>
      </c>
      <c r="L2673" s="3">
        <f t="shared" si="167"/>
        <v>2972.6</v>
      </c>
      <c r="M2673" s="3" t="str">
        <f>TEXT(Table3[[#This Row],[Date]], "mmmm")</f>
        <v>February</v>
      </c>
      <c r="N2673" s="3" t="str">
        <f>_xlfn.XLOOKUP(D2673,Customers!A:A,Customers!B:B )</f>
        <v>Munoz, Black and Wilson</v>
      </c>
      <c r="O2673" s="3" t="str">
        <f>_xlfn.XLOOKUP(C2673,Books!A:A,Books!B:B)</f>
        <v>Prevent particularly wrong</v>
      </c>
      <c r="P2673" s="3" t="str">
        <f>INDEX(Customers!B:B,MATCH(D2673,Customers!A:A,0))</f>
        <v>Munoz, Black and Wilson</v>
      </c>
    </row>
    <row r="2674" spans="1:16">
      <c r="A2674" t="s">
        <v>3321</v>
      </c>
      <c r="B2674" s="5">
        <v>44964</v>
      </c>
      <c r="C2674" t="s">
        <v>44</v>
      </c>
      <c r="D2674" t="s">
        <v>572</v>
      </c>
      <c r="E2674">
        <v>9</v>
      </c>
      <c r="F2674" t="str">
        <f t="shared" si="164"/>
        <v>Bulk</v>
      </c>
      <c r="G2674" s="3">
        <v>295</v>
      </c>
      <c r="H2674">
        <v>15</v>
      </c>
      <c r="I2674" t="str">
        <f t="shared" si="165"/>
        <v>discounted</v>
      </c>
      <c r="J2674" s="3">
        <f>Table3[[#This Row],[Quantity_Sold]]*Table3[[#This Row],[Selling_Price]]</f>
        <v>2655</v>
      </c>
      <c r="K2674" s="3">
        <f t="shared" si="166"/>
        <v>44.25</v>
      </c>
      <c r="L2674" s="3">
        <f t="shared" si="167"/>
        <v>2610.75</v>
      </c>
      <c r="M2674" s="3" t="str">
        <f>TEXT(Table3[[#This Row],[Date]], "mmmm")</f>
        <v>February</v>
      </c>
      <c r="N2674" s="3" t="str">
        <f>_xlfn.XLOOKUP(D2674,Customers!A:A,Customers!B:B )</f>
        <v>Hill Inc</v>
      </c>
      <c r="O2674" s="3" t="str">
        <f>_xlfn.XLOOKUP(C2674,Books!A:A,Books!B:B)</f>
        <v>Once suddenly</v>
      </c>
      <c r="P2674" s="3" t="str">
        <f>INDEX(Customers!B:B,MATCH(D2674,Customers!A:A,0))</f>
        <v>Hill Inc</v>
      </c>
    </row>
    <row r="2675" spans="1:16">
      <c r="A2675" t="s">
        <v>3322</v>
      </c>
      <c r="B2675" s="5">
        <v>44971</v>
      </c>
      <c r="C2675" t="s">
        <v>30</v>
      </c>
      <c r="D2675" t="s">
        <v>480</v>
      </c>
      <c r="E2675">
        <v>2</v>
      </c>
      <c r="F2675" t="str">
        <f t="shared" si="164"/>
        <v>normal</v>
      </c>
      <c r="G2675" s="3">
        <v>281</v>
      </c>
      <c r="H2675">
        <v>10</v>
      </c>
      <c r="I2675" t="str">
        <f t="shared" si="165"/>
        <v>discounted</v>
      </c>
      <c r="J2675" s="3">
        <f>Table3[[#This Row],[Quantity_Sold]]*Table3[[#This Row],[Selling_Price]]</f>
        <v>562</v>
      </c>
      <c r="K2675" s="3">
        <f t="shared" si="166"/>
        <v>28.1</v>
      </c>
      <c r="L2675" s="3">
        <f t="shared" si="167"/>
        <v>533.9</v>
      </c>
      <c r="M2675" s="3" t="str">
        <f>TEXT(Table3[[#This Row],[Date]], "mmmm")</f>
        <v>February</v>
      </c>
      <c r="N2675" s="3" t="str">
        <f>_xlfn.XLOOKUP(D2675,Customers!A:A,Customers!B:B )</f>
        <v>Jordan, Parker and Adams</v>
      </c>
      <c r="O2675" s="3" t="str">
        <f>_xlfn.XLOOKUP(C2675,Books!A:A,Books!B:B)</f>
        <v>Remember serve</v>
      </c>
      <c r="P2675" s="3" t="str">
        <f>INDEX(Customers!B:B,MATCH(D2675,Customers!A:A,0))</f>
        <v>Jordan, Parker and Adams</v>
      </c>
    </row>
    <row r="2676" spans="1:16">
      <c r="A2676" t="s">
        <v>3323</v>
      </c>
      <c r="B2676" s="5">
        <v>44964</v>
      </c>
      <c r="C2676" t="s">
        <v>72</v>
      </c>
      <c r="D2676" t="s">
        <v>198</v>
      </c>
      <c r="E2676">
        <v>8</v>
      </c>
      <c r="F2676" t="str">
        <f t="shared" si="164"/>
        <v>Bulk</v>
      </c>
      <c r="G2676" s="3">
        <v>423</v>
      </c>
      <c r="H2676">
        <v>10</v>
      </c>
      <c r="I2676" t="str">
        <f t="shared" si="165"/>
        <v>discounted</v>
      </c>
      <c r="J2676" s="3">
        <f>Table3[[#This Row],[Quantity_Sold]]*Table3[[#This Row],[Selling_Price]]</f>
        <v>3384</v>
      </c>
      <c r="K2676" s="3">
        <f t="shared" si="166"/>
        <v>42.3</v>
      </c>
      <c r="L2676" s="3">
        <f t="shared" si="167"/>
        <v>3341.7</v>
      </c>
      <c r="M2676" s="3" t="str">
        <f>TEXT(Table3[[#This Row],[Date]], "mmmm")</f>
        <v>February</v>
      </c>
      <c r="N2676" s="3" t="str">
        <f>_xlfn.XLOOKUP(D2676,Customers!A:A,Customers!B:B )</f>
        <v>Harris-Mills</v>
      </c>
      <c r="O2676" s="3" t="str">
        <f>_xlfn.XLOOKUP(C2676,Books!A:A,Books!B:B)</f>
        <v>Remain hard</v>
      </c>
      <c r="P2676" s="3" t="str">
        <f>INDEX(Customers!B:B,MATCH(D2676,Customers!A:A,0))</f>
        <v>Harris-Mills</v>
      </c>
    </row>
    <row r="2677" spans="1:16">
      <c r="A2677" t="s">
        <v>3324</v>
      </c>
      <c r="B2677" s="5">
        <v>44984</v>
      </c>
      <c r="C2677" t="s">
        <v>40</v>
      </c>
      <c r="D2677" t="s">
        <v>440</v>
      </c>
      <c r="E2677">
        <v>5</v>
      </c>
      <c r="F2677" t="str">
        <f t="shared" si="164"/>
        <v>normal</v>
      </c>
      <c r="G2677" s="3">
        <v>427</v>
      </c>
      <c r="H2677">
        <v>0</v>
      </c>
      <c r="I2677" t="str">
        <f t="shared" si="165"/>
        <v>full price</v>
      </c>
      <c r="J2677" s="3">
        <f>Table3[[#This Row],[Quantity_Sold]]*Table3[[#This Row],[Selling_Price]]</f>
        <v>2135</v>
      </c>
      <c r="K2677" s="3">
        <f t="shared" si="166"/>
        <v>0</v>
      </c>
      <c r="L2677" s="3">
        <f t="shared" si="167"/>
        <v>2135</v>
      </c>
      <c r="M2677" s="3" t="str">
        <f>TEXT(Table3[[#This Row],[Date]], "mmmm")</f>
        <v>February</v>
      </c>
      <c r="N2677" s="3" t="str">
        <f>_xlfn.XLOOKUP(D2677,Customers!A:A,Customers!B:B )</f>
        <v>Lopez Ltd</v>
      </c>
      <c r="O2677" s="3" t="str">
        <f>_xlfn.XLOOKUP(C2677,Books!A:A,Books!B:B)</f>
        <v>Big thought where</v>
      </c>
      <c r="P2677" s="3" t="str">
        <f>INDEX(Customers!B:B,MATCH(D2677,Customers!A:A,0))</f>
        <v>Lopez Ltd</v>
      </c>
    </row>
    <row r="2678" spans="1:16">
      <c r="A2678" t="s">
        <v>3325</v>
      </c>
      <c r="B2678" s="5">
        <v>44973</v>
      </c>
      <c r="C2678" t="s">
        <v>124</v>
      </c>
      <c r="D2678" t="s">
        <v>330</v>
      </c>
      <c r="E2678">
        <v>7</v>
      </c>
      <c r="F2678" t="str">
        <f t="shared" si="164"/>
        <v>Bulk</v>
      </c>
      <c r="G2678" s="3">
        <v>362</v>
      </c>
      <c r="H2678">
        <v>5</v>
      </c>
      <c r="I2678" t="str">
        <f t="shared" si="165"/>
        <v>discounted</v>
      </c>
      <c r="J2678" s="3">
        <f>Table3[[#This Row],[Quantity_Sold]]*Table3[[#This Row],[Selling_Price]]</f>
        <v>2534</v>
      </c>
      <c r="K2678" s="3">
        <f t="shared" si="166"/>
        <v>18.100000000000001</v>
      </c>
      <c r="L2678" s="3">
        <f t="shared" si="167"/>
        <v>2515.9</v>
      </c>
      <c r="M2678" s="3" t="str">
        <f>TEXT(Table3[[#This Row],[Date]], "mmmm")</f>
        <v>February</v>
      </c>
      <c r="N2678" s="3" t="str">
        <f>_xlfn.XLOOKUP(D2678,Customers!A:A,Customers!B:B )</f>
        <v>Tate-Massey</v>
      </c>
      <c r="O2678" s="3" t="str">
        <f>_xlfn.XLOOKUP(C2678,Books!A:A,Books!B:B)</f>
        <v>Financial</v>
      </c>
      <c r="P2678" s="3" t="str">
        <f>INDEX(Customers!B:B,MATCH(D2678,Customers!A:A,0))</f>
        <v>Tate-Massey</v>
      </c>
    </row>
    <row r="2679" spans="1:16">
      <c r="A2679" t="s">
        <v>3326</v>
      </c>
      <c r="B2679" s="5">
        <v>44983</v>
      </c>
      <c r="C2679" t="s">
        <v>94</v>
      </c>
      <c r="D2679" t="s">
        <v>178</v>
      </c>
      <c r="E2679">
        <v>2</v>
      </c>
      <c r="F2679" t="str">
        <f t="shared" si="164"/>
        <v>normal</v>
      </c>
      <c r="G2679" s="3">
        <v>262</v>
      </c>
      <c r="H2679">
        <v>10</v>
      </c>
      <c r="I2679" t="str">
        <f t="shared" si="165"/>
        <v>discounted</v>
      </c>
      <c r="J2679" s="3">
        <f>Table3[[#This Row],[Quantity_Sold]]*Table3[[#This Row],[Selling_Price]]</f>
        <v>524</v>
      </c>
      <c r="K2679" s="3">
        <f t="shared" si="166"/>
        <v>26.2</v>
      </c>
      <c r="L2679" s="3">
        <f t="shared" si="167"/>
        <v>497.8</v>
      </c>
      <c r="M2679" s="3" t="str">
        <f>TEXT(Table3[[#This Row],[Date]], "mmmm")</f>
        <v>February</v>
      </c>
      <c r="N2679" s="3" t="str">
        <f>_xlfn.XLOOKUP(D2679,Customers!A:A,Customers!B:B )</f>
        <v>Ross, Ballard and Clark</v>
      </c>
      <c r="O2679" s="3" t="str">
        <f>_xlfn.XLOOKUP(C2679,Books!A:A,Books!B:B)</f>
        <v>Number owner</v>
      </c>
      <c r="P2679" s="3" t="str">
        <f>INDEX(Customers!B:B,MATCH(D2679,Customers!A:A,0))</f>
        <v>Ross, Ballard and Clark</v>
      </c>
    </row>
    <row r="2680" spans="1:16">
      <c r="A2680" t="s">
        <v>3327</v>
      </c>
      <c r="B2680" s="5">
        <v>44981</v>
      </c>
      <c r="C2680" t="s">
        <v>36</v>
      </c>
      <c r="D2680" t="s">
        <v>426</v>
      </c>
      <c r="E2680">
        <v>3</v>
      </c>
      <c r="F2680" t="str">
        <f t="shared" si="164"/>
        <v>normal</v>
      </c>
      <c r="G2680" s="3">
        <v>420</v>
      </c>
      <c r="H2680">
        <v>5</v>
      </c>
      <c r="I2680" t="str">
        <f t="shared" si="165"/>
        <v>discounted</v>
      </c>
      <c r="J2680" s="3">
        <f>Table3[[#This Row],[Quantity_Sold]]*Table3[[#This Row],[Selling_Price]]</f>
        <v>1260</v>
      </c>
      <c r="K2680" s="3">
        <f t="shared" si="166"/>
        <v>21</v>
      </c>
      <c r="L2680" s="3">
        <f t="shared" si="167"/>
        <v>1239</v>
      </c>
      <c r="M2680" s="3" t="str">
        <f>TEXT(Table3[[#This Row],[Date]], "mmmm")</f>
        <v>February</v>
      </c>
      <c r="N2680" s="3" t="str">
        <f>_xlfn.XLOOKUP(D2680,Customers!A:A,Customers!B:B )</f>
        <v>Martinez-Stout</v>
      </c>
      <c r="O2680" s="3" t="str">
        <f>_xlfn.XLOOKUP(C2680,Books!A:A,Books!B:B)</f>
        <v>Try fast</v>
      </c>
      <c r="P2680" s="3" t="str">
        <f>INDEX(Customers!B:B,MATCH(D2680,Customers!A:A,0))</f>
        <v>Martinez-Stout</v>
      </c>
    </row>
    <row r="2681" spans="1:16">
      <c r="A2681" t="s">
        <v>3328</v>
      </c>
      <c r="B2681" s="5">
        <v>44962</v>
      </c>
      <c r="C2681" t="s">
        <v>76</v>
      </c>
      <c r="D2681" t="s">
        <v>214</v>
      </c>
      <c r="E2681">
        <v>1</v>
      </c>
      <c r="F2681" t="str">
        <f t="shared" si="164"/>
        <v>normal</v>
      </c>
      <c r="G2681" s="3">
        <v>305</v>
      </c>
      <c r="H2681">
        <v>15</v>
      </c>
      <c r="I2681" t="str">
        <f t="shared" si="165"/>
        <v>discounted</v>
      </c>
      <c r="J2681" s="3">
        <f>Table3[[#This Row],[Quantity_Sold]]*Table3[[#This Row],[Selling_Price]]</f>
        <v>305</v>
      </c>
      <c r="K2681" s="3">
        <f t="shared" si="166"/>
        <v>45.75</v>
      </c>
      <c r="L2681" s="3">
        <f t="shared" si="167"/>
        <v>259.25</v>
      </c>
      <c r="M2681" s="3" t="str">
        <f>TEXT(Table3[[#This Row],[Date]], "mmmm")</f>
        <v>February</v>
      </c>
      <c r="N2681" s="3" t="str">
        <f>_xlfn.XLOOKUP(D2681,Customers!A:A,Customers!B:B )</f>
        <v>Cummings, Taylor and Pearson</v>
      </c>
      <c r="O2681" s="3" t="str">
        <f>_xlfn.XLOOKUP(C2681,Books!A:A,Books!B:B)</f>
        <v>Above treatment</v>
      </c>
      <c r="P2681" s="3" t="str">
        <f>INDEX(Customers!B:B,MATCH(D2681,Customers!A:A,0))</f>
        <v>Cummings, Taylor and Pearson</v>
      </c>
    </row>
    <row r="2682" spans="1:16">
      <c r="A2682" t="s">
        <v>3329</v>
      </c>
      <c r="B2682" s="5">
        <v>44961</v>
      </c>
      <c r="C2682" t="s">
        <v>104</v>
      </c>
      <c r="D2682" t="s">
        <v>530</v>
      </c>
      <c r="E2682">
        <v>3</v>
      </c>
      <c r="F2682" t="str">
        <f t="shared" si="164"/>
        <v>normal</v>
      </c>
      <c r="G2682" s="3">
        <v>465</v>
      </c>
      <c r="H2682">
        <v>0</v>
      </c>
      <c r="I2682" t="str">
        <f t="shared" si="165"/>
        <v>full price</v>
      </c>
      <c r="J2682" s="3">
        <f>Table3[[#This Row],[Quantity_Sold]]*Table3[[#This Row],[Selling_Price]]</f>
        <v>1395</v>
      </c>
      <c r="K2682" s="3">
        <f t="shared" si="166"/>
        <v>0</v>
      </c>
      <c r="L2682" s="3">
        <f t="shared" si="167"/>
        <v>1395</v>
      </c>
      <c r="M2682" s="3" t="str">
        <f>TEXT(Table3[[#This Row],[Date]], "mmmm")</f>
        <v>February</v>
      </c>
      <c r="N2682" s="3" t="str">
        <f>_xlfn.XLOOKUP(D2682,Customers!A:A,Customers!B:B )</f>
        <v>Prince Group</v>
      </c>
      <c r="O2682" s="3" t="str">
        <f>_xlfn.XLOOKUP(C2682,Books!A:A,Books!B:B)</f>
        <v>Process find daughter</v>
      </c>
      <c r="P2682" s="3" t="str">
        <f>INDEX(Customers!B:B,MATCH(D2682,Customers!A:A,0))</f>
        <v>Prince Group</v>
      </c>
    </row>
    <row r="2683" spans="1:16">
      <c r="A2683" t="s">
        <v>3330</v>
      </c>
      <c r="B2683" s="5">
        <v>44984</v>
      </c>
      <c r="C2683" t="s">
        <v>92</v>
      </c>
      <c r="D2683" t="s">
        <v>222</v>
      </c>
      <c r="E2683">
        <v>2</v>
      </c>
      <c r="F2683" t="str">
        <f t="shared" si="164"/>
        <v>normal</v>
      </c>
      <c r="G2683" s="3">
        <v>381</v>
      </c>
      <c r="H2683">
        <v>0</v>
      </c>
      <c r="I2683" t="str">
        <f t="shared" si="165"/>
        <v>full price</v>
      </c>
      <c r="J2683" s="3">
        <f>Table3[[#This Row],[Quantity_Sold]]*Table3[[#This Row],[Selling_Price]]</f>
        <v>762</v>
      </c>
      <c r="K2683" s="3">
        <f t="shared" si="166"/>
        <v>0</v>
      </c>
      <c r="L2683" s="3">
        <f t="shared" si="167"/>
        <v>762</v>
      </c>
      <c r="M2683" s="3" t="str">
        <f>TEXT(Table3[[#This Row],[Date]], "mmmm")</f>
        <v>February</v>
      </c>
      <c r="N2683" s="3" t="str">
        <f>_xlfn.XLOOKUP(D2683,Customers!A:A,Customers!B:B )</f>
        <v>Lewis-Hunter</v>
      </c>
      <c r="O2683" s="3" t="str">
        <f>_xlfn.XLOOKUP(C2683,Books!A:A,Books!B:B)</f>
        <v>Also general growth local</v>
      </c>
      <c r="P2683" s="3" t="str">
        <f>INDEX(Customers!B:B,MATCH(D2683,Customers!A:A,0))</f>
        <v>Lewis-Hunter</v>
      </c>
    </row>
    <row r="2684" spans="1:16">
      <c r="A2684" t="s">
        <v>3331</v>
      </c>
      <c r="B2684" s="5">
        <v>44964</v>
      </c>
      <c r="C2684" t="s">
        <v>4</v>
      </c>
      <c r="D2684" t="s">
        <v>276</v>
      </c>
      <c r="E2684">
        <v>10</v>
      </c>
      <c r="F2684" t="str">
        <f t="shared" si="164"/>
        <v>Bulk</v>
      </c>
      <c r="G2684" s="3">
        <v>418</v>
      </c>
      <c r="H2684">
        <v>0</v>
      </c>
      <c r="I2684" t="str">
        <f t="shared" si="165"/>
        <v>full price</v>
      </c>
      <c r="J2684" s="3">
        <f>Table3[[#This Row],[Quantity_Sold]]*Table3[[#This Row],[Selling_Price]]</f>
        <v>4180</v>
      </c>
      <c r="K2684" s="3">
        <f t="shared" si="166"/>
        <v>0</v>
      </c>
      <c r="L2684" s="3">
        <f t="shared" si="167"/>
        <v>4180</v>
      </c>
      <c r="M2684" s="3" t="str">
        <f>TEXT(Table3[[#This Row],[Date]], "mmmm")</f>
        <v>February</v>
      </c>
      <c r="N2684" s="3" t="str">
        <f>_xlfn.XLOOKUP(D2684,Customers!A:A,Customers!B:B )</f>
        <v>Johnston and Sons</v>
      </c>
      <c r="O2684" s="3" t="str">
        <f>_xlfn.XLOOKUP(C2684,Books!A:A,Books!B:B)</f>
        <v>Arrive ok</v>
      </c>
      <c r="P2684" s="3" t="str">
        <f>INDEX(Customers!B:B,MATCH(D2684,Customers!A:A,0))</f>
        <v>Johnston and Sons</v>
      </c>
    </row>
    <row r="2685" spans="1:16">
      <c r="A2685" t="s">
        <v>3332</v>
      </c>
      <c r="B2685" s="5">
        <v>44959</v>
      </c>
      <c r="C2685" t="s">
        <v>68</v>
      </c>
      <c r="D2685" t="s">
        <v>522</v>
      </c>
      <c r="E2685">
        <v>9</v>
      </c>
      <c r="F2685" t="str">
        <f t="shared" si="164"/>
        <v>Bulk</v>
      </c>
      <c r="G2685" s="3">
        <v>410</v>
      </c>
      <c r="H2685">
        <v>15</v>
      </c>
      <c r="I2685" t="str">
        <f t="shared" si="165"/>
        <v>discounted</v>
      </c>
      <c r="J2685" s="3">
        <f>Table3[[#This Row],[Quantity_Sold]]*Table3[[#This Row],[Selling_Price]]</f>
        <v>3690</v>
      </c>
      <c r="K2685" s="3">
        <f t="shared" si="166"/>
        <v>61.5</v>
      </c>
      <c r="L2685" s="3">
        <f t="shared" si="167"/>
        <v>3628.5</v>
      </c>
      <c r="M2685" s="3" t="str">
        <f>TEXT(Table3[[#This Row],[Date]], "mmmm")</f>
        <v>February</v>
      </c>
      <c r="N2685" s="3" t="str">
        <f>_xlfn.XLOOKUP(D2685,Customers!A:A,Customers!B:B )</f>
        <v>Williams-Ross</v>
      </c>
      <c r="O2685" s="3" t="str">
        <f>_xlfn.XLOOKUP(C2685,Books!A:A,Books!B:B)</f>
        <v>Audience will series</v>
      </c>
      <c r="P2685" s="3" t="str">
        <f>INDEX(Customers!B:B,MATCH(D2685,Customers!A:A,0))</f>
        <v>Williams-Ross</v>
      </c>
    </row>
    <row r="2686" spans="1:16">
      <c r="A2686" t="s">
        <v>3333</v>
      </c>
      <c r="B2686" s="5">
        <v>44974</v>
      </c>
      <c r="C2686" t="s">
        <v>112</v>
      </c>
      <c r="D2686" t="s">
        <v>478</v>
      </c>
      <c r="E2686">
        <v>4</v>
      </c>
      <c r="F2686" t="str">
        <f t="shared" si="164"/>
        <v>normal</v>
      </c>
      <c r="G2686" s="3">
        <v>462</v>
      </c>
      <c r="H2686">
        <v>5</v>
      </c>
      <c r="I2686" t="str">
        <f t="shared" si="165"/>
        <v>discounted</v>
      </c>
      <c r="J2686" s="3">
        <f>Table3[[#This Row],[Quantity_Sold]]*Table3[[#This Row],[Selling_Price]]</f>
        <v>1848</v>
      </c>
      <c r="K2686" s="3">
        <f t="shared" si="166"/>
        <v>23.1</v>
      </c>
      <c r="L2686" s="3">
        <f t="shared" si="167"/>
        <v>1824.9</v>
      </c>
      <c r="M2686" s="3" t="str">
        <f>TEXT(Table3[[#This Row],[Date]], "mmmm")</f>
        <v>February</v>
      </c>
      <c r="N2686" s="3" t="str">
        <f>_xlfn.XLOOKUP(D2686,Customers!A:A,Customers!B:B )</f>
        <v>Moran LLC</v>
      </c>
      <c r="O2686" s="3" t="str">
        <f>_xlfn.XLOOKUP(C2686,Books!A:A,Books!B:B)</f>
        <v>Now stage</v>
      </c>
      <c r="P2686" s="3" t="str">
        <f>INDEX(Customers!B:B,MATCH(D2686,Customers!A:A,0))</f>
        <v>Moran LLC</v>
      </c>
    </row>
    <row r="2687" spans="1:16">
      <c r="A2687" t="s">
        <v>3334</v>
      </c>
      <c r="B2687" s="5">
        <v>44976</v>
      </c>
      <c r="C2687" t="s">
        <v>28</v>
      </c>
      <c r="D2687" t="s">
        <v>268</v>
      </c>
      <c r="E2687">
        <v>9</v>
      </c>
      <c r="F2687" t="str">
        <f t="shared" si="164"/>
        <v>Bulk</v>
      </c>
      <c r="G2687" s="3">
        <v>342</v>
      </c>
      <c r="H2687">
        <v>15</v>
      </c>
      <c r="I2687" t="str">
        <f t="shared" si="165"/>
        <v>discounted</v>
      </c>
      <c r="J2687" s="3">
        <f>Table3[[#This Row],[Quantity_Sold]]*Table3[[#This Row],[Selling_Price]]</f>
        <v>3078</v>
      </c>
      <c r="K2687" s="3">
        <f t="shared" si="166"/>
        <v>51.3</v>
      </c>
      <c r="L2687" s="3">
        <f t="shared" si="167"/>
        <v>3026.7</v>
      </c>
      <c r="M2687" s="3" t="str">
        <f>TEXT(Table3[[#This Row],[Date]], "mmmm")</f>
        <v>February</v>
      </c>
      <c r="N2687" s="3" t="str">
        <f>_xlfn.XLOOKUP(D2687,Customers!A:A,Customers!B:B )</f>
        <v>Williams-Hart</v>
      </c>
      <c r="O2687" s="3" t="str">
        <f>_xlfn.XLOOKUP(C2687,Books!A:A,Books!B:B)</f>
        <v>Eat pattern view</v>
      </c>
      <c r="P2687" s="3" t="str">
        <f>INDEX(Customers!B:B,MATCH(D2687,Customers!A:A,0))</f>
        <v>Williams-Hart</v>
      </c>
    </row>
    <row r="2688" spans="1:16">
      <c r="A2688" t="s">
        <v>3335</v>
      </c>
      <c r="B2688" s="5">
        <v>44958</v>
      </c>
      <c r="C2688" t="s">
        <v>24</v>
      </c>
      <c r="D2688" t="s">
        <v>496</v>
      </c>
      <c r="E2688">
        <v>9</v>
      </c>
      <c r="F2688" t="str">
        <f t="shared" si="164"/>
        <v>Bulk</v>
      </c>
      <c r="G2688" s="3">
        <v>492</v>
      </c>
      <c r="H2688">
        <v>5</v>
      </c>
      <c r="I2688" t="str">
        <f t="shared" si="165"/>
        <v>discounted</v>
      </c>
      <c r="J2688" s="3">
        <f>Table3[[#This Row],[Quantity_Sold]]*Table3[[#This Row],[Selling_Price]]</f>
        <v>4428</v>
      </c>
      <c r="K2688" s="3">
        <f t="shared" si="166"/>
        <v>24.6</v>
      </c>
      <c r="L2688" s="3">
        <f t="shared" si="167"/>
        <v>4403.3999999999996</v>
      </c>
      <c r="M2688" s="3" t="str">
        <f>TEXT(Table3[[#This Row],[Date]], "mmmm")</f>
        <v>February</v>
      </c>
      <c r="N2688" s="3" t="str">
        <f>_xlfn.XLOOKUP(D2688,Customers!A:A,Customers!B:B )</f>
        <v>Morales, Allen and Wells</v>
      </c>
      <c r="O2688" s="3" t="str">
        <f>_xlfn.XLOOKUP(C2688,Books!A:A,Books!B:B)</f>
        <v>Audience stop sport</v>
      </c>
      <c r="P2688" s="3" t="str">
        <f>INDEX(Customers!B:B,MATCH(D2688,Customers!A:A,0))</f>
        <v>Morales, Allen and Wells</v>
      </c>
    </row>
    <row r="2689" spans="1:16">
      <c r="A2689" t="s">
        <v>3336</v>
      </c>
      <c r="B2689" s="5">
        <v>44975</v>
      </c>
      <c r="C2689" t="s">
        <v>32</v>
      </c>
      <c r="D2689" t="s">
        <v>368</v>
      </c>
      <c r="E2689">
        <v>8</v>
      </c>
      <c r="F2689" t="str">
        <f t="shared" si="164"/>
        <v>Bulk</v>
      </c>
      <c r="G2689" s="3">
        <v>186</v>
      </c>
      <c r="H2689">
        <v>5</v>
      </c>
      <c r="I2689" t="str">
        <f t="shared" si="165"/>
        <v>discounted</v>
      </c>
      <c r="J2689" s="3">
        <f>Table3[[#This Row],[Quantity_Sold]]*Table3[[#This Row],[Selling_Price]]</f>
        <v>1488</v>
      </c>
      <c r="K2689" s="3">
        <f t="shared" si="166"/>
        <v>9.3000000000000007</v>
      </c>
      <c r="L2689" s="3">
        <f t="shared" si="167"/>
        <v>1478.7</v>
      </c>
      <c r="M2689" s="3" t="str">
        <f>TEXT(Table3[[#This Row],[Date]], "mmmm")</f>
        <v>February</v>
      </c>
      <c r="N2689" s="3" t="str">
        <f>_xlfn.XLOOKUP(D2689,Customers!A:A,Customers!B:B )</f>
        <v>Anderson-Martinez</v>
      </c>
      <c r="O2689" s="3" t="str">
        <f>_xlfn.XLOOKUP(C2689,Books!A:A,Books!B:B)</f>
        <v>Charge along</v>
      </c>
      <c r="P2689" s="3" t="str">
        <f>INDEX(Customers!B:B,MATCH(D2689,Customers!A:A,0))</f>
        <v>Anderson-Martinez</v>
      </c>
    </row>
    <row r="2690" spans="1:16">
      <c r="A2690" t="s">
        <v>3337</v>
      </c>
      <c r="B2690" s="5">
        <v>44963</v>
      </c>
      <c r="C2690" t="s">
        <v>44</v>
      </c>
      <c r="D2690" t="s">
        <v>149</v>
      </c>
      <c r="E2690">
        <v>9</v>
      </c>
      <c r="F2690" t="str">
        <f t="shared" ref="F2690:F2753" si="168">IF(E2690&gt;5,"Bulk","normal")</f>
        <v>Bulk</v>
      </c>
      <c r="G2690" s="3">
        <v>295</v>
      </c>
      <c r="H2690">
        <v>5</v>
      </c>
      <c r="I2690" t="str">
        <f t="shared" ref="I2690:I2753" si="169">IF(H2690&gt;0,"discounted","full price")</f>
        <v>discounted</v>
      </c>
      <c r="J2690" s="3">
        <f>Table3[[#This Row],[Quantity_Sold]]*Table3[[#This Row],[Selling_Price]]</f>
        <v>2655</v>
      </c>
      <c r="K2690" s="3">
        <f t="shared" ref="K2690:K2753" si="170">H2690*G2690/100</f>
        <v>14.75</v>
      </c>
      <c r="L2690" s="3">
        <f t="shared" ref="L2690:L2753" si="171">J2690-K2690</f>
        <v>2640.25</v>
      </c>
      <c r="M2690" s="3" t="str">
        <f>TEXT(Table3[[#This Row],[Date]], "mmmm")</f>
        <v>February</v>
      </c>
      <c r="N2690" s="3" t="str">
        <f>_xlfn.XLOOKUP(D2690,Customers!A:A,Customers!B:B )</f>
        <v>Webster LLC</v>
      </c>
      <c r="O2690" s="3" t="str">
        <f>_xlfn.XLOOKUP(C2690,Books!A:A,Books!B:B)</f>
        <v>Once suddenly</v>
      </c>
      <c r="P2690" s="3" t="str">
        <f>INDEX(Customers!B:B,MATCH(D2690,Customers!A:A,0))</f>
        <v>Webster LLC</v>
      </c>
    </row>
    <row r="2691" spans="1:16">
      <c r="A2691" t="s">
        <v>3338</v>
      </c>
      <c r="B2691" s="5">
        <v>44971</v>
      </c>
      <c r="C2691" t="s">
        <v>74</v>
      </c>
      <c r="D2691" t="s">
        <v>160</v>
      </c>
      <c r="E2691">
        <v>7</v>
      </c>
      <c r="F2691" t="str">
        <f t="shared" si="168"/>
        <v>Bulk</v>
      </c>
      <c r="G2691" s="3">
        <v>347</v>
      </c>
      <c r="H2691">
        <v>15</v>
      </c>
      <c r="I2691" t="str">
        <f t="shared" si="169"/>
        <v>discounted</v>
      </c>
      <c r="J2691" s="3">
        <f>Table3[[#This Row],[Quantity_Sold]]*Table3[[#This Row],[Selling_Price]]</f>
        <v>2429</v>
      </c>
      <c r="K2691" s="3">
        <f t="shared" si="170"/>
        <v>52.05</v>
      </c>
      <c r="L2691" s="3">
        <f t="shared" si="171"/>
        <v>2376.9499999999998</v>
      </c>
      <c r="M2691" s="3" t="str">
        <f>TEXT(Table3[[#This Row],[Date]], "mmmm")</f>
        <v>February</v>
      </c>
      <c r="N2691" s="3" t="str">
        <f>_xlfn.XLOOKUP(D2691,Customers!A:A,Customers!B:B )</f>
        <v>Wu Group</v>
      </c>
      <c r="O2691" s="3" t="str">
        <f>_xlfn.XLOOKUP(C2691,Books!A:A,Books!B:B)</f>
        <v>Think either pressure</v>
      </c>
      <c r="P2691" s="3" t="str">
        <f>INDEX(Customers!B:B,MATCH(D2691,Customers!A:A,0))</f>
        <v>Wu Group</v>
      </c>
    </row>
    <row r="2692" spans="1:16">
      <c r="A2692" t="s">
        <v>3339</v>
      </c>
      <c r="B2692" s="5">
        <v>44981</v>
      </c>
      <c r="C2692" t="s">
        <v>72</v>
      </c>
      <c r="D2692" t="s">
        <v>438</v>
      </c>
      <c r="E2692">
        <v>7</v>
      </c>
      <c r="F2692" t="str">
        <f t="shared" si="168"/>
        <v>Bulk</v>
      </c>
      <c r="G2692" s="3">
        <v>423</v>
      </c>
      <c r="H2692">
        <v>5</v>
      </c>
      <c r="I2692" t="str">
        <f t="shared" si="169"/>
        <v>discounted</v>
      </c>
      <c r="J2692" s="3">
        <f>Table3[[#This Row],[Quantity_Sold]]*Table3[[#This Row],[Selling_Price]]</f>
        <v>2961</v>
      </c>
      <c r="K2692" s="3">
        <f t="shared" si="170"/>
        <v>21.15</v>
      </c>
      <c r="L2692" s="3">
        <f t="shared" si="171"/>
        <v>2939.85</v>
      </c>
      <c r="M2692" s="3" t="str">
        <f>TEXT(Table3[[#This Row],[Date]], "mmmm")</f>
        <v>February</v>
      </c>
      <c r="N2692" s="3" t="str">
        <f>_xlfn.XLOOKUP(D2692,Customers!A:A,Customers!B:B )</f>
        <v>Wolfe-Spencer</v>
      </c>
      <c r="O2692" s="3" t="str">
        <f>_xlfn.XLOOKUP(C2692,Books!A:A,Books!B:B)</f>
        <v>Remain hard</v>
      </c>
      <c r="P2692" s="3" t="str">
        <f>INDEX(Customers!B:B,MATCH(D2692,Customers!A:A,0))</f>
        <v>Wolfe-Spencer</v>
      </c>
    </row>
    <row r="2693" spans="1:16">
      <c r="A2693" t="s">
        <v>3340</v>
      </c>
      <c r="B2693" s="5">
        <v>44975</v>
      </c>
      <c r="C2693" t="s">
        <v>96</v>
      </c>
      <c r="D2693" t="s">
        <v>147</v>
      </c>
      <c r="E2693">
        <v>1</v>
      </c>
      <c r="F2693" t="str">
        <f t="shared" si="168"/>
        <v>normal</v>
      </c>
      <c r="G2693" s="3">
        <v>396</v>
      </c>
      <c r="H2693">
        <v>0</v>
      </c>
      <c r="I2693" t="str">
        <f t="shared" si="169"/>
        <v>full price</v>
      </c>
      <c r="J2693" s="3">
        <f>Table3[[#This Row],[Quantity_Sold]]*Table3[[#This Row],[Selling_Price]]</f>
        <v>396</v>
      </c>
      <c r="K2693" s="3">
        <f t="shared" si="170"/>
        <v>0</v>
      </c>
      <c r="L2693" s="3">
        <f t="shared" si="171"/>
        <v>396</v>
      </c>
      <c r="M2693" s="3" t="str">
        <f>TEXT(Table3[[#This Row],[Date]], "mmmm")</f>
        <v>February</v>
      </c>
      <c r="N2693" s="3" t="str">
        <f>_xlfn.XLOOKUP(D2693,Customers!A:A,Customers!B:B )</f>
        <v>Callahan-Sullivan</v>
      </c>
      <c r="O2693" s="3" t="str">
        <f>_xlfn.XLOOKUP(C2693,Books!A:A,Books!B:B)</f>
        <v>Green city audience</v>
      </c>
      <c r="P2693" s="3" t="str">
        <f>INDEX(Customers!B:B,MATCH(D2693,Customers!A:A,0))</f>
        <v>Callahan-Sullivan</v>
      </c>
    </row>
    <row r="2694" spans="1:16">
      <c r="A2694" t="s">
        <v>3341</v>
      </c>
      <c r="B2694" s="5">
        <v>44968</v>
      </c>
      <c r="C2694" t="s">
        <v>106</v>
      </c>
      <c r="D2694" t="s">
        <v>340</v>
      </c>
      <c r="E2694">
        <v>2</v>
      </c>
      <c r="F2694" t="str">
        <f t="shared" si="168"/>
        <v>normal</v>
      </c>
      <c r="G2694" s="3">
        <v>219</v>
      </c>
      <c r="H2694">
        <v>10</v>
      </c>
      <c r="I2694" t="str">
        <f t="shared" si="169"/>
        <v>discounted</v>
      </c>
      <c r="J2694" s="3">
        <f>Table3[[#This Row],[Quantity_Sold]]*Table3[[#This Row],[Selling_Price]]</f>
        <v>438</v>
      </c>
      <c r="K2694" s="3">
        <f t="shared" si="170"/>
        <v>21.9</v>
      </c>
      <c r="L2694" s="3">
        <f t="shared" si="171"/>
        <v>416.1</v>
      </c>
      <c r="M2694" s="3" t="str">
        <f>TEXT(Table3[[#This Row],[Date]], "mmmm")</f>
        <v>February</v>
      </c>
      <c r="N2694" s="3" t="str">
        <f>_xlfn.XLOOKUP(D2694,Customers!A:A,Customers!B:B )</f>
        <v>Miller-Miller</v>
      </c>
      <c r="O2694" s="3" t="str">
        <f>_xlfn.XLOOKUP(C2694,Books!A:A,Books!B:B)</f>
        <v>Some may</v>
      </c>
      <c r="P2694" s="3" t="str">
        <f>INDEX(Customers!B:B,MATCH(D2694,Customers!A:A,0))</f>
        <v>Miller-Miller</v>
      </c>
    </row>
    <row r="2695" spans="1:16">
      <c r="A2695" t="s">
        <v>3342</v>
      </c>
      <c r="B2695" s="5">
        <v>44971</v>
      </c>
      <c r="C2695" t="s">
        <v>96</v>
      </c>
      <c r="D2695" t="s">
        <v>604</v>
      </c>
      <c r="E2695">
        <v>3</v>
      </c>
      <c r="F2695" t="str">
        <f t="shared" si="168"/>
        <v>normal</v>
      </c>
      <c r="G2695" s="3">
        <v>396</v>
      </c>
      <c r="H2695">
        <v>5</v>
      </c>
      <c r="I2695" t="str">
        <f t="shared" si="169"/>
        <v>discounted</v>
      </c>
      <c r="J2695" s="3">
        <f>Table3[[#This Row],[Quantity_Sold]]*Table3[[#This Row],[Selling_Price]]</f>
        <v>1188</v>
      </c>
      <c r="K2695" s="3">
        <f t="shared" si="170"/>
        <v>19.8</v>
      </c>
      <c r="L2695" s="3">
        <f t="shared" si="171"/>
        <v>1168.2</v>
      </c>
      <c r="M2695" s="3" t="str">
        <f>TEXT(Table3[[#This Row],[Date]], "mmmm")</f>
        <v>February</v>
      </c>
      <c r="N2695" s="3" t="str">
        <f>_xlfn.XLOOKUP(D2695,Customers!A:A,Customers!B:B )</f>
        <v>Mclaughlin-Ballard</v>
      </c>
      <c r="O2695" s="3" t="str">
        <f>_xlfn.XLOOKUP(C2695,Books!A:A,Books!B:B)</f>
        <v>Green city audience</v>
      </c>
      <c r="P2695" s="3" t="str">
        <f>INDEX(Customers!B:B,MATCH(D2695,Customers!A:A,0))</f>
        <v>Mclaughlin-Ballard</v>
      </c>
    </row>
    <row r="2696" spans="1:16">
      <c r="A2696" t="s">
        <v>3343</v>
      </c>
      <c r="B2696" s="5">
        <v>44975</v>
      </c>
      <c r="C2696" t="s">
        <v>60</v>
      </c>
      <c r="D2696" t="s">
        <v>406</v>
      </c>
      <c r="E2696">
        <v>1</v>
      </c>
      <c r="F2696" t="str">
        <f t="shared" si="168"/>
        <v>normal</v>
      </c>
      <c r="G2696" s="3">
        <v>459</v>
      </c>
      <c r="H2696">
        <v>5</v>
      </c>
      <c r="I2696" t="str">
        <f t="shared" si="169"/>
        <v>discounted</v>
      </c>
      <c r="J2696" s="3">
        <f>Table3[[#This Row],[Quantity_Sold]]*Table3[[#This Row],[Selling_Price]]</f>
        <v>459</v>
      </c>
      <c r="K2696" s="3">
        <f t="shared" si="170"/>
        <v>22.95</v>
      </c>
      <c r="L2696" s="3">
        <f t="shared" si="171"/>
        <v>436.05</v>
      </c>
      <c r="M2696" s="3" t="str">
        <f>TEXT(Table3[[#This Row],[Date]], "mmmm")</f>
        <v>February</v>
      </c>
      <c r="N2696" s="3" t="str">
        <f>_xlfn.XLOOKUP(D2696,Customers!A:A,Customers!B:B )</f>
        <v>Hernandez PLC</v>
      </c>
      <c r="O2696" s="3" t="str">
        <f>_xlfn.XLOOKUP(C2696,Books!A:A,Books!B:B)</f>
        <v>Whatever method</v>
      </c>
      <c r="P2696" s="3" t="str">
        <f>INDEX(Customers!B:B,MATCH(D2696,Customers!A:A,0))</f>
        <v>Hernandez PLC</v>
      </c>
    </row>
    <row r="2697" spans="1:16">
      <c r="A2697" t="s">
        <v>3344</v>
      </c>
      <c r="B2697" s="5">
        <v>44963</v>
      </c>
      <c r="C2697" t="s">
        <v>66</v>
      </c>
      <c r="D2697" t="s">
        <v>630</v>
      </c>
      <c r="E2697">
        <v>10</v>
      </c>
      <c r="F2697" t="str">
        <f t="shared" si="168"/>
        <v>Bulk</v>
      </c>
      <c r="G2697" s="3">
        <v>271</v>
      </c>
      <c r="H2697">
        <v>0</v>
      </c>
      <c r="I2697" t="str">
        <f t="shared" si="169"/>
        <v>full price</v>
      </c>
      <c r="J2697" s="3">
        <f>Table3[[#This Row],[Quantity_Sold]]*Table3[[#This Row],[Selling_Price]]</f>
        <v>2710</v>
      </c>
      <c r="K2697" s="3">
        <f t="shared" si="170"/>
        <v>0</v>
      </c>
      <c r="L2697" s="3">
        <f t="shared" si="171"/>
        <v>2710</v>
      </c>
      <c r="M2697" s="3" t="str">
        <f>TEXT(Table3[[#This Row],[Date]], "mmmm")</f>
        <v>February</v>
      </c>
      <c r="N2697" s="3" t="str">
        <f>_xlfn.XLOOKUP(D2697,Customers!A:A,Customers!B:B )</f>
        <v>Harding-Johns</v>
      </c>
      <c r="O2697" s="3" t="str">
        <f>_xlfn.XLOOKUP(C2697,Books!A:A,Books!B:B)</f>
        <v>Easy citizen time</v>
      </c>
      <c r="P2697" s="3" t="str">
        <f>INDEX(Customers!B:B,MATCH(D2697,Customers!A:A,0))</f>
        <v>Harding-Johns</v>
      </c>
    </row>
    <row r="2698" spans="1:16">
      <c r="A2698" t="s">
        <v>3345</v>
      </c>
      <c r="B2698" s="5">
        <v>44974</v>
      </c>
      <c r="C2698" t="s">
        <v>74</v>
      </c>
      <c r="D2698" t="s">
        <v>376</v>
      </c>
      <c r="E2698">
        <v>10</v>
      </c>
      <c r="F2698" t="str">
        <f t="shared" si="168"/>
        <v>Bulk</v>
      </c>
      <c r="G2698" s="3">
        <v>347</v>
      </c>
      <c r="H2698">
        <v>0</v>
      </c>
      <c r="I2698" t="str">
        <f t="shared" si="169"/>
        <v>full price</v>
      </c>
      <c r="J2698" s="3">
        <f>Table3[[#This Row],[Quantity_Sold]]*Table3[[#This Row],[Selling_Price]]</f>
        <v>3470</v>
      </c>
      <c r="K2698" s="3">
        <f t="shared" si="170"/>
        <v>0</v>
      </c>
      <c r="L2698" s="3">
        <f t="shared" si="171"/>
        <v>3470</v>
      </c>
      <c r="M2698" s="3" t="str">
        <f>TEXT(Table3[[#This Row],[Date]], "mmmm")</f>
        <v>February</v>
      </c>
      <c r="N2698" s="3" t="str">
        <f>_xlfn.XLOOKUP(D2698,Customers!A:A,Customers!B:B )</f>
        <v>Miller Ltd</v>
      </c>
      <c r="O2698" s="3" t="str">
        <f>_xlfn.XLOOKUP(C2698,Books!A:A,Books!B:B)</f>
        <v>Think either pressure</v>
      </c>
      <c r="P2698" s="3" t="str">
        <f>INDEX(Customers!B:B,MATCH(D2698,Customers!A:A,0))</f>
        <v>Miller Ltd</v>
      </c>
    </row>
    <row r="2699" spans="1:16">
      <c r="A2699" t="s">
        <v>3346</v>
      </c>
      <c r="B2699" s="5">
        <v>44969</v>
      </c>
      <c r="C2699" t="s">
        <v>124</v>
      </c>
      <c r="D2699" t="s">
        <v>442</v>
      </c>
      <c r="E2699">
        <v>7</v>
      </c>
      <c r="F2699" t="str">
        <f t="shared" si="168"/>
        <v>Bulk</v>
      </c>
      <c r="G2699" s="3">
        <v>362</v>
      </c>
      <c r="H2699">
        <v>15</v>
      </c>
      <c r="I2699" t="str">
        <f t="shared" si="169"/>
        <v>discounted</v>
      </c>
      <c r="J2699" s="3">
        <f>Table3[[#This Row],[Quantity_Sold]]*Table3[[#This Row],[Selling_Price]]</f>
        <v>2534</v>
      </c>
      <c r="K2699" s="3">
        <f t="shared" si="170"/>
        <v>54.3</v>
      </c>
      <c r="L2699" s="3">
        <f t="shared" si="171"/>
        <v>2479.6999999999998</v>
      </c>
      <c r="M2699" s="3" t="str">
        <f>TEXT(Table3[[#This Row],[Date]], "mmmm")</f>
        <v>February</v>
      </c>
      <c r="N2699" s="3" t="str">
        <f>_xlfn.XLOOKUP(D2699,Customers!A:A,Customers!B:B )</f>
        <v>Terry-Simpson</v>
      </c>
      <c r="O2699" s="3" t="str">
        <f>_xlfn.XLOOKUP(C2699,Books!A:A,Books!B:B)</f>
        <v>Financial</v>
      </c>
      <c r="P2699" s="3" t="str">
        <f>INDEX(Customers!B:B,MATCH(D2699,Customers!A:A,0))</f>
        <v>Terry-Simpson</v>
      </c>
    </row>
    <row r="2700" spans="1:16">
      <c r="A2700" t="s">
        <v>3347</v>
      </c>
      <c r="B2700" s="5">
        <v>44958</v>
      </c>
      <c r="C2700" t="s">
        <v>94</v>
      </c>
      <c r="D2700" t="s">
        <v>514</v>
      </c>
      <c r="E2700">
        <v>4</v>
      </c>
      <c r="F2700" t="str">
        <f t="shared" si="168"/>
        <v>normal</v>
      </c>
      <c r="G2700" s="3">
        <v>262</v>
      </c>
      <c r="H2700">
        <v>10</v>
      </c>
      <c r="I2700" t="str">
        <f t="shared" si="169"/>
        <v>discounted</v>
      </c>
      <c r="J2700" s="3">
        <f>Table3[[#This Row],[Quantity_Sold]]*Table3[[#This Row],[Selling_Price]]</f>
        <v>1048</v>
      </c>
      <c r="K2700" s="3">
        <f t="shared" si="170"/>
        <v>26.2</v>
      </c>
      <c r="L2700" s="3">
        <f t="shared" si="171"/>
        <v>1021.8</v>
      </c>
      <c r="M2700" s="3" t="str">
        <f>TEXT(Table3[[#This Row],[Date]], "mmmm")</f>
        <v>February</v>
      </c>
      <c r="N2700" s="3" t="str">
        <f>_xlfn.XLOOKUP(D2700,Customers!A:A,Customers!B:B )</f>
        <v>Contreras Inc</v>
      </c>
      <c r="O2700" s="3" t="str">
        <f>_xlfn.XLOOKUP(C2700,Books!A:A,Books!B:B)</f>
        <v>Number owner</v>
      </c>
      <c r="P2700" s="3" t="str">
        <f>INDEX(Customers!B:B,MATCH(D2700,Customers!A:A,0))</f>
        <v>Contreras Inc</v>
      </c>
    </row>
    <row r="2701" spans="1:16">
      <c r="A2701" t="s">
        <v>3348</v>
      </c>
      <c r="B2701" s="5">
        <v>44967</v>
      </c>
      <c r="C2701" t="s">
        <v>42</v>
      </c>
      <c r="D2701" t="s">
        <v>196</v>
      </c>
      <c r="E2701">
        <v>10</v>
      </c>
      <c r="F2701" t="str">
        <f t="shared" si="168"/>
        <v>Bulk</v>
      </c>
      <c r="G2701" s="3">
        <v>303</v>
      </c>
      <c r="H2701">
        <v>10</v>
      </c>
      <c r="I2701" t="str">
        <f t="shared" si="169"/>
        <v>discounted</v>
      </c>
      <c r="J2701" s="3">
        <f>Table3[[#This Row],[Quantity_Sold]]*Table3[[#This Row],[Selling_Price]]</f>
        <v>3030</v>
      </c>
      <c r="K2701" s="3">
        <f t="shared" si="170"/>
        <v>30.3</v>
      </c>
      <c r="L2701" s="3">
        <f t="shared" si="171"/>
        <v>2999.7</v>
      </c>
      <c r="M2701" s="3" t="str">
        <f>TEXT(Table3[[#This Row],[Date]], "mmmm")</f>
        <v>February</v>
      </c>
      <c r="N2701" s="3" t="str">
        <f>_xlfn.XLOOKUP(D2701,Customers!A:A,Customers!B:B )</f>
        <v>Martinez-Monroe</v>
      </c>
      <c r="O2701" s="3" t="str">
        <f>_xlfn.XLOOKUP(C2701,Books!A:A,Books!B:B)</f>
        <v>Industry sport interesting</v>
      </c>
      <c r="P2701" s="3" t="str">
        <f>INDEX(Customers!B:B,MATCH(D2701,Customers!A:A,0))</f>
        <v>Martinez-Monroe</v>
      </c>
    </row>
    <row r="2702" spans="1:16">
      <c r="A2702" t="s">
        <v>3349</v>
      </c>
      <c r="B2702" s="5">
        <v>44958</v>
      </c>
      <c r="C2702" t="s">
        <v>110</v>
      </c>
      <c r="D2702" t="s">
        <v>606</v>
      </c>
      <c r="E2702">
        <v>4</v>
      </c>
      <c r="F2702" t="str">
        <f t="shared" si="168"/>
        <v>normal</v>
      </c>
      <c r="G2702" s="3">
        <v>451</v>
      </c>
      <c r="H2702">
        <v>5</v>
      </c>
      <c r="I2702" t="str">
        <f t="shared" si="169"/>
        <v>discounted</v>
      </c>
      <c r="J2702" s="3">
        <f>Table3[[#This Row],[Quantity_Sold]]*Table3[[#This Row],[Selling_Price]]</f>
        <v>1804</v>
      </c>
      <c r="K2702" s="3">
        <f t="shared" si="170"/>
        <v>22.55</v>
      </c>
      <c r="L2702" s="3">
        <f t="shared" si="171"/>
        <v>1781.45</v>
      </c>
      <c r="M2702" s="3" t="str">
        <f>TEXT(Table3[[#This Row],[Date]], "mmmm")</f>
        <v>February</v>
      </c>
      <c r="N2702" s="3" t="str">
        <f>_xlfn.XLOOKUP(D2702,Customers!A:A,Customers!B:B )</f>
        <v>Jackson Inc</v>
      </c>
      <c r="O2702" s="3" t="str">
        <f>_xlfn.XLOOKUP(C2702,Books!A:A,Books!B:B)</f>
        <v>Sense produce</v>
      </c>
      <c r="P2702" s="3" t="str">
        <f>INDEX(Customers!B:B,MATCH(D2702,Customers!A:A,0))</f>
        <v>Jackson Inc</v>
      </c>
    </row>
    <row r="2703" spans="1:16">
      <c r="A2703" t="s">
        <v>3350</v>
      </c>
      <c r="B2703" s="5">
        <v>44958</v>
      </c>
      <c r="C2703" t="s">
        <v>124</v>
      </c>
      <c r="D2703" t="s">
        <v>416</v>
      </c>
      <c r="E2703">
        <v>9</v>
      </c>
      <c r="F2703" t="str">
        <f t="shared" si="168"/>
        <v>Bulk</v>
      </c>
      <c r="G2703" s="3">
        <v>362</v>
      </c>
      <c r="H2703">
        <v>5</v>
      </c>
      <c r="I2703" t="str">
        <f t="shared" si="169"/>
        <v>discounted</v>
      </c>
      <c r="J2703" s="3">
        <f>Table3[[#This Row],[Quantity_Sold]]*Table3[[#This Row],[Selling_Price]]</f>
        <v>3258</v>
      </c>
      <c r="K2703" s="3">
        <f t="shared" si="170"/>
        <v>18.100000000000001</v>
      </c>
      <c r="L2703" s="3">
        <f t="shared" si="171"/>
        <v>3239.9</v>
      </c>
      <c r="M2703" s="3" t="str">
        <f>TEXT(Table3[[#This Row],[Date]], "mmmm")</f>
        <v>February</v>
      </c>
      <c r="N2703" s="3" t="str">
        <f>_xlfn.XLOOKUP(D2703,Customers!A:A,Customers!B:B )</f>
        <v>Ashley, Delgado and Hernandez</v>
      </c>
      <c r="O2703" s="3" t="str">
        <f>_xlfn.XLOOKUP(C2703,Books!A:A,Books!B:B)</f>
        <v>Financial</v>
      </c>
      <c r="P2703" s="3" t="str">
        <f>INDEX(Customers!B:B,MATCH(D2703,Customers!A:A,0))</f>
        <v>Ashley, Delgado and Hernandez</v>
      </c>
    </row>
    <row r="2704" spans="1:16">
      <c r="A2704" t="s">
        <v>3351</v>
      </c>
      <c r="B2704" s="5">
        <v>44982</v>
      </c>
      <c r="C2704" t="s">
        <v>108</v>
      </c>
      <c r="D2704" t="s">
        <v>254</v>
      </c>
      <c r="E2704">
        <v>5</v>
      </c>
      <c r="F2704" t="str">
        <f t="shared" si="168"/>
        <v>normal</v>
      </c>
      <c r="G2704" s="3">
        <v>287</v>
      </c>
      <c r="H2704">
        <v>5</v>
      </c>
      <c r="I2704" t="str">
        <f t="shared" si="169"/>
        <v>discounted</v>
      </c>
      <c r="J2704" s="3">
        <f>Table3[[#This Row],[Quantity_Sold]]*Table3[[#This Row],[Selling_Price]]</f>
        <v>1435</v>
      </c>
      <c r="K2704" s="3">
        <f t="shared" si="170"/>
        <v>14.35</v>
      </c>
      <c r="L2704" s="3">
        <f t="shared" si="171"/>
        <v>1420.65</v>
      </c>
      <c r="M2704" s="3" t="str">
        <f>TEXT(Table3[[#This Row],[Date]], "mmmm")</f>
        <v>February</v>
      </c>
      <c r="N2704" s="3" t="str">
        <f>_xlfn.XLOOKUP(D2704,Customers!A:A,Customers!B:B )</f>
        <v>Nielsen, Chandler and Erickson</v>
      </c>
      <c r="O2704" s="3" t="str">
        <f>_xlfn.XLOOKUP(C2704,Books!A:A,Books!B:B)</f>
        <v>Front</v>
      </c>
      <c r="P2704" s="3" t="str">
        <f>INDEX(Customers!B:B,MATCH(D2704,Customers!A:A,0))</f>
        <v>Nielsen, Chandler and Erickson</v>
      </c>
    </row>
    <row r="2705" spans="1:16">
      <c r="A2705" t="s">
        <v>3352</v>
      </c>
      <c r="B2705" s="5">
        <v>44958</v>
      </c>
      <c r="C2705" t="s">
        <v>66</v>
      </c>
      <c r="D2705" t="s">
        <v>484</v>
      </c>
      <c r="E2705">
        <v>3</v>
      </c>
      <c r="F2705" t="str">
        <f t="shared" si="168"/>
        <v>normal</v>
      </c>
      <c r="G2705" s="3">
        <v>271</v>
      </c>
      <c r="H2705">
        <v>0</v>
      </c>
      <c r="I2705" t="str">
        <f t="shared" si="169"/>
        <v>full price</v>
      </c>
      <c r="J2705" s="3">
        <f>Table3[[#This Row],[Quantity_Sold]]*Table3[[#This Row],[Selling_Price]]</f>
        <v>813</v>
      </c>
      <c r="K2705" s="3">
        <f t="shared" si="170"/>
        <v>0</v>
      </c>
      <c r="L2705" s="3">
        <f t="shared" si="171"/>
        <v>813</v>
      </c>
      <c r="M2705" s="3" t="str">
        <f>TEXT(Table3[[#This Row],[Date]], "mmmm")</f>
        <v>February</v>
      </c>
      <c r="N2705" s="3" t="str">
        <f>_xlfn.XLOOKUP(D2705,Customers!A:A,Customers!B:B )</f>
        <v>Hall-Morgan</v>
      </c>
      <c r="O2705" s="3" t="str">
        <f>_xlfn.XLOOKUP(C2705,Books!A:A,Books!B:B)</f>
        <v>Easy citizen time</v>
      </c>
      <c r="P2705" s="3" t="str">
        <f>INDEX(Customers!B:B,MATCH(D2705,Customers!A:A,0))</f>
        <v>Hall-Morgan</v>
      </c>
    </row>
    <row r="2706" spans="1:16">
      <c r="A2706" t="s">
        <v>3353</v>
      </c>
      <c r="B2706" s="5">
        <v>44970</v>
      </c>
      <c r="C2706" t="s">
        <v>30</v>
      </c>
      <c r="D2706" t="s">
        <v>220</v>
      </c>
      <c r="E2706">
        <v>7</v>
      </c>
      <c r="F2706" t="str">
        <f t="shared" si="168"/>
        <v>Bulk</v>
      </c>
      <c r="G2706" s="3">
        <v>281</v>
      </c>
      <c r="H2706">
        <v>15</v>
      </c>
      <c r="I2706" t="str">
        <f t="shared" si="169"/>
        <v>discounted</v>
      </c>
      <c r="J2706" s="3">
        <f>Table3[[#This Row],[Quantity_Sold]]*Table3[[#This Row],[Selling_Price]]</f>
        <v>1967</v>
      </c>
      <c r="K2706" s="3">
        <f t="shared" si="170"/>
        <v>42.15</v>
      </c>
      <c r="L2706" s="3">
        <f t="shared" si="171"/>
        <v>1924.85</v>
      </c>
      <c r="M2706" s="3" t="str">
        <f>TEXT(Table3[[#This Row],[Date]], "mmmm")</f>
        <v>February</v>
      </c>
      <c r="N2706" s="3" t="str">
        <f>_xlfn.XLOOKUP(D2706,Customers!A:A,Customers!B:B )</f>
        <v>Moore-Torres</v>
      </c>
      <c r="O2706" s="3" t="str">
        <f>_xlfn.XLOOKUP(C2706,Books!A:A,Books!B:B)</f>
        <v>Remember serve</v>
      </c>
      <c r="P2706" s="3" t="str">
        <f>INDEX(Customers!B:B,MATCH(D2706,Customers!A:A,0))</f>
        <v>Moore-Torres</v>
      </c>
    </row>
    <row r="2707" spans="1:16">
      <c r="A2707" t="s">
        <v>3354</v>
      </c>
      <c r="B2707" s="5">
        <v>44965</v>
      </c>
      <c r="C2707" t="s">
        <v>118</v>
      </c>
      <c r="D2707" t="s">
        <v>322</v>
      </c>
      <c r="E2707">
        <v>3</v>
      </c>
      <c r="F2707" t="str">
        <f t="shared" si="168"/>
        <v>normal</v>
      </c>
      <c r="G2707" s="3">
        <v>192</v>
      </c>
      <c r="H2707">
        <v>0</v>
      </c>
      <c r="I2707" t="str">
        <f t="shared" si="169"/>
        <v>full price</v>
      </c>
      <c r="J2707" s="3">
        <f>Table3[[#This Row],[Quantity_Sold]]*Table3[[#This Row],[Selling_Price]]</f>
        <v>576</v>
      </c>
      <c r="K2707" s="3">
        <f t="shared" si="170"/>
        <v>0</v>
      </c>
      <c r="L2707" s="3">
        <f t="shared" si="171"/>
        <v>576</v>
      </c>
      <c r="M2707" s="3" t="str">
        <f>TEXT(Table3[[#This Row],[Date]], "mmmm")</f>
        <v>February</v>
      </c>
      <c r="N2707" s="3" t="str">
        <f>_xlfn.XLOOKUP(D2707,Customers!A:A,Customers!B:B )</f>
        <v>Henderson, Daniels and Kelly</v>
      </c>
      <c r="O2707" s="3" t="str">
        <f>_xlfn.XLOOKUP(C2707,Books!A:A,Books!B:B)</f>
        <v>Attorney</v>
      </c>
      <c r="P2707" s="3" t="str">
        <f>INDEX(Customers!B:B,MATCH(D2707,Customers!A:A,0))</f>
        <v>Henderson, Daniels and Kelly</v>
      </c>
    </row>
    <row r="2708" spans="1:16">
      <c r="A2708" t="s">
        <v>3355</v>
      </c>
      <c r="B2708" s="5">
        <v>44976</v>
      </c>
      <c r="C2708" t="s">
        <v>68</v>
      </c>
      <c r="D2708" t="s">
        <v>314</v>
      </c>
      <c r="E2708">
        <v>4</v>
      </c>
      <c r="F2708" t="str">
        <f t="shared" si="168"/>
        <v>normal</v>
      </c>
      <c r="G2708" s="3">
        <v>410</v>
      </c>
      <c r="H2708">
        <v>0</v>
      </c>
      <c r="I2708" t="str">
        <f t="shared" si="169"/>
        <v>full price</v>
      </c>
      <c r="J2708" s="3">
        <f>Table3[[#This Row],[Quantity_Sold]]*Table3[[#This Row],[Selling_Price]]</f>
        <v>1640</v>
      </c>
      <c r="K2708" s="3">
        <f t="shared" si="170"/>
        <v>0</v>
      </c>
      <c r="L2708" s="3">
        <f t="shared" si="171"/>
        <v>1640</v>
      </c>
      <c r="M2708" s="3" t="str">
        <f>TEXT(Table3[[#This Row],[Date]], "mmmm")</f>
        <v>February</v>
      </c>
      <c r="N2708" s="3" t="str">
        <f>_xlfn.XLOOKUP(D2708,Customers!A:A,Customers!B:B )</f>
        <v>Anderson LLC</v>
      </c>
      <c r="O2708" s="3" t="str">
        <f>_xlfn.XLOOKUP(C2708,Books!A:A,Books!B:B)</f>
        <v>Audience will series</v>
      </c>
      <c r="P2708" s="3" t="str">
        <f>INDEX(Customers!B:B,MATCH(D2708,Customers!A:A,0))</f>
        <v>Anderson LLC</v>
      </c>
    </row>
    <row r="2709" spans="1:16">
      <c r="A2709" t="s">
        <v>3356</v>
      </c>
      <c r="B2709" s="5">
        <v>44975</v>
      </c>
      <c r="C2709" t="s">
        <v>36</v>
      </c>
      <c r="D2709" t="s">
        <v>530</v>
      </c>
      <c r="E2709">
        <v>5</v>
      </c>
      <c r="F2709" t="str">
        <f t="shared" si="168"/>
        <v>normal</v>
      </c>
      <c r="G2709" s="3">
        <v>420</v>
      </c>
      <c r="H2709">
        <v>10</v>
      </c>
      <c r="I2709" t="str">
        <f t="shared" si="169"/>
        <v>discounted</v>
      </c>
      <c r="J2709" s="3">
        <f>Table3[[#This Row],[Quantity_Sold]]*Table3[[#This Row],[Selling_Price]]</f>
        <v>2100</v>
      </c>
      <c r="K2709" s="3">
        <f t="shared" si="170"/>
        <v>42</v>
      </c>
      <c r="L2709" s="3">
        <f t="shared" si="171"/>
        <v>2058</v>
      </c>
      <c r="M2709" s="3" t="str">
        <f>TEXT(Table3[[#This Row],[Date]], "mmmm")</f>
        <v>February</v>
      </c>
      <c r="N2709" s="3" t="str">
        <f>_xlfn.XLOOKUP(D2709,Customers!A:A,Customers!B:B )</f>
        <v>Prince Group</v>
      </c>
      <c r="O2709" s="3" t="str">
        <f>_xlfn.XLOOKUP(C2709,Books!A:A,Books!B:B)</f>
        <v>Try fast</v>
      </c>
      <c r="P2709" s="3" t="str">
        <f>INDEX(Customers!B:B,MATCH(D2709,Customers!A:A,0))</f>
        <v>Prince Group</v>
      </c>
    </row>
    <row r="2710" spans="1:16">
      <c r="A2710" t="s">
        <v>3357</v>
      </c>
      <c r="B2710" s="5">
        <v>44984</v>
      </c>
      <c r="C2710" t="s">
        <v>88</v>
      </c>
      <c r="D2710" t="s">
        <v>266</v>
      </c>
      <c r="E2710">
        <v>3</v>
      </c>
      <c r="F2710" t="str">
        <f t="shared" si="168"/>
        <v>normal</v>
      </c>
      <c r="G2710" s="3">
        <v>456</v>
      </c>
      <c r="H2710">
        <v>10</v>
      </c>
      <c r="I2710" t="str">
        <f t="shared" si="169"/>
        <v>discounted</v>
      </c>
      <c r="J2710" s="3">
        <f>Table3[[#This Row],[Quantity_Sold]]*Table3[[#This Row],[Selling_Price]]</f>
        <v>1368</v>
      </c>
      <c r="K2710" s="3">
        <f t="shared" si="170"/>
        <v>45.6</v>
      </c>
      <c r="L2710" s="3">
        <f t="shared" si="171"/>
        <v>1322.4</v>
      </c>
      <c r="M2710" s="3" t="str">
        <f>TEXT(Table3[[#This Row],[Date]], "mmmm")</f>
        <v>February</v>
      </c>
      <c r="N2710" s="3" t="str">
        <f>_xlfn.XLOOKUP(D2710,Customers!A:A,Customers!B:B )</f>
        <v>Pennington-Knox</v>
      </c>
      <c r="O2710" s="3" t="str">
        <f>_xlfn.XLOOKUP(C2710,Books!A:A,Books!B:B)</f>
        <v>Lay chance</v>
      </c>
      <c r="P2710" s="3" t="str">
        <f>INDEX(Customers!B:B,MATCH(D2710,Customers!A:A,0))</f>
        <v>Pennington-Knox</v>
      </c>
    </row>
    <row r="2711" spans="1:16">
      <c r="A2711" t="s">
        <v>3358</v>
      </c>
      <c r="B2711" s="5">
        <v>44979</v>
      </c>
      <c r="C2711" t="s">
        <v>100</v>
      </c>
      <c r="D2711" t="s">
        <v>290</v>
      </c>
      <c r="E2711">
        <v>2</v>
      </c>
      <c r="F2711" t="str">
        <f t="shared" si="168"/>
        <v>normal</v>
      </c>
      <c r="G2711" s="3">
        <v>334</v>
      </c>
      <c r="H2711">
        <v>0</v>
      </c>
      <c r="I2711" t="str">
        <f t="shared" si="169"/>
        <v>full price</v>
      </c>
      <c r="J2711" s="3">
        <f>Table3[[#This Row],[Quantity_Sold]]*Table3[[#This Row],[Selling_Price]]</f>
        <v>668</v>
      </c>
      <c r="K2711" s="3">
        <f t="shared" si="170"/>
        <v>0</v>
      </c>
      <c r="L2711" s="3">
        <f t="shared" si="171"/>
        <v>668</v>
      </c>
      <c r="M2711" s="3" t="str">
        <f>TEXT(Table3[[#This Row],[Date]], "mmmm")</f>
        <v>February</v>
      </c>
      <c r="N2711" s="3" t="str">
        <f>_xlfn.XLOOKUP(D2711,Customers!A:A,Customers!B:B )</f>
        <v>Kaiser Group</v>
      </c>
      <c r="O2711" s="3" t="str">
        <f>_xlfn.XLOOKUP(C2711,Books!A:A,Books!B:B)</f>
        <v>Prevent particularly wrong</v>
      </c>
      <c r="P2711" s="3" t="str">
        <f>INDEX(Customers!B:B,MATCH(D2711,Customers!A:A,0))</f>
        <v>Kaiser Group</v>
      </c>
    </row>
    <row r="2712" spans="1:16">
      <c r="A2712" t="s">
        <v>3359</v>
      </c>
      <c r="B2712" s="5">
        <v>44967</v>
      </c>
      <c r="C2712" t="s">
        <v>82</v>
      </c>
      <c r="D2712" t="s">
        <v>194</v>
      </c>
      <c r="E2712">
        <v>8</v>
      </c>
      <c r="F2712" t="str">
        <f t="shared" si="168"/>
        <v>Bulk</v>
      </c>
      <c r="G2712" s="3">
        <v>373</v>
      </c>
      <c r="H2712">
        <v>0</v>
      </c>
      <c r="I2712" t="str">
        <f t="shared" si="169"/>
        <v>full price</v>
      </c>
      <c r="J2712" s="3">
        <f>Table3[[#This Row],[Quantity_Sold]]*Table3[[#This Row],[Selling_Price]]</f>
        <v>2984</v>
      </c>
      <c r="K2712" s="3">
        <f t="shared" si="170"/>
        <v>0</v>
      </c>
      <c r="L2712" s="3">
        <f t="shared" si="171"/>
        <v>2984</v>
      </c>
      <c r="M2712" s="3" t="str">
        <f>TEXT(Table3[[#This Row],[Date]], "mmmm")</f>
        <v>February</v>
      </c>
      <c r="N2712" s="3" t="str">
        <f>_xlfn.XLOOKUP(D2712,Customers!A:A,Customers!B:B )</f>
        <v>Cook-Rocha</v>
      </c>
      <c r="O2712" s="3" t="str">
        <f>_xlfn.XLOOKUP(C2712,Books!A:A,Books!B:B)</f>
        <v>Light leader expect</v>
      </c>
      <c r="P2712" s="3" t="str">
        <f>INDEX(Customers!B:B,MATCH(D2712,Customers!A:A,0))</f>
        <v>Cook-Rocha</v>
      </c>
    </row>
    <row r="2713" spans="1:16">
      <c r="A2713" t="s">
        <v>3360</v>
      </c>
      <c r="B2713" s="5">
        <v>44960</v>
      </c>
      <c r="C2713" t="s">
        <v>22</v>
      </c>
      <c r="D2713" t="s">
        <v>292</v>
      </c>
      <c r="E2713">
        <v>4</v>
      </c>
      <c r="F2713" t="str">
        <f t="shared" si="168"/>
        <v>normal</v>
      </c>
      <c r="G2713" s="3">
        <v>332</v>
      </c>
      <c r="H2713">
        <v>0</v>
      </c>
      <c r="I2713" t="str">
        <f t="shared" si="169"/>
        <v>full price</v>
      </c>
      <c r="J2713" s="3">
        <f>Table3[[#This Row],[Quantity_Sold]]*Table3[[#This Row],[Selling_Price]]</f>
        <v>1328</v>
      </c>
      <c r="K2713" s="3">
        <f t="shared" si="170"/>
        <v>0</v>
      </c>
      <c r="L2713" s="3">
        <f t="shared" si="171"/>
        <v>1328</v>
      </c>
      <c r="M2713" s="3" t="str">
        <f>TEXT(Table3[[#This Row],[Date]], "mmmm")</f>
        <v>February</v>
      </c>
      <c r="N2713" s="3" t="str">
        <f>_xlfn.XLOOKUP(D2713,Customers!A:A,Customers!B:B )</f>
        <v>Murphy Group</v>
      </c>
      <c r="O2713" s="3" t="str">
        <f>_xlfn.XLOOKUP(C2713,Books!A:A,Books!B:B)</f>
        <v>Loss peace on</v>
      </c>
      <c r="P2713" s="3" t="str">
        <f>INDEX(Customers!B:B,MATCH(D2713,Customers!A:A,0))</f>
        <v>Murphy Group</v>
      </c>
    </row>
    <row r="2714" spans="1:16">
      <c r="A2714" t="s">
        <v>3361</v>
      </c>
      <c r="B2714" s="5">
        <v>44982</v>
      </c>
      <c r="C2714" t="s">
        <v>126</v>
      </c>
      <c r="D2714" t="s">
        <v>370</v>
      </c>
      <c r="E2714">
        <v>3</v>
      </c>
      <c r="F2714" t="str">
        <f t="shared" si="168"/>
        <v>normal</v>
      </c>
      <c r="G2714" s="3">
        <v>399</v>
      </c>
      <c r="H2714">
        <v>15</v>
      </c>
      <c r="I2714" t="str">
        <f t="shared" si="169"/>
        <v>discounted</v>
      </c>
      <c r="J2714" s="3">
        <f>Table3[[#This Row],[Quantity_Sold]]*Table3[[#This Row],[Selling_Price]]</f>
        <v>1197</v>
      </c>
      <c r="K2714" s="3">
        <f t="shared" si="170"/>
        <v>59.85</v>
      </c>
      <c r="L2714" s="3">
        <f t="shared" si="171"/>
        <v>1137.1500000000001</v>
      </c>
      <c r="M2714" s="3" t="str">
        <f>TEXT(Table3[[#This Row],[Date]], "mmmm")</f>
        <v>February</v>
      </c>
      <c r="N2714" s="3" t="str">
        <f>_xlfn.XLOOKUP(D2714,Customers!A:A,Customers!B:B )</f>
        <v>Nielsen Ltd</v>
      </c>
      <c r="O2714" s="3" t="str">
        <f>_xlfn.XLOOKUP(C2714,Books!A:A,Books!B:B)</f>
        <v>Ahead leg senior</v>
      </c>
      <c r="P2714" s="3" t="str">
        <f>INDEX(Customers!B:B,MATCH(D2714,Customers!A:A,0))</f>
        <v>Nielsen Ltd</v>
      </c>
    </row>
    <row r="2715" spans="1:16">
      <c r="A2715" t="s">
        <v>3362</v>
      </c>
      <c r="B2715" s="5">
        <v>44976</v>
      </c>
      <c r="C2715" t="s">
        <v>58</v>
      </c>
      <c r="D2715" t="s">
        <v>266</v>
      </c>
      <c r="E2715">
        <v>2</v>
      </c>
      <c r="F2715" t="str">
        <f t="shared" si="168"/>
        <v>normal</v>
      </c>
      <c r="G2715" s="3">
        <v>467</v>
      </c>
      <c r="H2715">
        <v>10</v>
      </c>
      <c r="I2715" t="str">
        <f t="shared" si="169"/>
        <v>discounted</v>
      </c>
      <c r="J2715" s="3">
        <f>Table3[[#This Row],[Quantity_Sold]]*Table3[[#This Row],[Selling_Price]]</f>
        <v>934</v>
      </c>
      <c r="K2715" s="3">
        <f t="shared" si="170"/>
        <v>46.7</v>
      </c>
      <c r="L2715" s="3">
        <f t="shared" si="171"/>
        <v>887.3</v>
      </c>
      <c r="M2715" s="3" t="str">
        <f>TEXT(Table3[[#This Row],[Date]], "mmmm")</f>
        <v>February</v>
      </c>
      <c r="N2715" s="3" t="str">
        <f>_xlfn.XLOOKUP(D2715,Customers!A:A,Customers!B:B )</f>
        <v>Pennington-Knox</v>
      </c>
      <c r="O2715" s="3" t="str">
        <f>_xlfn.XLOOKUP(C2715,Books!A:A,Books!B:B)</f>
        <v>World threat</v>
      </c>
      <c r="P2715" s="3" t="str">
        <f>INDEX(Customers!B:B,MATCH(D2715,Customers!A:A,0))</f>
        <v>Pennington-Knox</v>
      </c>
    </row>
    <row r="2716" spans="1:16">
      <c r="A2716" t="s">
        <v>3363</v>
      </c>
      <c r="B2716" s="5">
        <v>44966</v>
      </c>
      <c r="C2716" t="s">
        <v>96</v>
      </c>
      <c r="D2716" t="s">
        <v>556</v>
      </c>
      <c r="E2716">
        <v>2</v>
      </c>
      <c r="F2716" t="str">
        <f t="shared" si="168"/>
        <v>normal</v>
      </c>
      <c r="G2716" s="3">
        <v>396</v>
      </c>
      <c r="H2716">
        <v>0</v>
      </c>
      <c r="I2716" t="str">
        <f t="shared" si="169"/>
        <v>full price</v>
      </c>
      <c r="J2716" s="3">
        <f>Table3[[#This Row],[Quantity_Sold]]*Table3[[#This Row],[Selling_Price]]</f>
        <v>792</v>
      </c>
      <c r="K2716" s="3">
        <f t="shared" si="170"/>
        <v>0</v>
      </c>
      <c r="L2716" s="3">
        <f t="shared" si="171"/>
        <v>792</v>
      </c>
      <c r="M2716" s="3" t="str">
        <f>TEXT(Table3[[#This Row],[Date]], "mmmm")</f>
        <v>February</v>
      </c>
      <c r="N2716" s="3" t="str">
        <f>_xlfn.XLOOKUP(D2716,Customers!A:A,Customers!B:B )</f>
        <v>Richards Ltd</v>
      </c>
      <c r="O2716" s="3" t="str">
        <f>_xlfn.XLOOKUP(C2716,Books!A:A,Books!B:B)</f>
        <v>Green city audience</v>
      </c>
      <c r="P2716" s="3" t="str">
        <f>INDEX(Customers!B:B,MATCH(D2716,Customers!A:A,0))</f>
        <v>Richards Ltd</v>
      </c>
    </row>
    <row r="2717" spans="1:16">
      <c r="A2717" t="s">
        <v>3364</v>
      </c>
      <c r="B2717" s="5">
        <v>44964</v>
      </c>
      <c r="C2717" t="s">
        <v>7</v>
      </c>
      <c r="D2717" t="s">
        <v>238</v>
      </c>
      <c r="E2717">
        <v>5</v>
      </c>
      <c r="F2717" t="str">
        <f t="shared" si="168"/>
        <v>normal</v>
      </c>
      <c r="G2717" s="3">
        <v>341</v>
      </c>
      <c r="H2717">
        <v>5</v>
      </c>
      <c r="I2717" t="str">
        <f t="shared" si="169"/>
        <v>discounted</v>
      </c>
      <c r="J2717" s="3">
        <f>Table3[[#This Row],[Quantity_Sold]]*Table3[[#This Row],[Selling_Price]]</f>
        <v>1705</v>
      </c>
      <c r="K2717" s="3">
        <f t="shared" si="170"/>
        <v>17.05</v>
      </c>
      <c r="L2717" s="3">
        <f t="shared" si="171"/>
        <v>1687.95</v>
      </c>
      <c r="M2717" s="3" t="str">
        <f>TEXT(Table3[[#This Row],[Date]], "mmmm")</f>
        <v>February</v>
      </c>
      <c r="N2717" s="3" t="str">
        <f>_xlfn.XLOOKUP(D2717,Customers!A:A,Customers!B:B )</f>
        <v>Roach-Gonzalez</v>
      </c>
      <c r="O2717" s="3" t="str">
        <f>_xlfn.XLOOKUP(C2717,Books!A:A,Books!B:B)</f>
        <v>Key protect simple fall</v>
      </c>
      <c r="P2717" s="3" t="str">
        <f>INDEX(Customers!B:B,MATCH(D2717,Customers!A:A,0))</f>
        <v>Roach-Gonzalez</v>
      </c>
    </row>
    <row r="2718" spans="1:16">
      <c r="A2718" t="s">
        <v>3365</v>
      </c>
      <c r="B2718" s="5">
        <v>44966</v>
      </c>
      <c r="C2718" t="s">
        <v>13</v>
      </c>
      <c r="D2718" t="s">
        <v>332</v>
      </c>
      <c r="E2718">
        <v>10</v>
      </c>
      <c r="F2718" t="str">
        <f t="shared" si="168"/>
        <v>Bulk</v>
      </c>
      <c r="G2718" s="3">
        <v>354</v>
      </c>
      <c r="H2718">
        <v>5</v>
      </c>
      <c r="I2718" t="str">
        <f t="shared" si="169"/>
        <v>discounted</v>
      </c>
      <c r="J2718" s="3">
        <f>Table3[[#This Row],[Quantity_Sold]]*Table3[[#This Row],[Selling_Price]]</f>
        <v>3540</v>
      </c>
      <c r="K2718" s="3">
        <f t="shared" si="170"/>
        <v>17.7</v>
      </c>
      <c r="L2718" s="3">
        <f t="shared" si="171"/>
        <v>3522.3</v>
      </c>
      <c r="M2718" s="3" t="str">
        <f>TEXT(Table3[[#This Row],[Date]], "mmmm")</f>
        <v>February</v>
      </c>
      <c r="N2718" s="3" t="str">
        <f>_xlfn.XLOOKUP(D2718,Customers!A:A,Customers!B:B )</f>
        <v>Powell-Cox</v>
      </c>
      <c r="O2718" s="3" t="str">
        <f>_xlfn.XLOOKUP(C2718,Books!A:A,Books!B:B)</f>
        <v>Food ability</v>
      </c>
      <c r="P2718" s="3" t="str">
        <f>INDEX(Customers!B:B,MATCH(D2718,Customers!A:A,0))</f>
        <v>Powell-Cox</v>
      </c>
    </row>
    <row r="2719" spans="1:16">
      <c r="A2719" t="s">
        <v>3366</v>
      </c>
      <c r="B2719" s="5">
        <v>44973</v>
      </c>
      <c r="C2719" t="s">
        <v>88</v>
      </c>
      <c r="D2719" t="s">
        <v>141</v>
      </c>
      <c r="E2719">
        <v>4</v>
      </c>
      <c r="F2719" t="str">
        <f t="shared" si="168"/>
        <v>normal</v>
      </c>
      <c r="G2719" s="3">
        <v>456</v>
      </c>
      <c r="H2719">
        <v>5</v>
      </c>
      <c r="I2719" t="str">
        <f t="shared" si="169"/>
        <v>discounted</v>
      </c>
      <c r="J2719" s="3">
        <f>Table3[[#This Row],[Quantity_Sold]]*Table3[[#This Row],[Selling_Price]]</f>
        <v>1824</v>
      </c>
      <c r="K2719" s="3">
        <f t="shared" si="170"/>
        <v>22.8</v>
      </c>
      <c r="L2719" s="3">
        <f t="shared" si="171"/>
        <v>1801.2</v>
      </c>
      <c r="M2719" s="3" t="str">
        <f>TEXT(Table3[[#This Row],[Date]], "mmmm")</f>
        <v>February</v>
      </c>
      <c r="N2719" s="3" t="str">
        <f>_xlfn.XLOOKUP(D2719,Customers!A:A,Customers!B:B )</f>
        <v>Clark and Sons</v>
      </c>
      <c r="O2719" s="3" t="str">
        <f>_xlfn.XLOOKUP(C2719,Books!A:A,Books!B:B)</f>
        <v>Lay chance</v>
      </c>
      <c r="P2719" s="3" t="str">
        <f>INDEX(Customers!B:B,MATCH(D2719,Customers!A:A,0))</f>
        <v>Clark and Sons</v>
      </c>
    </row>
    <row r="2720" spans="1:16">
      <c r="A2720" t="s">
        <v>3367</v>
      </c>
      <c r="B2720" s="5">
        <v>44982</v>
      </c>
      <c r="C2720" t="s">
        <v>22</v>
      </c>
      <c r="D2720" t="s">
        <v>508</v>
      </c>
      <c r="E2720">
        <v>3</v>
      </c>
      <c r="F2720" t="str">
        <f t="shared" si="168"/>
        <v>normal</v>
      </c>
      <c r="G2720" s="3">
        <v>332</v>
      </c>
      <c r="H2720">
        <v>0</v>
      </c>
      <c r="I2720" t="str">
        <f t="shared" si="169"/>
        <v>full price</v>
      </c>
      <c r="J2720" s="3">
        <f>Table3[[#This Row],[Quantity_Sold]]*Table3[[#This Row],[Selling_Price]]</f>
        <v>996</v>
      </c>
      <c r="K2720" s="3">
        <f t="shared" si="170"/>
        <v>0</v>
      </c>
      <c r="L2720" s="3">
        <f t="shared" si="171"/>
        <v>996</v>
      </c>
      <c r="M2720" s="3" t="str">
        <f>TEXT(Table3[[#This Row],[Date]], "mmmm")</f>
        <v>February</v>
      </c>
      <c r="N2720" s="3" t="str">
        <f>_xlfn.XLOOKUP(D2720,Customers!A:A,Customers!B:B )</f>
        <v>George, Howard and Mcdaniel</v>
      </c>
      <c r="O2720" s="3" t="str">
        <f>_xlfn.XLOOKUP(C2720,Books!A:A,Books!B:B)</f>
        <v>Loss peace on</v>
      </c>
      <c r="P2720" s="3" t="str">
        <f>INDEX(Customers!B:B,MATCH(D2720,Customers!A:A,0))</f>
        <v>George, Howard and Mcdaniel</v>
      </c>
    </row>
    <row r="2721" spans="1:16">
      <c r="A2721" t="s">
        <v>3368</v>
      </c>
      <c r="B2721" s="5">
        <v>44976</v>
      </c>
      <c r="C2721" t="s">
        <v>114</v>
      </c>
      <c r="D2721" t="s">
        <v>502</v>
      </c>
      <c r="E2721">
        <v>5</v>
      </c>
      <c r="F2721" t="str">
        <f t="shared" si="168"/>
        <v>normal</v>
      </c>
      <c r="G2721" s="3">
        <v>315</v>
      </c>
      <c r="H2721">
        <v>0</v>
      </c>
      <c r="I2721" t="str">
        <f t="shared" si="169"/>
        <v>full price</v>
      </c>
      <c r="J2721" s="3">
        <f>Table3[[#This Row],[Quantity_Sold]]*Table3[[#This Row],[Selling_Price]]</f>
        <v>1575</v>
      </c>
      <c r="K2721" s="3">
        <f t="shared" si="170"/>
        <v>0</v>
      </c>
      <c r="L2721" s="3">
        <f t="shared" si="171"/>
        <v>1575</v>
      </c>
      <c r="M2721" s="3" t="str">
        <f>TEXT(Table3[[#This Row],[Date]], "mmmm")</f>
        <v>February</v>
      </c>
      <c r="N2721" s="3" t="str">
        <f>_xlfn.XLOOKUP(D2721,Customers!A:A,Customers!B:B )</f>
        <v>Ware LLC</v>
      </c>
      <c r="O2721" s="3" t="str">
        <f>_xlfn.XLOOKUP(C2721,Books!A:A,Books!B:B)</f>
        <v>Detail difficult power</v>
      </c>
      <c r="P2721" s="3" t="str">
        <f>INDEX(Customers!B:B,MATCH(D2721,Customers!A:A,0))</f>
        <v>Ware LLC</v>
      </c>
    </row>
    <row r="2722" spans="1:16">
      <c r="A2722" t="s">
        <v>3369</v>
      </c>
      <c r="B2722" s="5">
        <v>44965</v>
      </c>
      <c r="C2722" t="s">
        <v>70</v>
      </c>
      <c r="D2722" t="s">
        <v>404</v>
      </c>
      <c r="E2722">
        <v>2</v>
      </c>
      <c r="F2722" t="str">
        <f t="shared" si="168"/>
        <v>normal</v>
      </c>
      <c r="G2722" s="3">
        <v>370</v>
      </c>
      <c r="H2722">
        <v>5</v>
      </c>
      <c r="I2722" t="str">
        <f t="shared" si="169"/>
        <v>discounted</v>
      </c>
      <c r="J2722" s="3">
        <f>Table3[[#This Row],[Quantity_Sold]]*Table3[[#This Row],[Selling_Price]]</f>
        <v>740</v>
      </c>
      <c r="K2722" s="3">
        <f t="shared" si="170"/>
        <v>18.5</v>
      </c>
      <c r="L2722" s="3">
        <f t="shared" si="171"/>
        <v>721.5</v>
      </c>
      <c r="M2722" s="3" t="str">
        <f>TEXT(Table3[[#This Row],[Date]], "mmmm")</f>
        <v>February</v>
      </c>
      <c r="N2722" s="3" t="str">
        <f>_xlfn.XLOOKUP(D2722,Customers!A:A,Customers!B:B )</f>
        <v>Morales-Morris</v>
      </c>
      <c r="O2722" s="3" t="str">
        <f>_xlfn.XLOOKUP(C2722,Books!A:A,Books!B:B)</f>
        <v>Assume wrong</v>
      </c>
      <c r="P2722" s="3" t="str">
        <f>INDEX(Customers!B:B,MATCH(D2722,Customers!A:A,0))</f>
        <v>Morales-Morris</v>
      </c>
    </row>
    <row r="2723" spans="1:16">
      <c r="A2723" t="s">
        <v>3370</v>
      </c>
      <c r="B2723" s="5">
        <v>44977</v>
      </c>
      <c r="C2723" t="s">
        <v>116</v>
      </c>
      <c r="D2723" t="s">
        <v>326</v>
      </c>
      <c r="E2723">
        <v>5</v>
      </c>
      <c r="F2723" t="str">
        <f t="shared" si="168"/>
        <v>normal</v>
      </c>
      <c r="G2723" s="3">
        <v>209</v>
      </c>
      <c r="H2723">
        <v>15</v>
      </c>
      <c r="I2723" t="str">
        <f t="shared" si="169"/>
        <v>discounted</v>
      </c>
      <c r="J2723" s="3">
        <f>Table3[[#This Row],[Quantity_Sold]]*Table3[[#This Row],[Selling_Price]]</f>
        <v>1045</v>
      </c>
      <c r="K2723" s="3">
        <f t="shared" si="170"/>
        <v>31.35</v>
      </c>
      <c r="L2723" s="3">
        <f t="shared" si="171"/>
        <v>1013.65</v>
      </c>
      <c r="M2723" s="3" t="str">
        <f>TEXT(Table3[[#This Row],[Date]], "mmmm")</f>
        <v>February</v>
      </c>
      <c r="N2723" s="3" t="str">
        <f>_xlfn.XLOOKUP(D2723,Customers!A:A,Customers!B:B )</f>
        <v>Scott-Johnston</v>
      </c>
      <c r="O2723" s="3" t="str">
        <f>_xlfn.XLOOKUP(C2723,Books!A:A,Books!B:B)</f>
        <v>Present positive</v>
      </c>
      <c r="P2723" s="3" t="str">
        <f>INDEX(Customers!B:B,MATCH(D2723,Customers!A:A,0))</f>
        <v>Scott-Johnston</v>
      </c>
    </row>
    <row r="2724" spans="1:16">
      <c r="A2724" t="s">
        <v>3371</v>
      </c>
      <c r="B2724" s="5">
        <v>44983</v>
      </c>
      <c r="C2724" t="s">
        <v>58</v>
      </c>
      <c r="D2724" t="s">
        <v>252</v>
      </c>
      <c r="E2724">
        <v>8</v>
      </c>
      <c r="F2724" t="str">
        <f t="shared" si="168"/>
        <v>Bulk</v>
      </c>
      <c r="G2724" s="3">
        <v>467</v>
      </c>
      <c r="H2724">
        <v>0</v>
      </c>
      <c r="I2724" t="str">
        <f t="shared" si="169"/>
        <v>full price</v>
      </c>
      <c r="J2724" s="3">
        <f>Table3[[#This Row],[Quantity_Sold]]*Table3[[#This Row],[Selling_Price]]</f>
        <v>3736</v>
      </c>
      <c r="K2724" s="3">
        <f t="shared" si="170"/>
        <v>0</v>
      </c>
      <c r="L2724" s="3">
        <f t="shared" si="171"/>
        <v>3736</v>
      </c>
      <c r="M2724" s="3" t="str">
        <f>TEXT(Table3[[#This Row],[Date]], "mmmm")</f>
        <v>February</v>
      </c>
      <c r="N2724" s="3" t="str">
        <f>_xlfn.XLOOKUP(D2724,Customers!A:A,Customers!B:B )</f>
        <v>Weber PLC</v>
      </c>
      <c r="O2724" s="3" t="str">
        <f>_xlfn.XLOOKUP(C2724,Books!A:A,Books!B:B)</f>
        <v>World threat</v>
      </c>
      <c r="P2724" s="3" t="str">
        <f>INDEX(Customers!B:B,MATCH(D2724,Customers!A:A,0))</f>
        <v>Weber PLC</v>
      </c>
    </row>
    <row r="2725" spans="1:16">
      <c r="A2725" t="s">
        <v>3372</v>
      </c>
      <c r="B2725" s="5">
        <v>44977</v>
      </c>
      <c r="C2725" t="s">
        <v>54</v>
      </c>
      <c r="D2725" t="s">
        <v>348</v>
      </c>
      <c r="E2725">
        <v>2</v>
      </c>
      <c r="F2725" t="str">
        <f t="shared" si="168"/>
        <v>normal</v>
      </c>
      <c r="G2725" s="3">
        <v>421</v>
      </c>
      <c r="H2725">
        <v>0</v>
      </c>
      <c r="I2725" t="str">
        <f t="shared" si="169"/>
        <v>full price</v>
      </c>
      <c r="J2725" s="3">
        <f>Table3[[#This Row],[Quantity_Sold]]*Table3[[#This Row],[Selling_Price]]</f>
        <v>842</v>
      </c>
      <c r="K2725" s="3">
        <f t="shared" si="170"/>
        <v>0</v>
      </c>
      <c r="L2725" s="3">
        <f t="shared" si="171"/>
        <v>842</v>
      </c>
      <c r="M2725" s="3" t="str">
        <f>TEXT(Table3[[#This Row],[Date]], "mmmm")</f>
        <v>February</v>
      </c>
      <c r="N2725" s="3" t="str">
        <f>_xlfn.XLOOKUP(D2725,Customers!A:A,Customers!B:B )</f>
        <v>Wade Group</v>
      </c>
      <c r="O2725" s="3" t="str">
        <f>_xlfn.XLOOKUP(C2725,Books!A:A,Books!B:B)</f>
        <v>Author director</v>
      </c>
      <c r="P2725" s="3" t="str">
        <f>INDEX(Customers!B:B,MATCH(D2725,Customers!A:A,0))</f>
        <v>Wade Group</v>
      </c>
    </row>
    <row r="2726" spans="1:16">
      <c r="A2726" t="s">
        <v>3373</v>
      </c>
      <c r="B2726" s="5">
        <v>44979</v>
      </c>
      <c r="C2726" t="s">
        <v>58</v>
      </c>
      <c r="D2726" t="s">
        <v>374</v>
      </c>
      <c r="E2726">
        <v>3</v>
      </c>
      <c r="F2726" t="str">
        <f t="shared" si="168"/>
        <v>normal</v>
      </c>
      <c r="G2726" s="3">
        <v>467</v>
      </c>
      <c r="H2726">
        <v>0</v>
      </c>
      <c r="I2726" t="str">
        <f t="shared" si="169"/>
        <v>full price</v>
      </c>
      <c r="J2726" s="3">
        <f>Table3[[#This Row],[Quantity_Sold]]*Table3[[#This Row],[Selling_Price]]</f>
        <v>1401</v>
      </c>
      <c r="K2726" s="3">
        <f t="shared" si="170"/>
        <v>0</v>
      </c>
      <c r="L2726" s="3">
        <f t="shared" si="171"/>
        <v>1401</v>
      </c>
      <c r="M2726" s="3" t="str">
        <f>TEXT(Table3[[#This Row],[Date]], "mmmm")</f>
        <v>February</v>
      </c>
      <c r="N2726" s="3" t="str">
        <f>_xlfn.XLOOKUP(D2726,Customers!A:A,Customers!B:B )</f>
        <v>Smith-Wolfe</v>
      </c>
      <c r="O2726" s="3" t="str">
        <f>_xlfn.XLOOKUP(C2726,Books!A:A,Books!B:B)</f>
        <v>World threat</v>
      </c>
      <c r="P2726" s="3" t="str">
        <f>INDEX(Customers!B:B,MATCH(D2726,Customers!A:A,0))</f>
        <v>Smith-Wolfe</v>
      </c>
    </row>
    <row r="2727" spans="1:16">
      <c r="A2727" t="s">
        <v>3374</v>
      </c>
      <c r="B2727" s="5">
        <v>44966</v>
      </c>
      <c r="C2727" t="s">
        <v>72</v>
      </c>
      <c r="D2727" t="s">
        <v>412</v>
      </c>
      <c r="E2727">
        <v>2</v>
      </c>
      <c r="F2727" t="str">
        <f t="shared" si="168"/>
        <v>normal</v>
      </c>
      <c r="G2727" s="3">
        <v>423</v>
      </c>
      <c r="H2727">
        <v>5</v>
      </c>
      <c r="I2727" t="str">
        <f t="shared" si="169"/>
        <v>discounted</v>
      </c>
      <c r="J2727" s="3">
        <f>Table3[[#This Row],[Quantity_Sold]]*Table3[[#This Row],[Selling_Price]]</f>
        <v>846</v>
      </c>
      <c r="K2727" s="3">
        <f t="shared" si="170"/>
        <v>21.15</v>
      </c>
      <c r="L2727" s="3">
        <f t="shared" si="171"/>
        <v>824.85</v>
      </c>
      <c r="M2727" s="3" t="str">
        <f>TEXT(Table3[[#This Row],[Date]], "mmmm")</f>
        <v>February</v>
      </c>
      <c r="N2727" s="3" t="str">
        <f>_xlfn.XLOOKUP(D2727,Customers!A:A,Customers!B:B )</f>
        <v>Mitchell, Mason and Cross</v>
      </c>
      <c r="O2727" s="3" t="str">
        <f>_xlfn.XLOOKUP(C2727,Books!A:A,Books!B:B)</f>
        <v>Remain hard</v>
      </c>
      <c r="P2727" s="3" t="str">
        <f>INDEX(Customers!B:B,MATCH(D2727,Customers!A:A,0))</f>
        <v>Mitchell, Mason and Cross</v>
      </c>
    </row>
    <row r="2728" spans="1:16">
      <c r="A2728" t="s">
        <v>3375</v>
      </c>
      <c r="B2728" s="5">
        <v>44976</v>
      </c>
      <c r="C2728" t="s">
        <v>62</v>
      </c>
      <c r="D2728" t="s">
        <v>500</v>
      </c>
      <c r="E2728">
        <v>6</v>
      </c>
      <c r="F2728" t="str">
        <f t="shared" si="168"/>
        <v>Bulk</v>
      </c>
      <c r="G2728" s="3">
        <v>336</v>
      </c>
      <c r="H2728">
        <v>10</v>
      </c>
      <c r="I2728" t="str">
        <f t="shared" si="169"/>
        <v>discounted</v>
      </c>
      <c r="J2728" s="3">
        <f>Table3[[#This Row],[Quantity_Sold]]*Table3[[#This Row],[Selling_Price]]</f>
        <v>2016</v>
      </c>
      <c r="K2728" s="3">
        <f t="shared" si="170"/>
        <v>33.6</v>
      </c>
      <c r="L2728" s="3">
        <f t="shared" si="171"/>
        <v>1982.4</v>
      </c>
      <c r="M2728" s="3" t="str">
        <f>TEXT(Table3[[#This Row],[Date]], "mmmm")</f>
        <v>February</v>
      </c>
      <c r="N2728" s="3" t="str">
        <f>_xlfn.XLOOKUP(D2728,Customers!A:A,Customers!B:B )</f>
        <v>Patterson Ltd</v>
      </c>
      <c r="O2728" s="3" t="str">
        <f>_xlfn.XLOOKUP(C2728,Books!A:A,Books!B:B)</f>
        <v>Wife get age</v>
      </c>
      <c r="P2728" s="3" t="str">
        <f>INDEX(Customers!B:B,MATCH(D2728,Customers!A:A,0))</f>
        <v>Patterson Ltd</v>
      </c>
    </row>
    <row r="2729" spans="1:16">
      <c r="A2729" t="s">
        <v>3376</v>
      </c>
      <c r="B2729" s="5">
        <v>44981</v>
      </c>
      <c r="C2729" t="s">
        <v>70</v>
      </c>
      <c r="D2729" t="s">
        <v>178</v>
      </c>
      <c r="E2729">
        <v>3</v>
      </c>
      <c r="F2729" t="str">
        <f t="shared" si="168"/>
        <v>normal</v>
      </c>
      <c r="G2729" s="3">
        <v>370</v>
      </c>
      <c r="H2729">
        <v>15</v>
      </c>
      <c r="I2729" t="str">
        <f t="shared" si="169"/>
        <v>discounted</v>
      </c>
      <c r="J2729" s="3">
        <f>Table3[[#This Row],[Quantity_Sold]]*Table3[[#This Row],[Selling_Price]]</f>
        <v>1110</v>
      </c>
      <c r="K2729" s="3">
        <f t="shared" si="170"/>
        <v>55.5</v>
      </c>
      <c r="L2729" s="3">
        <f t="shared" si="171"/>
        <v>1054.5</v>
      </c>
      <c r="M2729" s="3" t="str">
        <f>TEXT(Table3[[#This Row],[Date]], "mmmm")</f>
        <v>February</v>
      </c>
      <c r="N2729" s="3" t="str">
        <f>_xlfn.XLOOKUP(D2729,Customers!A:A,Customers!B:B )</f>
        <v>Ross, Ballard and Clark</v>
      </c>
      <c r="O2729" s="3" t="str">
        <f>_xlfn.XLOOKUP(C2729,Books!A:A,Books!B:B)</f>
        <v>Assume wrong</v>
      </c>
      <c r="P2729" s="3" t="str">
        <f>INDEX(Customers!B:B,MATCH(D2729,Customers!A:A,0))</f>
        <v>Ross, Ballard and Clark</v>
      </c>
    </row>
    <row r="2730" spans="1:16">
      <c r="A2730" t="s">
        <v>3377</v>
      </c>
      <c r="B2730" s="5">
        <v>44960</v>
      </c>
      <c r="C2730" t="s">
        <v>26</v>
      </c>
      <c r="D2730" t="s">
        <v>358</v>
      </c>
      <c r="E2730">
        <v>3</v>
      </c>
      <c r="F2730" t="str">
        <f t="shared" si="168"/>
        <v>normal</v>
      </c>
      <c r="G2730" s="3">
        <v>210</v>
      </c>
      <c r="H2730">
        <v>15</v>
      </c>
      <c r="I2730" t="str">
        <f t="shared" si="169"/>
        <v>discounted</v>
      </c>
      <c r="J2730" s="3">
        <f>Table3[[#This Row],[Quantity_Sold]]*Table3[[#This Row],[Selling_Price]]</f>
        <v>630</v>
      </c>
      <c r="K2730" s="3">
        <f t="shared" si="170"/>
        <v>31.5</v>
      </c>
      <c r="L2730" s="3">
        <f t="shared" si="171"/>
        <v>598.5</v>
      </c>
      <c r="M2730" s="3" t="str">
        <f>TEXT(Table3[[#This Row],[Date]], "mmmm")</f>
        <v>February</v>
      </c>
      <c r="N2730" s="3" t="str">
        <f>_xlfn.XLOOKUP(D2730,Customers!A:A,Customers!B:B )</f>
        <v>Hood-Pena</v>
      </c>
      <c r="O2730" s="3" t="str">
        <f>_xlfn.XLOOKUP(C2730,Books!A:A,Books!B:B)</f>
        <v>Nearly material</v>
      </c>
      <c r="P2730" s="3" t="str">
        <f>INDEX(Customers!B:B,MATCH(D2730,Customers!A:A,0))</f>
        <v>Hood-Pena</v>
      </c>
    </row>
    <row r="2731" spans="1:16">
      <c r="A2731" t="s">
        <v>3378</v>
      </c>
      <c r="B2731" s="5">
        <v>44963</v>
      </c>
      <c r="C2731" t="s">
        <v>52</v>
      </c>
      <c r="D2731" t="s">
        <v>516</v>
      </c>
      <c r="E2731">
        <v>4</v>
      </c>
      <c r="F2731" t="str">
        <f t="shared" si="168"/>
        <v>normal</v>
      </c>
      <c r="G2731" s="3">
        <v>441</v>
      </c>
      <c r="H2731">
        <v>10</v>
      </c>
      <c r="I2731" t="str">
        <f t="shared" si="169"/>
        <v>discounted</v>
      </c>
      <c r="J2731" s="3">
        <f>Table3[[#This Row],[Quantity_Sold]]*Table3[[#This Row],[Selling_Price]]</f>
        <v>1764</v>
      </c>
      <c r="K2731" s="3">
        <f t="shared" si="170"/>
        <v>44.1</v>
      </c>
      <c r="L2731" s="3">
        <f t="shared" si="171"/>
        <v>1719.9</v>
      </c>
      <c r="M2731" s="3" t="str">
        <f>TEXT(Table3[[#This Row],[Date]], "mmmm")</f>
        <v>February</v>
      </c>
      <c r="N2731" s="3" t="str">
        <f>_xlfn.XLOOKUP(D2731,Customers!A:A,Customers!B:B )</f>
        <v>Chen Inc</v>
      </c>
      <c r="O2731" s="3" t="str">
        <f>_xlfn.XLOOKUP(C2731,Books!A:A,Books!B:B)</f>
        <v>Hope meet thing</v>
      </c>
      <c r="P2731" s="3" t="str">
        <f>INDEX(Customers!B:B,MATCH(D2731,Customers!A:A,0))</f>
        <v>Chen Inc</v>
      </c>
    </row>
    <row r="2732" spans="1:16">
      <c r="A2732" t="s">
        <v>3379</v>
      </c>
      <c r="B2732" s="5">
        <v>44983</v>
      </c>
      <c r="C2732" t="s">
        <v>110</v>
      </c>
      <c r="D2732" t="s">
        <v>290</v>
      </c>
      <c r="E2732">
        <v>6</v>
      </c>
      <c r="F2732" t="str">
        <f t="shared" si="168"/>
        <v>Bulk</v>
      </c>
      <c r="G2732" s="3">
        <v>451</v>
      </c>
      <c r="H2732">
        <v>5</v>
      </c>
      <c r="I2732" t="str">
        <f t="shared" si="169"/>
        <v>discounted</v>
      </c>
      <c r="J2732" s="3">
        <f>Table3[[#This Row],[Quantity_Sold]]*Table3[[#This Row],[Selling_Price]]</f>
        <v>2706</v>
      </c>
      <c r="K2732" s="3">
        <f t="shared" si="170"/>
        <v>22.55</v>
      </c>
      <c r="L2732" s="3">
        <f t="shared" si="171"/>
        <v>2683.45</v>
      </c>
      <c r="M2732" s="3" t="str">
        <f>TEXT(Table3[[#This Row],[Date]], "mmmm")</f>
        <v>February</v>
      </c>
      <c r="N2732" s="3" t="str">
        <f>_xlfn.XLOOKUP(D2732,Customers!A:A,Customers!B:B )</f>
        <v>Kaiser Group</v>
      </c>
      <c r="O2732" s="3" t="str">
        <f>_xlfn.XLOOKUP(C2732,Books!A:A,Books!B:B)</f>
        <v>Sense produce</v>
      </c>
      <c r="P2732" s="3" t="str">
        <f>INDEX(Customers!B:B,MATCH(D2732,Customers!A:A,0))</f>
        <v>Kaiser Group</v>
      </c>
    </row>
    <row r="2733" spans="1:16">
      <c r="A2733" t="s">
        <v>3380</v>
      </c>
      <c r="B2733" s="5">
        <v>44965</v>
      </c>
      <c r="C2733" t="s">
        <v>124</v>
      </c>
      <c r="D2733" t="s">
        <v>518</v>
      </c>
      <c r="E2733">
        <v>9</v>
      </c>
      <c r="F2733" t="str">
        <f t="shared" si="168"/>
        <v>Bulk</v>
      </c>
      <c r="G2733" s="3">
        <v>362</v>
      </c>
      <c r="H2733">
        <v>5</v>
      </c>
      <c r="I2733" t="str">
        <f t="shared" si="169"/>
        <v>discounted</v>
      </c>
      <c r="J2733" s="3">
        <f>Table3[[#This Row],[Quantity_Sold]]*Table3[[#This Row],[Selling_Price]]</f>
        <v>3258</v>
      </c>
      <c r="K2733" s="3">
        <f t="shared" si="170"/>
        <v>18.100000000000001</v>
      </c>
      <c r="L2733" s="3">
        <f t="shared" si="171"/>
        <v>3239.9</v>
      </c>
      <c r="M2733" s="3" t="str">
        <f>TEXT(Table3[[#This Row],[Date]], "mmmm")</f>
        <v>February</v>
      </c>
      <c r="N2733" s="3" t="str">
        <f>_xlfn.XLOOKUP(D2733,Customers!A:A,Customers!B:B )</f>
        <v>Koch, Tran and Garner</v>
      </c>
      <c r="O2733" s="3" t="str">
        <f>_xlfn.XLOOKUP(C2733,Books!A:A,Books!B:B)</f>
        <v>Financial</v>
      </c>
      <c r="P2733" s="3" t="str">
        <f>INDEX(Customers!B:B,MATCH(D2733,Customers!A:A,0))</f>
        <v>Koch, Tran and Garner</v>
      </c>
    </row>
    <row r="2734" spans="1:16">
      <c r="A2734" t="s">
        <v>3381</v>
      </c>
      <c r="B2734" s="5">
        <v>44965</v>
      </c>
      <c r="C2734" t="s">
        <v>42</v>
      </c>
      <c r="D2734" t="s">
        <v>212</v>
      </c>
      <c r="E2734">
        <v>3</v>
      </c>
      <c r="F2734" t="str">
        <f t="shared" si="168"/>
        <v>normal</v>
      </c>
      <c r="G2734" s="3">
        <v>303</v>
      </c>
      <c r="H2734">
        <v>0</v>
      </c>
      <c r="I2734" t="str">
        <f t="shared" si="169"/>
        <v>full price</v>
      </c>
      <c r="J2734" s="3">
        <f>Table3[[#This Row],[Quantity_Sold]]*Table3[[#This Row],[Selling_Price]]</f>
        <v>909</v>
      </c>
      <c r="K2734" s="3">
        <f t="shared" si="170"/>
        <v>0</v>
      </c>
      <c r="L2734" s="3">
        <f t="shared" si="171"/>
        <v>909</v>
      </c>
      <c r="M2734" s="3" t="str">
        <f>TEXT(Table3[[#This Row],[Date]], "mmmm")</f>
        <v>February</v>
      </c>
      <c r="N2734" s="3" t="str">
        <f>_xlfn.XLOOKUP(D2734,Customers!A:A,Customers!B:B )</f>
        <v>Barrett-Bryant</v>
      </c>
      <c r="O2734" s="3" t="str">
        <f>_xlfn.XLOOKUP(C2734,Books!A:A,Books!B:B)</f>
        <v>Industry sport interesting</v>
      </c>
      <c r="P2734" s="3" t="str">
        <f>INDEX(Customers!B:B,MATCH(D2734,Customers!A:A,0))</f>
        <v>Barrett-Bryant</v>
      </c>
    </row>
    <row r="2735" spans="1:16">
      <c r="A2735" t="s">
        <v>3382</v>
      </c>
      <c r="B2735" s="5">
        <v>44972</v>
      </c>
      <c r="C2735" t="s">
        <v>88</v>
      </c>
      <c r="D2735" t="s">
        <v>428</v>
      </c>
      <c r="E2735">
        <v>1</v>
      </c>
      <c r="F2735" t="str">
        <f t="shared" si="168"/>
        <v>normal</v>
      </c>
      <c r="G2735" s="3">
        <v>456</v>
      </c>
      <c r="H2735">
        <v>10</v>
      </c>
      <c r="I2735" t="str">
        <f t="shared" si="169"/>
        <v>discounted</v>
      </c>
      <c r="J2735" s="3">
        <f>Table3[[#This Row],[Quantity_Sold]]*Table3[[#This Row],[Selling_Price]]</f>
        <v>456</v>
      </c>
      <c r="K2735" s="3">
        <f t="shared" si="170"/>
        <v>45.6</v>
      </c>
      <c r="L2735" s="3">
        <f t="shared" si="171"/>
        <v>410.4</v>
      </c>
      <c r="M2735" s="3" t="str">
        <f>TEXT(Table3[[#This Row],[Date]], "mmmm")</f>
        <v>February</v>
      </c>
      <c r="N2735" s="3" t="str">
        <f>_xlfn.XLOOKUP(D2735,Customers!A:A,Customers!B:B )</f>
        <v>Daniels-Bond</v>
      </c>
      <c r="O2735" s="3" t="str">
        <f>_xlfn.XLOOKUP(C2735,Books!A:A,Books!B:B)</f>
        <v>Lay chance</v>
      </c>
      <c r="P2735" s="3" t="str">
        <f>INDEX(Customers!B:B,MATCH(D2735,Customers!A:A,0))</f>
        <v>Daniels-Bond</v>
      </c>
    </row>
    <row r="2736" spans="1:16">
      <c r="A2736" t="s">
        <v>3383</v>
      </c>
      <c r="B2736" s="5">
        <v>44976</v>
      </c>
      <c r="C2736" t="s">
        <v>88</v>
      </c>
      <c r="D2736" t="s">
        <v>218</v>
      </c>
      <c r="E2736">
        <v>8</v>
      </c>
      <c r="F2736" t="str">
        <f t="shared" si="168"/>
        <v>Bulk</v>
      </c>
      <c r="G2736" s="3">
        <v>456</v>
      </c>
      <c r="H2736">
        <v>5</v>
      </c>
      <c r="I2736" t="str">
        <f t="shared" si="169"/>
        <v>discounted</v>
      </c>
      <c r="J2736" s="3">
        <f>Table3[[#This Row],[Quantity_Sold]]*Table3[[#This Row],[Selling_Price]]</f>
        <v>3648</v>
      </c>
      <c r="K2736" s="3">
        <f t="shared" si="170"/>
        <v>22.8</v>
      </c>
      <c r="L2736" s="3">
        <f t="shared" si="171"/>
        <v>3625.2</v>
      </c>
      <c r="M2736" s="3" t="str">
        <f>TEXT(Table3[[#This Row],[Date]], "mmmm")</f>
        <v>February</v>
      </c>
      <c r="N2736" s="3" t="str">
        <f>_xlfn.XLOOKUP(D2736,Customers!A:A,Customers!B:B )</f>
        <v>Fox-Williams</v>
      </c>
      <c r="O2736" s="3" t="str">
        <f>_xlfn.XLOOKUP(C2736,Books!A:A,Books!B:B)</f>
        <v>Lay chance</v>
      </c>
      <c r="P2736" s="3" t="str">
        <f>INDEX(Customers!B:B,MATCH(D2736,Customers!A:A,0))</f>
        <v>Fox-Williams</v>
      </c>
    </row>
    <row r="2737" spans="1:16">
      <c r="A2737" t="s">
        <v>3384</v>
      </c>
      <c r="B2737" s="5">
        <v>44971</v>
      </c>
      <c r="C2737" t="s">
        <v>38</v>
      </c>
      <c r="D2737" t="s">
        <v>194</v>
      </c>
      <c r="E2737">
        <v>10</v>
      </c>
      <c r="F2737" t="str">
        <f t="shared" si="168"/>
        <v>Bulk</v>
      </c>
      <c r="G2737" s="3">
        <v>417</v>
      </c>
      <c r="H2737">
        <v>10</v>
      </c>
      <c r="I2737" t="str">
        <f t="shared" si="169"/>
        <v>discounted</v>
      </c>
      <c r="J2737" s="3">
        <f>Table3[[#This Row],[Quantity_Sold]]*Table3[[#This Row],[Selling_Price]]</f>
        <v>4170</v>
      </c>
      <c r="K2737" s="3">
        <f t="shared" si="170"/>
        <v>41.7</v>
      </c>
      <c r="L2737" s="3">
        <f t="shared" si="171"/>
        <v>4128.3</v>
      </c>
      <c r="M2737" s="3" t="str">
        <f>TEXT(Table3[[#This Row],[Date]], "mmmm")</f>
        <v>February</v>
      </c>
      <c r="N2737" s="3" t="str">
        <f>_xlfn.XLOOKUP(D2737,Customers!A:A,Customers!B:B )</f>
        <v>Cook-Rocha</v>
      </c>
      <c r="O2737" s="3" t="str">
        <f>_xlfn.XLOOKUP(C2737,Books!A:A,Books!B:B)</f>
        <v>Impact believe worker look</v>
      </c>
      <c r="P2737" s="3" t="str">
        <f>INDEX(Customers!B:B,MATCH(D2737,Customers!A:A,0))</f>
        <v>Cook-Rocha</v>
      </c>
    </row>
    <row r="2738" spans="1:16">
      <c r="A2738" t="s">
        <v>3385</v>
      </c>
      <c r="B2738" s="5">
        <v>44970</v>
      </c>
      <c r="C2738" t="s">
        <v>50</v>
      </c>
      <c r="D2738" t="s">
        <v>488</v>
      </c>
      <c r="E2738">
        <v>4</v>
      </c>
      <c r="F2738" t="str">
        <f t="shared" si="168"/>
        <v>normal</v>
      </c>
      <c r="G2738" s="3">
        <v>269</v>
      </c>
      <c r="H2738">
        <v>5</v>
      </c>
      <c r="I2738" t="str">
        <f t="shared" si="169"/>
        <v>discounted</v>
      </c>
      <c r="J2738" s="3">
        <f>Table3[[#This Row],[Quantity_Sold]]*Table3[[#This Row],[Selling_Price]]</f>
        <v>1076</v>
      </c>
      <c r="K2738" s="3">
        <f t="shared" si="170"/>
        <v>13.45</v>
      </c>
      <c r="L2738" s="3">
        <f t="shared" si="171"/>
        <v>1062.55</v>
      </c>
      <c r="M2738" s="3" t="str">
        <f>TEXT(Table3[[#This Row],[Date]], "mmmm")</f>
        <v>February</v>
      </c>
      <c r="N2738" s="3" t="str">
        <f>_xlfn.XLOOKUP(D2738,Customers!A:A,Customers!B:B )</f>
        <v>Young, Reed and Goodwin</v>
      </c>
      <c r="O2738" s="3" t="str">
        <f>_xlfn.XLOOKUP(C2738,Books!A:A,Books!B:B)</f>
        <v>Course history</v>
      </c>
      <c r="P2738" s="3" t="str">
        <f>INDEX(Customers!B:B,MATCH(D2738,Customers!A:A,0))</f>
        <v>Young, Reed and Goodwin</v>
      </c>
    </row>
    <row r="2739" spans="1:16">
      <c r="A2739" t="s">
        <v>3386</v>
      </c>
      <c r="B2739" s="5">
        <v>44966</v>
      </c>
      <c r="C2739" t="s">
        <v>10</v>
      </c>
      <c r="D2739" t="s">
        <v>210</v>
      </c>
      <c r="E2739">
        <v>7</v>
      </c>
      <c r="F2739" t="str">
        <f t="shared" si="168"/>
        <v>Bulk</v>
      </c>
      <c r="G2739" s="3">
        <v>167</v>
      </c>
      <c r="H2739">
        <v>10</v>
      </c>
      <c r="I2739" t="str">
        <f t="shared" si="169"/>
        <v>discounted</v>
      </c>
      <c r="J2739" s="3">
        <f>Table3[[#This Row],[Quantity_Sold]]*Table3[[#This Row],[Selling_Price]]</f>
        <v>1169</v>
      </c>
      <c r="K2739" s="3">
        <f t="shared" si="170"/>
        <v>16.7</v>
      </c>
      <c r="L2739" s="3">
        <f t="shared" si="171"/>
        <v>1152.3</v>
      </c>
      <c r="M2739" s="3" t="str">
        <f>TEXT(Table3[[#This Row],[Date]], "mmmm")</f>
        <v>February</v>
      </c>
      <c r="N2739" s="3" t="str">
        <f>_xlfn.XLOOKUP(D2739,Customers!A:A,Customers!B:B )</f>
        <v>Green-Everett</v>
      </c>
      <c r="O2739" s="3" t="str">
        <f>_xlfn.XLOOKUP(C2739,Books!A:A,Books!B:B)</f>
        <v>Late</v>
      </c>
      <c r="P2739" s="3" t="str">
        <f>INDEX(Customers!B:B,MATCH(D2739,Customers!A:A,0))</f>
        <v>Green-Everett</v>
      </c>
    </row>
    <row r="2740" spans="1:16">
      <c r="A2740" t="s">
        <v>3387</v>
      </c>
      <c r="B2740" s="5">
        <v>44958</v>
      </c>
      <c r="C2740" t="s">
        <v>56</v>
      </c>
      <c r="D2740" t="s">
        <v>206</v>
      </c>
      <c r="E2740">
        <v>5</v>
      </c>
      <c r="F2740" t="str">
        <f t="shared" si="168"/>
        <v>normal</v>
      </c>
      <c r="G2740" s="3">
        <v>222</v>
      </c>
      <c r="H2740">
        <v>15</v>
      </c>
      <c r="I2740" t="str">
        <f t="shared" si="169"/>
        <v>discounted</v>
      </c>
      <c r="J2740" s="3">
        <f>Table3[[#This Row],[Quantity_Sold]]*Table3[[#This Row],[Selling_Price]]</f>
        <v>1110</v>
      </c>
      <c r="K2740" s="3">
        <f t="shared" si="170"/>
        <v>33.299999999999997</v>
      </c>
      <c r="L2740" s="3">
        <f t="shared" si="171"/>
        <v>1076.7</v>
      </c>
      <c r="M2740" s="3" t="str">
        <f>TEXT(Table3[[#This Row],[Date]], "mmmm")</f>
        <v>February</v>
      </c>
      <c r="N2740" s="3" t="str">
        <f>_xlfn.XLOOKUP(D2740,Customers!A:A,Customers!B:B )</f>
        <v>Sanchez-Jenkins</v>
      </c>
      <c r="O2740" s="3" t="str">
        <f>_xlfn.XLOOKUP(C2740,Books!A:A,Books!B:B)</f>
        <v>Unit coach</v>
      </c>
      <c r="P2740" s="3" t="str">
        <f>INDEX(Customers!B:B,MATCH(D2740,Customers!A:A,0))</f>
        <v>Sanchez-Jenkins</v>
      </c>
    </row>
    <row r="2741" spans="1:16">
      <c r="A2741" t="s">
        <v>3388</v>
      </c>
      <c r="B2741" s="5">
        <v>44984</v>
      </c>
      <c r="C2741" t="s">
        <v>76</v>
      </c>
      <c r="D2741" t="s">
        <v>606</v>
      </c>
      <c r="E2741">
        <v>4</v>
      </c>
      <c r="F2741" t="str">
        <f t="shared" si="168"/>
        <v>normal</v>
      </c>
      <c r="G2741" s="3">
        <v>305</v>
      </c>
      <c r="H2741">
        <v>5</v>
      </c>
      <c r="I2741" t="str">
        <f t="shared" si="169"/>
        <v>discounted</v>
      </c>
      <c r="J2741" s="3">
        <f>Table3[[#This Row],[Quantity_Sold]]*Table3[[#This Row],[Selling_Price]]</f>
        <v>1220</v>
      </c>
      <c r="K2741" s="3">
        <f t="shared" si="170"/>
        <v>15.25</v>
      </c>
      <c r="L2741" s="3">
        <f t="shared" si="171"/>
        <v>1204.75</v>
      </c>
      <c r="M2741" s="3" t="str">
        <f>TEXT(Table3[[#This Row],[Date]], "mmmm")</f>
        <v>February</v>
      </c>
      <c r="N2741" s="3" t="str">
        <f>_xlfn.XLOOKUP(D2741,Customers!A:A,Customers!B:B )</f>
        <v>Jackson Inc</v>
      </c>
      <c r="O2741" s="3" t="str">
        <f>_xlfn.XLOOKUP(C2741,Books!A:A,Books!B:B)</f>
        <v>Above treatment</v>
      </c>
      <c r="P2741" s="3" t="str">
        <f>INDEX(Customers!B:B,MATCH(D2741,Customers!A:A,0))</f>
        <v>Jackson Inc</v>
      </c>
    </row>
    <row r="2742" spans="1:16">
      <c r="A2742" t="s">
        <v>3389</v>
      </c>
      <c r="B2742" s="5">
        <v>44958</v>
      </c>
      <c r="C2742" t="s">
        <v>88</v>
      </c>
      <c r="D2742" t="s">
        <v>354</v>
      </c>
      <c r="E2742">
        <v>10</v>
      </c>
      <c r="F2742" t="str">
        <f t="shared" si="168"/>
        <v>Bulk</v>
      </c>
      <c r="G2742" s="3">
        <v>456</v>
      </c>
      <c r="H2742">
        <v>0</v>
      </c>
      <c r="I2742" t="str">
        <f t="shared" si="169"/>
        <v>full price</v>
      </c>
      <c r="J2742" s="3">
        <f>Table3[[#This Row],[Quantity_Sold]]*Table3[[#This Row],[Selling_Price]]</f>
        <v>4560</v>
      </c>
      <c r="K2742" s="3">
        <f t="shared" si="170"/>
        <v>0</v>
      </c>
      <c r="L2742" s="3">
        <f t="shared" si="171"/>
        <v>4560</v>
      </c>
      <c r="M2742" s="3" t="str">
        <f>TEXT(Table3[[#This Row],[Date]], "mmmm")</f>
        <v>February</v>
      </c>
      <c r="N2742" s="3" t="str">
        <f>_xlfn.XLOOKUP(D2742,Customers!A:A,Customers!B:B )</f>
        <v>Davis, Harmon and Morgan</v>
      </c>
      <c r="O2742" s="3" t="str">
        <f>_xlfn.XLOOKUP(C2742,Books!A:A,Books!B:B)</f>
        <v>Lay chance</v>
      </c>
      <c r="P2742" s="3" t="str">
        <f>INDEX(Customers!B:B,MATCH(D2742,Customers!A:A,0))</f>
        <v>Davis, Harmon and Morgan</v>
      </c>
    </row>
    <row r="2743" spans="1:16">
      <c r="A2743" t="s">
        <v>3390</v>
      </c>
      <c r="B2743" s="5">
        <v>44977</v>
      </c>
      <c r="C2743" t="s">
        <v>120</v>
      </c>
      <c r="D2743" t="s">
        <v>248</v>
      </c>
      <c r="E2743">
        <v>4</v>
      </c>
      <c r="F2743" t="str">
        <f t="shared" si="168"/>
        <v>normal</v>
      </c>
      <c r="G2743" s="3">
        <v>204</v>
      </c>
      <c r="H2743">
        <v>10</v>
      </c>
      <c r="I2743" t="str">
        <f t="shared" si="169"/>
        <v>discounted</v>
      </c>
      <c r="J2743" s="3">
        <f>Table3[[#This Row],[Quantity_Sold]]*Table3[[#This Row],[Selling_Price]]</f>
        <v>816</v>
      </c>
      <c r="K2743" s="3">
        <f t="shared" si="170"/>
        <v>20.399999999999999</v>
      </c>
      <c r="L2743" s="3">
        <f t="shared" si="171"/>
        <v>795.6</v>
      </c>
      <c r="M2743" s="3" t="str">
        <f>TEXT(Table3[[#This Row],[Date]], "mmmm")</f>
        <v>February</v>
      </c>
      <c r="N2743" s="3" t="str">
        <f>_xlfn.XLOOKUP(D2743,Customers!A:A,Customers!B:B )</f>
        <v>Macdonald Ltd</v>
      </c>
      <c r="O2743" s="3" t="str">
        <f>_xlfn.XLOOKUP(C2743,Books!A:A,Books!B:B)</f>
        <v>Expect turn</v>
      </c>
      <c r="P2743" s="3" t="str">
        <f>INDEX(Customers!B:B,MATCH(D2743,Customers!A:A,0))</f>
        <v>Macdonald Ltd</v>
      </c>
    </row>
    <row r="2744" spans="1:16">
      <c r="A2744" t="s">
        <v>3391</v>
      </c>
      <c r="B2744" s="5">
        <v>44958</v>
      </c>
      <c r="C2744" t="s">
        <v>15</v>
      </c>
      <c r="D2744" t="s">
        <v>147</v>
      </c>
      <c r="E2744">
        <v>2</v>
      </c>
      <c r="F2744" t="str">
        <f t="shared" si="168"/>
        <v>normal</v>
      </c>
      <c r="G2744" s="3">
        <v>248</v>
      </c>
      <c r="H2744">
        <v>15</v>
      </c>
      <c r="I2744" t="str">
        <f t="shared" si="169"/>
        <v>discounted</v>
      </c>
      <c r="J2744" s="3">
        <f>Table3[[#This Row],[Quantity_Sold]]*Table3[[#This Row],[Selling_Price]]</f>
        <v>496</v>
      </c>
      <c r="K2744" s="3">
        <f t="shared" si="170"/>
        <v>37.200000000000003</v>
      </c>
      <c r="L2744" s="3">
        <f t="shared" si="171"/>
        <v>458.8</v>
      </c>
      <c r="M2744" s="3" t="str">
        <f>TEXT(Table3[[#This Row],[Date]], "mmmm")</f>
        <v>February</v>
      </c>
      <c r="N2744" s="3" t="str">
        <f>_xlfn.XLOOKUP(D2744,Customers!A:A,Customers!B:B )</f>
        <v>Callahan-Sullivan</v>
      </c>
      <c r="O2744" s="3" t="str">
        <f>_xlfn.XLOOKUP(C2744,Books!A:A,Books!B:B)</f>
        <v>Especially father down</v>
      </c>
      <c r="P2744" s="3" t="str">
        <f>INDEX(Customers!B:B,MATCH(D2744,Customers!A:A,0))</f>
        <v>Callahan-Sullivan</v>
      </c>
    </row>
    <row r="2745" spans="1:16">
      <c r="A2745" t="s">
        <v>3392</v>
      </c>
      <c r="B2745" s="5">
        <v>44963</v>
      </c>
      <c r="C2745" t="s">
        <v>84</v>
      </c>
      <c r="D2745" t="s">
        <v>468</v>
      </c>
      <c r="E2745">
        <v>6</v>
      </c>
      <c r="F2745" t="str">
        <f t="shared" si="168"/>
        <v>Bulk</v>
      </c>
      <c r="G2745" s="3">
        <v>481</v>
      </c>
      <c r="H2745">
        <v>5</v>
      </c>
      <c r="I2745" t="str">
        <f t="shared" si="169"/>
        <v>discounted</v>
      </c>
      <c r="J2745" s="3">
        <f>Table3[[#This Row],[Quantity_Sold]]*Table3[[#This Row],[Selling_Price]]</f>
        <v>2886</v>
      </c>
      <c r="K2745" s="3">
        <f t="shared" si="170"/>
        <v>24.05</v>
      </c>
      <c r="L2745" s="3">
        <f t="shared" si="171"/>
        <v>2861.95</v>
      </c>
      <c r="M2745" s="3" t="str">
        <f>TEXT(Table3[[#This Row],[Date]], "mmmm")</f>
        <v>February</v>
      </c>
      <c r="N2745" s="3" t="str">
        <f>_xlfn.XLOOKUP(D2745,Customers!A:A,Customers!B:B )</f>
        <v>Barnes PLC</v>
      </c>
      <c r="O2745" s="3" t="str">
        <f>_xlfn.XLOOKUP(C2745,Books!A:A,Books!B:B)</f>
        <v>Statement back brother</v>
      </c>
      <c r="P2745" s="3" t="str">
        <f>INDEX(Customers!B:B,MATCH(D2745,Customers!A:A,0))</f>
        <v>Barnes PLC</v>
      </c>
    </row>
    <row r="2746" spans="1:16">
      <c r="A2746" t="s">
        <v>3393</v>
      </c>
      <c r="B2746" s="5">
        <v>44979</v>
      </c>
      <c r="C2746" t="s">
        <v>66</v>
      </c>
      <c r="D2746" t="s">
        <v>572</v>
      </c>
      <c r="E2746">
        <v>2</v>
      </c>
      <c r="F2746" t="str">
        <f t="shared" si="168"/>
        <v>normal</v>
      </c>
      <c r="G2746" s="3">
        <v>271</v>
      </c>
      <c r="H2746">
        <v>15</v>
      </c>
      <c r="I2746" t="str">
        <f t="shared" si="169"/>
        <v>discounted</v>
      </c>
      <c r="J2746" s="3">
        <f>Table3[[#This Row],[Quantity_Sold]]*Table3[[#This Row],[Selling_Price]]</f>
        <v>542</v>
      </c>
      <c r="K2746" s="3">
        <f t="shared" si="170"/>
        <v>40.65</v>
      </c>
      <c r="L2746" s="3">
        <f t="shared" si="171"/>
        <v>501.35</v>
      </c>
      <c r="M2746" s="3" t="str">
        <f>TEXT(Table3[[#This Row],[Date]], "mmmm")</f>
        <v>February</v>
      </c>
      <c r="N2746" s="3" t="str">
        <f>_xlfn.XLOOKUP(D2746,Customers!A:A,Customers!B:B )</f>
        <v>Hill Inc</v>
      </c>
      <c r="O2746" s="3" t="str">
        <f>_xlfn.XLOOKUP(C2746,Books!A:A,Books!B:B)</f>
        <v>Easy citizen time</v>
      </c>
      <c r="P2746" s="3" t="str">
        <f>INDEX(Customers!B:B,MATCH(D2746,Customers!A:A,0))</f>
        <v>Hill Inc</v>
      </c>
    </row>
    <row r="2747" spans="1:16">
      <c r="A2747" t="s">
        <v>3394</v>
      </c>
      <c r="B2747" s="5">
        <v>44966</v>
      </c>
      <c r="C2747" t="s">
        <v>24</v>
      </c>
      <c r="D2747" t="s">
        <v>484</v>
      </c>
      <c r="E2747">
        <v>5</v>
      </c>
      <c r="F2747" t="str">
        <f t="shared" si="168"/>
        <v>normal</v>
      </c>
      <c r="G2747" s="3">
        <v>492</v>
      </c>
      <c r="H2747">
        <v>10</v>
      </c>
      <c r="I2747" t="str">
        <f t="shared" si="169"/>
        <v>discounted</v>
      </c>
      <c r="J2747" s="3">
        <f>Table3[[#This Row],[Quantity_Sold]]*Table3[[#This Row],[Selling_Price]]</f>
        <v>2460</v>
      </c>
      <c r="K2747" s="3">
        <f t="shared" si="170"/>
        <v>49.2</v>
      </c>
      <c r="L2747" s="3">
        <f t="shared" si="171"/>
        <v>2410.8000000000002</v>
      </c>
      <c r="M2747" s="3" t="str">
        <f>TEXT(Table3[[#This Row],[Date]], "mmmm")</f>
        <v>February</v>
      </c>
      <c r="N2747" s="3" t="str">
        <f>_xlfn.XLOOKUP(D2747,Customers!A:A,Customers!B:B )</f>
        <v>Hall-Morgan</v>
      </c>
      <c r="O2747" s="3" t="str">
        <f>_xlfn.XLOOKUP(C2747,Books!A:A,Books!B:B)</f>
        <v>Audience stop sport</v>
      </c>
      <c r="P2747" s="3" t="str">
        <f>INDEX(Customers!B:B,MATCH(D2747,Customers!A:A,0))</f>
        <v>Hall-Morgan</v>
      </c>
    </row>
    <row r="2748" spans="1:16">
      <c r="A2748" t="s">
        <v>3395</v>
      </c>
      <c r="B2748" s="5">
        <v>44966</v>
      </c>
      <c r="C2748" t="s">
        <v>72</v>
      </c>
      <c r="D2748" t="s">
        <v>318</v>
      </c>
      <c r="E2748">
        <v>10</v>
      </c>
      <c r="F2748" t="str">
        <f t="shared" si="168"/>
        <v>Bulk</v>
      </c>
      <c r="G2748" s="3">
        <v>423</v>
      </c>
      <c r="H2748">
        <v>0</v>
      </c>
      <c r="I2748" t="str">
        <f t="shared" si="169"/>
        <v>full price</v>
      </c>
      <c r="J2748" s="3">
        <f>Table3[[#This Row],[Quantity_Sold]]*Table3[[#This Row],[Selling_Price]]</f>
        <v>4230</v>
      </c>
      <c r="K2748" s="3">
        <f t="shared" si="170"/>
        <v>0</v>
      </c>
      <c r="L2748" s="3">
        <f t="shared" si="171"/>
        <v>4230</v>
      </c>
      <c r="M2748" s="3" t="str">
        <f>TEXT(Table3[[#This Row],[Date]], "mmmm")</f>
        <v>February</v>
      </c>
      <c r="N2748" s="3" t="str">
        <f>_xlfn.XLOOKUP(D2748,Customers!A:A,Customers!B:B )</f>
        <v>Davis, Shepard and Clay</v>
      </c>
      <c r="O2748" s="3" t="str">
        <f>_xlfn.XLOOKUP(C2748,Books!A:A,Books!B:B)</f>
        <v>Remain hard</v>
      </c>
      <c r="P2748" s="3" t="str">
        <f>INDEX(Customers!B:B,MATCH(D2748,Customers!A:A,0))</f>
        <v>Davis, Shepard and Clay</v>
      </c>
    </row>
    <row r="2749" spans="1:16">
      <c r="A2749" t="s">
        <v>3396</v>
      </c>
      <c r="B2749" s="5">
        <v>44975</v>
      </c>
      <c r="C2749" t="s">
        <v>116</v>
      </c>
      <c r="D2749" t="s">
        <v>246</v>
      </c>
      <c r="E2749">
        <v>1</v>
      </c>
      <c r="F2749" t="str">
        <f t="shared" si="168"/>
        <v>normal</v>
      </c>
      <c r="G2749" s="3">
        <v>209</v>
      </c>
      <c r="H2749">
        <v>0</v>
      </c>
      <c r="I2749" t="str">
        <f t="shared" si="169"/>
        <v>full price</v>
      </c>
      <c r="J2749" s="3">
        <f>Table3[[#This Row],[Quantity_Sold]]*Table3[[#This Row],[Selling_Price]]</f>
        <v>209</v>
      </c>
      <c r="K2749" s="3">
        <f t="shared" si="170"/>
        <v>0</v>
      </c>
      <c r="L2749" s="3">
        <f t="shared" si="171"/>
        <v>209</v>
      </c>
      <c r="M2749" s="3" t="str">
        <f>TEXT(Table3[[#This Row],[Date]], "mmmm")</f>
        <v>February</v>
      </c>
      <c r="N2749" s="3" t="str">
        <f>_xlfn.XLOOKUP(D2749,Customers!A:A,Customers!B:B )</f>
        <v>Murphy LLC</v>
      </c>
      <c r="O2749" s="3" t="str">
        <f>_xlfn.XLOOKUP(C2749,Books!A:A,Books!B:B)</f>
        <v>Present positive</v>
      </c>
      <c r="P2749" s="3" t="str">
        <f>INDEX(Customers!B:B,MATCH(D2749,Customers!A:A,0))</f>
        <v>Murphy LLC</v>
      </c>
    </row>
    <row r="2750" spans="1:16">
      <c r="A2750" t="s">
        <v>3397</v>
      </c>
      <c r="B2750" s="5">
        <v>44973</v>
      </c>
      <c r="C2750" t="s">
        <v>38</v>
      </c>
      <c r="D2750" t="s">
        <v>576</v>
      </c>
      <c r="E2750">
        <v>1</v>
      </c>
      <c r="F2750" t="str">
        <f t="shared" si="168"/>
        <v>normal</v>
      </c>
      <c r="G2750" s="3">
        <v>417</v>
      </c>
      <c r="H2750">
        <v>0</v>
      </c>
      <c r="I2750" t="str">
        <f t="shared" si="169"/>
        <v>full price</v>
      </c>
      <c r="J2750" s="3">
        <f>Table3[[#This Row],[Quantity_Sold]]*Table3[[#This Row],[Selling_Price]]</f>
        <v>417</v>
      </c>
      <c r="K2750" s="3">
        <f t="shared" si="170"/>
        <v>0</v>
      </c>
      <c r="L2750" s="3">
        <f t="shared" si="171"/>
        <v>417</v>
      </c>
      <c r="M2750" s="3" t="str">
        <f>TEXT(Table3[[#This Row],[Date]], "mmmm")</f>
        <v>February</v>
      </c>
      <c r="N2750" s="3" t="str">
        <f>_xlfn.XLOOKUP(D2750,Customers!A:A,Customers!B:B )</f>
        <v>Griffin Group</v>
      </c>
      <c r="O2750" s="3" t="str">
        <f>_xlfn.XLOOKUP(C2750,Books!A:A,Books!B:B)</f>
        <v>Impact believe worker look</v>
      </c>
      <c r="P2750" s="3" t="str">
        <f>INDEX(Customers!B:B,MATCH(D2750,Customers!A:A,0))</f>
        <v>Griffin Group</v>
      </c>
    </row>
    <row r="2751" spans="1:16">
      <c r="A2751" t="s">
        <v>3398</v>
      </c>
      <c r="B2751" s="5">
        <v>44974</v>
      </c>
      <c r="C2751" t="s">
        <v>120</v>
      </c>
      <c r="D2751" t="s">
        <v>496</v>
      </c>
      <c r="E2751">
        <v>1</v>
      </c>
      <c r="F2751" t="str">
        <f t="shared" si="168"/>
        <v>normal</v>
      </c>
      <c r="G2751" s="3">
        <v>204</v>
      </c>
      <c r="H2751">
        <v>15</v>
      </c>
      <c r="I2751" t="str">
        <f t="shared" si="169"/>
        <v>discounted</v>
      </c>
      <c r="J2751" s="3">
        <f>Table3[[#This Row],[Quantity_Sold]]*Table3[[#This Row],[Selling_Price]]</f>
        <v>204</v>
      </c>
      <c r="K2751" s="3">
        <f t="shared" si="170"/>
        <v>30.6</v>
      </c>
      <c r="L2751" s="3">
        <f t="shared" si="171"/>
        <v>173.4</v>
      </c>
      <c r="M2751" s="3" t="str">
        <f>TEXT(Table3[[#This Row],[Date]], "mmmm")</f>
        <v>February</v>
      </c>
      <c r="N2751" s="3" t="str">
        <f>_xlfn.XLOOKUP(D2751,Customers!A:A,Customers!B:B )</f>
        <v>Morales, Allen and Wells</v>
      </c>
      <c r="O2751" s="3" t="str">
        <f>_xlfn.XLOOKUP(C2751,Books!A:A,Books!B:B)</f>
        <v>Expect turn</v>
      </c>
      <c r="P2751" s="3" t="str">
        <f>INDEX(Customers!B:B,MATCH(D2751,Customers!A:A,0))</f>
        <v>Morales, Allen and Wells</v>
      </c>
    </row>
    <row r="2752" spans="1:16">
      <c r="A2752" t="s">
        <v>3399</v>
      </c>
      <c r="B2752" s="5">
        <v>44966</v>
      </c>
      <c r="C2752" t="s">
        <v>90</v>
      </c>
      <c r="D2752" t="s">
        <v>490</v>
      </c>
      <c r="E2752">
        <v>4</v>
      </c>
      <c r="F2752" t="str">
        <f t="shared" si="168"/>
        <v>normal</v>
      </c>
      <c r="G2752" s="3">
        <v>222</v>
      </c>
      <c r="H2752">
        <v>5</v>
      </c>
      <c r="I2752" t="str">
        <f t="shared" si="169"/>
        <v>discounted</v>
      </c>
      <c r="J2752" s="3">
        <f>Table3[[#This Row],[Quantity_Sold]]*Table3[[#This Row],[Selling_Price]]</f>
        <v>888</v>
      </c>
      <c r="K2752" s="3">
        <f t="shared" si="170"/>
        <v>11.1</v>
      </c>
      <c r="L2752" s="3">
        <f t="shared" si="171"/>
        <v>876.9</v>
      </c>
      <c r="M2752" s="3" t="str">
        <f>TEXT(Table3[[#This Row],[Date]], "mmmm")</f>
        <v>February</v>
      </c>
      <c r="N2752" s="3" t="str">
        <f>_xlfn.XLOOKUP(D2752,Customers!A:A,Customers!B:B )</f>
        <v>Edwards, Ayers and Lowe</v>
      </c>
      <c r="O2752" s="3" t="str">
        <f>_xlfn.XLOOKUP(C2752,Books!A:A,Books!B:B)</f>
        <v>Remember approach buy</v>
      </c>
      <c r="P2752" s="3" t="str">
        <f>INDEX(Customers!B:B,MATCH(D2752,Customers!A:A,0))</f>
        <v>Edwards, Ayers and Lowe</v>
      </c>
    </row>
    <row r="2753" spans="1:16">
      <c r="A2753" t="s">
        <v>3400</v>
      </c>
      <c r="B2753" s="5">
        <v>44978</v>
      </c>
      <c r="C2753" t="s">
        <v>84</v>
      </c>
      <c r="D2753" t="s">
        <v>366</v>
      </c>
      <c r="E2753">
        <v>1</v>
      </c>
      <c r="F2753" t="str">
        <f t="shared" si="168"/>
        <v>normal</v>
      </c>
      <c r="G2753" s="3">
        <v>481</v>
      </c>
      <c r="H2753">
        <v>15</v>
      </c>
      <c r="I2753" t="str">
        <f t="shared" si="169"/>
        <v>discounted</v>
      </c>
      <c r="J2753" s="3">
        <f>Table3[[#This Row],[Quantity_Sold]]*Table3[[#This Row],[Selling_Price]]</f>
        <v>481</v>
      </c>
      <c r="K2753" s="3">
        <f t="shared" si="170"/>
        <v>72.150000000000006</v>
      </c>
      <c r="L2753" s="3">
        <f t="shared" si="171"/>
        <v>408.85</v>
      </c>
      <c r="M2753" s="3" t="str">
        <f>TEXT(Table3[[#This Row],[Date]], "mmmm")</f>
        <v>February</v>
      </c>
      <c r="N2753" s="3" t="str">
        <f>_xlfn.XLOOKUP(D2753,Customers!A:A,Customers!B:B )</f>
        <v>Carr Ltd</v>
      </c>
      <c r="O2753" s="3" t="str">
        <f>_xlfn.XLOOKUP(C2753,Books!A:A,Books!B:B)</f>
        <v>Statement back brother</v>
      </c>
      <c r="P2753" s="3" t="str">
        <f>INDEX(Customers!B:B,MATCH(D2753,Customers!A:A,0))</f>
        <v>Carr Ltd</v>
      </c>
    </row>
    <row r="2754" spans="1:16">
      <c r="A2754" t="s">
        <v>3401</v>
      </c>
      <c r="B2754" s="5">
        <v>44971</v>
      </c>
      <c r="C2754" t="s">
        <v>80</v>
      </c>
      <c r="D2754" t="s">
        <v>151</v>
      </c>
      <c r="E2754">
        <v>10</v>
      </c>
      <c r="F2754" t="str">
        <f t="shared" ref="F2754:F2817" si="172">IF(E2754&gt;5,"Bulk","normal")</f>
        <v>Bulk</v>
      </c>
      <c r="G2754" s="3">
        <v>164</v>
      </c>
      <c r="H2754">
        <v>15</v>
      </c>
      <c r="I2754" t="str">
        <f t="shared" ref="I2754:I2817" si="173">IF(H2754&gt;0,"discounted","full price")</f>
        <v>discounted</v>
      </c>
      <c r="J2754" s="3">
        <f>Table3[[#This Row],[Quantity_Sold]]*Table3[[#This Row],[Selling_Price]]</f>
        <v>1640</v>
      </c>
      <c r="K2754" s="3">
        <f t="shared" ref="K2754:K2817" si="174">H2754*G2754/100</f>
        <v>24.6</v>
      </c>
      <c r="L2754" s="3">
        <f t="shared" ref="L2754:L2817" si="175">J2754-K2754</f>
        <v>1615.4</v>
      </c>
      <c r="M2754" s="3" t="str">
        <f>TEXT(Table3[[#This Row],[Date]], "mmmm")</f>
        <v>February</v>
      </c>
      <c r="N2754" s="3" t="str">
        <f>_xlfn.XLOOKUP(D2754,Customers!A:A,Customers!B:B )</f>
        <v>Walter, Richard and Powell</v>
      </c>
      <c r="O2754" s="3" t="str">
        <f>_xlfn.XLOOKUP(C2754,Books!A:A,Books!B:B)</f>
        <v>Can apply</v>
      </c>
      <c r="P2754" s="3" t="str">
        <f>INDEX(Customers!B:B,MATCH(D2754,Customers!A:A,0))</f>
        <v>Walter, Richard and Powell</v>
      </c>
    </row>
    <row r="2755" spans="1:16">
      <c r="A2755" t="s">
        <v>3402</v>
      </c>
      <c r="B2755" s="5">
        <v>44979</v>
      </c>
      <c r="C2755" t="s">
        <v>13</v>
      </c>
      <c r="D2755" t="s">
        <v>272</v>
      </c>
      <c r="E2755">
        <v>10</v>
      </c>
      <c r="F2755" t="str">
        <f t="shared" si="172"/>
        <v>Bulk</v>
      </c>
      <c r="G2755" s="3">
        <v>354</v>
      </c>
      <c r="H2755">
        <v>0</v>
      </c>
      <c r="I2755" t="str">
        <f t="shared" si="173"/>
        <v>full price</v>
      </c>
      <c r="J2755" s="3">
        <f>Table3[[#This Row],[Quantity_Sold]]*Table3[[#This Row],[Selling_Price]]</f>
        <v>3540</v>
      </c>
      <c r="K2755" s="3">
        <f t="shared" si="174"/>
        <v>0</v>
      </c>
      <c r="L2755" s="3">
        <f t="shared" si="175"/>
        <v>3540</v>
      </c>
      <c r="M2755" s="3" t="str">
        <f>TEXT(Table3[[#This Row],[Date]], "mmmm")</f>
        <v>February</v>
      </c>
      <c r="N2755" s="3" t="str">
        <f>_xlfn.XLOOKUP(D2755,Customers!A:A,Customers!B:B )</f>
        <v>Garcia, Scott and Beltran</v>
      </c>
      <c r="O2755" s="3" t="str">
        <f>_xlfn.XLOOKUP(C2755,Books!A:A,Books!B:B)</f>
        <v>Food ability</v>
      </c>
      <c r="P2755" s="3" t="str">
        <f>INDEX(Customers!B:B,MATCH(D2755,Customers!A:A,0))</f>
        <v>Garcia, Scott and Beltran</v>
      </c>
    </row>
    <row r="2756" spans="1:16">
      <c r="A2756" t="s">
        <v>3403</v>
      </c>
      <c r="B2756" s="5">
        <v>44982</v>
      </c>
      <c r="C2756" t="s">
        <v>4</v>
      </c>
      <c r="D2756" t="s">
        <v>462</v>
      </c>
      <c r="E2756">
        <v>6</v>
      </c>
      <c r="F2756" t="str">
        <f t="shared" si="172"/>
        <v>Bulk</v>
      </c>
      <c r="G2756" s="3">
        <v>418</v>
      </c>
      <c r="H2756">
        <v>15</v>
      </c>
      <c r="I2756" t="str">
        <f t="shared" si="173"/>
        <v>discounted</v>
      </c>
      <c r="J2756" s="3">
        <f>Table3[[#This Row],[Quantity_Sold]]*Table3[[#This Row],[Selling_Price]]</f>
        <v>2508</v>
      </c>
      <c r="K2756" s="3">
        <f t="shared" si="174"/>
        <v>62.7</v>
      </c>
      <c r="L2756" s="3">
        <f t="shared" si="175"/>
        <v>2445.3000000000002</v>
      </c>
      <c r="M2756" s="3" t="str">
        <f>TEXT(Table3[[#This Row],[Date]], "mmmm")</f>
        <v>February</v>
      </c>
      <c r="N2756" s="3" t="str">
        <f>_xlfn.XLOOKUP(D2756,Customers!A:A,Customers!B:B )</f>
        <v>Harris Ltd</v>
      </c>
      <c r="O2756" s="3" t="str">
        <f>_xlfn.XLOOKUP(C2756,Books!A:A,Books!B:B)</f>
        <v>Arrive ok</v>
      </c>
      <c r="P2756" s="3" t="str">
        <f>INDEX(Customers!B:B,MATCH(D2756,Customers!A:A,0))</f>
        <v>Harris Ltd</v>
      </c>
    </row>
    <row r="2757" spans="1:16">
      <c r="A2757" t="s">
        <v>3404</v>
      </c>
      <c r="B2757" s="5">
        <v>44983</v>
      </c>
      <c r="C2757" t="s">
        <v>78</v>
      </c>
      <c r="D2757" t="s">
        <v>308</v>
      </c>
      <c r="E2757">
        <v>3</v>
      </c>
      <c r="F2757" t="str">
        <f t="shared" si="172"/>
        <v>normal</v>
      </c>
      <c r="G2757" s="3">
        <v>288</v>
      </c>
      <c r="H2757">
        <v>15</v>
      </c>
      <c r="I2757" t="str">
        <f t="shared" si="173"/>
        <v>discounted</v>
      </c>
      <c r="J2757" s="3">
        <f>Table3[[#This Row],[Quantity_Sold]]*Table3[[#This Row],[Selling_Price]]</f>
        <v>864</v>
      </c>
      <c r="K2757" s="3">
        <f t="shared" si="174"/>
        <v>43.2</v>
      </c>
      <c r="L2757" s="3">
        <f t="shared" si="175"/>
        <v>820.8</v>
      </c>
      <c r="M2757" s="3" t="str">
        <f>TEXT(Table3[[#This Row],[Date]], "mmmm")</f>
        <v>February</v>
      </c>
      <c r="N2757" s="3" t="str">
        <f>_xlfn.XLOOKUP(D2757,Customers!A:A,Customers!B:B )</f>
        <v>Sanford-Bullock</v>
      </c>
      <c r="O2757" s="3" t="str">
        <f>_xlfn.XLOOKUP(C2757,Books!A:A,Books!B:B)</f>
        <v>Visit although I</v>
      </c>
      <c r="P2757" s="3" t="str">
        <f>INDEX(Customers!B:B,MATCH(D2757,Customers!A:A,0))</f>
        <v>Sanford-Bullock</v>
      </c>
    </row>
    <row r="2758" spans="1:16">
      <c r="A2758" t="s">
        <v>3405</v>
      </c>
      <c r="B2758" s="5">
        <v>44974</v>
      </c>
      <c r="C2758" t="s">
        <v>84</v>
      </c>
      <c r="D2758" t="s">
        <v>288</v>
      </c>
      <c r="E2758">
        <v>10</v>
      </c>
      <c r="F2758" t="str">
        <f t="shared" si="172"/>
        <v>Bulk</v>
      </c>
      <c r="G2758" s="3">
        <v>481</v>
      </c>
      <c r="H2758">
        <v>0</v>
      </c>
      <c r="I2758" t="str">
        <f t="shared" si="173"/>
        <v>full price</v>
      </c>
      <c r="J2758" s="3">
        <f>Table3[[#This Row],[Quantity_Sold]]*Table3[[#This Row],[Selling_Price]]</f>
        <v>4810</v>
      </c>
      <c r="K2758" s="3">
        <f t="shared" si="174"/>
        <v>0</v>
      </c>
      <c r="L2758" s="3">
        <f t="shared" si="175"/>
        <v>4810</v>
      </c>
      <c r="M2758" s="3" t="str">
        <f>TEXT(Table3[[#This Row],[Date]], "mmmm")</f>
        <v>February</v>
      </c>
      <c r="N2758" s="3" t="str">
        <f>_xlfn.XLOOKUP(D2758,Customers!A:A,Customers!B:B )</f>
        <v>Martinez, Bruce and Brady</v>
      </c>
      <c r="O2758" s="3" t="str">
        <f>_xlfn.XLOOKUP(C2758,Books!A:A,Books!B:B)</f>
        <v>Statement back brother</v>
      </c>
      <c r="P2758" s="3" t="str">
        <f>INDEX(Customers!B:B,MATCH(D2758,Customers!A:A,0))</f>
        <v>Martinez, Bruce and Brady</v>
      </c>
    </row>
    <row r="2759" spans="1:16">
      <c r="A2759" t="s">
        <v>3406</v>
      </c>
      <c r="B2759" s="5">
        <v>44980</v>
      </c>
      <c r="C2759" t="s">
        <v>30</v>
      </c>
      <c r="D2759" t="s">
        <v>252</v>
      </c>
      <c r="E2759">
        <v>6</v>
      </c>
      <c r="F2759" t="str">
        <f t="shared" si="172"/>
        <v>Bulk</v>
      </c>
      <c r="G2759" s="3">
        <v>281</v>
      </c>
      <c r="H2759">
        <v>0</v>
      </c>
      <c r="I2759" t="str">
        <f t="shared" si="173"/>
        <v>full price</v>
      </c>
      <c r="J2759" s="3">
        <f>Table3[[#This Row],[Quantity_Sold]]*Table3[[#This Row],[Selling_Price]]</f>
        <v>1686</v>
      </c>
      <c r="K2759" s="3">
        <f t="shared" si="174"/>
        <v>0</v>
      </c>
      <c r="L2759" s="3">
        <f t="shared" si="175"/>
        <v>1686</v>
      </c>
      <c r="M2759" s="3" t="str">
        <f>TEXT(Table3[[#This Row],[Date]], "mmmm")</f>
        <v>February</v>
      </c>
      <c r="N2759" s="3" t="str">
        <f>_xlfn.XLOOKUP(D2759,Customers!A:A,Customers!B:B )</f>
        <v>Weber PLC</v>
      </c>
      <c r="O2759" s="3" t="str">
        <f>_xlfn.XLOOKUP(C2759,Books!A:A,Books!B:B)</f>
        <v>Remember serve</v>
      </c>
      <c r="P2759" s="3" t="str">
        <f>INDEX(Customers!B:B,MATCH(D2759,Customers!A:A,0))</f>
        <v>Weber PLC</v>
      </c>
    </row>
    <row r="2760" spans="1:16">
      <c r="A2760" t="s">
        <v>3407</v>
      </c>
      <c r="B2760" s="5">
        <v>44984</v>
      </c>
      <c r="C2760" t="s">
        <v>64</v>
      </c>
      <c r="D2760" t="s">
        <v>392</v>
      </c>
      <c r="E2760">
        <v>7</v>
      </c>
      <c r="F2760" t="str">
        <f t="shared" si="172"/>
        <v>Bulk</v>
      </c>
      <c r="G2760" s="3">
        <v>487</v>
      </c>
      <c r="H2760">
        <v>0</v>
      </c>
      <c r="I2760" t="str">
        <f t="shared" si="173"/>
        <v>full price</v>
      </c>
      <c r="J2760" s="3">
        <f>Table3[[#This Row],[Quantity_Sold]]*Table3[[#This Row],[Selling_Price]]</f>
        <v>3409</v>
      </c>
      <c r="K2760" s="3">
        <f t="shared" si="174"/>
        <v>0</v>
      </c>
      <c r="L2760" s="3">
        <f t="shared" si="175"/>
        <v>3409</v>
      </c>
      <c r="M2760" s="3" t="str">
        <f>TEXT(Table3[[#This Row],[Date]], "mmmm")</f>
        <v>February</v>
      </c>
      <c r="N2760" s="3" t="str">
        <f>_xlfn.XLOOKUP(D2760,Customers!A:A,Customers!B:B )</f>
        <v>Bruce-Jacobs</v>
      </c>
      <c r="O2760" s="3" t="str">
        <f>_xlfn.XLOOKUP(C2760,Books!A:A,Books!B:B)</f>
        <v>Health beyond back</v>
      </c>
      <c r="P2760" s="3" t="str">
        <f>INDEX(Customers!B:B,MATCH(D2760,Customers!A:A,0))</f>
        <v>Bruce-Jacobs</v>
      </c>
    </row>
    <row r="2761" spans="1:16">
      <c r="A2761" t="s">
        <v>3408</v>
      </c>
      <c r="B2761" s="5">
        <v>44983</v>
      </c>
      <c r="C2761" t="s">
        <v>88</v>
      </c>
      <c r="D2761" t="s">
        <v>438</v>
      </c>
      <c r="E2761">
        <v>10</v>
      </c>
      <c r="F2761" t="str">
        <f t="shared" si="172"/>
        <v>Bulk</v>
      </c>
      <c r="G2761" s="3">
        <v>456</v>
      </c>
      <c r="H2761">
        <v>0</v>
      </c>
      <c r="I2761" t="str">
        <f t="shared" si="173"/>
        <v>full price</v>
      </c>
      <c r="J2761" s="3">
        <f>Table3[[#This Row],[Quantity_Sold]]*Table3[[#This Row],[Selling_Price]]</f>
        <v>4560</v>
      </c>
      <c r="K2761" s="3">
        <f t="shared" si="174"/>
        <v>0</v>
      </c>
      <c r="L2761" s="3">
        <f t="shared" si="175"/>
        <v>4560</v>
      </c>
      <c r="M2761" s="3" t="str">
        <f>TEXT(Table3[[#This Row],[Date]], "mmmm")</f>
        <v>February</v>
      </c>
      <c r="N2761" s="3" t="str">
        <f>_xlfn.XLOOKUP(D2761,Customers!A:A,Customers!B:B )</f>
        <v>Wolfe-Spencer</v>
      </c>
      <c r="O2761" s="3" t="str">
        <f>_xlfn.XLOOKUP(C2761,Books!A:A,Books!B:B)</f>
        <v>Lay chance</v>
      </c>
      <c r="P2761" s="3" t="str">
        <f>INDEX(Customers!B:B,MATCH(D2761,Customers!A:A,0))</f>
        <v>Wolfe-Spencer</v>
      </c>
    </row>
    <row r="2762" spans="1:16">
      <c r="A2762" t="s">
        <v>3409</v>
      </c>
      <c r="B2762" s="5">
        <v>44973</v>
      </c>
      <c r="C2762" t="s">
        <v>122</v>
      </c>
      <c r="D2762" t="s">
        <v>228</v>
      </c>
      <c r="E2762">
        <v>3</v>
      </c>
      <c r="F2762" t="str">
        <f t="shared" si="172"/>
        <v>normal</v>
      </c>
      <c r="G2762" s="3">
        <v>326</v>
      </c>
      <c r="H2762">
        <v>5</v>
      </c>
      <c r="I2762" t="str">
        <f t="shared" si="173"/>
        <v>discounted</v>
      </c>
      <c r="J2762" s="3">
        <f>Table3[[#This Row],[Quantity_Sold]]*Table3[[#This Row],[Selling_Price]]</f>
        <v>978</v>
      </c>
      <c r="K2762" s="3">
        <f t="shared" si="174"/>
        <v>16.3</v>
      </c>
      <c r="L2762" s="3">
        <f t="shared" si="175"/>
        <v>961.7</v>
      </c>
      <c r="M2762" s="3" t="str">
        <f>TEXT(Table3[[#This Row],[Date]], "mmmm")</f>
        <v>February</v>
      </c>
      <c r="N2762" s="3" t="str">
        <f>_xlfn.XLOOKUP(D2762,Customers!A:A,Customers!B:B )</f>
        <v>Gonzalez, Perry and Gonzalez</v>
      </c>
      <c r="O2762" s="3" t="str">
        <f>_xlfn.XLOOKUP(C2762,Books!A:A,Books!B:B)</f>
        <v>Than every</v>
      </c>
      <c r="P2762" s="3" t="str">
        <f>INDEX(Customers!B:B,MATCH(D2762,Customers!A:A,0))</f>
        <v>Gonzalez, Perry and Gonzalez</v>
      </c>
    </row>
    <row r="2763" spans="1:16">
      <c r="A2763" t="s">
        <v>3410</v>
      </c>
      <c r="B2763" s="5">
        <v>44981</v>
      </c>
      <c r="C2763" t="s">
        <v>108</v>
      </c>
      <c r="D2763" t="s">
        <v>354</v>
      </c>
      <c r="E2763">
        <v>1</v>
      </c>
      <c r="F2763" t="str">
        <f t="shared" si="172"/>
        <v>normal</v>
      </c>
      <c r="G2763" s="3">
        <v>287</v>
      </c>
      <c r="H2763">
        <v>5</v>
      </c>
      <c r="I2763" t="str">
        <f t="shared" si="173"/>
        <v>discounted</v>
      </c>
      <c r="J2763" s="3">
        <f>Table3[[#This Row],[Quantity_Sold]]*Table3[[#This Row],[Selling_Price]]</f>
        <v>287</v>
      </c>
      <c r="K2763" s="3">
        <f t="shared" si="174"/>
        <v>14.35</v>
      </c>
      <c r="L2763" s="3">
        <f t="shared" si="175"/>
        <v>272.64999999999998</v>
      </c>
      <c r="M2763" s="3" t="str">
        <f>TEXT(Table3[[#This Row],[Date]], "mmmm")</f>
        <v>February</v>
      </c>
      <c r="N2763" s="3" t="str">
        <f>_xlfn.XLOOKUP(D2763,Customers!A:A,Customers!B:B )</f>
        <v>Davis, Harmon and Morgan</v>
      </c>
      <c r="O2763" s="3" t="str">
        <f>_xlfn.XLOOKUP(C2763,Books!A:A,Books!B:B)</f>
        <v>Front</v>
      </c>
      <c r="P2763" s="3" t="str">
        <f>INDEX(Customers!B:B,MATCH(D2763,Customers!A:A,0))</f>
        <v>Davis, Harmon and Morgan</v>
      </c>
    </row>
    <row r="2764" spans="1:16">
      <c r="A2764" t="s">
        <v>3411</v>
      </c>
      <c r="B2764" s="5">
        <v>44978</v>
      </c>
      <c r="C2764" t="s">
        <v>30</v>
      </c>
      <c r="D2764" t="s">
        <v>608</v>
      </c>
      <c r="E2764">
        <v>4</v>
      </c>
      <c r="F2764" t="str">
        <f t="shared" si="172"/>
        <v>normal</v>
      </c>
      <c r="G2764" s="3">
        <v>281</v>
      </c>
      <c r="H2764">
        <v>5</v>
      </c>
      <c r="I2764" t="str">
        <f t="shared" si="173"/>
        <v>discounted</v>
      </c>
      <c r="J2764" s="3">
        <f>Table3[[#This Row],[Quantity_Sold]]*Table3[[#This Row],[Selling_Price]]</f>
        <v>1124</v>
      </c>
      <c r="K2764" s="3">
        <f t="shared" si="174"/>
        <v>14.05</v>
      </c>
      <c r="L2764" s="3">
        <f t="shared" si="175"/>
        <v>1109.95</v>
      </c>
      <c r="M2764" s="3" t="str">
        <f>TEXT(Table3[[#This Row],[Date]], "mmmm")</f>
        <v>February</v>
      </c>
      <c r="N2764" s="3" t="str">
        <f>_xlfn.XLOOKUP(D2764,Customers!A:A,Customers!B:B )</f>
        <v>Taylor Group</v>
      </c>
      <c r="O2764" s="3" t="str">
        <f>_xlfn.XLOOKUP(C2764,Books!A:A,Books!B:B)</f>
        <v>Remember serve</v>
      </c>
      <c r="P2764" s="3" t="str">
        <f>INDEX(Customers!B:B,MATCH(D2764,Customers!A:A,0))</f>
        <v>Taylor Group</v>
      </c>
    </row>
    <row r="2765" spans="1:16">
      <c r="A2765" t="s">
        <v>3412</v>
      </c>
      <c r="B2765" s="5">
        <v>44967</v>
      </c>
      <c r="C2765" t="s">
        <v>96</v>
      </c>
      <c r="D2765" t="s">
        <v>538</v>
      </c>
      <c r="E2765">
        <v>2</v>
      </c>
      <c r="F2765" t="str">
        <f t="shared" si="172"/>
        <v>normal</v>
      </c>
      <c r="G2765" s="3">
        <v>396</v>
      </c>
      <c r="H2765">
        <v>10</v>
      </c>
      <c r="I2765" t="str">
        <f t="shared" si="173"/>
        <v>discounted</v>
      </c>
      <c r="J2765" s="3">
        <f>Table3[[#This Row],[Quantity_Sold]]*Table3[[#This Row],[Selling_Price]]</f>
        <v>792</v>
      </c>
      <c r="K2765" s="3">
        <f t="shared" si="174"/>
        <v>39.6</v>
      </c>
      <c r="L2765" s="3">
        <f t="shared" si="175"/>
        <v>752.4</v>
      </c>
      <c r="M2765" s="3" t="str">
        <f>TEXT(Table3[[#This Row],[Date]], "mmmm")</f>
        <v>February</v>
      </c>
      <c r="N2765" s="3" t="str">
        <f>_xlfn.XLOOKUP(D2765,Customers!A:A,Customers!B:B )</f>
        <v>Savage, Boyle and Kennedy</v>
      </c>
      <c r="O2765" s="3" t="str">
        <f>_xlfn.XLOOKUP(C2765,Books!A:A,Books!B:B)</f>
        <v>Green city audience</v>
      </c>
      <c r="P2765" s="3" t="str">
        <f>INDEX(Customers!B:B,MATCH(D2765,Customers!A:A,0))</f>
        <v>Savage, Boyle and Kennedy</v>
      </c>
    </row>
    <row r="2766" spans="1:16">
      <c r="A2766" t="s">
        <v>3413</v>
      </c>
      <c r="B2766" s="5">
        <v>44967</v>
      </c>
      <c r="C2766" t="s">
        <v>15</v>
      </c>
      <c r="D2766" t="s">
        <v>222</v>
      </c>
      <c r="E2766">
        <v>3</v>
      </c>
      <c r="F2766" t="str">
        <f t="shared" si="172"/>
        <v>normal</v>
      </c>
      <c r="G2766" s="3">
        <v>248</v>
      </c>
      <c r="H2766">
        <v>15</v>
      </c>
      <c r="I2766" t="str">
        <f t="shared" si="173"/>
        <v>discounted</v>
      </c>
      <c r="J2766" s="3">
        <f>Table3[[#This Row],[Quantity_Sold]]*Table3[[#This Row],[Selling_Price]]</f>
        <v>744</v>
      </c>
      <c r="K2766" s="3">
        <f t="shared" si="174"/>
        <v>37.200000000000003</v>
      </c>
      <c r="L2766" s="3">
        <f t="shared" si="175"/>
        <v>706.8</v>
      </c>
      <c r="M2766" s="3" t="str">
        <f>TEXT(Table3[[#This Row],[Date]], "mmmm")</f>
        <v>February</v>
      </c>
      <c r="N2766" s="3" t="str">
        <f>_xlfn.XLOOKUP(D2766,Customers!A:A,Customers!B:B )</f>
        <v>Lewis-Hunter</v>
      </c>
      <c r="O2766" s="3" t="str">
        <f>_xlfn.XLOOKUP(C2766,Books!A:A,Books!B:B)</f>
        <v>Especially father down</v>
      </c>
      <c r="P2766" s="3" t="str">
        <f>INDEX(Customers!B:B,MATCH(D2766,Customers!A:A,0))</f>
        <v>Lewis-Hunter</v>
      </c>
    </row>
    <row r="2767" spans="1:16">
      <c r="A2767" t="s">
        <v>3414</v>
      </c>
      <c r="B2767" s="5">
        <v>44969</v>
      </c>
      <c r="C2767" t="s">
        <v>58</v>
      </c>
      <c r="D2767" t="s">
        <v>518</v>
      </c>
      <c r="E2767">
        <v>7</v>
      </c>
      <c r="F2767" t="str">
        <f t="shared" si="172"/>
        <v>Bulk</v>
      </c>
      <c r="G2767" s="3">
        <v>467</v>
      </c>
      <c r="H2767">
        <v>15</v>
      </c>
      <c r="I2767" t="str">
        <f t="shared" si="173"/>
        <v>discounted</v>
      </c>
      <c r="J2767" s="3">
        <f>Table3[[#This Row],[Quantity_Sold]]*Table3[[#This Row],[Selling_Price]]</f>
        <v>3269</v>
      </c>
      <c r="K2767" s="3">
        <f t="shared" si="174"/>
        <v>70.05</v>
      </c>
      <c r="L2767" s="3">
        <f t="shared" si="175"/>
        <v>3198.95</v>
      </c>
      <c r="M2767" s="3" t="str">
        <f>TEXT(Table3[[#This Row],[Date]], "mmmm")</f>
        <v>February</v>
      </c>
      <c r="N2767" s="3" t="str">
        <f>_xlfn.XLOOKUP(D2767,Customers!A:A,Customers!B:B )</f>
        <v>Koch, Tran and Garner</v>
      </c>
      <c r="O2767" s="3" t="str">
        <f>_xlfn.XLOOKUP(C2767,Books!A:A,Books!B:B)</f>
        <v>World threat</v>
      </c>
      <c r="P2767" s="3" t="str">
        <f>INDEX(Customers!B:B,MATCH(D2767,Customers!A:A,0))</f>
        <v>Koch, Tran and Garner</v>
      </c>
    </row>
    <row r="2768" spans="1:16">
      <c r="A2768" t="s">
        <v>3415</v>
      </c>
      <c r="B2768" s="5">
        <v>44958</v>
      </c>
      <c r="C2768" t="s">
        <v>54</v>
      </c>
      <c r="D2768" t="s">
        <v>180</v>
      </c>
      <c r="E2768">
        <v>5</v>
      </c>
      <c r="F2768" t="str">
        <f t="shared" si="172"/>
        <v>normal</v>
      </c>
      <c r="G2768" s="3">
        <v>421</v>
      </c>
      <c r="H2768">
        <v>5</v>
      </c>
      <c r="I2768" t="str">
        <f t="shared" si="173"/>
        <v>discounted</v>
      </c>
      <c r="J2768" s="3">
        <f>Table3[[#This Row],[Quantity_Sold]]*Table3[[#This Row],[Selling_Price]]</f>
        <v>2105</v>
      </c>
      <c r="K2768" s="3">
        <f t="shared" si="174"/>
        <v>21.05</v>
      </c>
      <c r="L2768" s="3">
        <f t="shared" si="175"/>
        <v>2083.9499999999998</v>
      </c>
      <c r="M2768" s="3" t="str">
        <f>TEXT(Table3[[#This Row],[Date]], "mmmm")</f>
        <v>February</v>
      </c>
      <c r="N2768" s="3" t="str">
        <f>_xlfn.XLOOKUP(D2768,Customers!A:A,Customers!B:B )</f>
        <v>Harris-Chandler</v>
      </c>
      <c r="O2768" s="3" t="str">
        <f>_xlfn.XLOOKUP(C2768,Books!A:A,Books!B:B)</f>
        <v>Author director</v>
      </c>
      <c r="P2768" s="3" t="str">
        <f>INDEX(Customers!B:B,MATCH(D2768,Customers!A:A,0))</f>
        <v>Harris-Chandler</v>
      </c>
    </row>
    <row r="2769" spans="1:16">
      <c r="A2769" t="s">
        <v>3416</v>
      </c>
      <c r="B2769" s="5">
        <v>44977</v>
      </c>
      <c r="C2769" t="s">
        <v>126</v>
      </c>
      <c r="D2769" t="s">
        <v>296</v>
      </c>
      <c r="E2769">
        <v>5</v>
      </c>
      <c r="F2769" t="str">
        <f t="shared" si="172"/>
        <v>normal</v>
      </c>
      <c r="G2769" s="3">
        <v>399</v>
      </c>
      <c r="H2769">
        <v>0</v>
      </c>
      <c r="I2769" t="str">
        <f t="shared" si="173"/>
        <v>full price</v>
      </c>
      <c r="J2769" s="3">
        <f>Table3[[#This Row],[Quantity_Sold]]*Table3[[#This Row],[Selling_Price]]</f>
        <v>1995</v>
      </c>
      <c r="K2769" s="3">
        <f t="shared" si="174"/>
        <v>0</v>
      </c>
      <c r="L2769" s="3">
        <f t="shared" si="175"/>
        <v>1995</v>
      </c>
      <c r="M2769" s="3" t="str">
        <f>TEXT(Table3[[#This Row],[Date]], "mmmm")</f>
        <v>February</v>
      </c>
      <c r="N2769" s="3" t="str">
        <f>_xlfn.XLOOKUP(D2769,Customers!A:A,Customers!B:B )</f>
        <v>Lee, Mullen and Hall</v>
      </c>
      <c r="O2769" s="3" t="str">
        <f>_xlfn.XLOOKUP(C2769,Books!A:A,Books!B:B)</f>
        <v>Ahead leg senior</v>
      </c>
      <c r="P2769" s="3" t="str">
        <f>INDEX(Customers!B:B,MATCH(D2769,Customers!A:A,0))</f>
        <v>Lee, Mullen and Hall</v>
      </c>
    </row>
    <row r="2770" spans="1:16">
      <c r="A2770" t="s">
        <v>3417</v>
      </c>
      <c r="B2770" s="5">
        <v>44962</v>
      </c>
      <c r="C2770" t="s">
        <v>58</v>
      </c>
      <c r="D2770" t="s">
        <v>244</v>
      </c>
      <c r="E2770">
        <v>6</v>
      </c>
      <c r="F2770" t="str">
        <f t="shared" si="172"/>
        <v>Bulk</v>
      </c>
      <c r="G2770" s="3">
        <v>467</v>
      </c>
      <c r="H2770">
        <v>15</v>
      </c>
      <c r="I2770" t="str">
        <f t="shared" si="173"/>
        <v>discounted</v>
      </c>
      <c r="J2770" s="3">
        <f>Table3[[#This Row],[Quantity_Sold]]*Table3[[#This Row],[Selling_Price]]</f>
        <v>2802</v>
      </c>
      <c r="K2770" s="3">
        <f t="shared" si="174"/>
        <v>70.05</v>
      </c>
      <c r="L2770" s="3">
        <f t="shared" si="175"/>
        <v>2731.95</v>
      </c>
      <c r="M2770" s="3" t="str">
        <f>TEXT(Table3[[#This Row],[Date]], "mmmm")</f>
        <v>February</v>
      </c>
      <c r="N2770" s="3" t="str">
        <f>_xlfn.XLOOKUP(D2770,Customers!A:A,Customers!B:B )</f>
        <v>Byrd, Dixon and Kennedy</v>
      </c>
      <c r="O2770" s="3" t="str">
        <f>_xlfn.XLOOKUP(C2770,Books!A:A,Books!B:B)</f>
        <v>World threat</v>
      </c>
      <c r="P2770" s="3" t="str">
        <f>INDEX(Customers!B:B,MATCH(D2770,Customers!A:A,0))</f>
        <v>Byrd, Dixon and Kennedy</v>
      </c>
    </row>
    <row r="2771" spans="1:16">
      <c r="A2771" t="s">
        <v>3418</v>
      </c>
      <c r="B2771" s="5">
        <v>44967</v>
      </c>
      <c r="C2771" t="s">
        <v>116</v>
      </c>
      <c r="D2771" t="s">
        <v>274</v>
      </c>
      <c r="E2771">
        <v>2</v>
      </c>
      <c r="F2771" t="str">
        <f t="shared" si="172"/>
        <v>normal</v>
      </c>
      <c r="G2771" s="3">
        <v>209</v>
      </c>
      <c r="H2771">
        <v>10</v>
      </c>
      <c r="I2771" t="str">
        <f t="shared" si="173"/>
        <v>discounted</v>
      </c>
      <c r="J2771" s="3">
        <f>Table3[[#This Row],[Quantity_Sold]]*Table3[[#This Row],[Selling_Price]]</f>
        <v>418</v>
      </c>
      <c r="K2771" s="3">
        <f t="shared" si="174"/>
        <v>20.9</v>
      </c>
      <c r="L2771" s="3">
        <f t="shared" si="175"/>
        <v>397.1</v>
      </c>
      <c r="M2771" s="3" t="str">
        <f>TEXT(Table3[[#This Row],[Date]], "mmmm")</f>
        <v>February</v>
      </c>
      <c r="N2771" s="3" t="str">
        <f>_xlfn.XLOOKUP(D2771,Customers!A:A,Customers!B:B )</f>
        <v>Green, Wilson and Flynn</v>
      </c>
      <c r="O2771" s="3" t="str">
        <f>_xlfn.XLOOKUP(C2771,Books!A:A,Books!B:B)</f>
        <v>Present positive</v>
      </c>
      <c r="P2771" s="3" t="str">
        <f>INDEX(Customers!B:B,MATCH(D2771,Customers!A:A,0))</f>
        <v>Green, Wilson and Flynn</v>
      </c>
    </row>
    <row r="2772" spans="1:16">
      <c r="A2772" t="s">
        <v>3419</v>
      </c>
      <c r="B2772" s="5">
        <v>44982</v>
      </c>
      <c r="C2772" t="s">
        <v>24</v>
      </c>
      <c r="D2772" t="s">
        <v>468</v>
      </c>
      <c r="E2772">
        <v>1</v>
      </c>
      <c r="F2772" t="str">
        <f t="shared" si="172"/>
        <v>normal</v>
      </c>
      <c r="G2772" s="3">
        <v>492</v>
      </c>
      <c r="H2772">
        <v>5</v>
      </c>
      <c r="I2772" t="str">
        <f t="shared" si="173"/>
        <v>discounted</v>
      </c>
      <c r="J2772" s="3">
        <f>Table3[[#This Row],[Quantity_Sold]]*Table3[[#This Row],[Selling_Price]]</f>
        <v>492</v>
      </c>
      <c r="K2772" s="3">
        <f t="shared" si="174"/>
        <v>24.6</v>
      </c>
      <c r="L2772" s="3">
        <f t="shared" si="175"/>
        <v>467.4</v>
      </c>
      <c r="M2772" s="3" t="str">
        <f>TEXT(Table3[[#This Row],[Date]], "mmmm")</f>
        <v>February</v>
      </c>
      <c r="N2772" s="3" t="str">
        <f>_xlfn.XLOOKUP(D2772,Customers!A:A,Customers!B:B )</f>
        <v>Barnes PLC</v>
      </c>
      <c r="O2772" s="3" t="str">
        <f>_xlfn.XLOOKUP(C2772,Books!A:A,Books!B:B)</f>
        <v>Audience stop sport</v>
      </c>
      <c r="P2772" s="3" t="str">
        <f>INDEX(Customers!B:B,MATCH(D2772,Customers!A:A,0))</f>
        <v>Barnes PLC</v>
      </c>
    </row>
    <row r="2773" spans="1:16">
      <c r="A2773" t="s">
        <v>3420</v>
      </c>
      <c r="B2773" s="5">
        <v>44978</v>
      </c>
      <c r="C2773" t="s">
        <v>54</v>
      </c>
      <c r="D2773" t="s">
        <v>528</v>
      </c>
      <c r="E2773">
        <v>10</v>
      </c>
      <c r="F2773" t="str">
        <f t="shared" si="172"/>
        <v>Bulk</v>
      </c>
      <c r="G2773" s="3">
        <v>421</v>
      </c>
      <c r="H2773">
        <v>0</v>
      </c>
      <c r="I2773" t="str">
        <f t="shared" si="173"/>
        <v>full price</v>
      </c>
      <c r="J2773" s="3">
        <f>Table3[[#This Row],[Quantity_Sold]]*Table3[[#This Row],[Selling_Price]]</f>
        <v>4210</v>
      </c>
      <c r="K2773" s="3">
        <f t="shared" si="174"/>
        <v>0</v>
      </c>
      <c r="L2773" s="3">
        <f t="shared" si="175"/>
        <v>4210</v>
      </c>
      <c r="M2773" s="3" t="str">
        <f>TEXT(Table3[[#This Row],[Date]], "mmmm")</f>
        <v>February</v>
      </c>
      <c r="N2773" s="3" t="str">
        <f>_xlfn.XLOOKUP(D2773,Customers!A:A,Customers!B:B )</f>
        <v>Solis, Snyder and Newton</v>
      </c>
      <c r="O2773" s="3" t="str">
        <f>_xlfn.XLOOKUP(C2773,Books!A:A,Books!B:B)</f>
        <v>Author director</v>
      </c>
      <c r="P2773" s="3" t="str">
        <f>INDEX(Customers!B:B,MATCH(D2773,Customers!A:A,0))</f>
        <v>Solis, Snyder and Newton</v>
      </c>
    </row>
    <row r="2774" spans="1:16">
      <c r="A2774" t="s">
        <v>3421</v>
      </c>
      <c r="B2774" s="5">
        <v>44964</v>
      </c>
      <c r="C2774" t="s">
        <v>60</v>
      </c>
      <c r="D2774" t="s">
        <v>460</v>
      </c>
      <c r="E2774">
        <v>8</v>
      </c>
      <c r="F2774" t="str">
        <f t="shared" si="172"/>
        <v>Bulk</v>
      </c>
      <c r="G2774" s="3">
        <v>459</v>
      </c>
      <c r="H2774">
        <v>0</v>
      </c>
      <c r="I2774" t="str">
        <f t="shared" si="173"/>
        <v>full price</v>
      </c>
      <c r="J2774" s="3">
        <f>Table3[[#This Row],[Quantity_Sold]]*Table3[[#This Row],[Selling_Price]]</f>
        <v>3672</v>
      </c>
      <c r="K2774" s="3">
        <f t="shared" si="174"/>
        <v>0</v>
      </c>
      <c r="L2774" s="3">
        <f t="shared" si="175"/>
        <v>3672</v>
      </c>
      <c r="M2774" s="3" t="str">
        <f>TEXT(Table3[[#This Row],[Date]], "mmmm")</f>
        <v>February</v>
      </c>
      <c r="N2774" s="3" t="str">
        <f>_xlfn.XLOOKUP(D2774,Customers!A:A,Customers!B:B )</f>
        <v>Alvarez, Knight and Lopez</v>
      </c>
      <c r="O2774" s="3" t="str">
        <f>_xlfn.XLOOKUP(C2774,Books!A:A,Books!B:B)</f>
        <v>Whatever method</v>
      </c>
      <c r="P2774" s="3" t="str">
        <f>INDEX(Customers!B:B,MATCH(D2774,Customers!A:A,0))</f>
        <v>Alvarez, Knight and Lopez</v>
      </c>
    </row>
    <row r="2775" spans="1:16">
      <c r="A2775" t="s">
        <v>3422</v>
      </c>
      <c r="B2775" s="5">
        <v>44971</v>
      </c>
      <c r="C2775" t="s">
        <v>46</v>
      </c>
      <c r="D2775" t="s">
        <v>358</v>
      </c>
      <c r="E2775">
        <v>3</v>
      </c>
      <c r="F2775" t="str">
        <f t="shared" si="172"/>
        <v>normal</v>
      </c>
      <c r="G2775" s="3">
        <v>167</v>
      </c>
      <c r="H2775">
        <v>15</v>
      </c>
      <c r="I2775" t="str">
        <f t="shared" si="173"/>
        <v>discounted</v>
      </c>
      <c r="J2775" s="3">
        <f>Table3[[#This Row],[Quantity_Sold]]*Table3[[#This Row],[Selling_Price]]</f>
        <v>501</v>
      </c>
      <c r="K2775" s="3">
        <f t="shared" si="174"/>
        <v>25.05</v>
      </c>
      <c r="L2775" s="3">
        <f t="shared" si="175"/>
        <v>475.95</v>
      </c>
      <c r="M2775" s="3" t="str">
        <f>TEXT(Table3[[#This Row],[Date]], "mmmm")</f>
        <v>February</v>
      </c>
      <c r="N2775" s="3" t="str">
        <f>_xlfn.XLOOKUP(D2775,Customers!A:A,Customers!B:B )</f>
        <v>Hood-Pena</v>
      </c>
      <c r="O2775" s="3" t="str">
        <f>_xlfn.XLOOKUP(C2775,Books!A:A,Books!B:B)</f>
        <v>Result population age</v>
      </c>
      <c r="P2775" s="3" t="str">
        <f>INDEX(Customers!B:B,MATCH(D2775,Customers!A:A,0))</f>
        <v>Hood-Pena</v>
      </c>
    </row>
    <row r="2776" spans="1:16">
      <c r="A2776" t="s">
        <v>3423</v>
      </c>
      <c r="B2776" s="5">
        <v>44965</v>
      </c>
      <c r="C2776" t="s">
        <v>58</v>
      </c>
      <c r="D2776" t="s">
        <v>480</v>
      </c>
      <c r="E2776">
        <v>3</v>
      </c>
      <c r="F2776" t="str">
        <f t="shared" si="172"/>
        <v>normal</v>
      </c>
      <c r="G2776" s="3">
        <v>467</v>
      </c>
      <c r="H2776">
        <v>15</v>
      </c>
      <c r="I2776" t="str">
        <f t="shared" si="173"/>
        <v>discounted</v>
      </c>
      <c r="J2776" s="3">
        <f>Table3[[#This Row],[Quantity_Sold]]*Table3[[#This Row],[Selling_Price]]</f>
        <v>1401</v>
      </c>
      <c r="K2776" s="3">
        <f t="shared" si="174"/>
        <v>70.05</v>
      </c>
      <c r="L2776" s="3">
        <f t="shared" si="175"/>
        <v>1330.95</v>
      </c>
      <c r="M2776" s="3" t="str">
        <f>TEXT(Table3[[#This Row],[Date]], "mmmm")</f>
        <v>February</v>
      </c>
      <c r="N2776" s="3" t="str">
        <f>_xlfn.XLOOKUP(D2776,Customers!A:A,Customers!B:B )</f>
        <v>Jordan, Parker and Adams</v>
      </c>
      <c r="O2776" s="3" t="str">
        <f>_xlfn.XLOOKUP(C2776,Books!A:A,Books!B:B)</f>
        <v>World threat</v>
      </c>
      <c r="P2776" s="3" t="str">
        <f>INDEX(Customers!B:B,MATCH(D2776,Customers!A:A,0))</f>
        <v>Jordan, Parker and Adams</v>
      </c>
    </row>
    <row r="2777" spans="1:16">
      <c r="A2777" t="s">
        <v>3424</v>
      </c>
      <c r="B2777" s="5">
        <v>44961</v>
      </c>
      <c r="C2777" t="s">
        <v>112</v>
      </c>
      <c r="D2777" t="s">
        <v>218</v>
      </c>
      <c r="E2777">
        <v>4</v>
      </c>
      <c r="F2777" t="str">
        <f t="shared" si="172"/>
        <v>normal</v>
      </c>
      <c r="G2777" s="3">
        <v>462</v>
      </c>
      <c r="H2777">
        <v>5</v>
      </c>
      <c r="I2777" t="str">
        <f t="shared" si="173"/>
        <v>discounted</v>
      </c>
      <c r="J2777" s="3">
        <f>Table3[[#This Row],[Quantity_Sold]]*Table3[[#This Row],[Selling_Price]]</f>
        <v>1848</v>
      </c>
      <c r="K2777" s="3">
        <f t="shared" si="174"/>
        <v>23.1</v>
      </c>
      <c r="L2777" s="3">
        <f t="shared" si="175"/>
        <v>1824.9</v>
      </c>
      <c r="M2777" s="3" t="str">
        <f>TEXT(Table3[[#This Row],[Date]], "mmmm")</f>
        <v>February</v>
      </c>
      <c r="N2777" s="3" t="str">
        <f>_xlfn.XLOOKUP(D2777,Customers!A:A,Customers!B:B )</f>
        <v>Fox-Williams</v>
      </c>
      <c r="O2777" s="3" t="str">
        <f>_xlfn.XLOOKUP(C2777,Books!A:A,Books!B:B)</f>
        <v>Now stage</v>
      </c>
      <c r="P2777" s="3" t="str">
        <f>INDEX(Customers!B:B,MATCH(D2777,Customers!A:A,0))</f>
        <v>Fox-Williams</v>
      </c>
    </row>
    <row r="2778" spans="1:16">
      <c r="A2778" t="s">
        <v>3425</v>
      </c>
      <c r="B2778" s="5">
        <v>44973</v>
      </c>
      <c r="C2778" t="s">
        <v>100</v>
      </c>
      <c r="D2778" t="s">
        <v>404</v>
      </c>
      <c r="E2778">
        <v>10</v>
      </c>
      <c r="F2778" t="str">
        <f t="shared" si="172"/>
        <v>Bulk</v>
      </c>
      <c r="G2778" s="3">
        <v>334</v>
      </c>
      <c r="H2778">
        <v>15</v>
      </c>
      <c r="I2778" t="str">
        <f t="shared" si="173"/>
        <v>discounted</v>
      </c>
      <c r="J2778" s="3">
        <f>Table3[[#This Row],[Quantity_Sold]]*Table3[[#This Row],[Selling_Price]]</f>
        <v>3340</v>
      </c>
      <c r="K2778" s="3">
        <f t="shared" si="174"/>
        <v>50.1</v>
      </c>
      <c r="L2778" s="3">
        <f t="shared" si="175"/>
        <v>3289.9</v>
      </c>
      <c r="M2778" s="3" t="str">
        <f>TEXT(Table3[[#This Row],[Date]], "mmmm")</f>
        <v>February</v>
      </c>
      <c r="N2778" s="3" t="str">
        <f>_xlfn.XLOOKUP(D2778,Customers!A:A,Customers!B:B )</f>
        <v>Morales-Morris</v>
      </c>
      <c r="O2778" s="3" t="str">
        <f>_xlfn.XLOOKUP(C2778,Books!A:A,Books!B:B)</f>
        <v>Prevent particularly wrong</v>
      </c>
      <c r="P2778" s="3" t="str">
        <f>INDEX(Customers!B:B,MATCH(D2778,Customers!A:A,0))</f>
        <v>Morales-Morris</v>
      </c>
    </row>
    <row r="2779" spans="1:16">
      <c r="A2779" t="s">
        <v>3426</v>
      </c>
      <c r="B2779" s="5">
        <v>44980</v>
      </c>
      <c r="C2779" t="s">
        <v>13</v>
      </c>
      <c r="D2779" t="s">
        <v>474</v>
      </c>
      <c r="E2779">
        <v>5</v>
      </c>
      <c r="F2779" t="str">
        <f t="shared" si="172"/>
        <v>normal</v>
      </c>
      <c r="G2779" s="3">
        <v>354</v>
      </c>
      <c r="H2779">
        <v>5</v>
      </c>
      <c r="I2779" t="str">
        <f t="shared" si="173"/>
        <v>discounted</v>
      </c>
      <c r="J2779" s="3">
        <f>Table3[[#This Row],[Quantity_Sold]]*Table3[[#This Row],[Selling_Price]]</f>
        <v>1770</v>
      </c>
      <c r="K2779" s="3">
        <f t="shared" si="174"/>
        <v>17.7</v>
      </c>
      <c r="L2779" s="3">
        <f t="shared" si="175"/>
        <v>1752.3</v>
      </c>
      <c r="M2779" s="3" t="str">
        <f>TEXT(Table3[[#This Row],[Date]], "mmmm")</f>
        <v>February</v>
      </c>
      <c r="N2779" s="3" t="str">
        <f>_xlfn.XLOOKUP(D2779,Customers!A:A,Customers!B:B )</f>
        <v>Murphy and Sons</v>
      </c>
      <c r="O2779" s="3" t="str">
        <f>_xlfn.XLOOKUP(C2779,Books!A:A,Books!B:B)</f>
        <v>Food ability</v>
      </c>
      <c r="P2779" s="3" t="str">
        <f>INDEX(Customers!B:B,MATCH(D2779,Customers!A:A,0))</f>
        <v>Murphy and Sons</v>
      </c>
    </row>
    <row r="2780" spans="1:16">
      <c r="A2780" t="s">
        <v>3427</v>
      </c>
      <c r="B2780" s="5">
        <v>44962</v>
      </c>
      <c r="C2780" t="s">
        <v>108</v>
      </c>
      <c r="D2780" t="s">
        <v>384</v>
      </c>
      <c r="E2780">
        <v>8</v>
      </c>
      <c r="F2780" t="str">
        <f t="shared" si="172"/>
        <v>Bulk</v>
      </c>
      <c r="G2780" s="3">
        <v>287</v>
      </c>
      <c r="H2780">
        <v>15</v>
      </c>
      <c r="I2780" t="str">
        <f t="shared" si="173"/>
        <v>discounted</v>
      </c>
      <c r="J2780" s="3">
        <f>Table3[[#This Row],[Quantity_Sold]]*Table3[[#This Row],[Selling_Price]]</f>
        <v>2296</v>
      </c>
      <c r="K2780" s="3">
        <f t="shared" si="174"/>
        <v>43.05</v>
      </c>
      <c r="L2780" s="3">
        <f t="shared" si="175"/>
        <v>2252.9499999999998</v>
      </c>
      <c r="M2780" s="3" t="str">
        <f>TEXT(Table3[[#This Row],[Date]], "mmmm")</f>
        <v>February</v>
      </c>
      <c r="N2780" s="3" t="str">
        <f>_xlfn.XLOOKUP(D2780,Customers!A:A,Customers!B:B )</f>
        <v>Mendoza-Burke</v>
      </c>
      <c r="O2780" s="3" t="str">
        <f>_xlfn.XLOOKUP(C2780,Books!A:A,Books!B:B)</f>
        <v>Front</v>
      </c>
      <c r="P2780" s="3" t="str">
        <f>INDEX(Customers!B:B,MATCH(D2780,Customers!A:A,0))</f>
        <v>Mendoza-Burke</v>
      </c>
    </row>
    <row r="2781" spans="1:16">
      <c r="A2781" t="s">
        <v>3428</v>
      </c>
      <c r="B2781" s="5">
        <v>44970</v>
      </c>
      <c r="C2781" t="s">
        <v>116</v>
      </c>
      <c r="D2781" t="s">
        <v>608</v>
      </c>
      <c r="E2781">
        <v>8</v>
      </c>
      <c r="F2781" t="str">
        <f t="shared" si="172"/>
        <v>Bulk</v>
      </c>
      <c r="G2781" s="3">
        <v>209</v>
      </c>
      <c r="H2781">
        <v>0</v>
      </c>
      <c r="I2781" t="str">
        <f t="shared" si="173"/>
        <v>full price</v>
      </c>
      <c r="J2781" s="3">
        <f>Table3[[#This Row],[Quantity_Sold]]*Table3[[#This Row],[Selling_Price]]</f>
        <v>1672</v>
      </c>
      <c r="K2781" s="3">
        <f t="shared" si="174"/>
        <v>0</v>
      </c>
      <c r="L2781" s="3">
        <f t="shared" si="175"/>
        <v>1672</v>
      </c>
      <c r="M2781" s="3" t="str">
        <f>TEXT(Table3[[#This Row],[Date]], "mmmm")</f>
        <v>February</v>
      </c>
      <c r="N2781" s="3" t="str">
        <f>_xlfn.XLOOKUP(D2781,Customers!A:A,Customers!B:B )</f>
        <v>Taylor Group</v>
      </c>
      <c r="O2781" s="3" t="str">
        <f>_xlfn.XLOOKUP(C2781,Books!A:A,Books!B:B)</f>
        <v>Present positive</v>
      </c>
      <c r="P2781" s="3" t="str">
        <f>INDEX(Customers!B:B,MATCH(D2781,Customers!A:A,0))</f>
        <v>Taylor Group</v>
      </c>
    </row>
    <row r="2782" spans="1:16">
      <c r="A2782" t="s">
        <v>3429</v>
      </c>
      <c r="B2782" s="5">
        <v>44980</v>
      </c>
      <c r="C2782" t="s">
        <v>92</v>
      </c>
      <c r="D2782" t="s">
        <v>528</v>
      </c>
      <c r="E2782">
        <v>1</v>
      </c>
      <c r="F2782" t="str">
        <f t="shared" si="172"/>
        <v>normal</v>
      </c>
      <c r="G2782" s="3">
        <v>381</v>
      </c>
      <c r="H2782">
        <v>0</v>
      </c>
      <c r="I2782" t="str">
        <f t="shared" si="173"/>
        <v>full price</v>
      </c>
      <c r="J2782" s="3">
        <f>Table3[[#This Row],[Quantity_Sold]]*Table3[[#This Row],[Selling_Price]]</f>
        <v>381</v>
      </c>
      <c r="K2782" s="3">
        <f t="shared" si="174"/>
        <v>0</v>
      </c>
      <c r="L2782" s="3">
        <f t="shared" si="175"/>
        <v>381</v>
      </c>
      <c r="M2782" s="3" t="str">
        <f>TEXT(Table3[[#This Row],[Date]], "mmmm")</f>
        <v>February</v>
      </c>
      <c r="N2782" s="3" t="str">
        <f>_xlfn.XLOOKUP(D2782,Customers!A:A,Customers!B:B )</f>
        <v>Solis, Snyder and Newton</v>
      </c>
      <c r="O2782" s="3" t="str">
        <f>_xlfn.XLOOKUP(C2782,Books!A:A,Books!B:B)</f>
        <v>Also general growth local</v>
      </c>
      <c r="P2782" s="3" t="str">
        <f>INDEX(Customers!B:B,MATCH(D2782,Customers!A:A,0))</f>
        <v>Solis, Snyder and Newton</v>
      </c>
    </row>
    <row r="2783" spans="1:16">
      <c r="A2783" t="s">
        <v>3430</v>
      </c>
      <c r="B2783" s="5">
        <v>44962</v>
      </c>
      <c r="C2783" t="s">
        <v>4</v>
      </c>
      <c r="D2783" t="s">
        <v>136</v>
      </c>
      <c r="E2783">
        <v>5</v>
      </c>
      <c r="F2783" t="str">
        <f t="shared" si="172"/>
        <v>normal</v>
      </c>
      <c r="G2783" s="3">
        <v>418</v>
      </c>
      <c r="H2783">
        <v>15</v>
      </c>
      <c r="I2783" t="str">
        <f t="shared" si="173"/>
        <v>discounted</v>
      </c>
      <c r="J2783" s="3">
        <f>Table3[[#This Row],[Quantity_Sold]]*Table3[[#This Row],[Selling_Price]]</f>
        <v>2090</v>
      </c>
      <c r="K2783" s="3">
        <f t="shared" si="174"/>
        <v>62.7</v>
      </c>
      <c r="L2783" s="3">
        <f t="shared" si="175"/>
        <v>2027.3</v>
      </c>
      <c r="M2783" s="3" t="str">
        <f>TEXT(Table3[[#This Row],[Date]], "mmmm")</f>
        <v>February</v>
      </c>
      <c r="N2783" s="3" t="str">
        <f>_xlfn.XLOOKUP(D2783,Customers!A:A,Customers!B:B )</f>
        <v>Bowman Group</v>
      </c>
      <c r="O2783" s="3" t="str">
        <f>_xlfn.XLOOKUP(C2783,Books!A:A,Books!B:B)</f>
        <v>Arrive ok</v>
      </c>
      <c r="P2783" s="3" t="str">
        <f>INDEX(Customers!B:B,MATCH(D2783,Customers!A:A,0))</f>
        <v>Bowman Group</v>
      </c>
    </row>
    <row r="2784" spans="1:16">
      <c r="A2784" t="s">
        <v>3431</v>
      </c>
      <c r="B2784" s="5">
        <v>44976</v>
      </c>
      <c r="C2784" t="s">
        <v>28</v>
      </c>
      <c r="D2784" t="s">
        <v>132</v>
      </c>
      <c r="E2784">
        <v>10</v>
      </c>
      <c r="F2784" t="str">
        <f t="shared" si="172"/>
        <v>Bulk</v>
      </c>
      <c r="G2784" s="3">
        <v>342</v>
      </c>
      <c r="H2784">
        <v>10</v>
      </c>
      <c r="I2784" t="str">
        <f t="shared" si="173"/>
        <v>discounted</v>
      </c>
      <c r="J2784" s="3">
        <f>Table3[[#This Row],[Quantity_Sold]]*Table3[[#This Row],[Selling_Price]]</f>
        <v>3420</v>
      </c>
      <c r="K2784" s="3">
        <f t="shared" si="174"/>
        <v>34.200000000000003</v>
      </c>
      <c r="L2784" s="3">
        <f t="shared" si="175"/>
        <v>3385.8</v>
      </c>
      <c r="M2784" s="3" t="str">
        <f>TEXT(Table3[[#This Row],[Date]], "mmmm")</f>
        <v>February</v>
      </c>
      <c r="N2784" s="3" t="str">
        <f>_xlfn.XLOOKUP(D2784,Customers!A:A,Customers!B:B )</f>
        <v>Harris, Wilkinson and Barber</v>
      </c>
      <c r="O2784" s="3" t="str">
        <f>_xlfn.XLOOKUP(C2784,Books!A:A,Books!B:B)</f>
        <v>Eat pattern view</v>
      </c>
      <c r="P2784" s="3" t="str">
        <f>INDEX(Customers!B:B,MATCH(D2784,Customers!A:A,0))</f>
        <v>Harris, Wilkinson and Barber</v>
      </c>
    </row>
    <row r="2785" spans="1:16">
      <c r="A2785" t="s">
        <v>3432</v>
      </c>
      <c r="B2785" s="5">
        <v>44967</v>
      </c>
      <c r="C2785" t="s">
        <v>76</v>
      </c>
      <c r="D2785" t="s">
        <v>462</v>
      </c>
      <c r="E2785">
        <v>4</v>
      </c>
      <c r="F2785" t="str">
        <f t="shared" si="172"/>
        <v>normal</v>
      </c>
      <c r="G2785" s="3">
        <v>305</v>
      </c>
      <c r="H2785">
        <v>5</v>
      </c>
      <c r="I2785" t="str">
        <f t="shared" si="173"/>
        <v>discounted</v>
      </c>
      <c r="J2785" s="3">
        <f>Table3[[#This Row],[Quantity_Sold]]*Table3[[#This Row],[Selling_Price]]</f>
        <v>1220</v>
      </c>
      <c r="K2785" s="3">
        <f t="shared" si="174"/>
        <v>15.25</v>
      </c>
      <c r="L2785" s="3">
        <f t="shared" si="175"/>
        <v>1204.75</v>
      </c>
      <c r="M2785" s="3" t="str">
        <f>TEXT(Table3[[#This Row],[Date]], "mmmm")</f>
        <v>February</v>
      </c>
      <c r="N2785" s="3" t="str">
        <f>_xlfn.XLOOKUP(D2785,Customers!A:A,Customers!B:B )</f>
        <v>Harris Ltd</v>
      </c>
      <c r="O2785" s="3" t="str">
        <f>_xlfn.XLOOKUP(C2785,Books!A:A,Books!B:B)</f>
        <v>Above treatment</v>
      </c>
      <c r="P2785" s="3" t="str">
        <f>INDEX(Customers!B:B,MATCH(D2785,Customers!A:A,0))</f>
        <v>Harris Ltd</v>
      </c>
    </row>
    <row r="2786" spans="1:16">
      <c r="A2786" t="s">
        <v>3433</v>
      </c>
      <c r="B2786" s="5">
        <v>44964</v>
      </c>
      <c r="C2786" t="s">
        <v>62</v>
      </c>
      <c r="D2786" t="s">
        <v>304</v>
      </c>
      <c r="E2786">
        <v>3</v>
      </c>
      <c r="F2786" t="str">
        <f t="shared" si="172"/>
        <v>normal</v>
      </c>
      <c r="G2786" s="3">
        <v>336</v>
      </c>
      <c r="H2786">
        <v>15</v>
      </c>
      <c r="I2786" t="str">
        <f t="shared" si="173"/>
        <v>discounted</v>
      </c>
      <c r="J2786" s="3">
        <f>Table3[[#This Row],[Quantity_Sold]]*Table3[[#This Row],[Selling_Price]]</f>
        <v>1008</v>
      </c>
      <c r="K2786" s="3">
        <f t="shared" si="174"/>
        <v>50.4</v>
      </c>
      <c r="L2786" s="3">
        <f t="shared" si="175"/>
        <v>957.6</v>
      </c>
      <c r="M2786" s="3" t="str">
        <f>TEXT(Table3[[#This Row],[Date]], "mmmm")</f>
        <v>February</v>
      </c>
      <c r="N2786" s="3" t="str">
        <f>_xlfn.XLOOKUP(D2786,Customers!A:A,Customers!B:B )</f>
        <v>Roberts, Silva and Gray</v>
      </c>
      <c r="O2786" s="3" t="str">
        <f>_xlfn.XLOOKUP(C2786,Books!A:A,Books!B:B)</f>
        <v>Wife get age</v>
      </c>
      <c r="P2786" s="3" t="str">
        <f>INDEX(Customers!B:B,MATCH(D2786,Customers!A:A,0))</f>
        <v>Roberts, Silva and Gray</v>
      </c>
    </row>
    <row r="2787" spans="1:16">
      <c r="A2787" t="s">
        <v>3434</v>
      </c>
      <c r="B2787" s="5">
        <v>44970</v>
      </c>
      <c r="C2787" t="s">
        <v>32</v>
      </c>
      <c r="D2787" t="s">
        <v>586</v>
      </c>
      <c r="E2787">
        <v>7</v>
      </c>
      <c r="F2787" t="str">
        <f t="shared" si="172"/>
        <v>Bulk</v>
      </c>
      <c r="G2787" s="3">
        <v>186</v>
      </c>
      <c r="H2787">
        <v>0</v>
      </c>
      <c r="I2787" t="str">
        <f t="shared" si="173"/>
        <v>full price</v>
      </c>
      <c r="J2787" s="3">
        <f>Table3[[#This Row],[Quantity_Sold]]*Table3[[#This Row],[Selling_Price]]</f>
        <v>1302</v>
      </c>
      <c r="K2787" s="3">
        <f t="shared" si="174"/>
        <v>0</v>
      </c>
      <c r="L2787" s="3">
        <f t="shared" si="175"/>
        <v>1302</v>
      </c>
      <c r="M2787" s="3" t="str">
        <f>TEXT(Table3[[#This Row],[Date]], "mmmm")</f>
        <v>February</v>
      </c>
      <c r="N2787" s="3" t="str">
        <f>_xlfn.XLOOKUP(D2787,Customers!A:A,Customers!B:B )</f>
        <v>Collins-Wang</v>
      </c>
      <c r="O2787" s="3" t="str">
        <f>_xlfn.XLOOKUP(C2787,Books!A:A,Books!B:B)</f>
        <v>Charge along</v>
      </c>
      <c r="P2787" s="3" t="str">
        <f>INDEX(Customers!B:B,MATCH(D2787,Customers!A:A,0))</f>
        <v>Collins-Wang</v>
      </c>
    </row>
    <row r="2788" spans="1:16">
      <c r="A2788" t="s">
        <v>3435</v>
      </c>
      <c r="B2788" s="5">
        <v>44974</v>
      </c>
      <c r="C2788" t="s">
        <v>46</v>
      </c>
      <c r="D2788" t="s">
        <v>298</v>
      </c>
      <c r="E2788">
        <v>5</v>
      </c>
      <c r="F2788" t="str">
        <f t="shared" si="172"/>
        <v>normal</v>
      </c>
      <c r="G2788" s="3">
        <v>167</v>
      </c>
      <c r="H2788">
        <v>0</v>
      </c>
      <c r="I2788" t="str">
        <f t="shared" si="173"/>
        <v>full price</v>
      </c>
      <c r="J2788" s="3">
        <f>Table3[[#This Row],[Quantity_Sold]]*Table3[[#This Row],[Selling_Price]]</f>
        <v>835</v>
      </c>
      <c r="K2788" s="3">
        <f t="shared" si="174"/>
        <v>0</v>
      </c>
      <c r="L2788" s="3">
        <f t="shared" si="175"/>
        <v>835</v>
      </c>
      <c r="M2788" s="3" t="str">
        <f>TEXT(Table3[[#This Row],[Date]], "mmmm")</f>
        <v>February</v>
      </c>
      <c r="N2788" s="3" t="str">
        <f>_xlfn.XLOOKUP(D2788,Customers!A:A,Customers!B:B )</f>
        <v>Hayes, Hampton and Palmer</v>
      </c>
      <c r="O2788" s="3" t="str">
        <f>_xlfn.XLOOKUP(C2788,Books!A:A,Books!B:B)</f>
        <v>Result population age</v>
      </c>
      <c r="P2788" s="3" t="str">
        <f>INDEX(Customers!B:B,MATCH(D2788,Customers!A:A,0))</f>
        <v>Hayes, Hampton and Palmer</v>
      </c>
    </row>
    <row r="2789" spans="1:16">
      <c r="A2789" t="s">
        <v>3436</v>
      </c>
      <c r="B2789" s="5">
        <v>44967</v>
      </c>
      <c r="C2789" t="s">
        <v>68</v>
      </c>
      <c r="D2789" t="s">
        <v>422</v>
      </c>
      <c r="E2789">
        <v>8</v>
      </c>
      <c r="F2789" t="str">
        <f t="shared" si="172"/>
        <v>Bulk</v>
      </c>
      <c r="G2789" s="3">
        <v>410</v>
      </c>
      <c r="H2789">
        <v>5</v>
      </c>
      <c r="I2789" t="str">
        <f t="shared" si="173"/>
        <v>discounted</v>
      </c>
      <c r="J2789" s="3">
        <f>Table3[[#This Row],[Quantity_Sold]]*Table3[[#This Row],[Selling_Price]]</f>
        <v>3280</v>
      </c>
      <c r="K2789" s="3">
        <f t="shared" si="174"/>
        <v>20.5</v>
      </c>
      <c r="L2789" s="3">
        <f t="shared" si="175"/>
        <v>3259.5</v>
      </c>
      <c r="M2789" s="3" t="str">
        <f>TEXT(Table3[[#This Row],[Date]], "mmmm")</f>
        <v>February</v>
      </c>
      <c r="N2789" s="3" t="str">
        <f>_xlfn.XLOOKUP(D2789,Customers!A:A,Customers!B:B )</f>
        <v>Butler-Carter</v>
      </c>
      <c r="O2789" s="3" t="str">
        <f>_xlfn.XLOOKUP(C2789,Books!A:A,Books!B:B)</f>
        <v>Audience will series</v>
      </c>
      <c r="P2789" s="3" t="str">
        <f>INDEX(Customers!B:B,MATCH(D2789,Customers!A:A,0))</f>
        <v>Butler-Carter</v>
      </c>
    </row>
    <row r="2790" spans="1:16">
      <c r="A2790" t="s">
        <v>3437</v>
      </c>
      <c r="B2790" s="5">
        <v>44970</v>
      </c>
      <c r="C2790" t="s">
        <v>66</v>
      </c>
      <c r="D2790" t="s">
        <v>184</v>
      </c>
      <c r="E2790">
        <v>2</v>
      </c>
      <c r="F2790" t="str">
        <f t="shared" si="172"/>
        <v>normal</v>
      </c>
      <c r="G2790" s="3">
        <v>271</v>
      </c>
      <c r="H2790">
        <v>0</v>
      </c>
      <c r="I2790" t="str">
        <f t="shared" si="173"/>
        <v>full price</v>
      </c>
      <c r="J2790" s="3">
        <f>Table3[[#This Row],[Quantity_Sold]]*Table3[[#This Row],[Selling_Price]]</f>
        <v>542</v>
      </c>
      <c r="K2790" s="3">
        <f t="shared" si="174"/>
        <v>0</v>
      </c>
      <c r="L2790" s="3">
        <f t="shared" si="175"/>
        <v>542</v>
      </c>
      <c r="M2790" s="3" t="str">
        <f>TEXT(Table3[[#This Row],[Date]], "mmmm")</f>
        <v>February</v>
      </c>
      <c r="N2790" s="3" t="str">
        <f>_xlfn.XLOOKUP(D2790,Customers!A:A,Customers!B:B )</f>
        <v>Wells, Jones and Rogers</v>
      </c>
      <c r="O2790" s="3" t="str">
        <f>_xlfn.XLOOKUP(C2790,Books!A:A,Books!B:B)</f>
        <v>Easy citizen time</v>
      </c>
      <c r="P2790" s="3" t="str">
        <f>INDEX(Customers!B:B,MATCH(D2790,Customers!A:A,0))</f>
        <v>Wells, Jones and Rogers</v>
      </c>
    </row>
    <row r="2791" spans="1:16">
      <c r="A2791" t="s">
        <v>3438</v>
      </c>
      <c r="B2791" s="5">
        <v>44969</v>
      </c>
      <c r="C2791" t="s">
        <v>106</v>
      </c>
      <c r="D2791" t="s">
        <v>500</v>
      </c>
      <c r="E2791">
        <v>5</v>
      </c>
      <c r="F2791" t="str">
        <f t="shared" si="172"/>
        <v>normal</v>
      </c>
      <c r="G2791" s="3">
        <v>219</v>
      </c>
      <c r="H2791">
        <v>10</v>
      </c>
      <c r="I2791" t="str">
        <f t="shared" si="173"/>
        <v>discounted</v>
      </c>
      <c r="J2791" s="3">
        <f>Table3[[#This Row],[Quantity_Sold]]*Table3[[#This Row],[Selling_Price]]</f>
        <v>1095</v>
      </c>
      <c r="K2791" s="3">
        <f t="shared" si="174"/>
        <v>21.9</v>
      </c>
      <c r="L2791" s="3">
        <f t="shared" si="175"/>
        <v>1073.0999999999999</v>
      </c>
      <c r="M2791" s="3" t="str">
        <f>TEXT(Table3[[#This Row],[Date]], "mmmm")</f>
        <v>February</v>
      </c>
      <c r="N2791" s="3" t="str">
        <f>_xlfn.XLOOKUP(D2791,Customers!A:A,Customers!B:B )</f>
        <v>Patterson Ltd</v>
      </c>
      <c r="O2791" s="3" t="str">
        <f>_xlfn.XLOOKUP(C2791,Books!A:A,Books!B:B)</f>
        <v>Some may</v>
      </c>
      <c r="P2791" s="3" t="str">
        <f>INDEX(Customers!B:B,MATCH(D2791,Customers!A:A,0))</f>
        <v>Patterson Ltd</v>
      </c>
    </row>
    <row r="2792" spans="1:16">
      <c r="A2792" t="s">
        <v>3439</v>
      </c>
      <c r="B2792" s="5">
        <v>44983</v>
      </c>
      <c r="C2792" t="s">
        <v>124</v>
      </c>
      <c r="D2792" t="s">
        <v>450</v>
      </c>
      <c r="E2792">
        <v>1</v>
      </c>
      <c r="F2792" t="str">
        <f t="shared" si="172"/>
        <v>normal</v>
      </c>
      <c r="G2792" s="3">
        <v>362</v>
      </c>
      <c r="H2792">
        <v>0</v>
      </c>
      <c r="I2792" t="str">
        <f t="shared" si="173"/>
        <v>full price</v>
      </c>
      <c r="J2792" s="3">
        <f>Table3[[#This Row],[Quantity_Sold]]*Table3[[#This Row],[Selling_Price]]</f>
        <v>362</v>
      </c>
      <c r="K2792" s="3">
        <f t="shared" si="174"/>
        <v>0</v>
      </c>
      <c r="L2792" s="3">
        <f t="shared" si="175"/>
        <v>362</v>
      </c>
      <c r="M2792" s="3" t="str">
        <f>TEXT(Table3[[#This Row],[Date]], "mmmm")</f>
        <v>February</v>
      </c>
      <c r="N2792" s="3" t="str">
        <f>_xlfn.XLOOKUP(D2792,Customers!A:A,Customers!B:B )</f>
        <v>Garcia, Garcia and Rose</v>
      </c>
      <c r="O2792" s="3" t="str">
        <f>_xlfn.XLOOKUP(C2792,Books!A:A,Books!B:B)</f>
        <v>Financial</v>
      </c>
      <c r="P2792" s="3" t="str">
        <f>INDEX(Customers!B:B,MATCH(D2792,Customers!A:A,0))</f>
        <v>Garcia, Garcia and Rose</v>
      </c>
    </row>
    <row r="2793" spans="1:16">
      <c r="A2793" t="s">
        <v>3440</v>
      </c>
      <c r="B2793" s="5">
        <v>44958</v>
      </c>
      <c r="C2793" t="s">
        <v>124</v>
      </c>
      <c r="D2793" t="s">
        <v>220</v>
      </c>
      <c r="E2793">
        <v>2</v>
      </c>
      <c r="F2793" t="str">
        <f t="shared" si="172"/>
        <v>normal</v>
      </c>
      <c r="G2793" s="3">
        <v>362</v>
      </c>
      <c r="H2793">
        <v>5</v>
      </c>
      <c r="I2793" t="str">
        <f t="shared" si="173"/>
        <v>discounted</v>
      </c>
      <c r="J2793" s="3">
        <f>Table3[[#This Row],[Quantity_Sold]]*Table3[[#This Row],[Selling_Price]]</f>
        <v>724</v>
      </c>
      <c r="K2793" s="3">
        <f t="shared" si="174"/>
        <v>18.100000000000001</v>
      </c>
      <c r="L2793" s="3">
        <f t="shared" si="175"/>
        <v>705.9</v>
      </c>
      <c r="M2793" s="3" t="str">
        <f>TEXT(Table3[[#This Row],[Date]], "mmmm")</f>
        <v>February</v>
      </c>
      <c r="N2793" s="3" t="str">
        <f>_xlfn.XLOOKUP(D2793,Customers!A:A,Customers!B:B )</f>
        <v>Moore-Torres</v>
      </c>
      <c r="O2793" s="3" t="str">
        <f>_xlfn.XLOOKUP(C2793,Books!A:A,Books!B:B)</f>
        <v>Financial</v>
      </c>
      <c r="P2793" s="3" t="str">
        <f>INDEX(Customers!B:B,MATCH(D2793,Customers!A:A,0))</f>
        <v>Moore-Torres</v>
      </c>
    </row>
    <row r="2794" spans="1:16">
      <c r="A2794" t="s">
        <v>3441</v>
      </c>
      <c r="B2794" s="5">
        <v>44958</v>
      </c>
      <c r="C2794" t="s">
        <v>48</v>
      </c>
      <c r="D2794" t="s">
        <v>344</v>
      </c>
      <c r="E2794">
        <v>6</v>
      </c>
      <c r="F2794" t="str">
        <f t="shared" si="172"/>
        <v>Bulk</v>
      </c>
      <c r="G2794" s="3">
        <v>386</v>
      </c>
      <c r="H2794">
        <v>10</v>
      </c>
      <c r="I2794" t="str">
        <f t="shared" si="173"/>
        <v>discounted</v>
      </c>
      <c r="J2794" s="3">
        <f>Table3[[#This Row],[Quantity_Sold]]*Table3[[#This Row],[Selling_Price]]</f>
        <v>2316</v>
      </c>
      <c r="K2794" s="3">
        <f t="shared" si="174"/>
        <v>38.6</v>
      </c>
      <c r="L2794" s="3">
        <f t="shared" si="175"/>
        <v>2277.4</v>
      </c>
      <c r="M2794" s="3" t="str">
        <f>TEXT(Table3[[#This Row],[Date]], "mmmm")</f>
        <v>February</v>
      </c>
      <c r="N2794" s="3" t="str">
        <f>_xlfn.XLOOKUP(D2794,Customers!A:A,Customers!B:B )</f>
        <v>Newman-Fitzgerald</v>
      </c>
      <c r="O2794" s="3" t="str">
        <f>_xlfn.XLOOKUP(C2794,Books!A:A,Books!B:B)</f>
        <v>Choose level</v>
      </c>
      <c r="P2794" s="3" t="str">
        <f>INDEX(Customers!B:B,MATCH(D2794,Customers!A:A,0))</f>
        <v>Newman-Fitzgerald</v>
      </c>
    </row>
    <row r="2795" spans="1:16">
      <c r="A2795" t="s">
        <v>3442</v>
      </c>
      <c r="B2795" s="5">
        <v>44964</v>
      </c>
      <c r="C2795" t="s">
        <v>40</v>
      </c>
      <c r="D2795" t="s">
        <v>180</v>
      </c>
      <c r="E2795">
        <v>3</v>
      </c>
      <c r="F2795" t="str">
        <f t="shared" si="172"/>
        <v>normal</v>
      </c>
      <c r="G2795" s="3">
        <v>427</v>
      </c>
      <c r="H2795">
        <v>10</v>
      </c>
      <c r="I2795" t="str">
        <f t="shared" si="173"/>
        <v>discounted</v>
      </c>
      <c r="J2795" s="3">
        <f>Table3[[#This Row],[Quantity_Sold]]*Table3[[#This Row],[Selling_Price]]</f>
        <v>1281</v>
      </c>
      <c r="K2795" s="3">
        <f t="shared" si="174"/>
        <v>42.7</v>
      </c>
      <c r="L2795" s="3">
        <f t="shared" si="175"/>
        <v>1238.3</v>
      </c>
      <c r="M2795" s="3" t="str">
        <f>TEXT(Table3[[#This Row],[Date]], "mmmm")</f>
        <v>February</v>
      </c>
      <c r="N2795" s="3" t="str">
        <f>_xlfn.XLOOKUP(D2795,Customers!A:A,Customers!B:B )</f>
        <v>Harris-Chandler</v>
      </c>
      <c r="O2795" s="3" t="str">
        <f>_xlfn.XLOOKUP(C2795,Books!A:A,Books!B:B)</f>
        <v>Big thought where</v>
      </c>
      <c r="P2795" s="3" t="str">
        <f>INDEX(Customers!B:B,MATCH(D2795,Customers!A:A,0))</f>
        <v>Harris-Chandler</v>
      </c>
    </row>
    <row r="2796" spans="1:16">
      <c r="A2796" t="s">
        <v>3443</v>
      </c>
      <c r="B2796" s="5">
        <v>44977</v>
      </c>
      <c r="C2796" t="s">
        <v>72</v>
      </c>
      <c r="D2796" t="s">
        <v>456</v>
      </c>
      <c r="E2796">
        <v>2</v>
      </c>
      <c r="F2796" t="str">
        <f t="shared" si="172"/>
        <v>normal</v>
      </c>
      <c r="G2796" s="3">
        <v>423</v>
      </c>
      <c r="H2796">
        <v>15</v>
      </c>
      <c r="I2796" t="str">
        <f t="shared" si="173"/>
        <v>discounted</v>
      </c>
      <c r="J2796" s="3">
        <f>Table3[[#This Row],[Quantity_Sold]]*Table3[[#This Row],[Selling_Price]]</f>
        <v>846</v>
      </c>
      <c r="K2796" s="3">
        <f t="shared" si="174"/>
        <v>63.45</v>
      </c>
      <c r="L2796" s="3">
        <f t="shared" si="175"/>
        <v>782.55</v>
      </c>
      <c r="M2796" s="3" t="str">
        <f>TEXT(Table3[[#This Row],[Date]], "mmmm")</f>
        <v>February</v>
      </c>
      <c r="N2796" s="3" t="str">
        <f>_xlfn.XLOOKUP(D2796,Customers!A:A,Customers!B:B )</f>
        <v>Baker, Gonzalez and Wood</v>
      </c>
      <c r="O2796" s="3" t="str">
        <f>_xlfn.XLOOKUP(C2796,Books!A:A,Books!B:B)</f>
        <v>Remain hard</v>
      </c>
      <c r="P2796" s="3" t="str">
        <f>INDEX(Customers!B:B,MATCH(D2796,Customers!A:A,0))</f>
        <v>Baker, Gonzalez and Wood</v>
      </c>
    </row>
    <row r="2797" spans="1:16">
      <c r="A2797" t="s">
        <v>3444</v>
      </c>
      <c r="B2797" s="5">
        <v>44958</v>
      </c>
      <c r="C2797" t="s">
        <v>18</v>
      </c>
      <c r="D2797" t="s">
        <v>168</v>
      </c>
      <c r="E2797">
        <v>1</v>
      </c>
      <c r="F2797" t="str">
        <f t="shared" si="172"/>
        <v>normal</v>
      </c>
      <c r="G2797" s="3">
        <v>500</v>
      </c>
      <c r="H2797">
        <v>10</v>
      </c>
      <c r="I2797" t="str">
        <f t="shared" si="173"/>
        <v>discounted</v>
      </c>
      <c r="J2797" s="3">
        <f>Table3[[#This Row],[Quantity_Sold]]*Table3[[#This Row],[Selling_Price]]</f>
        <v>500</v>
      </c>
      <c r="K2797" s="3">
        <f t="shared" si="174"/>
        <v>50</v>
      </c>
      <c r="L2797" s="3">
        <f t="shared" si="175"/>
        <v>450</v>
      </c>
      <c r="M2797" s="3" t="str">
        <f>TEXT(Table3[[#This Row],[Date]], "mmmm")</f>
        <v>February</v>
      </c>
      <c r="N2797" s="3" t="str">
        <f>_xlfn.XLOOKUP(D2797,Customers!A:A,Customers!B:B )</f>
        <v>Maldonado, Miller and Thomas</v>
      </c>
      <c r="O2797" s="3" t="str">
        <f>_xlfn.XLOOKUP(C2797,Books!A:A,Books!B:B)</f>
        <v>Cell become</v>
      </c>
      <c r="P2797" s="3" t="str">
        <f>INDEX(Customers!B:B,MATCH(D2797,Customers!A:A,0))</f>
        <v>Maldonado, Miller and Thomas</v>
      </c>
    </row>
    <row r="2798" spans="1:16">
      <c r="A2798" t="s">
        <v>3445</v>
      </c>
      <c r="B2798" s="5">
        <v>44982</v>
      </c>
      <c r="C2798" t="s">
        <v>30</v>
      </c>
      <c r="D2798" t="s">
        <v>406</v>
      </c>
      <c r="E2798">
        <v>5</v>
      </c>
      <c r="F2798" t="str">
        <f t="shared" si="172"/>
        <v>normal</v>
      </c>
      <c r="G2798" s="3">
        <v>281</v>
      </c>
      <c r="H2798">
        <v>15</v>
      </c>
      <c r="I2798" t="str">
        <f t="shared" si="173"/>
        <v>discounted</v>
      </c>
      <c r="J2798" s="3">
        <f>Table3[[#This Row],[Quantity_Sold]]*Table3[[#This Row],[Selling_Price]]</f>
        <v>1405</v>
      </c>
      <c r="K2798" s="3">
        <f t="shared" si="174"/>
        <v>42.15</v>
      </c>
      <c r="L2798" s="3">
        <f t="shared" si="175"/>
        <v>1362.85</v>
      </c>
      <c r="M2798" s="3" t="str">
        <f>TEXT(Table3[[#This Row],[Date]], "mmmm")</f>
        <v>February</v>
      </c>
      <c r="N2798" s="3" t="str">
        <f>_xlfn.XLOOKUP(D2798,Customers!A:A,Customers!B:B )</f>
        <v>Hernandez PLC</v>
      </c>
      <c r="O2798" s="3" t="str">
        <f>_xlfn.XLOOKUP(C2798,Books!A:A,Books!B:B)</f>
        <v>Remember serve</v>
      </c>
      <c r="P2798" s="3" t="str">
        <f>INDEX(Customers!B:B,MATCH(D2798,Customers!A:A,0))</f>
        <v>Hernandez PLC</v>
      </c>
    </row>
    <row r="2799" spans="1:16">
      <c r="A2799" t="s">
        <v>3446</v>
      </c>
      <c r="B2799" s="5">
        <v>44972</v>
      </c>
      <c r="C2799" t="s">
        <v>54</v>
      </c>
      <c r="D2799" t="s">
        <v>568</v>
      </c>
      <c r="E2799">
        <v>1</v>
      </c>
      <c r="F2799" t="str">
        <f t="shared" si="172"/>
        <v>normal</v>
      </c>
      <c r="G2799" s="3">
        <v>421</v>
      </c>
      <c r="H2799">
        <v>0</v>
      </c>
      <c r="I2799" t="str">
        <f t="shared" si="173"/>
        <v>full price</v>
      </c>
      <c r="J2799" s="3">
        <f>Table3[[#This Row],[Quantity_Sold]]*Table3[[#This Row],[Selling_Price]]</f>
        <v>421</v>
      </c>
      <c r="K2799" s="3">
        <f t="shared" si="174"/>
        <v>0</v>
      </c>
      <c r="L2799" s="3">
        <f t="shared" si="175"/>
        <v>421</v>
      </c>
      <c r="M2799" s="3" t="str">
        <f>TEXT(Table3[[#This Row],[Date]], "mmmm")</f>
        <v>February</v>
      </c>
      <c r="N2799" s="3" t="str">
        <f>_xlfn.XLOOKUP(D2799,Customers!A:A,Customers!B:B )</f>
        <v>Smith PLC</v>
      </c>
      <c r="O2799" s="3" t="str">
        <f>_xlfn.XLOOKUP(C2799,Books!A:A,Books!B:B)</f>
        <v>Author director</v>
      </c>
      <c r="P2799" s="3" t="str">
        <f>INDEX(Customers!B:B,MATCH(D2799,Customers!A:A,0))</f>
        <v>Smith PLC</v>
      </c>
    </row>
    <row r="2800" spans="1:16">
      <c r="A2800" t="s">
        <v>3447</v>
      </c>
      <c r="B2800" s="5">
        <v>44958</v>
      </c>
      <c r="C2800" t="s">
        <v>78</v>
      </c>
      <c r="D2800" t="s">
        <v>364</v>
      </c>
      <c r="E2800">
        <v>4</v>
      </c>
      <c r="F2800" t="str">
        <f t="shared" si="172"/>
        <v>normal</v>
      </c>
      <c r="G2800" s="3">
        <v>288</v>
      </c>
      <c r="H2800">
        <v>15</v>
      </c>
      <c r="I2800" t="str">
        <f t="shared" si="173"/>
        <v>discounted</v>
      </c>
      <c r="J2800" s="3">
        <f>Table3[[#This Row],[Quantity_Sold]]*Table3[[#This Row],[Selling_Price]]</f>
        <v>1152</v>
      </c>
      <c r="K2800" s="3">
        <f t="shared" si="174"/>
        <v>43.2</v>
      </c>
      <c r="L2800" s="3">
        <f t="shared" si="175"/>
        <v>1108.8</v>
      </c>
      <c r="M2800" s="3" t="str">
        <f>TEXT(Table3[[#This Row],[Date]], "mmmm")</f>
        <v>February</v>
      </c>
      <c r="N2800" s="3" t="str">
        <f>_xlfn.XLOOKUP(D2800,Customers!A:A,Customers!B:B )</f>
        <v>Mann PLC</v>
      </c>
      <c r="O2800" s="3" t="str">
        <f>_xlfn.XLOOKUP(C2800,Books!A:A,Books!B:B)</f>
        <v>Visit although I</v>
      </c>
      <c r="P2800" s="3" t="str">
        <f>INDEX(Customers!B:B,MATCH(D2800,Customers!A:A,0))</f>
        <v>Mann PLC</v>
      </c>
    </row>
    <row r="2801" spans="1:16">
      <c r="A2801" t="s">
        <v>3448</v>
      </c>
      <c r="B2801" s="5">
        <v>44968</v>
      </c>
      <c r="C2801" t="s">
        <v>122</v>
      </c>
      <c r="D2801" t="s">
        <v>294</v>
      </c>
      <c r="E2801">
        <v>7</v>
      </c>
      <c r="F2801" t="str">
        <f t="shared" si="172"/>
        <v>Bulk</v>
      </c>
      <c r="G2801" s="3">
        <v>326</v>
      </c>
      <c r="H2801">
        <v>10</v>
      </c>
      <c r="I2801" t="str">
        <f t="shared" si="173"/>
        <v>discounted</v>
      </c>
      <c r="J2801" s="3">
        <f>Table3[[#This Row],[Quantity_Sold]]*Table3[[#This Row],[Selling_Price]]</f>
        <v>2282</v>
      </c>
      <c r="K2801" s="3">
        <f t="shared" si="174"/>
        <v>32.6</v>
      </c>
      <c r="L2801" s="3">
        <f t="shared" si="175"/>
        <v>2249.4</v>
      </c>
      <c r="M2801" s="3" t="str">
        <f>TEXT(Table3[[#This Row],[Date]], "mmmm")</f>
        <v>February</v>
      </c>
      <c r="N2801" s="3" t="str">
        <f>_xlfn.XLOOKUP(D2801,Customers!A:A,Customers!B:B )</f>
        <v>Davis-Buckley</v>
      </c>
      <c r="O2801" s="3" t="str">
        <f>_xlfn.XLOOKUP(C2801,Books!A:A,Books!B:B)</f>
        <v>Than every</v>
      </c>
      <c r="P2801" s="3" t="str">
        <f>INDEX(Customers!B:B,MATCH(D2801,Customers!A:A,0))</f>
        <v>Davis-Buckley</v>
      </c>
    </row>
    <row r="2802" spans="1:16">
      <c r="A2802" t="s">
        <v>3449</v>
      </c>
      <c r="B2802" s="5">
        <v>44963</v>
      </c>
      <c r="C2802" t="s">
        <v>126</v>
      </c>
      <c r="D2802" t="s">
        <v>228</v>
      </c>
      <c r="E2802">
        <v>10</v>
      </c>
      <c r="F2802" t="str">
        <f t="shared" si="172"/>
        <v>Bulk</v>
      </c>
      <c r="G2802" s="3">
        <v>399</v>
      </c>
      <c r="H2802">
        <v>15</v>
      </c>
      <c r="I2802" t="str">
        <f t="shared" si="173"/>
        <v>discounted</v>
      </c>
      <c r="J2802" s="3">
        <f>Table3[[#This Row],[Quantity_Sold]]*Table3[[#This Row],[Selling_Price]]</f>
        <v>3990</v>
      </c>
      <c r="K2802" s="3">
        <f t="shared" si="174"/>
        <v>59.85</v>
      </c>
      <c r="L2802" s="3">
        <f t="shared" si="175"/>
        <v>3930.15</v>
      </c>
      <c r="M2802" s="3" t="str">
        <f>TEXT(Table3[[#This Row],[Date]], "mmmm")</f>
        <v>February</v>
      </c>
      <c r="N2802" s="3" t="str">
        <f>_xlfn.XLOOKUP(D2802,Customers!A:A,Customers!B:B )</f>
        <v>Gonzalez, Perry and Gonzalez</v>
      </c>
      <c r="O2802" s="3" t="str">
        <f>_xlfn.XLOOKUP(C2802,Books!A:A,Books!B:B)</f>
        <v>Ahead leg senior</v>
      </c>
      <c r="P2802" s="3" t="str">
        <f>INDEX(Customers!B:B,MATCH(D2802,Customers!A:A,0))</f>
        <v>Gonzalez, Perry and Gonzalez</v>
      </c>
    </row>
    <row r="2803" spans="1:16">
      <c r="A2803" t="s">
        <v>3450</v>
      </c>
      <c r="B2803" s="5">
        <v>44980</v>
      </c>
      <c r="C2803" t="s">
        <v>30</v>
      </c>
      <c r="D2803" t="s">
        <v>506</v>
      </c>
      <c r="E2803">
        <v>3</v>
      </c>
      <c r="F2803" t="str">
        <f t="shared" si="172"/>
        <v>normal</v>
      </c>
      <c r="G2803" s="3">
        <v>281</v>
      </c>
      <c r="H2803">
        <v>5</v>
      </c>
      <c r="I2803" t="str">
        <f t="shared" si="173"/>
        <v>discounted</v>
      </c>
      <c r="J2803" s="3">
        <f>Table3[[#This Row],[Quantity_Sold]]*Table3[[#This Row],[Selling_Price]]</f>
        <v>843</v>
      </c>
      <c r="K2803" s="3">
        <f t="shared" si="174"/>
        <v>14.05</v>
      </c>
      <c r="L2803" s="3">
        <f t="shared" si="175"/>
        <v>828.95</v>
      </c>
      <c r="M2803" s="3" t="str">
        <f>TEXT(Table3[[#This Row],[Date]], "mmmm")</f>
        <v>February</v>
      </c>
      <c r="N2803" s="3" t="str">
        <f>_xlfn.XLOOKUP(D2803,Customers!A:A,Customers!B:B )</f>
        <v>Torres Ltd</v>
      </c>
      <c r="O2803" s="3" t="str">
        <f>_xlfn.XLOOKUP(C2803,Books!A:A,Books!B:B)</f>
        <v>Remember serve</v>
      </c>
      <c r="P2803" s="3" t="str">
        <f>INDEX(Customers!B:B,MATCH(D2803,Customers!A:A,0))</f>
        <v>Torres Ltd</v>
      </c>
    </row>
    <row r="2804" spans="1:16">
      <c r="A2804" t="s">
        <v>3451</v>
      </c>
      <c r="B2804" s="5">
        <v>44975</v>
      </c>
      <c r="C2804" t="s">
        <v>124</v>
      </c>
      <c r="D2804" t="s">
        <v>622</v>
      </c>
      <c r="E2804">
        <v>8</v>
      </c>
      <c r="F2804" t="str">
        <f t="shared" si="172"/>
        <v>Bulk</v>
      </c>
      <c r="G2804" s="3">
        <v>362</v>
      </c>
      <c r="H2804">
        <v>10</v>
      </c>
      <c r="I2804" t="str">
        <f t="shared" si="173"/>
        <v>discounted</v>
      </c>
      <c r="J2804" s="3">
        <f>Table3[[#This Row],[Quantity_Sold]]*Table3[[#This Row],[Selling_Price]]</f>
        <v>2896</v>
      </c>
      <c r="K2804" s="3">
        <f t="shared" si="174"/>
        <v>36.200000000000003</v>
      </c>
      <c r="L2804" s="3">
        <f t="shared" si="175"/>
        <v>2859.8</v>
      </c>
      <c r="M2804" s="3" t="str">
        <f>TEXT(Table3[[#This Row],[Date]], "mmmm")</f>
        <v>February</v>
      </c>
      <c r="N2804" s="3" t="str">
        <f>_xlfn.XLOOKUP(D2804,Customers!A:A,Customers!B:B )</f>
        <v>Schmidt, Mccoy and Sanchez</v>
      </c>
      <c r="O2804" s="3" t="str">
        <f>_xlfn.XLOOKUP(C2804,Books!A:A,Books!B:B)</f>
        <v>Financial</v>
      </c>
      <c r="P2804" s="3" t="str">
        <f>INDEX(Customers!B:B,MATCH(D2804,Customers!A:A,0))</f>
        <v>Schmidt, Mccoy and Sanchez</v>
      </c>
    </row>
    <row r="2805" spans="1:16">
      <c r="A2805" t="s">
        <v>3452</v>
      </c>
      <c r="B2805" s="5">
        <v>44974</v>
      </c>
      <c r="C2805" t="s">
        <v>126</v>
      </c>
      <c r="D2805" t="s">
        <v>338</v>
      </c>
      <c r="E2805">
        <v>1</v>
      </c>
      <c r="F2805" t="str">
        <f t="shared" si="172"/>
        <v>normal</v>
      </c>
      <c r="G2805" s="3">
        <v>399</v>
      </c>
      <c r="H2805">
        <v>15</v>
      </c>
      <c r="I2805" t="str">
        <f t="shared" si="173"/>
        <v>discounted</v>
      </c>
      <c r="J2805" s="3">
        <f>Table3[[#This Row],[Quantity_Sold]]*Table3[[#This Row],[Selling_Price]]</f>
        <v>399</v>
      </c>
      <c r="K2805" s="3">
        <f t="shared" si="174"/>
        <v>59.85</v>
      </c>
      <c r="L2805" s="3">
        <f t="shared" si="175"/>
        <v>339.15</v>
      </c>
      <c r="M2805" s="3" t="str">
        <f>TEXT(Table3[[#This Row],[Date]], "mmmm")</f>
        <v>February</v>
      </c>
      <c r="N2805" s="3" t="str">
        <f>_xlfn.XLOOKUP(D2805,Customers!A:A,Customers!B:B )</f>
        <v>Mahoney-Long</v>
      </c>
      <c r="O2805" s="3" t="str">
        <f>_xlfn.XLOOKUP(C2805,Books!A:A,Books!B:B)</f>
        <v>Ahead leg senior</v>
      </c>
      <c r="P2805" s="3" t="str">
        <f>INDEX(Customers!B:B,MATCH(D2805,Customers!A:A,0))</f>
        <v>Mahoney-Long</v>
      </c>
    </row>
    <row r="2806" spans="1:16">
      <c r="A2806" t="s">
        <v>3453</v>
      </c>
      <c r="B2806" s="5">
        <v>44966</v>
      </c>
      <c r="C2806" t="s">
        <v>56</v>
      </c>
      <c r="D2806" t="s">
        <v>422</v>
      </c>
      <c r="E2806">
        <v>5</v>
      </c>
      <c r="F2806" t="str">
        <f t="shared" si="172"/>
        <v>normal</v>
      </c>
      <c r="G2806" s="3">
        <v>222</v>
      </c>
      <c r="H2806">
        <v>10</v>
      </c>
      <c r="I2806" t="str">
        <f t="shared" si="173"/>
        <v>discounted</v>
      </c>
      <c r="J2806" s="3">
        <f>Table3[[#This Row],[Quantity_Sold]]*Table3[[#This Row],[Selling_Price]]</f>
        <v>1110</v>
      </c>
      <c r="K2806" s="3">
        <f t="shared" si="174"/>
        <v>22.2</v>
      </c>
      <c r="L2806" s="3">
        <f t="shared" si="175"/>
        <v>1087.8</v>
      </c>
      <c r="M2806" s="3" t="str">
        <f>TEXT(Table3[[#This Row],[Date]], "mmmm")</f>
        <v>February</v>
      </c>
      <c r="N2806" s="3" t="str">
        <f>_xlfn.XLOOKUP(D2806,Customers!A:A,Customers!B:B )</f>
        <v>Butler-Carter</v>
      </c>
      <c r="O2806" s="3" t="str">
        <f>_xlfn.XLOOKUP(C2806,Books!A:A,Books!B:B)</f>
        <v>Unit coach</v>
      </c>
      <c r="P2806" s="3" t="str">
        <f>INDEX(Customers!B:B,MATCH(D2806,Customers!A:A,0))</f>
        <v>Butler-Carter</v>
      </c>
    </row>
    <row r="2807" spans="1:16">
      <c r="A2807" t="s">
        <v>3454</v>
      </c>
      <c r="B2807" s="5">
        <v>44972</v>
      </c>
      <c r="C2807" t="s">
        <v>24</v>
      </c>
      <c r="D2807" t="s">
        <v>198</v>
      </c>
      <c r="E2807">
        <v>9</v>
      </c>
      <c r="F2807" t="str">
        <f t="shared" si="172"/>
        <v>Bulk</v>
      </c>
      <c r="G2807" s="3">
        <v>492</v>
      </c>
      <c r="H2807">
        <v>0</v>
      </c>
      <c r="I2807" t="str">
        <f t="shared" si="173"/>
        <v>full price</v>
      </c>
      <c r="J2807" s="3">
        <f>Table3[[#This Row],[Quantity_Sold]]*Table3[[#This Row],[Selling_Price]]</f>
        <v>4428</v>
      </c>
      <c r="K2807" s="3">
        <f t="shared" si="174"/>
        <v>0</v>
      </c>
      <c r="L2807" s="3">
        <f t="shared" si="175"/>
        <v>4428</v>
      </c>
      <c r="M2807" s="3" t="str">
        <f>TEXT(Table3[[#This Row],[Date]], "mmmm")</f>
        <v>February</v>
      </c>
      <c r="N2807" s="3" t="str">
        <f>_xlfn.XLOOKUP(D2807,Customers!A:A,Customers!B:B )</f>
        <v>Harris-Mills</v>
      </c>
      <c r="O2807" s="3" t="str">
        <f>_xlfn.XLOOKUP(C2807,Books!A:A,Books!B:B)</f>
        <v>Audience stop sport</v>
      </c>
      <c r="P2807" s="3" t="str">
        <f>INDEX(Customers!B:B,MATCH(D2807,Customers!A:A,0))</f>
        <v>Harris-Mills</v>
      </c>
    </row>
    <row r="2808" spans="1:16">
      <c r="A2808" t="s">
        <v>3455</v>
      </c>
      <c r="B2808" s="5">
        <v>44977</v>
      </c>
      <c r="C2808" t="s">
        <v>126</v>
      </c>
      <c r="D2808" t="s">
        <v>446</v>
      </c>
      <c r="E2808">
        <v>3</v>
      </c>
      <c r="F2808" t="str">
        <f t="shared" si="172"/>
        <v>normal</v>
      </c>
      <c r="G2808" s="3">
        <v>399</v>
      </c>
      <c r="H2808">
        <v>5</v>
      </c>
      <c r="I2808" t="str">
        <f t="shared" si="173"/>
        <v>discounted</v>
      </c>
      <c r="J2808" s="3">
        <f>Table3[[#This Row],[Quantity_Sold]]*Table3[[#This Row],[Selling_Price]]</f>
        <v>1197</v>
      </c>
      <c r="K2808" s="3">
        <f t="shared" si="174"/>
        <v>19.95</v>
      </c>
      <c r="L2808" s="3">
        <f t="shared" si="175"/>
        <v>1177.05</v>
      </c>
      <c r="M2808" s="3" t="str">
        <f>TEXT(Table3[[#This Row],[Date]], "mmmm")</f>
        <v>February</v>
      </c>
      <c r="N2808" s="3" t="str">
        <f>_xlfn.XLOOKUP(D2808,Customers!A:A,Customers!B:B )</f>
        <v>Trevino LLC</v>
      </c>
      <c r="O2808" s="3" t="str">
        <f>_xlfn.XLOOKUP(C2808,Books!A:A,Books!B:B)</f>
        <v>Ahead leg senior</v>
      </c>
      <c r="P2808" s="3" t="str">
        <f>INDEX(Customers!B:B,MATCH(D2808,Customers!A:A,0))</f>
        <v>Trevino LLC</v>
      </c>
    </row>
    <row r="2809" spans="1:16">
      <c r="A2809" t="s">
        <v>3456</v>
      </c>
      <c r="B2809" s="5">
        <v>44967</v>
      </c>
      <c r="C2809" t="s">
        <v>98</v>
      </c>
      <c r="D2809" t="s">
        <v>444</v>
      </c>
      <c r="E2809">
        <v>2</v>
      </c>
      <c r="F2809" t="str">
        <f t="shared" si="172"/>
        <v>normal</v>
      </c>
      <c r="G2809" s="3">
        <v>206</v>
      </c>
      <c r="H2809">
        <v>10</v>
      </c>
      <c r="I2809" t="str">
        <f t="shared" si="173"/>
        <v>discounted</v>
      </c>
      <c r="J2809" s="3">
        <f>Table3[[#This Row],[Quantity_Sold]]*Table3[[#This Row],[Selling_Price]]</f>
        <v>412</v>
      </c>
      <c r="K2809" s="3">
        <f t="shared" si="174"/>
        <v>20.6</v>
      </c>
      <c r="L2809" s="3">
        <f t="shared" si="175"/>
        <v>391.4</v>
      </c>
      <c r="M2809" s="3" t="str">
        <f>TEXT(Table3[[#This Row],[Date]], "mmmm")</f>
        <v>February</v>
      </c>
      <c r="N2809" s="3" t="str">
        <f>_xlfn.XLOOKUP(D2809,Customers!A:A,Customers!B:B )</f>
        <v>Larson and Sons</v>
      </c>
      <c r="O2809" s="3" t="str">
        <f>_xlfn.XLOOKUP(C2809,Books!A:A,Books!B:B)</f>
        <v>Inside lot never discover</v>
      </c>
      <c r="P2809" s="3" t="str">
        <f>INDEX(Customers!B:B,MATCH(D2809,Customers!A:A,0))</f>
        <v>Larson and Sons</v>
      </c>
    </row>
    <row r="2810" spans="1:16">
      <c r="A2810" t="s">
        <v>3457</v>
      </c>
      <c r="B2810" s="5">
        <v>44960</v>
      </c>
      <c r="C2810" t="s">
        <v>110</v>
      </c>
      <c r="D2810" t="s">
        <v>608</v>
      </c>
      <c r="E2810">
        <v>3</v>
      </c>
      <c r="F2810" t="str">
        <f t="shared" si="172"/>
        <v>normal</v>
      </c>
      <c r="G2810" s="3">
        <v>451</v>
      </c>
      <c r="H2810">
        <v>0</v>
      </c>
      <c r="I2810" t="str">
        <f t="shared" si="173"/>
        <v>full price</v>
      </c>
      <c r="J2810" s="3">
        <f>Table3[[#This Row],[Quantity_Sold]]*Table3[[#This Row],[Selling_Price]]</f>
        <v>1353</v>
      </c>
      <c r="K2810" s="3">
        <f t="shared" si="174"/>
        <v>0</v>
      </c>
      <c r="L2810" s="3">
        <f t="shared" si="175"/>
        <v>1353</v>
      </c>
      <c r="M2810" s="3" t="str">
        <f>TEXT(Table3[[#This Row],[Date]], "mmmm")</f>
        <v>February</v>
      </c>
      <c r="N2810" s="3" t="str">
        <f>_xlfn.XLOOKUP(D2810,Customers!A:A,Customers!B:B )</f>
        <v>Taylor Group</v>
      </c>
      <c r="O2810" s="3" t="str">
        <f>_xlfn.XLOOKUP(C2810,Books!A:A,Books!B:B)</f>
        <v>Sense produce</v>
      </c>
      <c r="P2810" s="3" t="str">
        <f>INDEX(Customers!B:B,MATCH(D2810,Customers!A:A,0))</f>
        <v>Taylor Group</v>
      </c>
    </row>
    <row r="2811" spans="1:16">
      <c r="A2811" t="s">
        <v>3458</v>
      </c>
      <c r="B2811" s="5">
        <v>44962</v>
      </c>
      <c r="C2811" t="s">
        <v>56</v>
      </c>
      <c r="D2811" t="s">
        <v>174</v>
      </c>
      <c r="E2811">
        <v>5</v>
      </c>
      <c r="F2811" t="str">
        <f t="shared" si="172"/>
        <v>normal</v>
      </c>
      <c r="G2811" s="3">
        <v>222</v>
      </c>
      <c r="H2811">
        <v>5</v>
      </c>
      <c r="I2811" t="str">
        <f t="shared" si="173"/>
        <v>discounted</v>
      </c>
      <c r="J2811" s="3">
        <f>Table3[[#This Row],[Quantity_Sold]]*Table3[[#This Row],[Selling_Price]]</f>
        <v>1110</v>
      </c>
      <c r="K2811" s="3">
        <f t="shared" si="174"/>
        <v>11.1</v>
      </c>
      <c r="L2811" s="3">
        <f t="shared" si="175"/>
        <v>1098.9000000000001</v>
      </c>
      <c r="M2811" s="3" t="str">
        <f>TEXT(Table3[[#This Row],[Date]], "mmmm")</f>
        <v>February</v>
      </c>
      <c r="N2811" s="3" t="str">
        <f>_xlfn.XLOOKUP(D2811,Customers!A:A,Customers!B:B )</f>
        <v>Martinez, Burch and Bates</v>
      </c>
      <c r="O2811" s="3" t="str">
        <f>_xlfn.XLOOKUP(C2811,Books!A:A,Books!B:B)</f>
        <v>Unit coach</v>
      </c>
      <c r="P2811" s="3" t="str">
        <f>INDEX(Customers!B:B,MATCH(D2811,Customers!A:A,0))</f>
        <v>Martinez, Burch and Bates</v>
      </c>
    </row>
    <row r="2812" spans="1:16">
      <c r="A2812" t="s">
        <v>3459</v>
      </c>
      <c r="B2812" s="5">
        <v>44961</v>
      </c>
      <c r="C2812" t="s">
        <v>56</v>
      </c>
      <c r="D2812" t="s">
        <v>262</v>
      </c>
      <c r="E2812">
        <v>7</v>
      </c>
      <c r="F2812" t="str">
        <f t="shared" si="172"/>
        <v>Bulk</v>
      </c>
      <c r="G2812" s="3">
        <v>222</v>
      </c>
      <c r="H2812">
        <v>10</v>
      </c>
      <c r="I2812" t="str">
        <f t="shared" si="173"/>
        <v>discounted</v>
      </c>
      <c r="J2812" s="3">
        <f>Table3[[#This Row],[Quantity_Sold]]*Table3[[#This Row],[Selling_Price]]</f>
        <v>1554</v>
      </c>
      <c r="K2812" s="3">
        <f t="shared" si="174"/>
        <v>22.2</v>
      </c>
      <c r="L2812" s="3">
        <f t="shared" si="175"/>
        <v>1531.8</v>
      </c>
      <c r="M2812" s="3" t="str">
        <f>TEXT(Table3[[#This Row],[Date]], "mmmm")</f>
        <v>February</v>
      </c>
      <c r="N2812" s="3" t="str">
        <f>_xlfn.XLOOKUP(D2812,Customers!A:A,Customers!B:B )</f>
        <v>Brown, Diaz and Freeman</v>
      </c>
      <c r="O2812" s="3" t="str">
        <f>_xlfn.XLOOKUP(C2812,Books!A:A,Books!B:B)</f>
        <v>Unit coach</v>
      </c>
      <c r="P2812" s="3" t="str">
        <f>INDEX(Customers!B:B,MATCH(D2812,Customers!A:A,0))</f>
        <v>Brown, Diaz and Freeman</v>
      </c>
    </row>
    <row r="2813" spans="1:16">
      <c r="A2813" t="s">
        <v>3460</v>
      </c>
      <c r="B2813" s="5">
        <v>44967</v>
      </c>
      <c r="C2813" t="s">
        <v>50</v>
      </c>
      <c r="D2813" t="s">
        <v>474</v>
      </c>
      <c r="E2813">
        <v>9</v>
      </c>
      <c r="F2813" t="str">
        <f t="shared" si="172"/>
        <v>Bulk</v>
      </c>
      <c r="G2813" s="3">
        <v>269</v>
      </c>
      <c r="H2813">
        <v>10</v>
      </c>
      <c r="I2813" t="str">
        <f t="shared" si="173"/>
        <v>discounted</v>
      </c>
      <c r="J2813" s="3">
        <f>Table3[[#This Row],[Quantity_Sold]]*Table3[[#This Row],[Selling_Price]]</f>
        <v>2421</v>
      </c>
      <c r="K2813" s="3">
        <f t="shared" si="174"/>
        <v>26.9</v>
      </c>
      <c r="L2813" s="3">
        <f t="shared" si="175"/>
        <v>2394.1</v>
      </c>
      <c r="M2813" s="3" t="str">
        <f>TEXT(Table3[[#This Row],[Date]], "mmmm")</f>
        <v>February</v>
      </c>
      <c r="N2813" s="3" t="str">
        <f>_xlfn.XLOOKUP(D2813,Customers!A:A,Customers!B:B )</f>
        <v>Murphy and Sons</v>
      </c>
      <c r="O2813" s="3" t="str">
        <f>_xlfn.XLOOKUP(C2813,Books!A:A,Books!B:B)</f>
        <v>Course history</v>
      </c>
      <c r="P2813" s="3" t="str">
        <f>INDEX(Customers!B:B,MATCH(D2813,Customers!A:A,0))</f>
        <v>Murphy and Sons</v>
      </c>
    </row>
    <row r="2814" spans="1:16">
      <c r="A2814" t="s">
        <v>3461</v>
      </c>
      <c r="B2814" s="5">
        <v>44968</v>
      </c>
      <c r="C2814" t="s">
        <v>124</v>
      </c>
      <c r="D2814" t="s">
        <v>136</v>
      </c>
      <c r="E2814">
        <v>8</v>
      </c>
      <c r="F2814" t="str">
        <f t="shared" si="172"/>
        <v>Bulk</v>
      </c>
      <c r="G2814" s="3">
        <v>362</v>
      </c>
      <c r="H2814">
        <v>0</v>
      </c>
      <c r="I2814" t="str">
        <f t="shared" si="173"/>
        <v>full price</v>
      </c>
      <c r="J2814" s="3">
        <f>Table3[[#This Row],[Quantity_Sold]]*Table3[[#This Row],[Selling_Price]]</f>
        <v>2896</v>
      </c>
      <c r="K2814" s="3">
        <f t="shared" si="174"/>
        <v>0</v>
      </c>
      <c r="L2814" s="3">
        <f t="shared" si="175"/>
        <v>2896</v>
      </c>
      <c r="M2814" s="3" t="str">
        <f>TEXT(Table3[[#This Row],[Date]], "mmmm")</f>
        <v>February</v>
      </c>
      <c r="N2814" s="3" t="str">
        <f>_xlfn.XLOOKUP(D2814,Customers!A:A,Customers!B:B )</f>
        <v>Bowman Group</v>
      </c>
      <c r="O2814" s="3" t="str">
        <f>_xlfn.XLOOKUP(C2814,Books!A:A,Books!B:B)</f>
        <v>Financial</v>
      </c>
      <c r="P2814" s="3" t="str">
        <f>INDEX(Customers!B:B,MATCH(D2814,Customers!A:A,0))</f>
        <v>Bowman Group</v>
      </c>
    </row>
    <row r="2815" spans="1:16">
      <c r="A2815" t="s">
        <v>3462</v>
      </c>
      <c r="B2815" s="5">
        <v>44958</v>
      </c>
      <c r="C2815" t="s">
        <v>126</v>
      </c>
      <c r="D2815" t="s">
        <v>630</v>
      </c>
      <c r="E2815">
        <v>1</v>
      </c>
      <c r="F2815" t="str">
        <f t="shared" si="172"/>
        <v>normal</v>
      </c>
      <c r="G2815" s="3">
        <v>399</v>
      </c>
      <c r="H2815">
        <v>15</v>
      </c>
      <c r="I2815" t="str">
        <f t="shared" si="173"/>
        <v>discounted</v>
      </c>
      <c r="J2815" s="3">
        <f>Table3[[#This Row],[Quantity_Sold]]*Table3[[#This Row],[Selling_Price]]</f>
        <v>399</v>
      </c>
      <c r="K2815" s="3">
        <f t="shared" si="174"/>
        <v>59.85</v>
      </c>
      <c r="L2815" s="3">
        <f t="shared" si="175"/>
        <v>339.15</v>
      </c>
      <c r="M2815" s="3" t="str">
        <f>TEXT(Table3[[#This Row],[Date]], "mmmm")</f>
        <v>February</v>
      </c>
      <c r="N2815" s="3" t="str">
        <f>_xlfn.XLOOKUP(D2815,Customers!A:A,Customers!B:B )</f>
        <v>Harding-Johns</v>
      </c>
      <c r="O2815" s="3" t="str">
        <f>_xlfn.XLOOKUP(C2815,Books!A:A,Books!B:B)</f>
        <v>Ahead leg senior</v>
      </c>
      <c r="P2815" s="3" t="str">
        <f>INDEX(Customers!B:B,MATCH(D2815,Customers!A:A,0))</f>
        <v>Harding-Johns</v>
      </c>
    </row>
    <row r="2816" spans="1:16">
      <c r="A2816" t="s">
        <v>3463</v>
      </c>
      <c r="B2816" s="5">
        <v>44965</v>
      </c>
      <c r="C2816" t="s">
        <v>24</v>
      </c>
      <c r="D2816" t="s">
        <v>404</v>
      </c>
      <c r="E2816">
        <v>4</v>
      </c>
      <c r="F2816" t="str">
        <f t="shared" si="172"/>
        <v>normal</v>
      </c>
      <c r="G2816" s="3">
        <v>492</v>
      </c>
      <c r="H2816">
        <v>5</v>
      </c>
      <c r="I2816" t="str">
        <f t="shared" si="173"/>
        <v>discounted</v>
      </c>
      <c r="J2816" s="3">
        <f>Table3[[#This Row],[Quantity_Sold]]*Table3[[#This Row],[Selling_Price]]</f>
        <v>1968</v>
      </c>
      <c r="K2816" s="3">
        <f t="shared" si="174"/>
        <v>24.6</v>
      </c>
      <c r="L2816" s="3">
        <f t="shared" si="175"/>
        <v>1943.4</v>
      </c>
      <c r="M2816" s="3" t="str">
        <f>TEXT(Table3[[#This Row],[Date]], "mmmm")</f>
        <v>February</v>
      </c>
      <c r="N2816" s="3" t="str">
        <f>_xlfn.XLOOKUP(D2816,Customers!A:A,Customers!B:B )</f>
        <v>Morales-Morris</v>
      </c>
      <c r="O2816" s="3" t="str">
        <f>_xlfn.XLOOKUP(C2816,Books!A:A,Books!B:B)</f>
        <v>Audience stop sport</v>
      </c>
      <c r="P2816" s="3" t="str">
        <f>INDEX(Customers!B:B,MATCH(D2816,Customers!A:A,0))</f>
        <v>Morales-Morris</v>
      </c>
    </row>
    <row r="2817" spans="1:16">
      <c r="A2817" t="s">
        <v>3464</v>
      </c>
      <c r="B2817" s="5">
        <v>44967</v>
      </c>
      <c r="C2817" t="s">
        <v>32</v>
      </c>
      <c r="D2817" t="s">
        <v>172</v>
      </c>
      <c r="E2817">
        <v>8</v>
      </c>
      <c r="F2817" t="str">
        <f t="shared" si="172"/>
        <v>Bulk</v>
      </c>
      <c r="G2817" s="3">
        <v>186</v>
      </c>
      <c r="H2817">
        <v>0</v>
      </c>
      <c r="I2817" t="str">
        <f t="shared" si="173"/>
        <v>full price</v>
      </c>
      <c r="J2817" s="3">
        <f>Table3[[#This Row],[Quantity_Sold]]*Table3[[#This Row],[Selling_Price]]</f>
        <v>1488</v>
      </c>
      <c r="K2817" s="3">
        <f t="shared" si="174"/>
        <v>0</v>
      </c>
      <c r="L2817" s="3">
        <f t="shared" si="175"/>
        <v>1488</v>
      </c>
      <c r="M2817" s="3" t="str">
        <f>TEXT(Table3[[#This Row],[Date]], "mmmm")</f>
        <v>February</v>
      </c>
      <c r="N2817" s="3" t="str">
        <f>_xlfn.XLOOKUP(D2817,Customers!A:A,Customers!B:B )</f>
        <v>Bolton, Jones and Rich</v>
      </c>
      <c r="O2817" s="3" t="str">
        <f>_xlfn.XLOOKUP(C2817,Books!A:A,Books!B:B)</f>
        <v>Charge along</v>
      </c>
      <c r="P2817" s="3" t="str">
        <f>INDEX(Customers!B:B,MATCH(D2817,Customers!A:A,0))</f>
        <v>Bolton, Jones and Rich</v>
      </c>
    </row>
    <row r="2818" spans="1:16">
      <c r="A2818" t="s">
        <v>3465</v>
      </c>
      <c r="B2818" s="5">
        <v>44961</v>
      </c>
      <c r="C2818" t="s">
        <v>64</v>
      </c>
      <c r="D2818" t="s">
        <v>512</v>
      </c>
      <c r="E2818">
        <v>10</v>
      </c>
      <c r="F2818" t="str">
        <f t="shared" ref="F2818:F2881" si="176">IF(E2818&gt;5,"Bulk","normal")</f>
        <v>Bulk</v>
      </c>
      <c r="G2818" s="3">
        <v>487</v>
      </c>
      <c r="H2818">
        <v>15</v>
      </c>
      <c r="I2818" t="str">
        <f t="shared" ref="I2818:I2881" si="177">IF(H2818&gt;0,"discounted","full price")</f>
        <v>discounted</v>
      </c>
      <c r="J2818" s="3">
        <f>Table3[[#This Row],[Quantity_Sold]]*Table3[[#This Row],[Selling_Price]]</f>
        <v>4870</v>
      </c>
      <c r="K2818" s="3">
        <f t="shared" ref="K2818:K2881" si="178">H2818*G2818/100</f>
        <v>73.05</v>
      </c>
      <c r="L2818" s="3">
        <f t="shared" ref="L2818:L2881" si="179">J2818-K2818</f>
        <v>4796.95</v>
      </c>
      <c r="M2818" s="3" t="str">
        <f>TEXT(Table3[[#This Row],[Date]], "mmmm")</f>
        <v>February</v>
      </c>
      <c r="N2818" s="3" t="str">
        <f>_xlfn.XLOOKUP(D2818,Customers!A:A,Customers!B:B )</f>
        <v>Melton Ltd</v>
      </c>
      <c r="O2818" s="3" t="str">
        <f>_xlfn.XLOOKUP(C2818,Books!A:A,Books!B:B)</f>
        <v>Health beyond back</v>
      </c>
      <c r="P2818" s="3" t="str">
        <f>INDEX(Customers!B:B,MATCH(D2818,Customers!A:A,0))</f>
        <v>Melton Ltd</v>
      </c>
    </row>
    <row r="2819" spans="1:16">
      <c r="A2819" t="s">
        <v>3466</v>
      </c>
      <c r="B2819" s="5">
        <v>44965</v>
      </c>
      <c r="C2819" t="s">
        <v>7</v>
      </c>
      <c r="D2819" t="s">
        <v>159</v>
      </c>
      <c r="E2819">
        <v>4</v>
      </c>
      <c r="F2819" t="str">
        <f t="shared" si="176"/>
        <v>normal</v>
      </c>
      <c r="G2819" s="3">
        <v>341</v>
      </c>
      <c r="H2819">
        <v>0</v>
      </c>
      <c r="I2819" t="str">
        <f t="shared" si="177"/>
        <v>full price</v>
      </c>
      <c r="J2819" s="3">
        <f>Table3[[#This Row],[Quantity_Sold]]*Table3[[#This Row],[Selling_Price]]</f>
        <v>1364</v>
      </c>
      <c r="K2819" s="3">
        <f t="shared" si="178"/>
        <v>0</v>
      </c>
      <c r="L2819" s="3">
        <f t="shared" si="179"/>
        <v>1364</v>
      </c>
      <c r="M2819" s="3" t="str">
        <f>TEXT(Table3[[#This Row],[Date]], "mmmm")</f>
        <v>February</v>
      </c>
      <c r="N2819" s="3" t="str">
        <f>_xlfn.XLOOKUP(D2819,Customers!A:A,Customers!B:B )</f>
        <v>Brown and Sons</v>
      </c>
      <c r="O2819" s="3" t="str">
        <f>_xlfn.XLOOKUP(C2819,Books!A:A,Books!B:B)</f>
        <v>Key protect simple fall</v>
      </c>
      <c r="P2819" s="3" t="str">
        <f>INDEX(Customers!B:B,MATCH(D2819,Customers!A:A,0))</f>
        <v>Brown and Sons</v>
      </c>
    </row>
    <row r="2820" spans="1:16">
      <c r="A2820" t="s">
        <v>3467</v>
      </c>
      <c r="B2820" s="5">
        <v>44980</v>
      </c>
      <c r="C2820" t="s">
        <v>18</v>
      </c>
      <c r="D2820" t="s">
        <v>248</v>
      </c>
      <c r="E2820">
        <v>1</v>
      </c>
      <c r="F2820" t="str">
        <f t="shared" si="176"/>
        <v>normal</v>
      </c>
      <c r="G2820" s="3">
        <v>500</v>
      </c>
      <c r="H2820">
        <v>10</v>
      </c>
      <c r="I2820" t="str">
        <f t="shared" si="177"/>
        <v>discounted</v>
      </c>
      <c r="J2820" s="3">
        <f>Table3[[#This Row],[Quantity_Sold]]*Table3[[#This Row],[Selling_Price]]</f>
        <v>500</v>
      </c>
      <c r="K2820" s="3">
        <f t="shared" si="178"/>
        <v>50</v>
      </c>
      <c r="L2820" s="3">
        <f t="shared" si="179"/>
        <v>450</v>
      </c>
      <c r="M2820" s="3" t="str">
        <f>TEXT(Table3[[#This Row],[Date]], "mmmm")</f>
        <v>February</v>
      </c>
      <c r="N2820" s="3" t="str">
        <f>_xlfn.XLOOKUP(D2820,Customers!A:A,Customers!B:B )</f>
        <v>Macdonald Ltd</v>
      </c>
      <c r="O2820" s="3" t="str">
        <f>_xlfn.XLOOKUP(C2820,Books!A:A,Books!B:B)</f>
        <v>Cell become</v>
      </c>
      <c r="P2820" s="3" t="str">
        <f>INDEX(Customers!B:B,MATCH(D2820,Customers!A:A,0))</f>
        <v>Macdonald Ltd</v>
      </c>
    </row>
    <row r="2821" spans="1:16">
      <c r="A2821" t="s">
        <v>3468</v>
      </c>
      <c r="B2821" s="5">
        <v>44974</v>
      </c>
      <c r="C2821" t="s">
        <v>82</v>
      </c>
      <c r="D2821" t="s">
        <v>498</v>
      </c>
      <c r="E2821">
        <v>4</v>
      </c>
      <c r="F2821" t="str">
        <f t="shared" si="176"/>
        <v>normal</v>
      </c>
      <c r="G2821" s="3">
        <v>373</v>
      </c>
      <c r="H2821">
        <v>5</v>
      </c>
      <c r="I2821" t="str">
        <f t="shared" si="177"/>
        <v>discounted</v>
      </c>
      <c r="J2821" s="3">
        <f>Table3[[#This Row],[Quantity_Sold]]*Table3[[#This Row],[Selling_Price]]</f>
        <v>1492</v>
      </c>
      <c r="K2821" s="3">
        <f t="shared" si="178"/>
        <v>18.649999999999999</v>
      </c>
      <c r="L2821" s="3">
        <f t="shared" si="179"/>
        <v>1473.35</v>
      </c>
      <c r="M2821" s="3" t="str">
        <f>TEXT(Table3[[#This Row],[Date]], "mmmm")</f>
        <v>February</v>
      </c>
      <c r="N2821" s="3" t="str">
        <f>_xlfn.XLOOKUP(D2821,Customers!A:A,Customers!B:B )</f>
        <v>Anderson-Hogan</v>
      </c>
      <c r="O2821" s="3" t="str">
        <f>_xlfn.XLOOKUP(C2821,Books!A:A,Books!B:B)</f>
        <v>Light leader expect</v>
      </c>
      <c r="P2821" s="3" t="str">
        <f>INDEX(Customers!B:B,MATCH(D2821,Customers!A:A,0))</f>
        <v>Anderson-Hogan</v>
      </c>
    </row>
    <row r="2822" spans="1:16">
      <c r="A2822" t="s">
        <v>3469</v>
      </c>
      <c r="B2822" s="5">
        <v>44973</v>
      </c>
      <c r="C2822" t="s">
        <v>88</v>
      </c>
      <c r="D2822" t="s">
        <v>534</v>
      </c>
      <c r="E2822">
        <v>2</v>
      </c>
      <c r="F2822" t="str">
        <f t="shared" si="176"/>
        <v>normal</v>
      </c>
      <c r="G2822" s="3">
        <v>456</v>
      </c>
      <c r="H2822">
        <v>10</v>
      </c>
      <c r="I2822" t="str">
        <f t="shared" si="177"/>
        <v>discounted</v>
      </c>
      <c r="J2822" s="3">
        <f>Table3[[#This Row],[Quantity_Sold]]*Table3[[#This Row],[Selling_Price]]</f>
        <v>912</v>
      </c>
      <c r="K2822" s="3">
        <f t="shared" si="178"/>
        <v>45.6</v>
      </c>
      <c r="L2822" s="3">
        <f t="shared" si="179"/>
        <v>866.4</v>
      </c>
      <c r="M2822" s="3" t="str">
        <f>TEXT(Table3[[#This Row],[Date]], "mmmm")</f>
        <v>February</v>
      </c>
      <c r="N2822" s="3" t="str">
        <f>_xlfn.XLOOKUP(D2822,Customers!A:A,Customers!B:B )</f>
        <v>Gonzalez Inc</v>
      </c>
      <c r="O2822" s="3" t="str">
        <f>_xlfn.XLOOKUP(C2822,Books!A:A,Books!B:B)</f>
        <v>Lay chance</v>
      </c>
      <c r="P2822" s="3" t="str">
        <f>INDEX(Customers!B:B,MATCH(D2822,Customers!A:A,0))</f>
        <v>Gonzalez Inc</v>
      </c>
    </row>
    <row r="2823" spans="1:16">
      <c r="A2823" t="s">
        <v>3470</v>
      </c>
      <c r="B2823" s="5">
        <v>44977</v>
      </c>
      <c r="C2823" t="s">
        <v>106</v>
      </c>
      <c r="D2823" t="s">
        <v>186</v>
      </c>
      <c r="E2823">
        <v>9</v>
      </c>
      <c r="F2823" t="str">
        <f t="shared" si="176"/>
        <v>Bulk</v>
      </c>
      <c r="G2823" s="3">
        <v>219</v>
      </c>
      <c r="H2823">
        <v>15</v>
      </c>
      <c r="I2823" t="str">
        <f t="shared" si="177"/>
        <v>discounted</v>
      </c>
      <c r="J2823" s="3">
        <f>Table3[[#This Row],[Quantity_Sold]]*Table3[[#This Row],[Selling_Price]]</f>
        <v>1971</v>
      </c>
      <c r="K2823" s="3">
        <f t="shared" si="178"/>
        <v>32.85</v>
      </c>
      <c r="L2823" s="3">
        <f t="shared" si="179"/>
        <v>1938.15</v>
      </c>
      <c r="M2823" s="3" t="str">
        <f>TEXT(Table3[[#This Row],[Date]], "mmmm")</f>
        <v>February</v>
      </c>
      <c r="N2823" s="3" t="str">
        <f>_xlfn.XLOOKUP(D2823,Customers!A:A,Customers!B:B )</f>
        <v>Williams-Edwards</v>
      </c>
      <c r="O2823" s="3" t="str">
        <f>_xlfn.XLOOKUP(C2823,Books!A:A,Books!B:B)</f>
        <v>Some may</v>
      </c>
      <c r="P2823" s="3" t="str">
        <f>INDEX(Customers!B:B,MATCH(D2823,Customers!A:A,0))</f>
        <v>Williams-Edwards</v>
      </c>
    </row>
    <row r="2824" spans="1:16">
      <c r="A2824" t="s">
        <v>3471</v>
      </c>
      <c r="B2824" s="5">
        <v>44979</v>
      </c>
      <c r="C2824" t="s">
        <v>116</v>
      </c>
      <c r="D2824" t="s">
        <v>452</v>
      </c>
      <c r="E2824">
        <v>9</v>
      </c>
      <c r="F2824" t="str">
        <f t="shared" si="176"/>
        <v>Bulk</v>
      </c>
      <c r="G2824" s="3">
        <v>209</v>
      </c>
      <c r="H2824">
        <v>5</v>
      </c>
      <c r="I2824" t="str">
        <f t="shared" si="177"/>
        <v>discounted</v>
      </c>
      <c r="J2824" s="3">
        <f>Table3[[#This Row],[Quantity_Sold]]*Table3[[#This Row],[Selling_Price]]</f>
        <v>1881</v>
      </c>
      <c r="K2824" s="3">
        <f t="shared" si="178"/>
        <v>10.45</v>
      </c>
      <c r="L2824" s="3">
        <f t="shared" si="179"/>
        <v>1870.55</v>
      </c>
      <c r="M2824" s="3" t="str">
        <f>TEXT(Table3[[#This Row],[Date]], "mmmm")</f>
        <v>February</v>
      </c>
      <c r="N2824" s="3" t="str">
        <f>_xlfn.XLOOKUP(D2824,Customers!A:A,Customers!B:B )</f>
        <v>Jordan-Edwards</v>
      </c>
      <c r="O2824" s="3" t="str">
        <f>_xlfn.XLOOKUP(C2824,Books!A:A,Books!B:B)</f>
        <v>Present positive</v>
      </c>
      <c r="P2824" s="3" t="str">
        <f>INDEX(Customers!B:B,MATCH(D2824,Customers!A:A,0))</f>
        <v>Jordan-Edwards</v>
      </c>
    </row>
    <row r="2825" spans="1:16">
      <c r="A2825" t="s">
        <v>3472</v>
      </c>
      <c r="B2825" s="5">
        <v>44962</v>
      </c>
      <c r="C2825" t="s">
        <v>15</v>
      </c>
      <c r="D2825" t="s">
        <v>522</v>
      </c>
      <c r="E2825">
        <v>9</v>
      </c>
      <c r="F2825" t="str">
        <f t="shared" si="176"/>
        <v>Bulk</v>
      </c>
      <c r="G2825" s="3">
        <v>248</v>
      </c>
      <c r="H2825">
        <v>15</v>
      </c>
      <c r="I2825" t="str">
        <f t="shared" si="177"/>
        <v>discounted</v>
      </c>
      <c r="J2825" s="3">
        <f>Table3[[#This Row],[Quantity_Sold]]*Table3[[#This Row],[Selling_Price]]</f>
        <v>2232</v>
      </c>
      <c r="K2825" s="3">
        <f t="shared" si="178"/>
        <v>37.200000000000003</v>
      </c>
      <c r="L2825" s="3">
        <f t="shared" si="179"/>
        <v>2194.8000000000002</v>
      </c>
      <c r="M2825" s="3" t="str">
        <f>TEXT(Table3[[#This Row],[Date]], "mmmm")</f>
        <v>February</v>
      </c>
      <c r="N2825" s="3" t="str">
        <f>_xlfn.XLOOKUP(D2825,Customers!A:A,Customers!B:B )</f>
        <v>Williams-Ross</v>
      </c>
      <c r="O2825" s="3" t="str">
        <f>_xlfn.XLOOKUP(C2825,Books!A:A,Books!B:B)</f>
        <v>Especially father down</v>
      </c>
      <c r="P2825" s="3" t="str">
        <f>INDEX(Customers!B:B,MATCH(D2825,Customers!A:A,0))</f>
        <v>Williams-Ross</v>
      </c>
    </row>
    <row r="2826" spans="1:16">
      <c r="A2826" t="s">
        <v>3473</v>
      </c>
      <c r="B2826" s="5">
        <v>44974</v>
      </c>
      <c r="C2826" t="s">
        <v>13</v>
      </c>
      <c r="D2826" t="s">
        <v>210</v>
      </c>
      <c r="E2826">
        <v>7</v>
      </c>
      <c r="F2826" t="str">
        <f t="shared" si="176"/>
        <v>Bulk</v>
      </c>
      <c r="G2826" s="3">
        <v>354</v>
      </c>
      <c r="H2826">
        <v>0</v>
      </c>
      <c r="I2826" t="str">
        <f t="shared" si="177"/>
        <v>full price</v>
      </c>
      <c r="J2826" s="3">
        <f>Table3[[#This Row],[Quantity_Sold]]*Table3[[#This Row],[Selling_Price]]</f>
        <v>2478</v>
      </c>
      <c r="K2826" s="3">
        <f t="shared" si="178"/>
        <v>0</v>
      </c>
      <c r="L2826" s="3">
        <f t="shared" si="179"/>
        <v>2478</v>
      </c>
      <c r="M2826" s="3" t="str">
        <f>TEXT(Table3[[#This Row],[Date]], "mmmm")</f>
        <v>February</v>
      </c>
      <c r="N2826" s="3" t="str">
        <f>_xlfn.XLOOKUP(D2826,Customers!A:A,Customers!B:B )</f>
        <v>Green-Everett</v>
      </c>
      <c r="O2826" s="3" t="str">
        <f>_xlfn.XLOOKUP(C2826,Books!A:A,Books!B:B)</f>
        <v>Food ability</v>
      </c>
      <c r="P2826" s="3" t="str">
        <f>INDEX(Customers!B:B,MATCH(D2826,Customers!A:A,0))</f>
        <v>Green-Everett</v>
      </c>
    </row>
    <row r="2827" spans="1:16">
      <c r="A2827" t="s">
        <v>3474</v>
      </c>
      <c r="B2827" s="5">
        <v>44965</v>
      </c>
      <c r="C2827" t="s">
        <v>86</v>
      </c>
      <c r="D2827" t="s">
        <v>494</v>
      </c>
      <c r="E2827">
        <v>6</v>
      </c>
      <c r="F2827" t="str">
        <f t="shared" si="176"/>
        <v>Bulk</v>
      </c>
      <c r="G2827" s="3">
        <v>356</v>
      </c>
      <c r="H2827">
        <v>0</v>
      </c>
      <c r="I2827" t="str">
        <f t="shared" si="177"/>
        <v>full price</v>
      </c>
      <c r="J2827" s="3">
        <f>Table3[[#This Row],[Quantity_Sold]]*Table3[[#This Row],[Selling_Price]]</f>
        <v>2136</v>
      </c>
      <c r="K2827" s="3">
        <f t="shared" si="178"/>
        <v>0</v>
      </c>
      <c r="L2827" s="3">
        <f t="shared" si="179"/>
        <v>2136</v>
      </c>
      <c r="M2827" s="3" t="str">
        <f>TEXT(Table3[[#This Row],[Date]], "mmmm")</f>
        <v>February</v>
      </c>
      <c r="N2827" s="3" t="str">
        <f>_xlfn.XLOOKUP(D2827,Customers!A:A,Customers!B:B )</f>
        <v>Garner Inc</v>
      </c>
      <c r="O2827" s="3" t="str">
        <f>_xlfn.XLOOKUP(C2827,Books!A:A,Books!B:B)</f>
        <v>While responsibility</v>
      </c>
      <c r="P2827" s="3" t="str">
        <f>INDEX(Customers!B:B,MATCH(D2827,Customers!A:A,0))</f>
        <v>Garner Inc</v>
      </c>
    </row>
    <row r="2828" spans="1:16">
      <c r="A2828" t="s">
        <v>3475</v>
      </c>
      <c r="B2828" s="5">
        <v>44964</v>
      </c>
      <c r="C2828" t="s">
        <v>54</v>
      </c>
      <c r="D2828" t="s">
        <v>540</v>
      </c>
      <c r="E2828">
        <v>3</v>
      </c>
      <c r="F2828" t="str">
        <f t="shared" si="176"/>
        <v>normal</v>
      </c>
      <c r="G2828" s="3">
        <v>421</v>
      </c>
      <c r="H2828">
        <v>0</v>
      </c>
      <c r="I2828" t="str">
        <f t="shared" si="177"/>
        <v>full price</v>
      </c>
      <c r="J2828" s="3">
        <f>Table3[[#This Row],[Quantity_Sold]]*Table3[[#This Row],[Selling_Price]]</f>
        <v>1263</v>
      </c>
      <c r="K2828" s="3">
        <f t="shared" si="178"/>
        <v>0</v>
      </c>
      <c r="L2828" s="3">
        <f t="shared" si="179"/>
        <v>1263</v>
      </c>
      <c r="M2828" s="3" t="str">
        <f>TEXT(Table3[[#This Row],[Date]], "mmmm")</f>
        <v>February</v>
      </c>
      <c r="N2828" s="3" t="str">
        <f>_xlfn.XLOOKUP(D2828,Customers!A:A,Customers!B:B )</f>
        <v>Patel-Thomas</v>
      </c>
      <c r="O2828" s="3" t="str">
        <f>_xlfn.XLOOKUP(C2828,Books!A:A,Books!B:B)</f>
        <v>Author director</v>
      </c>
      <c r="P2828" s="3" t="str">
        <f>INDEX(Customers!B:B,MATCH(D2828,Customers!A:A,0))</f>
        <v>Patel-Thomas</v>
      </c>
    </row>
    <row r="2829" spans="1:16">
      <c r="A2829" t="s">
        <v>3476</v>
      </c>
      <c r="B2829" s="5">
        <v>44976</v>
      </c>
      <c r="C2829" t="s">
        <v>96</v>
      </c>
      <c r="D2829" t="s">
        <v>560</v>
      </c>
      <c r="E2829">
        <v>4</v>
      </c>
      <c r="F2829" t="str">
        <f t="shared" si="176"/>
        <v>normal</v>
      </c>
      <c r="G2829" s="3">
        <v>396</v>
      </c>
      <c r="H2829">
        <v>10</v>
      </c>
      <c r="I2829" t="str">
        <f t="shared" si="177"/>
        <v>discounted</v>
      </c>
      <c r="J2829" s="3">
        <f>Table3[[#This Row],[Quantity_Sold]]*Table3[[#This Row],[Selling_Price]]</f>
        <v>1584</v>
      </c>
      <c r="K2829" s="3">
        <f t="shared" si="178"/>
        <v>39.6</v>
      </c>
      <c r="L2829" s="3">
        <f t="shared" si="179"/>
        <v>1544.4</v>
      </c>
      <c r="M2829" s="3" t="str">
        <f>TEXT(Table3[[#This Row],[Date]], "mmmm")</f>
        <v>February</v>
      </c>
      <c r="N2829" s="3" t="str">
        <f>_xlfn.XLOOKUP(D2829,Customers!A:A,Customers!B:B )</f>
        <v>Ryan-Flynn</v>
      </c>
      <c r="O2829" s="3" t="str">
        <f>_xlfn.XLOOKUP(C2829,Books!A:A,Books!B:B)</f>
        <v>Green city audience</v>
      </c>
      <c r="P2829" s="3" t="str">
        <f>INDEX(Customers!B:B,MATCH(D2829,Customers!A:A,0))</f>
        <v>Ryan-Flynn</v>
      </c>
    </row>
    <row r="2830" spans="1:16">
      <c r="A2830" t="s">
        <v>3477</v>
      </c>
      <c r="B2830" s="5">
        <v>44971</v>
      </c>
      <c r="C2830" t="s">
        <v>96</v>
      </c>
      <c r="D2830" t="s">
        <v>316</v>
      </c>
      <c r="E2830">
        <v>4</v>
      </c>
      <c r="F2830" t="str">
        <f t="shared" si="176"/>
        <v>normal</v>
      </c>
      <c r="G2830" s="3">
        <v>396</v>
      </c>
      <c r="H2830">
        <v>5</v>
      </c>
      <c r="I2830" t="str">
        <f t="shared" si="177"/>
        <v>discounted</v>
      </c>
      <c r="J2830" s="3">
        <f>Table3[[#This Row],[Quantity_Sold]]*Table3[[#This Row],[Selling_Price]]</f>
        <v>1584</v>
      </c>
      <c r="K2830" s="3">
        <f t="shared" si="178"/>
        <v>19.8</v>
      </c>
      <c r="L2830" s="3">
        <f t="shared" si="179"/>
        <v>1564.2</v>
      </c>
      <c r="M2830" s="3" t="str">
        <f>TEXT(Table3[[#This Row],[Date]], "mmmm")</f>
        <v>February</v>
      </c>
      <c r="N2830" s="3" t="str">
        <f>_xlfn.XLOOKUP(D2830,Customers!A:A,Customers!B:B )</f>
        <v>King LLC</v>
      </c>
      <c r="O2830" s="3" t="str">
        <f>_xlfn.XLOOKUP(C2830,Books!A:A,Books!B:B)</f>
        <v>Green city audience</v>
      </c>
      <c r="P2830" s="3" t="str">
        <f>INDEX(Customers!B:B,MATCH(D2830,Customers!A:A,0))</f>
        <v>King LLC</v>
      </c>
    </row>
    <row r="2831" spans="1:16">
      <c r="A2831" t="s">
        <v>3478</v>
      </c>
      <c r="B2831" s="5">
        <v>44963</v>
      </c>
      <c r="C2831" t="s">
        <v>62</v>
      </c>
      <c r="D2831" t="s">
        <v>132</v>
      </c>
      <c r="E2831">
        <v>7</v>
      </c>
      <c r="F2831" t="str">
        <f t="shared" si="176"/>
        <v>Bulk</v>
      </c>
      <c r="G2831" s="3">
        <v>336</v>
      </c>
      <c r="H2831">
        <v>0</v>
      </c>
      <c r="I2831" t="str">
        <f t="shared" si="177"/>
        <v>full price</v>
      </c>
      <c r="J2831" s="3">
        <f>Table3[[#This Row],[Quantity_Sold]]*Table3[[#This Row],[Selling_Price]]</f>
        <v>2352</v>
      </c>
      <c r="K2831" s="3">
        <f t="shared" si="178"/>
        <v>0</v>
      </c>
      <c r="L2831" s="3">
        <f t="shared" si="179"/>
        <v>2352</v>
      </c>
      <c r="M2831" s="3" t="str">
        <f>TEXT(Table3[[#This Row],[Date]], "mmmm")</f>
        <v>February</v>
      </c>
      <c r="N2831" s="3" t="str">
        <f>_xlfn.XLOOKUP(D2831,Customers!A:A,Customers!B:B )</f>
        <v>Harris, Wilkinson and Barber</v>
      </c>
      <c r="O2831" s="3" t="str">
        <f>_xlfn.XLOOKUP(C2831,Books!A:A,Books!B:B)</f>
        <v>Wife get age</v>
      </c>
      <c r="P2831" s="3" t="str">
        <f>INDEX(Customers!B:B,MATCH(D2831,Customers!A:A,0))</f>
        <v>Harris, Wilkinson and Barber</v>
      </c>
    </row>
    <row r="2832" spans="1:16">
      <c r="A2832" t="s">
        <v>3479</v>
      </c>
      <c r="B2832" s="5">
        <v>44978</v>
      </c>
      <c r="C2832" t="s">
        <v>40</v>
      </c>
      <c r="D2832" t="s">
        <v>372</v>
      </c>
      <c r="E2832">
        <v>7</v>
      </c>
      <c r="F2832" t="str">
        <f t="shared" si="176"/>
        <v>Bulk</v>
      </c>
      <c r="G2832" s="3">
        <v>427</v>
      </c>
      <c r="H2832">
        <v>0</v>
      </c>
      <c r="I2832" t="str">
        <f t="shared" si="177"/>
        <v>full price</v>
      </c>
      <c r="J2832" s="3">
        <f>Table3[[#This Row],[Quantity_Sold]]*Table3[[#This Row],[Selling_Price]]</f>
        <v>2989</v>
      </c>
      <c r="K2832" s="3">
        <f t="shared" si="178"/>
        <v>0</v>
      </c>
      <c r="L2832" s="3">
        <f t="shared" si="179"/>
        <v>2989</v>
      </c>
      <c r="M2832" s="3" t="str">
        <f>TEXT(Table3[[#This Row],[Date]], "mmmm")</f>
        <v>February</v>
      </c>
      <c r="N2832" s="3" t="str">
        <f>_xlfn.XLOOKUP(D2832,Customers!A:A,Customers!B:B )</f>
        <v>Lambert, Valdez and Garcia</v>
      </c>
      <c r="O2832" s="3" t="str">
        <f>_xlfn.XLOOKUP(C2832,Books!A:A,Books!B:B)</f>
        <v>Big thought where</v>
      </c>
      <c r="P2832" s="3" t="str">
        <f>INDEX(Customers!B:B,MATCH(D2832,Customers!A:A,0))</f>
        <v>Lambert, Valdez and Garcia</v>
      </c>
    </row>
    <row r="2833" spans="1:16">
      <c r="A2833" t="s">
        <v>3480</v>
      </c>
      <c r="B2833" s="5">
        <v>44980</v>
      </c>
      <c r="C2833" t="s">
        <v>82</v>
      </c>
      <c r="D2833" t="s">
        <v>174</v>
      </c>
      <c r="E2833">
        <v>5</v>
      </c>
      <c r="F2833" t="str">
        <f t="shared" si="176"/>
        <v>normal</v>
      </c>
      <c r="G2833" s="3">
        <v>373</v>
      </c>
      <c r="H2833">
        <v>0</v>
      </c>
      <c r="I2833" t="str">
        <f t="shared" si="177"/>
        <v>full price</v>
      </c>
      <c r="J2833" s="3">
        <f>Table3[[#This Row],[Quantity_Sold]]*Table3[[#This Row],[Selling_Price]]</f>
        <v>1865</v>
      </c>
      <c r="K2833" s="3">
        <f t="shared" si="178"/>
        <v>0</v>
      </c>
      <c r="L2833" s="3">
        <f t="shared" si="179"/>
        <v>1865</v>
      </c>
      <c r="M2833" s="3" t="str">
        <f>TEXT(Table3[[#This Row],[Date]], "mmmm")</f>
        <v>February</v>
      </c>
      <c r="N2833" s="3" t="str">
        <f>_xlfn.XLOOKUP(D2833,Customers!A:A,Customers!B:B )</f>
        <v>Martinez, Burch and Bates</v>
      </c>
      <c r="O2833" s="3" t="str">
        <f>_xlfn.XLOOKUP(C2833,Books!A:A,Books!B:B)</f>
        <v>Light leader expect</v>
      </c>
      <c r="P2833" s="3" t="str">
        <f>INDEX(Customers!B:B,MATCH(D2833,Customers!A:A,0))</f>
        <v>Martinez, Burch and Bates</v>
      </c>
    </row>
    <row r="2834" spans="1:16">
      <c r="A2834" t="s">
        <v>3481</v>
      </c>
      <c r="B2834" s="5">
        <v>44984</v>
      </c>
      <c r="C2834" t="s">
        <v>120</v>
      </c>
      <c r="D2834" t="s">
        <v>456</v>
      </c>
      <c r="E2834">
        <v>3</v>
      </c>
      <c r="F2834" t="str">
        <f t="shared" si="176"/>
        <v>normal</v>
      </c>
      <c r="G2834" s="3">
        <v>204</v>
      </c>
      <c r="H2834">
        <v>15</v>
      </c>
      <c r="I2834" t="str">
        <f t="shared" si="177"/>
        <v>discounted</v>
      </c>
      <c r="J2834" s="3">
        <f>Table3[[#This Row],[Quantity_Sold]]*Table3[[#This Row],[Selling_Price]]</f>
        <v>612</v>
      </c>
      <c r="K2834" s="3">
        <f t="shared" si="178"/>
        <v>30.6</v>
      </c>
      <c r="L2834" s="3">
        <f t="shared" si="179"/>
        <v>581.4</v>
      </c>
      <c r="M2834" s="3" t="str">
        <f>TEXT(Table3[[#This Row],[Date]], "mmmm")</f>
        <v>February</v>
      </c>
      <c r="N2834" s="3" t="str">
        <f>_xlfn.XLOOKUP(D2834,Customers!A:A,Customers!B:B )</f>
        <v>Baker, Gonzalez and Wood</v>
      </c>
      <c r="O2834" s="3" t="str">
        <f>_xlfn.XLOOKUP(C2834,Books!A:A,Books!B:B)</f>
        <v>Expect turn</v>
      </c>
      <c r="P2834" s="3" t="str">
        <f>INDEX(Customers!B:B,MATCH(D2834,Customers!A:A,0))</f>
        <v>Baker, Gonzalez and Wood</v>
      </c>
    </row>
    <row r="2835" spans="1:16">
      <c r="A2835" t="s">
        <v>3482</v>
      </c>
      <c r="B2835" s="5">
        <v>44967</v>
      </c>
      <c r="C2835" t="s">
        <v>112</v>
      </c>
      <c r="D2835" t="s">
        <v>564</v>
      </c>
      <c r="E2835">
        <v>3</v>
      </c>
      <c r="F2835" t="str">
        <f t="shared" si="176"/>
        <v>normal</v>
      </c>
      <c r="G2835" s="3">
        <v>462</v>
      </c>
      <c r="H2835">
        <v>10</v>
      </c>
      <c r="I2835" t="str">
        <f t="shared" si="177"/>
        <v>discounted</v>
      </c>
      <c r="J2835" s="3">
        <f>Table3[[#This Row],[Quantity_Sold]]*Table3[[#This Row],[Selling_Price]]</f>
        <v>1386</v>
      </c>
      <c r="K2835" s="3">
        <f t="shared" si="178"/>
        <v>46.2</v>
      </c>
      <c r="L2835" s="3">
        <f t="shared" si="179"/>
        <v>1339.8</v>
      </c>
      <c r="M2835" s="3" t="str">
        <f>TEXT(Table3[[#This Row],[Date]], "mmmm")</f>
        <v>February</v>
      </c>
      <c r="N2835" s="3" t="str">
        <f>_xlfn.XLOOKUP(D2835,Customers!A:A,Customers!B:B )</f>
        <v>Hernandez, Castaneda and Khan</v>
      </c>
      <c r="O2835" s="3" t="str">
        <f>_xlfn.XLOOKUP(C2835,Books!A:A,Books!B:B)</f>
        <v>Now stage</v>
      </c>
      <c r="P2835" s="3" t="str">
        <f>INDEX(Customers!B:B,MATCH(D2835,Customers!A:A,0))</f>
        <v>Hernandez, Castaneda and Khan</v>
      </c>
    </row>
    <row r="2836" spans="1:16">
      <c r="A2836" t="s">
        <v>3483</v>
      </c>
      <c r="B2836" s="5">
        <v>44979</v>
      </c>
      <c r="C2836" t="s">
        <v>42</v>
      </c>
      <c r="D2836" t="s">
        <v>494</v>
      </c>
      <c r="E2836">
        <v>5</v>
      </c>
      <c r="F2836" t="str">
        <f t="shared" si="176"/>
        <v>normal</v>
      </c>
      <c r="G2836" s="3">
        <v>303</v>
      </c>
      <c r="H2836">
        <v>15</v>
      </c>
      <c r="I2836" t="str">
        <f t="shared" si="177"/>
        <v>discounted</v>
      </c>
      <c r="J2836" s="3">
        <f>Table3[[#This Row],[Quantity_Sold]]*Table3[[#This Row],[Selling_Price]]</f>
        <v>1515</v>
      </c>
      <c r="K2836" s="3">
        <f t="shared" si="178"/>
        <v>45.45</v>
      </c>
      <c r="L2836" s="3">
        <f t="shared" si="179"/>
        <v>1469.55</v>
      </c>
      <c r="M2836" s="3" t="str">
        <f>TEXT(Table3[[#This Row],[Date]], "mmmm")</f>
        <v>February</v>
      </c>
      <c r="N2836" s="3" t="str">
        <f>_xlfn.XLOOKUP(D2836,Customers!A:A,Customers!B:B )</f>
        <v>Garner Inc</v>
      </c>
      <c r="O2836" s="3" t="str">
        <f>_xlfn.XLOOKUP(C2836,Books!A:A,Books!B:B)</f>
        <v>Industry sport interesting</v>
      </c>
      <c r="P2836" s="3" t="str">
        <f>INDEX(Customers!B:B,MATCH(D2836,Customers!A:A,0))</f>
        <v>Garner Inc</v>
      </c>
    </row>
    <row r="2837" spans="1:16">
      <c r="A2837" t="s">
        <v>3484</v>
      </c>
      <c r="B2837" s="5">
        <v>44976</v>
      </c>
      <c r="C2837" t="s">
        <v>20</v>
      </c>
      <c r="D2837" t="s">
        <v>574</v>
      </c>
      <c r="E2837">
        <v>4</v>
      </c>
      <c r="F2837" t="str">
        <f t="shared" si="176"/>
        <v>normal</v>
      </c>
      <c r="G2837" s="3">
        <v>213</v>
      </c>
      <c r="H2837">
        <v>5</v>
      </c>
      <c r="I2837" t="str">
        <f t="shared" si="177"/>
        <v>discounted</v>
      </c>
      <c r="J2837" s="3">
        <f>Table3[[#This Row],[Quantity_Sold]]*Table3[[#This Row],[Selling_Price]]</f>
        <v>852</v>
      </c>
      <c r="K2837" s="3">
        <f t="shared" si="178"/>
        <v>10.65</v>
      </c>
      <c r="L2837" s="3">
        <f t="shared" si="179"/>
        <v>841.35</v>
      </c>
      <c r="M2837" s="3" t="str">
        <f>TEXT(Table3[[#This Row],[Date]], "mmmm")</f>
        <v>February</v>
      </c>
      <c r="N2837" s="3" t="str">
        <f>_xlfn.XLOOKUP(D2837,Customers!A:A,Customers!B:B )</f>
        <v>Williams Group</v>
      </c>
      <c r="O2837" s="3" t="str">
        <f>_xlfn.XLOOKUP(C2837,Books!A:A,Books!B:B)</f>
        <v>System they</v>
      </c>
      <c r="P2837" s="3" t="str">
        <f>INDEX(Customers!B:B,MATCH(D2837,Customers!A:A,0))</f>
        <v>Williams Group</v>
      </c>
    </row>
    <row r="2838" spans="1:16">
      <c r="A2838" t="s">
        <v>3485</v>
      </c>
      <c r="B2838" s="5">
        <v>44969</v>
      </c>
      <c r="C2838" t="s">
        <v>110</v>
      </c>
      <c r="D2838" t="s">
        <v>576</v>
      </c>
      <c r="E2838">
        <v>6</v>
      </c>
      <c r="F2838" t="str">
        <f t="shared" si="176"/>
        <v>Bulk</v>
      </c>
      <c r="G2838" s="3">
        <v>451</v>
      </c>
      <c r="H2838">
        <v>0</v>
      </c>
      <c r="I2838" t="str">
        <f t="shared" si="177"/>
        <v>full price</v>
      </c>
      <c r="J2838" s="3">
        <f>Table3[[#This Row],[Quantity_Sold]]*Table3[[#This Row],[Selling_Price]]</f>
        <v>2706</v>
      </c>
      <c r="K2838" s="3">
        <f t="shared" si="178"/>
        <v>0</v>
      </c>
      <c r="L2838" s="3">
        <f t="shared" si="179"/>
        <v>2706</v>
      </c>
      <c r="M2838" s="3" t="str">
        <f>TEXT(Table3[[#This Row],[Date]], "mmmm")</f>
        <v>February</v>
      </c>
      <c r="N2838" s="3" t="str">
        <f>_xlfn.XLOOKUP(D2838,Customers!A:A,Customers!B:B )</f>
        <v>Griffin Group</v>
      </c>
      <c r="O2838" s="3" t="str">
        <f>_xlfn.XLOOKUP(C2838,Books!A:A,Books!B:B)</f>
        <v>Sense produce</v>
      </c>
      <c r="P2838" s="3" t="str">
        <f>INDEX(Customers!B:B,MATCH(D2838,Customers!A:A,0))</f>
        <v>Griffin Group</v>
      </c>
    </row>
    <row r="2839" spans="1:16">
      <c r="A2839" t="s">
        <v>3486</v>
      </c>
      <c r="B2839" s="5">
        <v>44976</v>
      </c>
      <c r="C2839" t="s">
        <v>126</v>
      </c>
      <c r="D2839" t="s">
        <v>514</v>
      </c>
      <c r="E2839">
        <v>10</v>
      </c>
      <c r="F2839" t="str">
        <f t="shared" si="176"/>
        <v>Bulk</v>
      </c>
      <c r="G2839" s="3">
        <v>399</v>
      </c>
      <c r="H2839">
        <v>0</v>
      </c>
      <c r="I2839" t="str">
        <f t="shared" si="177"/>
        <v>full price</v>
      </c>
      <c r="J2839" s="3">
        <f>Table3[[#This Row],[Quantity_Sold]]*Table3[[#This Row],[Selling_Price]]</f>
        <v>3990</v>
      </c>
      <c r="K2839" s="3">
        <f t="shared" si="178"/>
        <v>0</v>
      </c>
      <c r="L2839" s="3">
        <f t="shared" si="179"/>
        <v>3990</v>
      </c>
      <c r="M2839" s="3" t="str">
        <f>TEXT(Table3[[#This Row],[Date]], "mmmm")</f>
        <v>February</v>
      </c>
      <c r="N2839" s="3" t="str">
        <f>_xlfn.XLOOKUP(D2839,Customers!A:A,Customers!B:B )</f>
        <v>Contreras Inc</v>
      </c>
      <c r="O2839" s="3" t="str">
        <f>_xlfn.XLOOKUP(C2839,Books!A:A,Books!B:B)</f>
        <v>Ahead leg senior</v>
      </c>
      <c r="P2839" s="3" t="str">
        <f>INDEX(Customers!B:B,MATCH(D2839,Customers!A:A,0))</f>
        <v>Contreras Inc</v>
      </c>
    </row>
    <row r="2840" spans="1:16">
      <c r="A2840" t="s">
        <v>3487</v>
      </c>
      <c r="B2840" s="5">
        <v>44959</v>
      </c>
      <c r="C2840" t="s">
        <v>62</v>
      </c>
      <c r="D2840" t="s">
        <v>256</v>
      </c>
      <c r="E2840">
        <v>5</v>
      </c>
      <c r="F2840" t="str">
        <f t="shared" si="176"/>
        <v>normal</v>
      </c>
      <c r="G2840" s="3">
        <v>336</v>
      </c>
      <c r="H2840">
        <v>5</v>
      </c>
      <c r="I2840" t="str">
        <f t="shared" si="177"/>
        <v>discounted</v>
      </c>
      <c r="J2840" s="3">
        <f>Table3[[#This Row],[Quantity_Sold]]*Table3[[#This Row],[Selling_Price]]</f>
        <v>1680</v>
      </c>
      <c r="K2840" s="3">
        <f t="shared" si="178"/>
        <v>16.8</v>
      </c>
      <c r="L2840" s="3">
        <f t="shared" si="179"/>
        <v>1663.2</v>
      </c>
      <c r="M2840" s="3" t="str">
        <f>TEXT(Table3[[#This Row],[Date]], "mmmm")</f>
        <v>February</v>
      </c>
      <c r="N2840" s="3" t="str">
        <f>_xlfn.XLOOKUP(D2840,Customers!A:A,Customers!B:B )</f>
        <v>Stevenson-Phillips</v>
      </c>
      <c r="O2840" s="3" t="str">
        <f>_xlfn.XLOOKUP(C2840,Books!A:A,Books!B:B)</f>
        <v>Wife get age</v>
      </c>
      <c r="P2840" s="3" t="str">
        <f>INDEX(Customers!B:B,MATCH(D2840,Customers!A:A,0))</f>
        <v>Stevenson-Phillips</v>
      </c>
    </row>
    <row r="2841" spans="1:16">
      <c r="A2841" t="s">
        <v>3488</v>
      </c>
      <c r="B2841" s="5">
        <v>44965</v>
      </c>
      <c r="C2841" t="s">
        <v>40</v>
      </c>
      <c r="D2841" t="s">
        <v>596</v>
      </c>
      <c r="E2841">
        <v>9</v>
      </c>
      <c r="F2841" t="str">
        <f t="shared" si="176"/>
        <v>Bulk</v>
      </c>
      <c r="G2841" s="3">
        <v>427</v>
      </c>
      <c r="H2841">
        <v>15</v>
      </c>
      <c r="I2841" t="str">
        <f t="shared" si="177"/>
        <v>discounted</v>
      </c>
      <c r="J2841" s="3">
        <f>Table3[[#This Row],[Quantity_Sold]]*Table3[[#This Row],[Selling_Price]]</f>
        <v>3843</v>
      </c>
      <c r="K2841" s="3">
        <f t="shared" si="178"/>
        <v>64.05</v>
      </c>
      <c r="L2841" s="3">
        <f t="shared" si="179"/>
        <v>3778.95</v>
      </c>
      <c r="M2841" s="3" t="str">
        <f>TEXT(Table3[[#This Row],[Date]], "mmmm")</f>
        <v>February</v>
      </c>
      <c r="N2841" s="3" t="str">
        <f>_xlfn.XLOOKUP(D2841,Customers!A:A,Customers!B:B )</f>
        <v>Adams-Aguilar</v>
      </c>
      <c r="O2841" s="3" t="str">
        <f>_xlfn.XLOOKUP(C2841,Books!A:A,Books!B:B)</f>
        <v>Big thought where</v>
      </c>
      <c r="P2841" s="3" t="str">
        <f>INDEX(Customers!B:B,MATCH(D2841,Customers!A:A,0))</f>
        <v>Adams-Aguilar</v>
      </c>
    </row>
    <row r="2842" spans="1:16">
      <c r="A2842" t="s">
        <v>3489</v>
      </c>
      <c r="B2842" s="5">
        <v>44968</v>
      </c>
      <c r="C2842" t="s">
        <v>122</v>
      </c>
      <c r="D2842" t="s">
        <v>264</v>
      </c>
      <c r="E2842">
        <v>5</v>
      </c>
      <c r="F2842" t="str">
        <f t="shared" si="176"/>
        <v>normal</v>
      </c>
      <c r="G2842" s="3">
        <v>326</v>
      </c>
      <c r="H2842">
        <v>0</v>
      </c>
      <c r="I2842" t="str">
        <f t="shared" si="177"/>
        <v>full price</v>
      </c>
      <c r="J2842" s="3">
        <f>Table3[[#This Row],[Quantity_Sold]]*Table3[[#This Row],[Selling_Price]]</f>
        <v>1630</v>
      </c>
      <c r="K2842" s="3">
        <f t="shared" si="178"/>
        <v>0</v>
      </c>
      <c r="L2842" s="3">
        <f t="shared" si="179"/>
        <v>1630</v>
      </c>
      <c r="M2842" s="3" t="str">
        <f>TEXT(Table3[[#This Row],[Date]], "mmmm")</f>
        <v>February</v>
      </c>
      <c r="N2842" s="3" t="str">
        <f>_xlfn.XLOOKUP(D2842,Customers!A:A,Customers!B:B )</f>
        <v>Price Ltd</v>
      </c>
      <c r="O2842" s="3" t="str">
        <f>_xlfn.XLOOKUP(C2842,Books!A:A,Books!B:B)</f>
        <v>Than every</v>
      </c>
      <c r="P2842" s="3" t="str">
        <f>INDEX(Customers!B:B,MATCH(D2842,Customers!A:A,0))</f>
        <v>Price Ltd</v>
      </c>
    </row>
    <row r="2843" spans="1:16">
      <c r="A2843" t="s">
        <v>3490</v>
      </c>
      <c r="B2843" s="5">
        <v>44966</v>
      </c>
      <c r="C2843" t="s">
        <v>22</v>
      </c>
      <c r="D2843" t="s">
        <v>312</v>
      </c>
      <c r="E2843">
        <v>3</v>
      </c>
      <c r="F2843" t="str">
        <f t="shared" si="176"/>
        <v>normal</v>
      </c>
      <c r="G2843" s="3">
        <v>332</v>
      </c>
      <c r="H2843">
        <v>5</v>
      </c>
      <c r="I2843" t="str">
        <f t="shared" si="177"/>
        <v>discounted</v>
      </c>
      <c r="J2843" s="3">
        <f>Table3[[#This Row],[Quantity_Sold]]*Table3[[#This Row],[Selling_Price]]</f>
        <v>996</v>
      </c>
      <c r="K2843" s="3">
        <f t="shared" si="178"/>
        <v>16.600000000000001</v>
      </c>
      <c r="L2843" s="3">
        <f t="shared" si="179"/>
        <v>979.4</v>
      </c>
      <c r="M2843" s="3" t="str">
        <f>TEXT(Table3[[#This Row],[Date]], "mmmm")</f>
        <v>February</v>
      </c>
      <c r="N2843" s="3" t="str">
        <f>_xlfn.XLOOKUP(D2843,Customers!A:A,Customers!B:B )</f>
        <v>White and Sons</v>
      </c>
      <c r="O2843" s="3" t="str">
        <f>_xlfn.XLOOKUP(C2843,Books!A:A,Books!B:B)</f>
        <v>Loss peace on</v>
      </c>
      <c r="P2843" s="3" t="str">
        <f>INDEX(Customers!B:B,MATCH(D2843,Customers!A:A,0))</f>
        <v>White and Sons</v>
      </c>
    </row>
    <row r="2844" spans="1:16">
      <c r="A2844" t="s">
        <v>3491</v>
      </c>
      <c r="B2844" s="5">
        <v>44983</v>
      </c>
      <c r="C2844" t="s">
        <v>40</v>
      </c>
      <c r="D2844" t="s">
        <v>145</v>
      </c>
      <c r="E2844">
        <v>10</v>
      </c>
      <c r="F2844" t="str">
        <f t="shared" si="176"/>
        <v>Bulk</v>
      </c>
      <c r="G2844" s="3">
        <v>427</v>
      </c>
      <c r="H2844">
        <v>10</v>
      </c>
      <c r="I2844" t="str">
        <f t="shared" si="177"/>
        <v>discounted</v>
      </c>
      <c r="J2844" s="3">
        <f>Table3[[#This Row],[Quantity_Sold]]*Table3[[#This Row],[Selling_Price]]</f>
        <v>4270</v>
      </c>
      <c r="K2844" s="3">
        <f t="shared" si="178"/>
        <v>42.7</v>
      </c>
      <c r="L2844" s="3">
        <f t="shared" si="179"/>
        <v>4227.3</v>
      </c>
      <c r="M2844" s="3" t="str">
        <f>TEXT(Table3[[#This Row],[Date]], "mmmm")</f>
        <v>February</v>
      </c>
      <c r="N2844" s="3" t="str">
        <f>_xlfn.XLOOKUP(D2844,Customers!A:A,Customers!B:B )</f>
        <v>Curtis-Hatfield</v>
      </c>
      <c r="O2844" s="3" t="str">
        <f>_xlfn.XLOOKUP(C2844,Books!A:A,Books!B:B)</f>
        <v>Big thought where</v>
      </c>
      <c r="P2844" s="3" t="str">
        <f>INDEX(Customers!B:B,MATCH(D2844,Customers!A:A,0))</f>
        <v>Curtis-Hatfield</v>
      </c>
    </row>
    <row r="2845" spans="1:16">
      <c r="A2845" t="s">
        <v>3492</v>
      </c>
      <c r="B2845" s="5">
        <v>44977</v>
      </c>
      <c r="C2845" t="s">
        <v>100</v>
      </c>
      <c r="D2845" t="s">
        <v>254</v>
      </c>
      <c r="E2845">
        <v>10</v>
      </c>
      <c r="F2845" t="str">
        <f t="shared" si="176"/>
        <v>Bulk</v>
      </c>
      <c r="G2845" s="3">
        <v>334</v>
      </c>
      <c r="H2845">
        <v>10</v>
      </c>
      <c r="I2845" t="str">
        <f t="shared" si="177"/>
        <v>discounted</v>
      </c>
      <c r="J2845" s="3">
        <f>Table3[[#This Row],[Quantity_Sold]]*Table3[[#This Row],[Selling_Price]]</f>
        <v>3340</v>
      </c>
      <c r="K2845" s="3">
        <f t="shared" si="178"/>
        <v>33.4</v>
      </c>
      <c r="L2845" s="3">
        <f t="shared" si="179"/>
        <v>3306.6</v>
      </c>
      <c r="M2845" s="3" t="str">
        <f>TEXT(Table3[[#This Row],[Date]], "mmmm")</f>
        <v>February</v>
      </c>
      <c r="N2845" s="3" t="str">
        <f>_xlfn.XLOOKUP(D2845,Customers!A:A,Customers!B:B )</f>
        <v>Nielsen, Chandler and Erickson</v>
      </c>
      <c r="O2845" s="3" t="str">
        <f>_xlfn.XLOOKUP(C2845,Books!A:A,Books!B:B)</f>
        <v>Prevent particularly wrong</v>
      </c>
      <c r="P2845" s="3" t="str">
        <f>INDEX(Customers!B:B,MATCH(D2845,Customers!A:A,0))</f>
        <v>Nielsen, Chandler and Erickson</v>
      </c>
    </row>
    <row r="2846" spans="1:16">
      <c r="A2846" t="s">
        <v>3493</v>
      </c>
      <c r="B2846" s="5">
        <v>44979</v>
      </c>
      <c r="C2846" t="s">
        <v>94</v>
      </c>
      <c r="D2846" t="s">
        <v>414</v>
      </c>
      <c r="E2846">
        <v>7</v>
      </c>
      <c r="F2846" t="str">
        <f t="shared" si="176"/>
        <v>Bulk</v>
      </c>
      <c r="G2846" s="3">
        <v>262</v>
      </c>
      <c r="H2846">
        <v>10</v>
      </c>
      <c r="I2846" t="str">
        <f t="shared" si="177"/>
        <v>discounted</v>
      </c>
      <c r="J2846" s="3">
        <f>Table3[[#This Row],[Quantity_Sold]]*Table3[[#This Row],[Selling_Price]]</f>
        <v>1834</v>
      </c>
      <c r="K2846" s="3">
        <f t="shared" si="178"/>
        <v>26.2</v>
      </c>
      <c r="L2846" s="3">
        <f t="shared" si="179"/>
        <v>1807.8</v>
      </c>
      <c r="M2846" s="3" t="str">
        <f>TEXT(Table3[[#This Row],[Date]], "mmmm")</f>
        <v>February</v>
      </c>
      <c r="N2846" s="3" t="str">
        <f>_xlfn.XLOOKUP(D2846,Customers!A:A,Customers!B:B )</f>
        <v>Brown, Hunt and Anderson</v>
      </c>
      <c r="O2846" s="3" t="str">
        <f>_xlfn.XLOOKUP(C2846,Books!A:A,Books!B:B)</f>
        <v>Number owner</v>
      </c>
      <c r="P2846" s="3" t="str">
        <f>INDEX(Customers!B:B,MATCH(D2846,Customers!A:A,0))</f>
        <v>Brown, Hunt and Anderson</v>
      </c>
    </row>
    <row r="2847" spans="1:16">
      <c r="A2847" t="s">
        <v>3494</v>
      </c>
      <c r="B2847" s="5">
        <v>44975</v>
      </c>
      <c r="C2847" t="s">
        <v>96</v>
      </c>
      <c r="D2847" t="s">
        <v>396</v>
      </c>
      <c r="E2847">
        <v>3</v>
      </c>
      <c r="F2847" t="str">
        <f t="shared" si="176"/>
        <v>normal</v>
      </c>
      <c r="G2847" s="3">
        <v>396</v>
      </c>
      <c r="H2847">
        <v>10</v>
      </c>
      <c r="I2847" t="str">
        <f t="shared" si="177"/>
        <v>discounted</v>
      </c>
      <c r="J2847" s="3">
        <f>Table3[[#This Row],[Quantity_Sold]]*Table3[[#This Row],[Selling_Price]]</f>
        <v>1188</v>
      </c>
      <c r="K2847" s="3">
        <f t="shared" si="178"/>
        <v>39.6</v>
      </c>
      <c r="L2847" s="3">
        <f t="shared" si="179"/>
        <v>1148.4000000000001</v>
      </c>
      <c r="M2847" s="3" t="str">
        <f>TEXT(Table3[[#This Row],[Date]], "mmmm")</f>
        <v>February</v>
      </c>
      <c r="N2847" s="3" t="str">
        <f>_xlfn.XLOOKUP(D2847,Customers!A:A,Customers!B:B )</f>
        <v>Holt-Brown</v>
      </c>
      <c r="O2847" s="3" t="str">
        <f>_xlfn.XLOOKUP(C2847,Books!A:A,Books!B:B)</f>
        <v>Green city audience</v>
      </c>
      <c r="P2847" s="3" t="str">
        <f>INDEX(Customers!B:B,MATCH(D2847,Customers!A:A,0))</f>
        <v>Holt-Brown</v>
      </c>
    </row>
    <row r="2848" spans="1:16">
      <c r="A2848" t="s">
        <v>3495</v>
      </c>
      <c r="B2848" s="5">
        <v>44977</v>
      </c>
      <c r="C2848" t="s">
        <v>54</v>
      </c>
      <c r="D2848" t="s">
        <v>522</v>
      </c>
      <c r="E2848">
        <v>9</v>
      </c>
      <c r="F2848" t="str">
        <f t="shared" si="176"/>
        <v>Bulk</v>
      </c>
      <c r="G2848" s="3">
        <v>421</v>
      </c>
      <c r="H2848">
        <v>15</v>
      </c>
      <c r="I2848" t="str">
        <f t="shared" si="177"/>
        <v>discounted</v>
      </c>
      <c r="J2848" s="3">
        <f>Table3[[#This Row],[Quantity_Sold]]*Table3[[#This Row],[Selling_Price]]</f>
        <v>3789</v>
      </c>
      <c r="K2848" s="3">
        <f t="shared" si="178"/>
        <v>63.15</v>
      </c>
      <c r="L2848" s="3">
        <f t="shared" si="179"/>
        <v>3725.85</v>
      </c>
      <c r="M2848" s="3" t="str">
        <f>TEXT(Table3[[#This Row],[Date]], "mmmm")</f>
        <v>February</v>
      </c>
      <c r="N2848" s="3" t="str">
        <f>_xlfn.XLOOKUP(D2848,Customers!A:A,Customers!B:B )</f>
        <v>Williams-Ross</v>
      </c>
      <c r="O2848" s="3" t="str">
        <f>_xlfn.XLOOKUP(C2848,Books!A:A,Books!B:B)</f>
        <v>Author director</v>
      </c>
      <c r="P2848" s="3" t="str">
        <f>INDEX(Customers!B:B,MATCH(D2848,Customers!A:A,0))</f>
        <v>Williams-Ross</v>
      </c>
    </row>
    <row r="2849" spans="1:16">
      <c r="A2849" t="s">
        <v>3496</v>
      </c>
      <c r="B2849" s="5">
        <v>44962</v>
      </c>
      <c r="C2849" t="s">
        <v>52</v>
      </c>
      <c r="D2849" t="s">
        <v>574</v>
      </c>
      <c r="E2849">
        <v>2</v>
      </c>
      <c r="F2849" t="str">
        <f t="shared" si="176"/>
        <v>normal</v>
      </c>
      <c r="G2849" s="3">
        <v>441</v>
      </c>
      <c r="H2849">
        <v>0</v>
      </c>
      <c r="I2849" t="str">
        <f t="shared" si="177"/>
        <v>full price</v>
      </c>
      <c r="J2849" s="3">
        <f>Table3[[#This Row],[Quantity_Sold]]*Table3[[#This Row],[Selling_Price]]</f>
        <v>882</v>
      </c>
      <c r="K2849" s="3">
        <f t="shared" si="178"/>
        <v>0</v>
      </c>
      <c r="L2849" s="3">
        <f t="shared" si="179"/>
        <v>882</v>
      </c>
      <c r="M2849" s="3" t="str">
        <f>TEXT(Table3[[#This Row],[Date]], "mmmm")</f>
        <v>February</v>
      </c>
      <c r="N2849" s="3" t="str">
        <f>_xlfn.XLOOKUP(D2849,Customers!A:A,Customers!B:B )</f>
        <v>Williams Group</v>
      </c>
      <c r="O2849" s="3" t="str">
        <f>_xlfn.XLOOKUP(C2849,Books!A:A,Books!B:B)</f>
        <v>Hope meet thing</v>
      </c>
      <c r="P2849" s="3" t="str">
        <f>INDEX(Customers!B:B,MATCH(D2849,Customers!A:A,0))</f>
        <v>Williams Group</v>
      </c>
    </row>
    <row r="2850" spans="1:16">
      <c r="A2850" t="s">
        <v>3497</v>
      </c>
      <c r="B2850" s="5">
        <v>44983</v>
      </c>
      <c r="C2850" t="s">
        <v>26</v>
      </c>
      <c r="D2850" t="s">
        <v>510</v>
      </c>
      <c r="E2850">
        <v>6</v>
      </c>
      <c r="F2850" t="str">
        <f t="shared" si="176"/>
        <v>Bulk</v>
      </c>
      <c r="G2850" s="3">
        <v>210</v>
      </c>
      <c r="H2850">
        <v>5</v>
      </c>
      <c r="I2850" t="str">
        <f t="shared" si="177"/>
        <v>discounted</v>
      </c>
      <c r="J2850" s="3">
        <f>Table3[[#This Row],[Quantity_Sold]]*Table3[[#This Row],[Selling_Price]]</f>
        <v>1260</v>
      </c>
      <c r="K2850" s="3">
        <f t="shared" si="178"/>
        <v>10.5</v>
      </c>
      <c r="L2850" s="3">
        <f t="shared" si="179"/>
        <v>1249.5</v>
      </c>
      <c r="M2850" s="3" t="str">
        <f>TEXT(Table3[[#This Row],[Date]], "mmmm")</f>
        <v>February</v>
      </c>
      <c r="N2850" s="3" t="str">
        <f>_xlfn.XLOOKUP(D2850,Customers!A:A,Customers!B:B )</f>
        <v>Matthews, Flores and Bradley</v>
      </c>
      <c r="O2850" s="3" t="str">
        <f>_xlfn.XLOOKUP(C2850,Books!A:A,Books!B:B)</f>
        <v>Nearly material</v>
      </c>
      <c r="P2850" s="3" t="str">
        <f>INDEX(Customers!B:B,MATCH(D2850,Customers!A:A,0))</f>
        <v>Matthews, Flores and Bradley</v>
      </c>
    </row>
    <row r="2851" spans="1:16">
      <c r="A2851" t="s">
        <v>3498</v>
      </c>
      <c r="B2851" s="5">
        <v>44978</v>
      </c>
      <c r="C2851" t="s">
        <v>106</v>
      </c>
      <c r="D2851" t="s">
        <v>218</v>
      </c>
      <c r="E2851">
        <v>5</v>
      </c>
      <c r="F2851" t="str">
        <f t="shared" si="176"/>
        <v>normal</v>
      </c>
      <c r="G2851" s="3">
        <v>219</v>
      </c>
      <c r="H2851">
        <v>10</v>
      </c>
      <c r="I2851" t="str">
        <f t="shared" si="177"/>
        <v>discounted</v>
      </c>
      <c r="J2851" s="3">
        <f>Table3[[#This Row],[Quantity_Sold]]*Table3[[#This Row],[Selling_Price]]</f>
        <v>1095</v>
      </c>
      <c r="K2851" s="3">
        <f t="shared" si="178"/>
        <v>21.9</v>
      </c>
      <c r="L2851" s="3">
        <f t="shared" si="179"/>
        <v>1073.0999999999999</v>
      </c>
      <c r="M2851" s="3" t="str">
        <f>TEXT(Table3[[#This Row],[Date]], "mmmm")</f>
        <v>February</v>
      </c>
      <c r="N2851" s="3" t="str">
        <f>_xlfn.XLOOKUP(D2851,Customers!A:A,Customers!B:B )</f>
        <v>Fox-Williams</v>
      </c>
      <c r="O2851" s="3" t="str">
        <f>_xlfn.XLOOKUP(C2851,Books!A:A,Books!B:B)</f>
        <v>Some may</v>
      </c>
      <c r="P2851" s="3" t="str">
        <f>INDEX(Customers!B:B,MATCH(D2851,Customers!A:A,0))</f>
        <v>Fox-Williams</v>
      </c>
    </row>
    <row r="2852" spans="1:16">
      <c r="A2852" t="s">
        <v>3499</v>
      </c>
      <c r="B2852" s="5">
        <v>44969</v>
      </c>
      <c r="C2852" t="s">
        <v>94</v>
      </c>
      <c r="D2852" t="s">
        <v>332</v>
      </c>
      <c r="E2852">
        <v>8</v>
      </c>
      <c r="F2852" t="str">
        <f t="shared" si="176"/>
        <v>Bulk</v>
      </c>
      <c r="G2852" s="3">
        <v>262</v>
      </c>
      <c r="H2852">
        <v>15</v>
      </c>
      <c r="I2852" t="str">
        <f t="shared" si="177"/>
        <v>discounted</v>
      </c>
      <c r="J2852" s="3">
        <f>Table3[[#This Row],[Quantity_Sold]]*Table3[[#This Row],[Selling_Price]]</f>
        <v>2096</v>
      </c>
      <c r="K2852" s="3">
        <f t="shared" si="178"/>
        <v>39.299999999999997</v>
      </c>
      <c r="L2852" s="3">
        <f t="shared" si="179"/>
        <v>2056.6999999999998</v>
      </c>
      <c r="M2852" s="3" t="str">
        <f>TEXT(Table3[[#This Row],[Date]], "mmmm")</f>
        <v>February</v>
      </c>
      <c r="N2852" s="3" t="str">
        <f>_xlfn.XLOOKUP(D2852,Customers!A:A,Customers!B:B )</f>
        <v>Powell-Cox</v>
      </c>
      <c r="O2852" s="3" t="str">
        <f>_xlfn.XLOOKUP(C2852,Books!A:A,Books!B:B)</f>
        <v>Number owner</v>
      </c>
      <c r="P2852" s="3" t="str">
        <f>INDEX(Customers!B:B,MATCH(D2852,Customers!A:A,0))</f>
        <v>Powell-Cox</v>
      </c>
    </row>
    <row r="2853" spans="1:16">
      <c r="A2853" t="s">
        <v>3500</v>
      </c>
      <c r="B2853" s="5">
        <v>44966</v>
      </c>
      <c r="C2853" t="s">
        <v>13</v>
      </c>
      <c r="D2853" t="s">
        <v>198</v>
      </c>
      <c r="E2853">
        <v>8</v>
      </c>
      <c r="F2853" t="str">
        <f t="shared" si="176"/>
        <v>Bulk</v>
      </c>
      <c r="G2853" s="3">
        <v>354</v>
      </c>
      <c r="H2853">
        <v>15</v>
      </c>
      <c r="I2853" t="str">
        <f t="shared" si="177"/>
        <v>discounted</v>
      </c>
      <c r="J2853" s="3">
        <f>Table3[[#This Row],[Quantity_Sold]]*Table3[[#This Row],[Selling_Price]]</f>
        <v>2832</v>
      </c>
      <c r="K2853" s="3">
        <f t="shared" si="178"/>
        <v>53.1</v>
      </c>
      <c r="L2853" s="3">
        <f t="shared" si="179"/>
        <v>2778.9</v>
      </c>
      <c r="M2853" s="3" t="str">
        <f>TEXT(Table3[[#This Row],[Date]], "mmmm")</f>
        <v>February</v>
      </c>
      <c r="N2853" s="3" t="str">
        <f>_xlfn.XLOOKUP(D2853,Customers!A:A,Customers!B:B )</f>
        <v>Harris-Mills</v>
      </c>
      <c r="O2853" s="3" t="str">
        <f>_xlfn.XLOOKUP(C2853,Books!A:A,Books!B:B)</f>
        <v>Food ability</v>
      </c>
      <c r="P2853" s="3" t="str">
        <f>INDEX(Customers!B:B,MATCH(D2853,Customers!A:A,0))</f>
        <v>Harris-Mills</v>
      </c>
    </row>
    <row r="2854" spans="1:16">
      <c r="A2854" t="s">
        <v>3501</v>
      </c>
      <c r="B2854" s="5">
        <v>44984</v>
      </c>
      <c r="C2854" t="s">
        <v>76</v>
      </c>
      <c r="D2854" t="s">
        <v>564</v>
      </c>
      <c r="E2854">
        <v>6</v>
      </c>
      <c r="F2854" t="str">
        <f t="shared" si="176"/>
        <v>Bulk</v>
      </c>
      <c r="G2854" s="3">
        <v>305</v>
      </c>
      <c r="H2854">
        <v>15</v>
      </c>
      <c r="I2854" t="str">
        <f t="shared" si="177"/>
        <v>discounted</v>
      </c>
      <c r="J2854" s="3">
        <f>Table3[[#This Row],[Quantity_Sold]]*Table3[[#This Row],[Selling_Price]]</f>
        <v>1830</v>
      </c>
      <c r="K2854" s="3">
        <f t="shared" si="178"/>
        <v>45.75</v>
      </c>
      <c r="L2854" s="3">
        <f t="shared" si="179"/>
        <v>1784.25</v>
      </c>
      <c r="M2854" s="3" t="str">
        <f>TEXT(Table3[[#This Row],[Date]], "mmmm")</f>
        <v>February</v>
      </c>
      <c r="N2854" s="3" t="str">
        <f>_xlfn.XLOOKUP(D2854,Customers!A:A,Customers!B:B )</f>
        <v>Hernandez, Castaneda and Khan</v>
      </c>
      <c r="O2854" s="3" t="str">
        <f>_xlfn.XLOOKUP(C2854,Books!A:A,Books!B:B)</f>
        <v>Above treatment</v>
      </c>
      <c r="P2854" s="3" t="str">
        <f>INDEX(Customers!B:B,MATCH(D2854,Customers!A:A,0))</f>
        <v>Hernandez, Castaneda and Khan</v>
      </c>
    </row>
    <row r="2855" spans="1:16">
      <c r="A2855" t="s">
        <v>3502</v>
      </c>
      <c r="B2855" s="5">
        <v>44981</v>
      </c>
      <c r="C2855" t="s">
        <v>124</v>
      </c>
      <c r="D2855" t="s">
        <v>168</v>
      </c>
      <c r="E2855">
        <v>2</v>
      </c>
      <c r="F2855" t="str">
        <f t="shared" si="176"/>
        <v>normal</v>
      </c>
      <c r="G2855" s="3">
        <v>362</v>
      </c>
      <c r="H2855">
        <v>10</v>
      </c>
      <c r="I2855" t="str">
        <f t="shared" si="177"/>
        <v>discounted</v>
      </c>
      <c r="J2855" s="3">
        <f>Table3[[#This Row],[Quantity_Sold]]*Table3[[#This Row],[Selling_Price]]</f>
        <v>724</v>
      </c>
      <c r="K2855" s="3">
        <f t="shared" si="178"/>
        <v>36.200000000000003</v>
      </c>
      <c r="L2855" s="3">
        <f t="shared" si="179"/>
        <v>687.8</v>
      </c>
      <c r="M2855" s="3" t="str">
        <f>TEXT(Table3[[#This Row],[Date]], "mmmm")</f>
        <v>February</v>
      </c>
      <c r="N2855" s="3" t="str">
        <f>_xlfn.XLOOKUP(D2855,Customers!A:A,Customers!B:B )</f>
        <v>Maldonado, Miller and Thomas</v>
      </c>
      <c r="O2855" s="3" t="str">
        <f>_xlfn.XLOOKUP(C2855,Books!A:A,Books!B:B)</f>
        <v>Financial</v>
      </c>
      <c r="P2855" s="3" t="str">
        <f>INDEX(Customers!B:B,MATCH(D2855,Customers!A:A,0))</f>
        <v>Maldonado, Miller and Thomas</v>
      </c>
    </row>
    <row r="2856" spans="1:16">
      <c r="A2856" t="s">
        <v>3503</v>
      </c>
      <c r="B2856" s="5">
        <v>44969</v>
      </c>
      <c r="C2856" t="s">
        <v>28</v>
      </c>
      <c r="D2856" t="s">
        <v>224</v>
      </c>
      <c r="E2856">
        <v>4</v>
      </c>
      <c r="F2856" t="str">
        <f t="shared" si="176"/>
        <v>normal</v>
      </c>
      <c r="G2856" s="3">
        <v>342</v>
      </c>
      <c r="H2856">
        <v>0</v>
      </c>
      <c r="I2856" t="str">
        <f t="shared" si="177"/>
        <v>full price</v>
      </c>
      <c r="J2856" s="3">
        <f>Table3[[#This Row],[Quantity_Sold]]*Table3[[#This Row],[Selling_Price]]</f>
        <v>1368</v>
      </c>
      <c r="K2856" s="3">
        <f t="shared" si="178"/>
        <v>0</v>
      </c>
      <c r="L2856" s="3">
        <f t="shared" si="179"/>
        <v>1368</v>
      </c>
      <c r="M2856" s="3" t="str">
        <f>TEXT(Table3[[#This Row],[Date]], "mmmm")</f>
        <v>February</v>
      </c>
      <c r="N2856" s="3" t="str">
        <f>_xlfn.XLOOKUP(D2856,Customers!A:A,Customers!B:B )</f>
        <v>Williams Ltd</v>
      </c>
      <c r="O2856" s="3" t="str">
        <f>_xlfn.XLOOKUP(C2856,Books!A:A,Books!B:B)</f>
        <v>Eat pattern view</v>
      </c>
      <c r="P2856" s="3" t="str">
        <f>INDEX(Customers!B:B,MATCH(D2856,Customers!A:A,0))</f>
        <v>Williams Ltd</v>
      </c>
    </row>
    <row r="2857" spans="1:16">
      <c r="A2857" t="s">
        <v>3504</v>
      </c>
      <c r="B2857" s="5">
        <v>44982</v>
      </c>
      <c r="C2857" t="s">
        <v>110</v>
      </c>
      <c r="D2857" t="s">
        <v>524</v>
      </c>
      <c r="E2857">
        <v>5</v>
      </c>
      <c r="F2857" t="str">
        <f t="shared" si="176"/>
        <v>normal</v>
      </c>
      <c r="G2857" s="3">
        <v>451</v>
      </c>
      <c r="H2857">
        <v>5</v>
      </c>
      <c r="I2857" t="str">
        <f t="shared" si="177"/>
        <v>discounted</v>
      </c>
      <c r="J2857" s="3">
        <f>Table3[[#This Row],[Quantity_Sold]]*Table3[[#This Row],[Selling_Price]]</f>
        <v>2255</v>
      </c>
      <c r="K2857" s="3">
        <f t="shared" si="178"/>
        <v>22.55</v>
      </c>
      <c r="L2857" s="3">
        <f t="shared" si="179"/>
        <v>2232.4499999999998</v>
      </c>
      <c r="M2857" s="3" t="str">
        <f>TEXT(Table3[[#This Row],[Date]], "mmmm")</f>
        <v>February</v>
      </c>
      <c r="N2857" s="3" t="str">
        <f>_xlfn.XLOOKUP(D2857,Customers!A:A,Customers!B:B )</f>
        <v>Golden Inc</v>
      </c>
      <c r="O2857" s="3" t="str">
        <f>_xlfn.XLOOKUP(C2857,Books!A:A,Books!B:B)</f>
        <v>Sense produce</v>
      </c>
      <c r="P2857" s="3" t="str">
        <f>INDEX(Customers!B:B,MATCH(D2857,Customers!A:A,0))</f>
        <v>Golden Inc</v>
      </c>
    </row>
    <row r="2858" spans="1:16">
      <c r="A2858" t="s">
        <v>3505</v>
      </c>
      <c r="B2858" s="5">
        <v>44979</v>
      </c>
      <c r="C2858" t="s">
        <v>74</v>
      </c>
      <c r="D2858" t="s">
        <v>400</v>
      </c>
      <c r="E2858">
        <v>1</v>
      </c>
      <c r="F2858" t="str">
        <f t="shared" si="176"/>
        <v>normal</v>
      </c>
      <c r="G2858" s="3">
        <v>347</v>
      </c>
      <c r="H2858">
        <v>15</v>
      </c>
      <c r="I2858" t="str">
        <f t="shared" si="177"/>
        <v>discounted</v>
      </c>
      <c r="J2858" s="3">
        <f>Table3[[#This Row],[Quantity_Sold]]*Table3[[#This Row],[Selling_Price]]</f>
        <v>347</v>
      </c>
      <c r="K2858" s="3">
        <f t="shared" si="178"/>
        <v>52.05</v>
      </c>
      <c r="L2858" s="3">
        <f t="shared" si="179"/>
        <v>294.95</v>
      </c>
      <c r="M2858" s="3" t="str">
        <f>TEXT(Table3[[#This Row],[Date]], "mmmm")</f>
        <v>February</v>
      </c>
      <c r="N2858" s="3" t="str">
        <f>_xlfn.XLOOKUP(D2858,Customers!A:A,Customers!B:B )</f>
        <v>Clarke Group</v>
      </c>
      <c r="O2858" s="3" t="str">
        <f>_xlfn.XLOOKUP(C2858,Books!A:A,Books!B:B)</f>
        <v>Think either pressure</v>
      </c>
      <c r="P2858" s="3" t="str">
        <f>INDEX(Customers!B:B,MATCH(D2858,Customers!A:A,0))</f>
        <v>Clarke Group</v>
      </c>
    </row>
    <row r="2859" spans="1:16">
      <c r="A2859" t="s">
        <v>3506</v>
      </c>
      <c r="B2859" s="5">
        <v>44961</v>
      </c>
      <c r="C2859" t="s">
        <v>94</v>
      </c>
      <c r="D2859" t="s">
        <v>340</v>
      </c>
      <c r="E2859">
        <v>2</v>
      </c>
      <c r="F2859" t="str">
        <f t="shared" si="176"/>
        <v>normal</v>
      </c>
      <c r="G2859" s="3">
        <v>262</v>
      </c>
      <c r="H2859">
        <v>10</v>
      </c>
      <c r="I2859" t="str">
        <f t="shared" si="177"/>
        <v>discounted</v>
      </c>
      <c r="J2859" s="3">
        <f>Table3[[#This Row],[Quantity_Sold]]*Table3[[#This Row],[Selling_Price]]</f>
        <v>524</v>
      </c>
      <c r="K2859" s="3">
        <f t="shared" si="178"/>
        <v>26.2</v>
      </c>
      <c r="L2859" s="3">
        <f t="shared" si="179"/>
        <v>497.8</v>
      </c>
      <c r="M2859" s="3" t="str">
        <f>TEXT(Table3[[#This Row],[Date]], "mmmm")</f>
        <v>February</v>
      </c>
      <c r="N2859" s="3" t="str">
        <f>_xlfn.XLOOKUP(D2859,Customers!A:A,Customers!B:B )</f>
        <v>Miller-Miller</v>
      </c>
      <c r="O2859" s="3" t="str">
        <f>_xlfn.XLOOKUP(C2859,Books!A:A,Books!B:B)</f>
        <v>Number owner</v>
      </c>
      <c r="P2859" s="3" t="str">
        <f>INDEX(Customers!B:B,MATCH(D2859,Customers!A:A,0))</f>
        <v>Miller-Miller</v>
      </c>
    </row>
    <row r="2860" spans="1:16">
      <c r="A2860" t="s">
        <v>3507</v>
      </c>
      <c r="B2860" s="5">
        <v>44958</v>
      </c>
      <c r="C2860" t="s">
        <v>72</v>
      </c>
      <c r="D2860" t="s">
        <v>360</v>
      </c>
      <c r="E2860">
        <v>9</v>
      </c>
      <c r="F2860" t="str">
        <f t="shared" si="176"/>
        <v>Bulk</v>
      </c>
      <c r="G2860" s="3">
        <v>423</v>
      </c>
      <c r="H2860">
        <v>0</v>
      </c>
      <c r="I2860" t="str">
        <f t="shared" si="177"/>
        <v>full price</v>
      </c>
      <c r="J2860" s="3">
        <f>Table3[[#This Row],[Quantity_Sold]]*Table3[[#This Row],[Selling_Price]]</f>
        <v>3807</v>
      </c>
      <c r="K2860" s="3">
        <f t="shared" si="178"/>
        <v>0</v>
      </c>
      <c r="L2860" s="3">
        <f t="shared" si="179"/>
        <v>3807</v>
      </c>
      <c r="M2860" s="3" t="str">
        <f>TEXT(Table3[[#This Row],[Date]], "mmmm")</f>
        <v>February</v>
      </c>
      <c r="N2860" s="3" t="str">
        <f>_xlfn.XLOOKUP(D2860,Customers!A:A,Customers!B:B )</f>
        <v>Guzman Ltd</v>
      </c>
      <c r="O2860" s="3" t="str">
        <f>_xlfn.XLOOKUP(C2860,Books!A:A,Books!B:B)</f>
        <v>Remain hard</v>
      </c>
      <c r="P2860" s="3" t="str">
        <f>INDEX(Customers!B:B,MATCH(D2860,Customers!A:A,0))</f>
        <v>Guzman Ltd</v>
      </c>
    </row>
    <row r="2861" spans="1:16">
      <c r="A2861" t="s">
        <v>3508</v>
      </c>
      <c r="B2861" s="5">
        <v>44974</v>
      </c>
      <c r="C2861" t="s">
        <v>104</v>
      </c>
      <c r="D2861" t="s">
        <v>178</v>
      </c>
      <c r="E2861">
        <v>7</v>
      </c>
      <c r="F2861" t="str">
        <f t="shared" si="176"/>
        <v>Bulk</v>
      </c>
      <c r="G2861" s="3">
        <v>465</v>
      </c>
      <c r="H2861">
        <v>15</v>
      </c>
      <c r="I2861" t="str">
        <f t="shared" si="177"/>
        <v>discounted</v>
      </c>
      <c r="J2861" s="3">
        <f>Table3[[#This Row],[Quantity_Sold]]*Table3[[#This Row],[Selling_Price]]</f>
        <v>3255</v>
      </c>
      <c r="K2861" s="3">
        <f t="shared" si="178"/>
        <v>69.75</v>
      </c>
      <c r="L2861" s="3">
        <f t="shared" si="179"/>
        <v>3185.25</v>
      </c>
      <c r="M2861" s="3" t="str">
        <f>TEXT(Table3[[#This Row],[Date]], "mmmm")</f>
        <v>February</v>
      </c>
      <c r="N2861" s="3" t="str">
        <f>_xlfn.XLOOKUP(D2861,Customers!A:A,Customers!B:B )</f>
        <v>Ross, Ballard and Clark</v>
      </c>
      <c r="O2861" s="3" t="str">
        <f>_xlfn.XLOOKUP(C2861,Books!A:A,Books!B:B)</f>
        <v>Process find daughter</v>
      </c>
      <c r="P2861" s="3" t="str">
        <f>INDEX(Customers!B:B,MATCH(D2861,Customers!A:A,0))</f>
        <v>Ross, Ballard and Clark</v>
      </c>
    </row>
    <row r="2862" spans="1:16">
      <c r="A2862" t="s">
        <v>3509</v>
      </c>
      <c r="B2862" s="5">
        <v>44972</v>
      </c>
      <c r="C2862" t="s">
        <v>28</v>
      </c>
      <c r="D2862" t="s">
        <v>222</v>
      </c>
      <c r="E2862">
        <v>3</v>
      </c>
      <c r="F2862" t="str">
        <f t="shared" si="176"/>
        <v>normal</v>
      </c>
      <c r="G2862" s="3">
        <v>342</v>
      </c>
      <c r="H2862">
        <v>10</v>
      </c>
      <c r="I2862" t="str">
        <f t="shared" si="177"/>
        <v>discounted</v>
      </c>
      <c r="J2862" s="3">
        <f>Table3[[#This Row],[Quantity_Sold]]*Table3[[#This Row],[Selling_Price]]</f>
        <v>1026</v>
      </c>
      <c r="K2862" s="3">
        <f t="shared" si="178"/>
        <v>34.200000000000003</v>
      </c>
      <c r="L2862" s="3">
        <f t="shared" si="179"/>
        <v>991.8</v>
      </c>
      <c r="M2862" s="3" t="str">
        <f>TEXT(Table3[[#This Row],[Date]], "mmmm")</f>
        <v>February</v>
      </c>
      <c r="N2862" s="3" t="str">
        <f>_xlfn.XLOOKUP(D2862,Customers!A:A,Customers!B:B )</f>
        <v>Lewis-Hunter</v>
      </c>
      <c r="O2862" s="3" t="str">
        <f>_xlfn.XLOOKUP(C2862,Books!A:A,Books!B:B)</f>
        <v>Eat pattern view</v>
      </c>
      <c r="P2862" s="3" t="str">
        <f>INDEX(Customers!B:B,MATCH(D2862,Customers!A:A,0))</f>
        <v>Lewis-Hunter</v>
      </c>
    </row>
    <row r="2863" spans="1:16">
      <c r="A2863" t="s">
        <v>3510</v>
      </c>
      <c r="B2863" s="5">
        <v>44976</v>
      </c>
      <c r="C2863" t="s">
        <v>10</v>
      </c>
      <c r="D2863" t="s">
        <v>478</v>
      </c>
      <c r="E2863">
        <v>1</v>
      </c>
      <c r="F2863" t="str">
        <f t="shared" si="176"/>
        <v>normal</v>
      </c>
      <c r="G2863" s="3">
        <v>167</v>
      </c>
      <c r="H2863">
        <v>15</v>
      </c>
      <c r="I2863" t="str">
        <f t="shared" si="177"/>
        <v>discounted</v>
      </c>
      <c r="J2863" s="3">
        <f>Table3[[#This Row],[Quantity_Sold]]*Table3[[#This Row],[Selling_Price]]</f>
        <v>167</v>
      </c>
      <c r="K2863" s="3">
        <f t="shared" si="178"/>
        <v>25.05</v>
      </c>
      <c r="L2863" s="3">
        <f t="shared" si="179"/>
        <v>141.94999999999999</v>
      </c>
      <c r="M2863" s="3" t="str">
        <f>TEXT(Table3[[#This Row],[Date]], "mmmm")</f>
        <v>February</v>
      </c>
      <c r="N2863" s="3" t="str">
        <f>_xlfn.XLOOKUP(D2863,Customers!A:A,Customers!B:B )</f>
        <v>Moran LLC</v>
      </c>
      <c r="O2863" s="3" t="str">
        <f>_xlfn.XLOOKUP(C2863,Books!A:A,Books!B:B)</f>
        <v>Late</v>
      </c>
      <c r="P2863" s="3" t="str">
        <f>INDEX(Customers!B:B,MATCH(D2863,Customers!A:A,0))</f>
        <v>Moran LLC</v>
      </c>
    </row>
    <row r="2864" spans="1:16">
      <c r="A2864" t="s">
        <v>3511</v>
      </c>
      <c r="B2864" s="5">
        <v>44959</v>
      </c>
      <c r="C2864" t="s">
        <v>68</v>
      </c>
      <c r="D2864" t="s">
        <v>236</v>
      </c>
      <c r="E2864">
        <v>1</v>
      </c>
      <c r="F2864" t="str">
        <f t="shared" si="176"/>
        <v>normal</v>
      </c>
      <c r="G2864" s="3">
        <v>410</v>
      </c>
      <c r="H2864">
        <v>5</v>
      </c>
      <c r="I2864" t="str">
        <f t="shared" si="177"/>
        <v>discounted</v>
      </c>
      <c r="J2864" s="3">
        <f>Table3[[#This Row],[Quantity_Sold]]*Table3[[#This Row],[Selling_Price]]</f>
        <v>410</v>
      </c>
      <c r="K2864" s="3">
        <f t="shared" si="178"/>
        <v>20.5</v>
      </c>
      <c r="L2864" s="3">
        <f t="shared" si="179"/>
        <v>389.5</v>
      </c>
      <c r="M2864" s="3" t="str">
        <f>TEXT(Table3[[#This Row],[Date]], "mmmm")</f>
        <v>February</v>
      </c>
      <c r="N2864" s="3" t="str">
        <f>_xlfn.XLOOKUP(D2864,Customers!A:A,Customers!B:B )</f>
        <v>Davis, Franklin and Pollard</v>
      </c>
      <c r="O2864" s="3" t="str">
        <f>_xlfn.XLOOKUP(C2864,Books!A:A,Books!B:B)</f>
        <v>Audience will series</v>
      </c>
      <c r="P2864" s="3" t="str">
        <f>INDEX(Customers!B:B,MATCH(D2864,Customers!A:A,0))</f>
        <v>Davis, Franklin and Pollard</v>
      </c>
    </row>
    <row r="2865" spans="1:16">
      <c r="A2865" t="s">
        <v>3512</v>
      </c>
      <c r="B2865" s="5">
        <v>44978</v>
      </c>
      <c r="C2865" t="s">
        <v>116</v>
      </c>
      <c r="D2865" t="s">
        <v>139</v>
      </c>
      <c r="E2865">
        <v>8</v>
      </c>
      <c r="F2865" t="str">
        <f t="shared" si="176"/>
        <v>Bulk</v>
      </c>
      <c r="G2865" s="3">
        <v>209</v>
      </c>
      <c r="H2865">
        <v>0</v>
      </c>
      <c r="I2865" t="str">
        <f t="shared" si="177"/>
        <v>full price</v>
      </c>
      <c r="J2865" s="3">
        <f>Table3[[#This Row],[Quantity_Sold]]*Table3[[#This Row],[Selling_Price]]</f>
        <v>1672</v>
      </c>
      <c r="K2865" s="3">
        <f t="shared" si="178"/>
        <v>0</v>
      </c>
      <c r="L2865" s="3">
        <f t="shared" si="179"/>
        <v>1672</v>
      </c>
      <c r="M2865" s="3" t="str">
        <f>TEXT(Table3[[#This Row],[Date]], "mmmm")</f>
        <v>February</v>
      </c>
      <c r="N2865" s="3" t="str">
        <f>_xlfn.XLOOKUP(D2865,Customers!A:A,Customers!B:B )</f>
        <v>Garcia-Martin</v>
      </c>
      <c r="O2865" s="3" t="str">
        <f>_xlfn.XLOOKUP(C2865,Books!A:A,Books!B:B)</f>
        <v>Present positive</v>
      </c>
      <c r="P2865" s="3" t="str">
        <f>INDEX(Customers!B:B,MATCH(D2865,Customers!A:A,0))</f>
        <v>Garcia-Martin</v>
      </c>
    </row>
    <row r="2866" spans="1:16">
      <c r="A2866" t="s">
        <v>3513</v>
      </c>
      <c r="B2866" s="5">
        <v>44977</v>
      </c>
      <c r="C2866" t="s">
        <v>96</v>
      </c>
      <c r="D2866" t="s">
        <v>588</v>
      </c>
      <c r="E2866">
        <v>5</v>
      </c>
      <c r="F2866" t="str">
        <f t="shared" si="176"/>
        <v>normal</v>
      </c>
      <c r="G2866" s="3">
        <v>396</v>
      </c>
      <c r="H2866">
        <v>0</v>
      </c>
      <c r="I2866" t="str">
        <f t="shared" si="177"/>
        <v>full price</v>
      </c>
      <c r="J2866" s="3">
        <f>Table3[[#This Row],[Quantity_Sold]]*Table3[[#This Row],[Selling_Price]]</f>
        <v>1980</v>
      </c>
      <c r="K2866" s="3">
        <f t="shared" si="178"/>
        <v>0</v>
      </c>
      <c r="L2866" s="3">
        <f t="shared" si="179"/>
        <v>1980</v>
      </c>
      <c r="M2866" s="3" t="str">
        <f>TEXT(Table3[[#This Row],[Date]], "mmmm")</f>
        <v>February</v>
      </c>
      <c r="N2866" s="3" t="str">
        <f>_xlfn.XLOOKUP(D2866,Customers!A:A,Customers!B:B )</f>
        <v>Wilkinson, Bell and Stevens</v>
      </c>
      <c r="O2866" s="3" t="str">
        <f>_xlfn.XLOOKUP(C2866,Books!A:A,Books!B:B)</f>
        <v>Green city audience</v>
      </c>
      <c r="P2866" s="3" t="str">
        <f>INDEX(Customers!B:B,MATCH(D2866,Customers!A:A,0))</f>
        <v>Wilkinson, Bell and Stevens</v>
      </c>
    </row>
    <row r="2867" spans="1:16">
      <c r="A2867" t="s">
        <v>3514</v>
      </c>
      <c r="B2867" s="5">
        <v>44983</v>
      </c>
      <c r="C2867" t="s">
        <v>50</v>
      </c>
      <c r="D2867" t="s">
        <v>184</v>
      </c>
      <c r="E2867">
        <v>9</v>
      </c>
      <c r="F2867" t="str">
        <f t="shared" si="176"/>
        <v>Bulk</v>
      </c>
      <c r="G2867" s="3">
        <v>269</v>
      </c>
      <c r="H2867">
        <v>10</v>
      </c>
      <c r="I2867" t="str">
        <f t="shared" si="177"/>
        <v>discounted</v>
      </c>
      <c r="J2867" s="3">
        <f>Table3[[#This Row],[Quantity_Sold]]*Table3[[#This Row],[Selling_Price]]</f>
        <v>2421</v>
      </c>
      <c r="K2867" s="3">
        <f t="shared" si="178"/>
        <v>26.9</v>
      </c>
      <c r="L2867" s="3">
        <f t="shared" si="179"/>
        <v>2394.1</v>
      </c>
      <c r="M2867" s="3" t="str">
        <f>TEXT(Table3[[#This Row],[Date]], "mmmm")</f>
        <v>February</v>
      </c>
      <c r="N2867" s="3" t="str">
        <f>_xlfn.XLOOKUP(D2867,Customers!A:A,Customers!B:B )</f>
        <v>Wells, Jones and Rogers</v>
      </c>
      <c r="O2867" s="3" t="str">
        <f>_xlfn.XLOOKUP(C2867,Books!A:A,Books!B:B)</f>
        <v>Course history</v>
      </c>
      <c r="P2867" s="3" t="str">
        <f>INDEX(Customers!B:B,MATCH(D2867,Customers!A:A,0))</f>
        <v>Wells, Jones and Rogers</v>
      </c>
    </row>
    <row r="2868" spans="1:16">
      <c r="A2868" t="s">
        <v>3515</v>
      </c>
      <c r="B2868" s="5">
        <v>44969</v>
      </c>
      <c r="C2868" t="s">
        <v>52</v>
      </c>
      <c r="D2868" t="s">
        <v>164</v>
      </c>
      <c r="E2868">
        <v>8</v>
      </c>
      <c r="F2868" t="str">
        <f t="shared" si="176"/>
        <v>Bulk</v>
      </c>
      <c r="G2868" s="3">
        <v>441</v>
      </c>
      <c r="H2868">
        <v>10</v>
      </c>
      <c r="I2868" t="str">
        <f t="shared" si="177"/>
        <v>discounted</v>
      </c>
      <c r="J2868" s="3">
        <f>Table3[[#This Row],[Quantity_Sold]]*Table3[[#This Row],[Selling_Price]]</f>
        <v>3528</v>
      </c>
      <c r="K2868" s="3">
        <f t="shared" si="178"/>
        <v>44.1</v>
      </c>
      <c r="L2868" s="3">
        <f t="shared" si="179"/>
        <v>3483.9</v>
      </c>
      <c r="M2868" s="3" t="str">
        <f>TEXT(Table3[[#This Row],[Date]], "mmmm")</f>
        <v>February</v>
      </c>
      <c r="N2868" s="3" t="str">
        <f>_xlfn.XLOOKUP(D2868,Customers!A:A,Customers!B:B )</f>
        <v>Munoz, Black and Wilson</v>
      </c>
      <c r="O2868" s="3" t="str">
        <f>_xlfn.XLOOKUP(C2868,Books!A:A,Books!B:B)</f>
        <v>Hope meet thing</v>
      </c>
      <c r="P2868" s="3" t="str">
        <f>INDEX(Customers!B:B,MATCH(D2868,Customers!A:A,0))</f>
        <v>Munoz, Black and Wilson</v>
      </c>
    </row>
    <row r="2869" spans="1:16">
      <c r="A2869" t="s">
        <v>3516</v>
      </c>
      <c r="B2869" s="5">
        <v>44976</v>
      </c>
      <c r="C2869" t="s">
        <v>26</v>
      </c>
      <c r="D2869" t="s">
        <v>186</v>
      </c>
      <c r="E2869">
        <v>8</v>
      </c>
      <c r="F2869" t="str">
        <f t="shared" si="176"/>
        <v>Bulk</v>
      </c>
      <c r="G2869" s="3">
        <v>210</v>
      </c>
      <c r="H2869">
        <v>10</v>
      </c>
      <c r="I2869" t="str">
        <f t="shared" si="177"/>
        <v>discounted</v>
      </c>
      <c r="J2869" s="3">
        <f>Table3[[#This Row],[Quantity_Sold]]*Table3[[#This Row],[Selling_Price]]</f>
        <v>1680</v>
      </c>
      <c r="K2869" s="3">
        <f t="shared" si="178"/>
        <v>21</v>
      </c>
      <c r="L2869" s="3">
        <f t="shared" si="179"/>
        <v>1659</v>
      </c>
      <c r="M2869" s="3" t="str">
        <f>TEXT(Table3[[#This Row],[Date]], "mmmm")</f>
        <v>February</v>
      </c>
      <c r="N2869" s="3" t="str">
        <f>_xlfn.XLOOKUP(D2869,Customers!A:A,Customers!B:B )</f>
        <v>Williams-Edwards</v>
      </c>
      <c r="O2869" s="3" t="str">
        <f>_xlfn.XLOOKUP(C2869,Books!A:A,Books!B:B)</f>
        <v>Nearly material</v>
      </c>
      <c r="P2869" s="3" t="str">
        <f>INDEX(Customers!B:B,MATCH(D2869,Customers!A:A,0))</f>
        <v>Williams-Edwards</v>
      </c>
    </row>
    <row r="2870" spans="1:16">
      <c r="A2870" t="s">
        <v>3517</v>
      </c>
      <c r="B2870" s="5">
        <v>44958</v>
      </c>
      <c r="C2870" t="s">
        <v>40</v>
      </c>
      <c r="D2870" t="s">
        <v>256</v>
      </c>
      <c r="E2870">
        <v>7</v>
      </c>
      <c r="F2870" t="str">
        <f t="shared" si="176"/>
        <v>Bulk</v>
      </c>
      <c r="G2870" s="3">
        <v>427</v>
      </c>
      <c r="H2870">
        <v>5</v>
      </c>
      <c r="I2870" t="str">
        <f t="shared" si="177"/>
        <v>discounted</v>
      </c>
      <c r="J2870" s="3">
        <f>Table3[[#This Row],[Quantity_Sold]]*Table3[[#This Row],[Selling_Price]]</f>
        <v>2989</v>
      </c>
      <c r="K2870" s="3">
        <f t="shared" si="178"/>
        <v>21.35</v>
      </c>
      <c r="L2870" s="3">
        <f t="shared" si="179"/>
        <v>2967.65</v>
      </c>
      <c r="M2870" s="3" t="str">
        <f>TEXT(Table3[[#This Row],[Date]], "mmmm")</f>
        <v>February</v>
      </c>
      <c r="N2870" s="3" t="str">
        <f>_xlfn.XLOOKUP(D2870,Customers!A:A,Customers!B:B )</f>
        <v>Stevenson-Phillips</v>
      </c>
      <c r="O2870" s="3" t="str">
        <f>_xlfn.XLOOKUP(C2870,Books!A:A,Books!B:B)</f>
        <v>Big thought where</v>
      </c>
      <c r="P2870" s="3" t="str">
        <f>INDEX(Customers!B:B,MATCH(D2870,Customers!A:A,0))</f>
        <v>Stevenson-Phillips</v>
      </c>
    </row>
    <row r="2871" spans="1:16">
      <c r="A2871" t="s">
        <v>3518</v>
      </c>
      <c r="B2871" s="5">
        <v>44968</v>
      </c>
      <c r="C2871" t="s">
        <v>54</v>
      </c>
      <c r="D2871" t="s">
        <v>508</v>
      </c>
      <c r="E2871">
        <v>1</v>
      </c>
      <c r="F2871" t="str">
        <f t="shared" si="176"/>
        <v>normal</v>
      </c>
      <c r="G2871" s="3">
        <v>421</v>
      </c>
      <c r="H2871">
        <v>15</v>
      </c>
      <c r="I2871" t="str">
        <f t="shared" si="177"/>
        <v>discounted</v>
      </c>
      <c r="J2871" s="3">
        <f>Table3[[#This Row],[Quantity_Sold]]*Table3[[#This Row],[Selling_Price]]</f>
        <v>421</v>
      </c>
      <c r="K2871" s="3">
        <f t="shared" si="178"/>
        <v>63.15</v>
      </c>
      <c r="L2871" s="3">
        <f t="shared" si="179"/>
        <v>357.85</v>
      </c>
      <c r="M2871" s="3" t="str">
        <f>TEXT(Table3[[#This Row],[Date]], "mmmm")</f>
        <v>February</v>
      </c>
      <c r="N2871" s="3" t="str">
        <f>_xlfn.XLOOKUP(D2871,Customers!A:A,Customers!B:B )</f>
        <v>George, Howard and Mcdaniel</v>
      </c>
      <c r="O2871" s="3" t="str">
        <f>_xlfn.XLOOKUP(C2871,Books!A:A,Books!B:B)</f>
        <v>Author director</v>
      </c>
      <c r="P2871" s="3" t="str">
        <f>INDEX(Customers!B:B,MATCH(D2871,Customers!A:A,0))</f>
        <v>George, Howard and Mcdaniel</v>
      </c>
    </row>
    <row r="2872" spans="1:16">
      <c r="A2872" t="s">
        <v>3519</v>
      </c>
      <c r="B2872" s="5">
        <v>44962</v>
      </c>
      <c r="C2872" t="s">
        <v>20</v>
      </c>
      <c r="D2872" t="s">
        <v>498</v>
      </c>
      <c r="E2872">
        <v>7</v>
      </c>
      <c r="F2872" t="str">
        <f t="shared" si="176"/>
        <v>Bulk</v>
      </c>
      <c r="G2872" s="3">
        <v>213</v>
      </c>
      <c r="H2872">
        <v>10</v>
      </c>
      <c r="I2872" t="str">
        <f t="shared" si="177"/>
        <v>discounted</v>
      </c>
      <c r="J2872" s="3">
        <f>Table3[[#This Row],[Quantity_Sold]]*Table3[[#This Row],[Selling_Price]]</f>
        <v>1491</v>
      </c>
      <c r="K2872" s="3">
        <f t="shared" si="178"/>
        <v>21.3</v>
      </c>
      <c r="L2872" s="3">
        <f t="shared" si="179"/>
        <v>1469.7</v>
      </c>
      <c r="M2872" s="3" t="str">
        <f>TEXT(Table3[[#This Row],[Date]], "mmmm")</f>
        <v>February</v>
      </c>
      <c r="N2872" s="3" t="str">
        <f>_xlfn.XLOOKUP(D2872,Customers!A:A,Customers!B:B )</f>
        <v>Anderson-Hogan</v>
      </c>
      <c r="O2872" s="3" t="str">
        <f>_xlfn.XLOOKUP(C2872,Books!A:A,Books!B:B)</f>
        <v>System they</v>
      </c>
      <c r="P2872" s="3" t="str">
        <f>INDEX(Customers!B:B,MATCH(D2872,Customers!A:A,0))</f>
        <v>Anderson-Hogan</v>
      </c>
    </row>
    <row r="2873" spans="1:16">
      <c r="A2873" t="s">
        <v>3520</v>
      </c>
      <c r="B2873" s="5">
        <v>44962</v>
      </c>
      <c r="C2873" t="s">
        <v>30</v>
      </c>
      <c r="D2873" t="s">
        <v>502</v>
      </c>
      <c r="E2873">
        <v>9</v>
      </c>
      <c r="F2873" t="str">
        <f t="shared" si="176"/>
        <v>Bulk</v>
      </c>
      <c r="G2873" s="3">
        <v>281</v>
      </c>
      <c r="H2873">
        <v>10</v>
      </c>
      <c r="I2873" t="str">
        <f t="shared" si="177"/>
        <v>discounted</v>
      </c>
      <c r="J2873" s="3">
        <f>Table3[[#This Row],[Quantity_Sold]]*Table3[[#This Row],[Selling_Price]]</f>
        <v>2529</v>
      </c>
      <c r="K2873" s="3">
        <f t="shared" si="178"/>
        <v>28.1</v>
      </c>
      <c r="L2873" s="3">
        <f t="shared" si="179"/>
        <v>2500.9</v>
      </c>
      <c r="M2873" s="3" t="str">
        <f>TEXT(Table3[[#This Row],[Date]], "mmmm")</f>
        <v>February</v>
      </c>
      <c r="N2873" s="3" t="str">
        <f>_xlfn.XLOOKUP(D2873,Customers!A:A,Customers!B:B )</f>
        <v>Ware LLC</v>
      </c>
      <c r="O2873" s="3" t="str">
        <f>_xlfn.XLOOKUP(C2873,Books!A:A,Books!B:B)</f>
        <v>Remember serve</v>
      </c>
      <c r="P2873" s="3" t="str">
        <f>INDEX(Customers!B:B,MATCH(D2873,Customers!A:A,0))</f>
        <v>Ware LLC</v>
      </c>
    </row>
    <row r="2874" spans="1:16">
      <c r="A2874" t="s">
        <v>3521</v>
      </c>
      <c r="B2874" s="5">
        <v>44978</v>
      </c>
      <c r="C2874" t="s">
        <v>20</v>
      </c>
      <c r="D2874" t="s">
        <v>580</v>
      </c>
      <c r="E2874">
        <v>9</v>
      </c>
      <c r="F2874" t="str">
        <f t="shared" si="176"/>
        <v>Bulk</v>
      </c>
      <c r="G2874" s="3">
        <v>213</v>
      </c>
      <c r="H2874">
        <v>15</v>
      </c>
      <c r="I2874" t="str">
        <f t="shared" si="177"/>
        <v>discounted</v>
      </c>
      <c r="J2874" s="3">
        <f>Table3[[#This Row],[Quantity_Sold]]*Table3[[#This Row],[Selling_Price]]</f>
        <v>1917</v>
      </c>
      <c r="K2874" s="3">
        <f t="shared" si="178"/>
        <v>31.95</v>
      </c>
      <c r="L2874" s="3">
        <f t="shared" si="179"/>
        <v>1885.05</v>
      </c>
      <c r="M2874" s="3" t="str">
        <f>TEXT(Table3[[#This Row],[Date]], "mmmm")</f>
        <v>February</v>
      </c>
      <c r="N2874" s="3" t="str">
        <f>_xlfn.XLOOKUP(D2874,Customers!A:A,Customers!B:B )</f>
        <v>Brown-Walter</v>
      </c>
      <c r="O2874" s="3" t="str">
        <f>_xlfn.XLOOKUP(C2874,Books!A:A,Books!B:B)</f>
        <v>System they</v>
      </c>
      <c r="P2874" s="3" t="str">
        <f>INDEX(Customers!B:B,MATCH(D2874,Customers!A:A,0))</f>
        <v>Brown-Walter</v>
      </c>
    </row>
    <row r="2875" spans="1:16">
      <c r="A2875" t="s">
        <v>3522</v>
      </c>
      <c r="B2875" s="5">
        <v>44979</v>
      </c>
      <c r="C2875" t="s">
        <v>88</v>
      </c>
      <c r="D2875" t="s">
        <v>344</v>
      </c>
      <c r="E2875">
        <v>1</v>
      </c>
      <c r="F2875" t="str">
        <f t="shared" si="176"/>
        <v>normal</v>
      </c>
      <c r="G2875" s="3">
        <v>456</v>
      </c>
      <c r="H2875">
        <v>15</v>
      </c>
      <c r="I2875" t="str">
        <f t="shared" si="177"/>
        <v>discounted</v>
      </c>
      <c r="J2875" s="3">
        <f>Table3[[#This Row],[Quantity_Sold]]*Table3[[#This Row],[Selling_Price]]</f>
        <v>456</v>
      </c>
      <c r="K2875" s="3">
        <f t="shared" si="178"/>
        <v>68.400000000000006</v>
      </c>
      <c r="L2875" s="3">
        <f t="shared" si="179"/>
        <v>387.6</v>
      </c>
      <c r="M2875" s="3" t="str">
        <f>TEXT(Table3[[#This Row],[Date]], "mmmm")</f>
        <v>February</v>
      </c>
      <c r="N2875" s="3" t="str">
        <f>_xlfn.XLOOKUP(D2875,Customers!A:A,Customers!B:B )</f>
        <v>Newman-Fitzgerald</v>
      </c>
      <c r="O2875" s="3" t="str">
        <f>_xlfn.XLOOKUP(C2875,Books!A:A,Books!B:B)</f>
        <v>Lay chance</v>
      </c>
      <c r="P2875" s="3" t="str">
        <f>INDEX(Customers!B:B,MATCH(D2875,Customers!A:A,0))</f>
        <v>Newman-Fitzgerald</v>
      </c>
    </row>
    <row r="2876" spans="1:16">
      <c r="A2876" t="s">
        <v>3523</v>
      </c>
      <c r="B2876" s="5">
        <v>44964</v>
      </c>
      <c r="C2876" t="s">
        <v>114</v>
      </c>
      <c r="D2876" t="s">
        <v>182</v>
      </c>
      <c r="E2876">
        <v>7</v>
      </c>
      <c r="F2876" t="str">
        <f t="shared" si="176"/>
        <v>Bulk</v>
      </c>
      <c r="G2876" s="3">
        <v>315</v>
      </c>
      <c r="H2876">
        <v>0</v>
      </c>
      <c r="I2876" t="str">
        <f t="shared" si="177"/>
        <v>full price</v>
      </c>
      <c r="J2876" s="3">
        <f>Table3[[#This Row],[Quantity_Sold]]*Table3[[#This Row],[Selling_Price]]</f>
        <v>2205</v>
      </c>
      <c r="K2876" s="3">
        <f t="shared" si="178"/>
        <v>0</v>
      </c>
      <c r="L2876" s="3">
        <f t="shared" si="179"/>
        <v>2205</v>
      </c>
      <c r="M2876" s="3" t="str">
        <f>TEXT(Table3[[#This Row],[Date]], "mmmm")</f>
        <v>February</v>
      </c>
      <c r="N2876" s="3" t="str">
        <f>_xlfn.XLOOKUP(D2876,Customers!A:A,Customers!B:B )</f>
        <v>Hernandez LLC</v>
      </c>
      <c r="O2876" s="3" t="str">
        <f>_xlfn.XLOOKUP(C2876,Books!A:A,Books!B:B)</f>
        <v>Detail difficult power</v>
      </c>
      <c r="P2876" s="3" t="str">
        <f>INDEX(Customers!B:B,MATCH(D2876,Customers!A:A,0))</f>
        <v>Hernandez LLC</v>
      </c>
    </row>
    <row r="2877" spans="1:16">
      <c r="A2877" t="s">
        <v>3524</v>
      </c>
      <c r="B2877" s="5">
        <v>44964</v>
      </c>
      <c r="C2877" t="s">
        <v>108</v>
      </c>
      <c r="D2877" t="s">
        <v>578</v>
      </c>
      <c r="E2877">
        <v>9</v>
      </c>
      <c r="F2877" t="str">
        <f t="shared" si="176"/>
        <v>Bulk</v>
      </c>
      <c r="G2877" s="3">
        <v>287</v>
      </c>
      <c r="H2877">
        <v>5</v>
      </c>
      <c r="I2877" t="str">
        <f t="shared" si="177"/>
        <v>discounted</v>
      </c>
      <c r="J2877" s="3">
        <f>Table3[[#This Row],[Quantity_Sold]]*Table3[[#This Row],[Selling_Price]]</f>
        <v>2583</v>
      </c>
      <c r="K2877" s="3">
        <f t="shared" si="178"/>
        <v>14.35</v>
      </c>
      <c r="L2877" s="3">
        <f t="shared" si="179"/>
        <v>2568.65</v>
      </c>
      <c r="M2877" s="3" t="str">
        <f>TEXT(Table3[[#This Row],[Date]], "mmmm")</f>
        <v>February</v>
      </c>
      <c r="N2877" s="3" t="str">
        <f>_xlfn.XLOOKUP(D2877,Customers!A:A,Customers!B:B )</f>
        <v>Moody-Dunn</v>
      </c>
      <c r="O2877" s="3" t="str">
        <f>_xlfn.XLOOKUP(C2877,Books!A:A,Books!B:B)</f>
        <v>Front</v>
      </c>
      <c r="P2877" s="3" t="str">
        <f>INDEX(Customers!B:B,MATCH(D2877,Customers!A:A,0))</f>
        <v>Moody-Dunn</v>
      </c>
    </row>
    <row r="2878" spans="1:16">
      <c r="A2878" t="s">
        <v>3525</v>
      </c>
      <c r="B2878" s="5">
        <v>44970</v>
      </c>
      <c r="C2878" t="s">
        <v>48</v>
      </c>
      <c r="D2878" t="s">
        <v>204</v>
      </c>
      <c r="E2878">
        <v>3</v>
      </c>
      <c r="F2878" t="str">
        <f t="shared" si="176"/>
        <v>normal</v>
      </c>
      <c r="G2878" s="3">
        <v>386</v>
      </c>
      <c r="H2878">
        <v>5</v>
      </c>
      <c r="I2878" t="str">
        <f t="shared" si="177"/>
        <v>discounted</v>
      </c>
      <c r="J2878" s="3">
        <f>Table3[[#This Row],[Quantity_Sold]]*Table3[[#This Row],[Selling_Price]]</f>
        <v>1158</v>
      </c>
      <c r="K2878" s="3">
        <f t="shared" si="178"/>
        <v>19.3</v>
      </c>
      <c r="L2878" s="3">
        <f t="shared" si="179"/>
        <v>1138.7</v>
      </c>
      <c r="M2878" s="3" t="str">
        <f>TEXT(Table3[[#This Row],[Date]], "mmmm")</f>
        <v>February</v>
      </c>
      <c r="N2878" s="3" t="str">
        <f>_xlfn.XLOOKUP(D2878,Customers!A:A,Customers!B:B )</f>
        <v>Garcia, Buchanan and Clark</v>
      </c>
      <c r="O2878" s="3" t="str">
        <f>_xlfn.XLOOKUP(C2878,Books!A:A,Books!B:B)</f>
        <v>Choose level</v>
      </c>
      <c r="P2878" s="3" t="str">
        <f>INDEX(Customers!B:B,MATCH(D2878,Customers!A:A,0))</f>
        <v>Garcia, Buchanan and Clark</v>
      </c>
    </row>
    <row r="2879" spans="1:16">
      <c r="A2879" t="s">
        <v>3526</v>
      </c>
      <c r="B2879" s="5">
        <v>44975</v>
      </c>
      <c r="C2879" t="s">
        <v>68</v>
      </c>
      <c r="D2879" t="s">
        <v>314</v>
      </c>
      <c r="E2879">
        <v>1</v>
      </c>
      <c r="F2879" t="str">
        <f t="shared" si="176"/>
        <v>normal</v>
      </c>
      <c r="G2879" s="3">
        <v>410</v>
      </c>
      <c r="H2879">
        <v>5</v>
      </c>
      <c r="I2879" t="str">
        <f t="shared" si="177"/>
        <v>discounted</v>
      </c>
      <c r="J2879" s="3">
        <f>Table3[[#This Row],[Quantity_Sold]]*Table3[[#This Row],[Selling_Price]]</f>
        <v>410</v>
      </c>
      <c r="K2879" s="3">
        <f t="shared" si="178"/>
        <v>20.5</v>
      </c>
      <c r="L2879" s="3">
        <f t="shared" si="179"/>
        <v>389.5</v>
      </c>
      <c r="M2879" s="3" t="str">
        <f>TEXT(Table3[[#This Row],[Date]], "mmmm")</f>
        <v>February</v>
      </c>
      <c r="N2879" s="3" t="str">
        <f>_xlfn.XLOOKUP(D2879,Customers!A:A,Customers!B:B )</f>
        <v>Anderson LLC</v>
      </c>
      <c r="O2879" s="3" t="str">
        <f>_xlfn.XLOOKUP(C2879,Books!A:A,Books!B:B)</f>
        <v>Audience will series</v>
      </c>
      <c r="P2879" s="3" t="str">
        <f>INDEX(Customers!B:B,MATCH(D2879,Customers!A:A,0))</f>
        <v>Anderson LLC</v>
      </c>
    </row>
    <row r="2880" spans="1:16">
      <c r="A2880" t="s">
        <v>3527</v>
      </c>
      <c r="B2880" s="5">
        <v>44964</v>
      </c>
      <c r="C2880" t="s">
        <v>34</v>
      </c>
      <c r="D2880" t="s">
        <v>198</v>
      </c>
      <c r="E2880">
        <v>1</v>
      </c>
      <c r="F2880" t="str">
        <f t="shared" si="176"/>
        <v>normal</v>
      </c>
      <c r="G2880" s="3">
        <v>284</v>
      </c>
      <c r="H2880">
        <v>0</v>
      </c>
      <c r="I2880" t="str">
        <f t="shared" si="177"/>
        <v>full price</v>
      </c>
      <c r="J2880" s="3">
        <f>Table3[[#This Row],[Quantity_Sold]]*Table3[[#This Row],[Selling_Price]]</f>
        <v>284</v>
      </c>
      <c r="K2880" s="3">
        <f t="shared" si="178"/>
        <v>0</v>
      </c>
      <c r="L2880" s="3">
        <f t="shared" si="179"/>
        <v>284</v>
      </c>
      <c r="M2880" s="3" t="str">
        <f>TEXT(Table3[[#This Row],[Date]], "mmmm")</f>
        <v>February</v>
      </c>
      <c r="N2880" s="3" t="str">
        <f>_xlfn.XLOOKUP(D2880,Customers!A:A,Customers!B:B )</f>
        <v>Harris-Mills</v>
      </c>
      <c r="O2880" s="3" t="str">
        <f>_xlfn.XLOOKUP(C2880,Books!A:A,Books!B:B)</f>
        <v>Against realize bill</v>
      </c>
      <c r="P2880" s="3" t="str">
        <f>INDEX(Customers!B:B,MATCH(D2880,Customers!A:A,0))</f>
        <v>Harris-Mills</v>
      </c>
    </row>
    <row r="2881" spans="1:16">
      <c r="A2881" t="s">
        <v>3528</v>
      </c>
      <c r="B2881" s="5">
        <v>44976</v>
      </c>
      <c r="C2881" t="s">
        <v>62</v>
      </c>
      <c r="D2881" t="s">
        <v>284</v>
      </c>
      <c r="E2881">
        <v>7</v>
      </c>
      <c r="F2881" t="str">
        <f t="shared" si="176"/>
        <v>Bulk</v>
      </c>
      <c r="G2881" s="3">
        <v>336</v>
      </c>
      <c r="H2881">
        <v>5</v>
      </c>
      <c r="I2881" t="str">
        <f t="shared" si="177"/>
        <v>discounted</v>
      </c>
      <c r="J2881" s="3">
        <f>Table3[[#This Row],[Quantity_Sold]]*Table3[[#This Row],[Selling_Price]]</f>
        <v>2352</v>
      </c>
      <c r="K2881" s="3">
        <f t="shared" si="178"/>
        <v>16.8</v>
      </c>
      <c r="L2881" s="3">
        <f t="shared" si="179"/>
        <v>2335.1999999999998</v>
      </c>
      <c r="M2881" s="3" t="str">
        <f>TEXT(Table3[[#This Row],[Date]], "mmmm")</f>
        <v>February</v>
      </c>
      <c r="N2881" s="3" t="str">
        <f>_xlfn.XLOOKUP(D2881,Customers!A:A,Customers!B:B )</f>
        <v>Rodriguez, Evans and Valdez</v>
      </c>
      <c r="O2881" s="3" t="str">
        <f>_xlfn.XLOOKUP(C2881,Books!A:A,Books!B:B)</f>
        <v>Wife get age</v>
      </c>
      <c r="P2881" s="3" t="str">
        <f>INDEX(Customers!B:B,MATCH(D2881,Customers!A:A,0))</f>
        <v>Rodriguez, Evans and Valdez</v>
      </c>
    </row>
    <row r="2882" spans="1:16">
      <c r="A2882" t="s">
        <v>3529</v>
      </c>
      <c r="B2882" s="5">
        <v>44970</v>
      </c>
      <c r="C2882" t="s">
        <v>62</v>
      </c>
      <c r="D2882" t="s">
        <v>628</v>
      </c>
      <c r="E2882">
        <v>4</v>
      </c>
      <c r="F2882" t="str">
        <f t="shared" ref="F2882:F2945" si="180">IF(E2882&gt;5,"Bulk","normal")</f>
        <v>normal</v>
      </c>
      <c r="G2882" s="3">
        <v>336</v>
      </c>
      <c r="H2882">
        <v>0</v>
      </c>
      <c r="I2882" t="str">
        <f t="shared" ref="I2882:I2945" si="181">IF(H2882&gt;0,"discounted","full price")</f>
        <v>full price</v>
      </c>
      <c r="J2882" s="3">
        <f>Table3[[#This Row],[Quantity_Sold]]*Table3[[#This Row],[Selling_Price]]</f>
        <v>1344</v>
      </c>
      <c r="K2882" s="3">
        <f t="shared" ref="K2882:K2945" si="182">H2882*G2882/100</f>
        <v>0</v>
      </c>
      <c r="L2882" s="3">
        <f t="shared" ref="L2882:L2945" si="183">J2882-K2882</f>
        <v>1344</v>
      </c>
      <c r="M2882" s="3" t="str">
        <f>TEXT(Table3[[#This Row],[Date]], "mmmm")</f>
        <v>February</v>
      </c>
      <c r="N2882" s="3" t="str">
        <f>_xlfn.XLOOKUP(D2882,Customers!A:A,Customers!B:B )</f>
        <v>Curtis Group</v>
      </c>
      <c r="O2882" s="3" t="str">
        <f>_xlfn.XLOOKUP(C2882,Books!A:A,Books!B:B)</f>
        <v>Wife get age</v>
      </c>
      <c r="P2882" s="3" t="str">
        <f>INDEX(Customers!B:B,MATCH(D2882,Customers!A:A,0))</f>
        <v>Curtis Group</v>
      </c>
    </row>
    <row r="2883" spans="1:16">
      <c r="A2883" t="s">
        <v>3530</v>
      </c>
      <c r="B2883" s="5">
        <v>44971</v>
      </c>
      <c r="C2883" t="s">
        <v>22</v>
      </c>
      <c r="D2883" t="s">
        <v>147</v>
      </c>
      <c r="E2883">
        <v>5</v>
      </c>
      <c r="F2883" t="str">
        <f t="shared" si="180"/>
        <v>normal</v>
      </c>
      <c r="G2883" s="3">
        <v>332</v>
      </c>
      <c r="H2883">
        <v>15</v>
      </c>
      <c r="I2883" t="str">
        <f t="shared" si="181"/>
        <v>discounted</v>
      </c>
      <c r="J2883" s="3">
        <f>Table3[[#This Row],[Quantity_Sold]]*Table3[[#This Row],[Selling_Price]]</f>
        <v>1660</v>
      </c>
      <c r="K2883" s="3">
        <f t="shared" si="182"/>
        <v>49.8</v>
      </c>
      <c r="L2883" s="3">
        <f t="shared" si="183"/>
        <v>1610.2</v>
      </c>
      <c r="M2883" s="3" t="str">
        <f>TEXT(Table3[[#This Row],[Date]], "mmmm")</f>
        <v>February</v>
      </c>
      <c r="N2883" s="3" t="str">
        <f>_xlfn.XLOOKUP(D2883,Customers!A:A,Customers!B:B )</f>
        <v>Callahan-Sullivan</v>
      </c>
      <c r="O2883" s="3" t="str">
        <f>_xlfn.XLOOKUP(C2883,Books!A:A,Books!B:B)</f>
        <v>Loss peace on</v>
      </c>
      <c r="P2883" s="3" t="str">
        <f>INDEX(Customers!B:B,MATCH(D2883,Customers!A:A,0))</f>
        <v>Callahan-Sullivan</v>
      </c>
    </row>
    <row r="2884" spans="1:16">
      <c r="A2884" t="s">
        <v>3531</v>
      </c>
      <c r="B2884" s="5">
        <v>44970</v>
      </c>
      <c r="C2884" t="s">
        <v>122</v>
      </c>
      <c r="D2884" t="s">
        <v>136</v>
      </c>
      <c r="E2884">
        <v>9</v>
      </c>
      <c r="F2884" t="str">
        <f t="shared" si="180"/>
        <v>Bulk</v>
      </c>
      <c r="G2884" s="3">
        <v>326</v>
      </c>
      <c r="H2884">
        <v>10</v>
      </c>
      <c r="I2884" t="str">
        <f t="shared" si="181"/>
        <v>discounted</v>
      </c>
      <c r="J2884" s="3">
        <f>Table3[[#This Row],[Quantity_Sold]]*Table3[[#This Row],[Selling_Price]]</f>
        <v>2934</v>
      </c>
      <c r="K2884" s="3">
        <f t="shared" si="182"/>
        <v>32.6</v>
      </c>
      <c r="L2884" s="3">
        <f t="shared" si="183"/>
        <v>2901.4</v>
      </c>
      <c r="M2884" s="3" t="str">
        <f>TEXT(Table3[[#This Row],[Date]], "mmmm")</f>
        <v>February</v>
      </c>
      <c r="N2884" s="3" t="str">
        <f>_xlfn.XLOOKUP(D2884,Customers!A:A,Customers!B:B )</f>
        <v>Bowman Group</v>
      </c>
      <c r="O2884" s="3" t="str">
        <f>_xlfn.XLOOKUP(C2884,Books!A:A,Books!B:B)</f>
        <v>Than every</v>
      </c>
      <c r="P2884" s="3" t="str">
        <f>INDEX(Customers!B:B,MATCH(D2884,Customers!A:A,0))</f>
        <v>Bowman Group</v>
      </c>
    </row>
    <row r="2885" spans="1:16">
      <c r="A2885" t="s">
        <v>3532</v>
      </c>
      <c r="B2885" s="5">
        <v>44964</v>
      </c>
      <c r="C2885" t="s">
        <v>40</v>
      </c>
      <c r="D2885" t="s">
        <v>618</v>
      </c>
      <c r="E2885">
        <v>5</v>
      </c>
      <c r="F2885" t="str">
        <f t="shared" si="180"/>
        <v>normal</v>
      </c>
      <c r="G2885" s="3">
        <v>427</v>
      </c>
      <c r="H2885">
        <v>0</v>
      </c>
      <c r="I2885" t="str">
        <f t="shared" si="181"/>
        <v>full price</v>
      </c>
      <c r="J2885" s="3">
        <f>Table3[[#This Row],[Quantity_Sold]]*Table3[[#This Row],[Selling_Price]]</f>
        <v>2135</v>
      </c>
      <c r="K2885" s="3">
        <f t="shared" si="182"/>
        <v>0</v>
      </c>
      <c r="L2885" s="3">
        <f t="shared" si="183"/>
        <v>2135</v>
      </c>
      <c r="M2885" s="3" t="str">
        <f>TEXT(Table3[[#This Row],[Date]], "mmmm")</f>
        <v>February</v>
      </c>
      <c r="N2885" s="3" t="str">
        <f>_xlfn.XLOOKUP(D2885,Customers!A:A,Customers!B:B )</f>
        <v>Sampson-Porter</v>
      </c>
      <c r="O2885" s="3" t="str">
        <f>_xlfn.XLOOKUP(C2885,Books!A:A,Books!B:B)</f>
        <v>Big thought where</v>
      </c>
      <c r="P2885" s="3" t="str">
        <f>INDEX(Customers!B:B,MATCH(D2885,Customers!A:A,0))</f>
        <v>Sampson-Porter</v>
      </c>
    </row>
    <row r="2886" spans="1:16">
      <c r="A2886" t="s">
        <v>3533</v>
      </c>
      <c r="B2886" s="5">
        <v>44980</v>
      </c>
      <c r="C2886" t="s">
        <v>40</v>
      </c>
      <c r="D2886" t="s">
        <v>236</v>
      </c>
      <c r="E2886">
        <v>2</v>
      </c>
      <c r="F2886" t="str">
        <f t="shared" si="180"/>
        <v>normal</v>
      </c>
      <c r="G2886" s="3">
        <v>427</v>
      </c>
      <c r="H2886">
        <v>0</v>
      </c>
      <c r="I2886" t="str">
        <f t="shared" si="181"/>
        <v>full price</v>
      </c>
      <c r="J2886" s="3">
        <f>Table3[[#This Row],[Quantity_Sold]]*Table3[[#This Row],[Selling_Price]]</f>
        <v>854</v>
      </c>
      <c r="K2886" s="3">
        <f t="shared" si="182"/>
        <v>0</v>
      </c>
      <c r="L2886" s="3">
        <f t="shared" si="183"/>
        <v>854</v>
      </c>
      <c r="M2886" s="3" t="str">
        <f>TEXT(Table3[[#This Row],[Date]], "mmmm")</f>
        <v>February</v>
      </c>
      <c r="N2886" s="3" t="str">
        <f>_xlfn.XLOOKUP(D2886,Customers!A:A,Customers!B:B )</f>
        <v>Davis, Franklin and Pollard</v>
      </c>
      <c r="O2886" s="3" t="str">
        <f>_xlfn.XLOOKUP(C2886,Books!A:A,Books!B:B)</f>
        <v>Big thought where</v>
      </c>
      <c r="P2886" s="3" t="str">
        <f>INDEX(Customers!B:B,MATCH(D2886,Customers!A:A,0))</f>
        <v>Davis, Franklin and Pollard</v>
      </c>
    </row>
    <row r="2887" spans="1:16">
      <c r="A2887" t="s">
        <v>3534</v>
      </c>
      <c r="B2887" s="5">
        <v>44981</v>
      </c>
      <c r="C2887" t="s">
        <v>13</v>
      </c>
      <c r="D2887" t="s">
        <v>220</v>
      </c>
      <c r="E2887">
        <v>5</v>
      </c>
      <c r="F2887" t="str">
        <f t="shared" si="180"/>
        <v>normal</v>
      </c>
      <c r="G2887" s="3">
        <v>354</v>
      </c>
      <c r="H2887">
        <v>10</v>
      </c>
      <c r="I2887" t="str">
        <f t="shared" si="181"/>
        <v>discounted</v>
      </c>
      <c r="J2887" s="3">
        <f>Table3[[#This Row],[Quantity_Sold]]*Table3[[#This Row],[Selling_Price]]</f>
        <v>1770</v>
      </c>
      <c r="K2887" s="3">
        <f t="shared" si="182"/>
        <v>35.4</v>
      </c>
      <c r="L2887" s="3">
        <f t="shared" si="183"/>
        <v>1734.6</v>
      </c>
      <c r="M2887" s="3" t="str">
        <f>TEXT(Table3[[#This Row],[Date]], "mmmm")</f>
        <v>February</v>
      </c>
      <c r="N2887" s="3" t="str">
        <f>_xlfn.XLOOKUP(D2887,Customers!A:A,Customers!B:B )</f>
        <v>Moore-Torres</v>
      </c>
      <c r="O2887" s="3" t="str">
        <f>_xlfn.XLOOKUP(C2887,Books!A:A,Books!B:B)</f>
        <v>Food ability</v>
      </c>
      <c r="P2887" s="3" t="str">
        <f>INDEX(Customers!B:B,MATCH(D2887,Customers!A:A,0))</f>
        <v>Moore-Torres</v>
      </c>
    </row>
    <row r="2888" spans="1:16">
      <c r="A2888" t="s">
        <v>3535</v>
      </c>
      <c r="B2888" s="5">
        <v>44967</v>
      </c>
      <c r="C2888" t="s">
        <v>100</v>
      </c>
      <c r="D2888" t="s">
        <v>316</v>
      </c>
      <c r="E2888">
        <v>3</v>
      </c>
      <c r="F2888" t="str">
        <f t="shared" si="180"/>
        <v>normal</v>
      </c>
      <c r="G2888" s="3">
        <v>334</v>
      </c>
      <c r="H2888">
        <v>0</v>
      </c>
      <c r="I2888" t="str">
        <f t="shared" si="181"/>
        <v>full price</v>
      </c>
      <c r="J2888" s="3">
        <f>Table3[[#This Row],[Quantity_Sold]]*Table3[[#This Row],[Selling_Price]]</f>
        <v>1002</v>
      </c>
      <c r="K2888" s="3">
        <f t="shared" si="182"/>
        <v>0</v>
      </c>
      <c r="L2888" s="3">
        <f t="shared" si="183"/>
        <v>1002</v>
      </c>
      <c r="M2888" s="3" t="str">
        <f>TEXT(Table3[[#This Row],[Date]], "mmmm")</f>
        <v>February</v>
      </c>
      <c r="N2888" s="3" t="str">
        <f>_xlfn.XLOOKUP(D2888,Customers!A:A,Customers!B:B )</f>
        <v>King LLC</v>
      </c>
      <c r="O2888" s="3" t="str">
        <f>_xlfn.XLOOKUP(C2888,Books!A:A,Books!B:B)</f>
        <v>Prevent particularly wrong</v>
      </c>
      <c r="P2888" s="3" t="str">
        <f>INDEX(Customers!B:B,MATCH(D2888,Customers!A:A,0))</f>
        <v>King LLC</v>
      </c>
    </row>
    <row r="2889" spans="1:16">
      <c r="A2889" t="s">
        <v>3536</v>
      </c>
      <c r="B2889" s="5">
        <v>44982</v>
      </c>
      <c r="C2889" t="s">
        <v>15</v>
      </c>
      <c r="D2889" t="s">
        <v>446</v>
      </c>
      <c r="E2889">
        <v>6</v>
      </c>
      <c r="F2889" t="str">
        <f t="shared" si="180"/>
        <v>Bulk</v>
      </c>
      <c r="G2889" s="3">
        <v>248</v>
      </c>
      <c r="H2889">
        <v>15</v>
      </c>
      <c r="I2889" t="str">
        <f t="shared" si="181"/>
        <v>discounted</v>
      </c>
      <c r="J2889" s="3">
        <f>Table3[[#This Row],[Quantity_Sold]]*Table3[[#This Row],[Selling_Price]]</f>
        <v>1488</v>
      </c>
      <c r="K2889" s="3">
        <f t="shared" si="182"/>
        <v>37.200000000000003</v>
      </c>
      <c r="L2889" s="3">
        <f t="shared" si="183"/>
        <v>1450.8</v>
      </c>
      <c r="M2889" s="3" t="str">
        <f>TEXT(Table3[[#This Row],[Date]], "mmmm")</f>
        <v>February</v>
      </c>
      <c r="N2889" s="3" t="str">
        <f>_xlfn.XLOOKUP(D2889,Customers!A:A,Customers!B:B )</f>
        <v>Trevino LLC</v>
      </c>
      <c r="O2889" s="3" t="str">
        <f>_xlfn.XLOOKUP(C2889,Books!A:A,Books!B:B)</f>
        <v>Especially father down</v>
      </c>
      <c r="P2889" s="3" t="str">
        <f>INDEX(Customers!B:B,MATCH(D2889,Customers!A:A,0))</f>
        <v>Trevino LLC</v>
      </c>
    </row>
    <row r="2890" spans="1:16">
      <c r="A2890" t="s">
        <v>3537</v>
      </c>
      <c r="B2890" s="5">
        <v>44974</v>
      </c>
      <c r="C2890" t="s">
        <v>110</v>
      </c>
      <c r="D2890" t="s">
        <v>198</v>
      </c>
      <c r="E2890">
        <v>2</v>
      </c>
      <c r="F2890" t="str">
        <f t="shared" si="180"/>
        <v>normal</v>
      </c>
      <c r="G2890" s="3">
        <v>451</v>
      </c>
      <c r="H2890">
        <v>5</v>
      </c>
      <c r="I2890" t="str">
        <f t="shared" si="181"/>
        <v>discounted</v>
      </c>
      <c r="J2890" s="3">
        <f>Table3[[#This Row],[Quantity_Sold]]*Table3[[#This Row],[Selling_Price]]</f>
        <v>902</v>
      </c>
      <c r="K2890" s="3">
        <f t="shared" si="182"/>
        <v>22.55</v>
      </c>
      <c r="L2890" s="3">
        <f t="shared" si="183"/>
        <v>879.45</v>
      </c>
      <c r="M2890" s="3" t="str">
        <f>TEXT(Table3[[#This Row],[Date]], "mmmm")</f>
        <v>February</v>
      </c>
      <c r="N2890" s="3" t="str">
        <f>_xlfn.XLOOKUP(D2890,Customers!A:A,Customers!B:B )</f>
        <v>Harris-Mills</v>
      </c>
      <c r="O2890" s="3" t="str">
        <f>_xlfn.XLOOKUP(C2890,Books!A:A,Books!B:B)</f>
        <v>Sense produce</v>
      </c>
      <c r="P2890" s="3" t="str">
        <f>INDEX(Customers!B:B,MATCH(D2890,Customers!A:A,0))</f>
        <v>Harris-Mills</v>
      </c>
    </row>
    <row r="2891" spans="1:16">
      <c r="A2891" t="s">
        <v>3538</v>
      </c>
      <c r="B2891" s="5">
        <v>44958</v>
      </c>
      <c r="C2891" t="s">
        <v>118</v>
      </c>
      <c r="D2891" t="s">
        <v>426</v>
      </c>
      <c r="E2891">
        <v>6</v>
      </c>
      <c r="F2891" t="str">
        <f t="shared" si="180"/>
        <v>Bulk</v>
      </c>
      <c r="G2891" s="3">
        <v>192</v>
      </c>
      <c r="H2891">
        <v>10</v>
      </c>
      <c r="I2891" t="str">
        <f t="shared" si="181"/>
        <v>discounted</v>
      </c>
      <c r="J2891" s="3">
        <f>Table3[[#This Row],[Quantity_Sold]]*Table3[[#This Row],[Selling_Price]]</f>
        <v>1152</v>
      </c>
      <c r="K2891" s="3">
        <f t="shared" si="182"/>
        <v>19.2</v>
      </c>
      <c r="L2891" s="3">
        <f t="shared" si="183"/>
        <v>1132.8</v>
      </c>
      <c r="M2891" s="3" t="str">
        <f>TEXT(Table3[[#This Row],[Date]], "mmmm")</f>
        <v>February</v>
      </c>
      <c r="N2891" s="3" t="str">
        <f>_xlfn.XLOOKUP(D2891,Customers!A:A,Customers!B:B )</f>
        <v>Martinez-Stout</v>
      </c>
      <c r="O2891" s="3" t="str">
        <f>_xlfn.XLOOKUP(C2891,Books!A:A,Books!B:B)</f>
        <v>Attorney</v>
      </c>
      <c r="P2891" s="3" t="str">
        <f>INDEX(Customers!B:B,MATCH(D2891,Customers!A:A,0))</f>
        <v>Martinez-Stout</v>
      </c>
    </row>
    <row r="2892" spans="1:16">
      <c r="A2892" t="s">
        <v>3539</v>
      </c>
      <c r="B2892" s="5">
        <v>44981</v>
      </c>
      <c r="C2892" t="s">
        <v>90</v>
      </c>
      <c r="D2892" t="s">
        <v>560</v>
      </c>
      <c r="E2892">
        <v>9</v>
      </c>
      <c r="F2892" t="str">
        <f t="shared" si="180"/>
        <v>Bulk</v>
      </c>
      <c r="G2892" s="3">
        <v>222</v>
      </c>
      <c r="H2892">
        <v>10</v>
      </c>
      <c r="I2892" t="str">
        <f t="shared" si="181"/>
        <v>discounted</v>
      </c>
      <c r="J2892" s="3">
        <f>Table3[[#This Row],[Quantity_Sold]]*Table3[[#This Row],[Selling_Price]]</f>
        <v>1998</v>
      </c>
      <c r="K2892" s="3">
        <f t="shared" si="182"/>
        <v>22.2</v>
      </c>
      <c r="L2892" s="3">
        <f t="shared" si="183"/>
        <v>1975.8</v>
      </c>
      <c r="M2892" s="3" t="str">
        <f>TEXT(Table3[[#This Row],[Date]], "mmmm")</f>
        <v>February</v>
      </c>
      <c r="N2892" s="3" t="str">
        <f>_xlfn.XLOOKUP(D2892,Customers!A:A,Customers!B:B )</f>
        <v>Ryan-Flynn</v>
      </c>
      <c r="O2892" s="3" t="str">
        <f>_xlfn.XLOOKUP(C2892,Books!A:A,Books!B:B)</f>
        <v>Remember approach buy</v>
      </c>
      <c r="P2892" s="3" t="str">
        <f>INDEX(Customers!B:B,MATCH(D2892,Customers!A:A,0))</f>
        <v>Ryan-Flynn</v>
      </c>
    </row>
    <row r="2893" spans="1:16">
      <c r="A2893" t="s">
        <v>3540</v>
      </c>
      <c r="B2893" s="5">
        <v>44958</v>
      </c>
      <c r="C2893" t="s">
        <v>15</v>
      </c>
      <c r="D2893" t="s">
        <v>454</v>
      </c>
      <c r="E2893">
        <v>1</v>
      </c>
      <c r="F2893" t="str">
        <f t="shared" si="180"/>
        <v>normal</v>
      </c>
      <c r="G2893" s="3">
        <v>248</v>
      </c>
      <c r="H2893">
        <v>0</v>
      </c>
      <c r="I2893" t="str">
        <f t="shared" si="181"/>
        <v>full price</v>
      </c>
      <c r="J2893" s="3">
        <f>Table3[[#This Row],[Quantity_Sold]]*Table3[[#This Row],[Selling_Price]]</f>
        <v>248</v>
      </c>
      <c r="K2893" s="3">
        <f t="shared" si="182"/>
        <v>0</v>
      </c>
      <c r="L2893" s="3">
        <f t="shared" si="183"/>
        <v>248</v>
      </c>
      <c r="M2893" s="3" t="str">
        <f>TEXT(Table3[[#This Row],[Date]], "mmmm")</f>
        <v>February</v>
      </c>
      <c r="N2893" s="3" t="str">
        <f>_xlfn.XLOOKUP(D2893,Customers!A:A,Customers!B:B )</f>
        <v>Martin Ltd</v>
      </c>
      <c r="O2893" s="3" t="str">
        <f>_xlfn.XLOOKUP(C2893,Books!A:A,Books!B:B)</f>
        <v>Especially father down</v>
      </c>
      <c r="P2893" s="3" t="str">
        <f>INDEX(Customers!B:B,MATCH(D2893,Customers!A:A,0))</f>
        <v>Martin Ltd</v>
      </c>
    </row>
    <row r="2894" spans="1:16">
      <c r="A2894" t="s">
        <v>3541</v>
      </c>
      <c r="B2894" s="5">
        <v>44958</v>
      </c>
      <c r="C2894" t="s">
        <v>52</v>
      </c>
      <c r="D2894" t="s">
        <v>282</v>
      </c>
      <c r="E2894">
        <v>7</v>
      </c>
      <c r="F2894" t="str">
        <f t="shared" si="180"/>
        <v>Bulk</v>
      </c>
      <c r="G2894" s="3">
        <v>441</v>
      </c>
      <c r="H2894">
        <v>0</v>
      </c>
      <c r="I2894" t="str">
        <f t="shared" si="181"/>
        <v>full price</v>
      </c>
      <c r="J2894" s="3">
        <f>Table3[[#This Row],[Quantity_Sold]]*Table3[[#This Row],[Selling_Price]]</f>
        <v>3087</v>
      </c>
      <c r="K2894" s="3">
        <f t="shared" si="182"/>
        <v>0</v>
      </c>
      <c r="L2894" s="3">
        <f t="shared" si="183"/>
        <v>3087</v>
      </c>
      <c r="M2894" s="3" t="str">
        <f>TEXT(Table3[[#This Row],[Date]], "mmmm")</f>
        <v>February</v>
      </c>
      <c r="N2894" s="3" t="str">
        <f>_xlfn.XLOOKUP(D2894,Customers!A:A,Customers!B:B )</f>
        <v>Mckenzie-Russell</v>
      </c>
      <c r="O2894" s="3" t="str">
        <f>_xlfn.XLOOKUP(C2894,Books!A:A,Books!B:B)</f>
        <v>Hope meet thing</v>
      </c>
      <c r="P2894" s="3" t="str">
        <f>INDEX(Customers!B:B,MATCH(D2894,Customers!A:A,0))</f>
        <v>Mckenzie-Russell</v>
      </c>
    </row>
    <row r="2895" spans="1:16">
      <c r="A2895" t="s">
        <v>3542</v>
      </c>
      <c r="B2895" s="5">
        <v>44975</v>
      </c>
      <c r="C2895" t="s">
        <v>94</v>
      </c>
      <c r="D2895" t="s">
        <v>506</v>
      </c>
      <c r="E2895">
        <v>4</v>
      </c>
      <c r="F2895" t="str">
        <f t="shared" si="180"/>
        <v>normal</v>
      </c>
      <c r="G2895" s="3">
        <v>262</v>
      </c>
      <c r="H2895">
        <v>10</v>
      </c>
      <c r="I2895" t="str">
        <f t="shared" si="181"/>
        <v>discounted</v>
      </c>
      <c r="J2895" s="3">
        <f>Table3[[#This Row],[Quantity_Sold]]*Table3[[#This Row],[Selling_Price]]</f>
        <v>1048</v>
      </c>
      <c r="K2895" s="3">
        <f t="shared" si="182"/>
        <v>26.2</v>
      </c>
      <c r="L2895" s="3">
        <f t="shared" si="183"/>
        <v>1021.8</v>
      </c>
      <c r="M2895" s="3" t="str">
        <f>TEXT(Table3[[#This Row],[Date]], "mmmm")</f>
        <v>February</v>
      </c>
      <c r="N2895" s="3" t="str">
        <f>_xlfn.XLOOKUP(D2895,Customers!A:A,Customers!B:B )</f>
        <v>Torres Ltd</v>
      </c>
      <c r="O2895" s="3" t="str">
        <f>_xlfn.XLOOKUP(C2895,Books!A:A,Books!B:B)</f>
        <v>Number owner</v>
      </c>
      <c r="P2895" s="3" t="str">
        <f>INDEX(Customers!B:B,MATCH(D2895,Customers!A:A,0))</f>
        <v>Torres Ltd</v>
      </c>
    </row>
    <row r="2896" spans="1:16">
      <c r="A2896" t="s">
        <v>3543</v>
      </c>
      <c r="B2896" s="5">
        <v>44984</v>
      </c>
      <c r="C2896" t="s">
        <v>86</v>
      </c>
      <c r="D2896" t="s">
        <v>274</v>
      </c>
      <c r="E2896">
        <v>4</v>
      </c>
      <c r="F2896" t="str">
        <f t="shared" si="180"/>
        <v>normal</v>
      </c>
      <c r="G2896" s="3">
        <v>356</v>
      </c>
      <c r="H2896">
        <v>5</v>
      </c>
      <c r="I2896" t="str">
        <f t="shared" si="181"/>
        <v>discounted</v>
      </c>
      <c r="J2896" s="3">
        <f>Table3[[#This Row],[Quantity_Sold]]*Table3[[#This Row],[Selling_Price]]</f>
        <v>1424</v>
      </c>
      <c r="K2896" s="3">
        <f t="shared" si="182"/>
        <v>17.8</v>
      </c>
      <c r="L2896" s="3">
        <f t="shared" si="183"/>
        <v>1406.2</v>
      </c>
      <c r="M2896" s="3" t="str">
        <f>TEXT(Table3[[#This Row],[Date]], "mmmm")</f>
        <v>February</v>
      </c>
      <c r="N2896" s="3" t="str">
        <f>_xlfn.XLOOKUP(D2896,Customers!A:A,Customers!B:B )</f>
        <v>Green, Wilson and Flynn</v>
      </c>
      <c r="O2896" s="3" t="str">
        <f>_xlfn.XLOOKUP(C2896,Books!A:A,Books!B:B)</f>
        <v>While responsibility</v>
      </c>
      <c r="P2896" s="3" t="str">
        <f>INDEX(Customers!B:B,MATCH(D2896,Customers!A:A,0))</f>
        <v>Green, Wilson and Flynn</v>
      </c>
    </row>
    <row r="2897" spans="1:16">
      <c r="A2897" t="s">
        <v>3544</v>
      </c>
      <c r="B2897" s="5">
        <v>44964</v>
      </c>
      <c r="C2897" t="s">
        <v>40</v>
      </c>
      <c r="D2897" t="s">
        <v>510</v>
      </c>
      <c r="E2897">
        <v>6</v>
      </c>
      <c r="F2897" t="str">
        <f t="shared" si="180"/>
        <v>Bulk</v>
      </c>
      <c r="G2897" s="3">
        <v>427</v>
      </c>
      <c r="H2897">
        <v>15</v>
      </c>
      <c r="I2897" t="str">
        <f t="shared" si="181"/>
        <v>discounted</v>
      </c>
      <c r="J2897" s="3">
        <f>Table3[[#This Row],[Quantity_Sold]]*Table3[[#This Row],[Selling_Price]]</f>
        <v>2562</v>
      </c>
      <c r="K2897" s="3">
        <f t="shared" si="182"/>
        <v>64.05</v>
      </c>
      <c r="L2897" s="3">
        <f t="shared" si="183"/>
        <v>2497.9499999999998</v>
      </c>
      <c r="M2897" s="3" t="str">
        <f>TEXT(Table3[[#This Row],[Date]], "mmmm")</f>
        <v>February</v>
      </c>
      <c r="N2897" s="3" t="str">
        <f>_xlfn.XLOOKUP(D2897,Customers!A:A,Customers!B:B )</f>
        <v>Matthews, Flores and Bradley</v>
      </c>
      <c r="O2897" s="3" t="str">
        <f>_xlfn.XLOOKUP(C2897,Books!A:A,Books!B:B)</f>
        <v>Big thought where</v>
      </c>
      <c r="P2897" s="3" t="str">
        <f>INDEX(Customers!B:B,MATCH(D2897,Customers!A:A,0))</f>
        <v>Matthews, Flores and Bradley</v>
      </c>
    </row>
    <row r="2898" spans="1:16">
      <c r="A2898" t="s">
        <v>3545</v>
      </c>
      <c r="B2898" s="5">
        <v>44963</v>
      </c>
      <c r="C2898" t="s">
        <v>124</v>
      </c>
      <c r="D2898" t="s">
        <v>362</v>
      </c>
      <c r="E2898">
        <v>9</v>
      </c>
      <c r="F2898" t="str">
        <f t="shared" si="180"/>
        <v>Bulk</v>
      </c>
      <c r="G2898" s="3">
        <v>362</v>
      </c>
      <c r="H2898">
        <v>0</v>
      </c>
      <c r="I2898" t="str">
        <f t="shared" si="181"/>
        <v>full price</v>
      </c>
      <c r="J2898" s="3">
        <f>Table3[[#This Row],[Quantity_Sold]]*Table3[[#This Row],[Selling_Price]]</f>
        <v>3258</v>
      </c>
      <c r="K2898" s="3">
        <f t="shared" si="182"/>
        <v>0</v>
      </c>
      <c r="L2898" s="3">
        <f t="shared" si="183"/>
        <v>3258</v>
      </c>
      <c r="M2898" s="3" t="str">
        <f>TEXT(Table3[[#This Row],[Date]], "mmmm")</f>
        <v>February</v>
      </c>
      <c r="N2898" s="3" t="str">
        <f>_xlfn.XLOOKUP(D2898,Customers!A:A,Customers!B:B )</f>
        <v>Moss, Lewis and Rosales</v>
      </c>
      <c r="O2898" s="3" t="str">
        <f>_xlfn.XLOOKUP(C2898,Books!A:A,Books!B:B)</f>
        <v>Financial</v>
      </c>
      <c r="P2898" s="3" t="str">
        <f>INDEX(Customers!B:B,MATCH(D2898,Customers!A:A,0))</f>
        <v>Moss, Lewis and Rosales</v>
      </c>
    </row>
    <row r="2899" spans="1:16">
      <c r="A2899" t="s">
        <v>3546</v>
      </c>
      <c r="B2899" s="5">
        <v>44978</v>
      </c>
      <c r="C2899" t="s">
        <v>118</v>
      </c>
      <c r="D2899" t="s">
        <v>482</v>
      </c>
      <c r="E2899">
        <v>5</v>
      </c>
      <c r="F2899" t="str">
        <f t="shared" si="180"/>
        <v>normal</v>
      </c>
      <c r="G2899" s="3">
        <v>192</v>
      </c>
      <c r="H2899">
        <v>0</v>
      </c>
      <c r="I2899" t="str">
        <f t="shared" si="181"/>
        <v>full price</v>
      </c>
      <c r="J2899" s="3">
        <f>Table3[[#This Row],[Quantity_Sold]]*Table3[[#This Row],[Selling_Price]]</f>
        <v>960</v>
      </c>
      <c r="K2899" s="3">
        <f t="shared" si="182"/>
        <v>0</v>
      </c>
      <c r="L2899" s="3">
        <f t="shared" si="183"/>
        <v>960</v>
      </c>
      <c r="M2899" s="3" t="str">
        <f>TEXT(Table3[[#This Row],[Date]], "mmmm")</f>
        <v>February</v>
      </c>
      <c r="N2899" s="3" t="str">
        <f>_xlfn.XLOOKUP(D2899,Customers!A:A,Customers!B:B )</f>
        <v>Arnold-Mahoney</v>
      </c>
      <c r="O2899" s="3" t="str">
        <f>_xlfn.XLOOKUP(C2899,Books!A:A,Books!B:B)</f>
        <v>Attorney</v>
      </c>
      <c r="P2899" s="3" t="str">
        <f>INDEX(Customers!B:B,MATCH(D2899,Customers!A:A,0))</f>
        <v>Arnold-Mahoney</v>
      </c>
    </row>
    <row r="2900" spans="1:16">
      <c r="A2900" t="s">
        <v>3547</v>
      </c>
      <c r="B2900" s="5">
        <v>44970</v>
      </c>
      <c r="C2900" t="s">
        <v>30</v>
      </c>
      <c r="D2900" t="s">
        <v>326</v>
      </c>
      <c r="E2900">
        <v>5</v>
      </c>
      <c r="F2900" t="str">
        <f t="shared" si="180"/>
        <v>normal</v>
      </c>
      <c r="G2900" s="3">
        <v>281</v>
      </c>
      <c r="H2900">
        <v>5</v>
      </c>
      <c r="I2900" t="str">
        <f t="shared" si="181"/>
        <v>discounted</v>
      </c>
      <c r="J2900" s="3">
        <f>Table3[[#This Row],[Quantity_Sold]]*Table3[[#This Row],[Selling_Price]]</f>
        <v>1405</v>
      </c>
      <c r="K2900" s="3">
        <f t="shared" si="182"/>
        <v>14.05</v>
      </c>
      <c r="L2900" s="3">
        <f t="shared" si="183"/>
        <v>1390.95</v>
      </c>
      <c r="M2900" s="3" t="str">
        <f>TEXT(Table3[[#This Row],[Date]], "mmmm")</f>
        <v>February</v>
      </c>
      <c r="N2900" s="3" t="str">
        <f>_xlfn.XLOOKUP(D2900,Customers!A:A,Customers!B:B )</f>
        <v>Scott-Johnston</v>
      </c>
      <c r="O2900" s="3" t="str">
        <f>_xlfn.XLOOKUP(C2900,Books!A:A,Books!B:B)</f>
        <v>Remember serve</v>
      </c>
      <c r="P2900" s="3" t="str">
        <f>INDEX(Customers!B:B,MATCH(D2900,Customers!A:A,0))</f>
        <v>Scott-Johnston</v>
      </c>
    </row>
    <row r="2901" spans="1:16">
      <c r="A2901" t="s">
        <v>3548</v>
      </c>
      <c r="B2901" s="5">
        <v>44971</v>
      </c>
      <c r="C2901" t="s">
        <v>52</v>
      </c>
      <c r="D2901" t="s">
        <v>157</v>
      </c>
      <c r="E2901">
        <v>1</v>
      </c>
      <c r="F2901" t="str">
        <f t="shared" si="180"/>
        <v>normal</v>
      </c>
      <c r="G2901" s="3">
        <v>441</v>
      </c>
      <c r="H2901">
        <v>0</v>
      </c>
      <c r="I2901" t="str">
        <f t="shared" si="181"/>
        <v>full price</v>
      </c>
      <c r="J2901" s="3">
        <f>Table3[[#This Row],[Quantity_Sold]]*Table3[[#This Row],[Selling_Price]]</f>
        <v>441</v>
      </c>
      <c r="K2901" s="3">
        <f t="shared" si="182"/>
        <v>0</v>
      </c>
      <c r="L2901" s="3">
        <f t="shared" si="183"/>
        <v>441</v>
      </c>
      <c r="M2901" s="3" t="str">
        <f>TEXT(Table3[[#This Row],[Date]], "mmmm")</f>
        <v>February</v>
      </c>
      <c r="N2901" s="3" t="str">
        <f>_xlfn.XLOOKUP(D2901,Customers!A:A,Customers!B:B )</f>
        <v>Brown PLC</v>
      </c>
      <c r="O2901" s="3" t="str">
        <f>_xlfn.XLOOKUP(C2901,Books!A:A,Books!B:B)</f>
        <v>Hope meet thing</v>
      </c>
      <c r="P2901" s="3" t="str">
        <f>INDEX(Customers!B:B,MATCH(D2901,Customers!A:A,0))</f>
        <v>Brown PLC</v>
      </c>
    </row>
    <row r="2902" spans="1:16">
      <c r="A2902" t="s">
        <v>3549</v>
      </c>
      <c r="B2902" s="5">
        <v>44976</v>
      </c>
      <c r="C2902" t="s">
        <v>30</v>
      </c>
      <c r="D2902" t="s">
        <v>262</v>
      </c>
      <c r="E2902">
        <v>6</v>
      </c>
      <c r="F2902" t="str">
        <f t="shared" si="180"/>
        <v>Bulk</v>
      </c>
      <c r="G2902" s="3">
        <v>281</v>
      </c>
      <c r="H2902">
        <v>5</v>
      </c>
      <c r="I2902" t="str">
        <f t="shared" si="181"/>
        <v>discounted</v>
      </c>
      <c r="J2902" s="3">
        <f>Table3[[#This Row],[Quantity_Sold]]*Table3[[#This Row],[Selling_Price]]</f>
        <v>1686</v>
      </c>
      <c r="K2902" s="3">
        <f t="shared" si="182"/>
        <v>14.05</v>
      </c>
      <c r="L2902" s="3">
        <f t="shared" si="183"/>
        <v>1671.95</v>
      </c>
      <c r="M2902" s="3" t="str">
        <f>TEXT(Table3[[#This Row],[Date]], "mmmm")</f>
        <v>February</v>
      </c>
      <c r="N2902" s="3" t="str">
        <f>_xlfn.XLOOKUP(D2902,Customers!A:A,Customers!B:B )</f>
        <v>Brown, Diaz and Freeman</v>
      </c>
      <c r="O2902" s="3" t="str">
        <f>_xlfn.XLOOKUP(C2902,Books!A:A,Books!B:B)</f>
        <v>Remember serve</v>
      </c>
      <c r="P2902" s="3" t="str">
        <f>INDEX(Customers!B:B,MATCH(D2902,Customers!A:A,0))</f>
        <v>Brown, Diaz and Freeman</v>
      </c>
    </row>
    <row r="2903" spans="1:16">
      <c r="A2903" t="s">
        <v>3550</v>
      </c>
      <c r="B2903" s="5">
        <v>44963</v>
      </c>
      <c r="C2903" t="s">
        <v>86</v>
      </c>
      <c r="D2903" t="s">
        <v>384</v>
      </c>
      <c r="E2903">
        <v>10</v>
      </c>
      <c r="F2903" t="str">
        <f t="shared" si="180"/>
        <v>Bulk</v>
      </c>
      <c r="G2903" s="3">
        <v>356</v>
      </c>
      <c r="H2903">
        <v>10</v>
      </c>
      <c r="I2903" t="str">
        <f t="shared" si="181"/>
        <v>discounted</v>
      </c>
      <c r="J2903" s="3">
        <f>Table3[[#This Row],[Quantity_Sold]]*Table3[[#This Row],[Selling_Price]]</f>
        <v>3560</v>
      </c>
      <c r="K2903" s="3">
        <f t="shared" si="182"/>
        <v>35.6</v>
      </c>
      <c r="L2903" s="3">
        <f t="shared" si="183"/>
        <v>3524.4</v>
      </c>
      <c r="M2903" s="3" t="str">
        <f>TEXT(Table3[[#This Row],[Date]], "mmmm")</f>
        <v>February</v>
      </c>
      <c r="N2903" s="3" t="str">
        <f>_xlfn.XLOOKUP(D2903,Customers!A:A,Customers!B:B )</f>
        <v>Mendoza-Burke</v>
      </c>
      <c r="O2903" s="3" t="str">
        <f>_xlfn.XLOOKUP(C2903,Books!A:A,Books!B:B)</f>
        <v>While responsibility</v>
      </c>
      <c r="P2903" s="3" t="str">
        <f>INDEX(Customers!B:B,MATCH(D2903,Customers!A:A,0))</f>
        <v>Mendoza-Burke</v>
      </c>
    </row>
    <row r="2904" spans="1:16">
      <c r="A2904" t="s">
        <v>3551</v>
      </c>
      <c r="B2904" s="5">
        <v>44979</v>
      </c>
      <c r="C2904" t="s">
        <v>118</v>
      </c>
      <c r="D2904" t="s">
        <v>268</v>
      </c>
      <c r="E2904">
        <v>4</v>
      </c>
      <c r="F2904" t="str">
        <f t="shared" si="180"/>
        <v>normal</v>
      </c>
      <c r="G2904" s="3">
        <v>192</v>
      </c>
      <c r="H2904">
        <v>10</v>
      </c>
      <c r="I2904" t="str">
        <f t="shared" si="181"/>
        <v>discounted</v>
      </c>
      <c r="J2904" s="3">
        <f>Table3[[#This Row],[Quantity_Sold]]*Table3[[#This Row],[Selling_Price]]</f>
        <v>768</v>
      </c>
      <c r="K2904" s="3">
        <f t="shared" si="182"/>
        <v>19.2</v>
      </c>
      <c r="L2904" s="3">
        <f t="shared" si="183"/>
        <v>748.8</v>
      </c>
      <c r="M2904" s="3" t="str">
        <f>TEXT(Table3[[#This Row],[Date]], "mmmm")</f>
        <v>February</v>
      </c>
      <c r="N2904" s="3" t="str">
        <f>_xlfn.XLOOKUP(D2904,Customers!A:A,Customers!B:B )</f>
        <v>Williams-Hart</v>
      </c>
      <c r="O2904" s="3" t="str">
        <f>_xlfn.XLOOKUP(C2904,Books!A:A,Books!B:B)</f>
        <v>Attorney</v>
      </c>
      <c r="P2904" s="3" t="str">
        <f>INDEX(Customers!B:B,MATCH(D2904,Customers!A:A,0))</f>
        <v>Williams-Hart</v>
      </c>
    </row>
    <row r="2905" spans="1:16">
      <c r="A2905" t="s">
        <v>3552</v>
      </c>
      <c r="B2905" s="5">
        <v>44976</v>
      </c>
      <c r="C2905" t="s">
        <v>60</v>
      </c>
      <c r="D2905" t="s">
        <v>360</v>
      </c>
      <c r="E2905">
        <v>7</v>
      </c>
      <c r="F2905" t="str">
        <f t="shared" si="180"/>
        <v>Bulk</v>
      </c>
      <c r="G2905" s="3">
        <v>459</v>
      </c>
      <c r="H2905">
        <v>0</v>
      </c>
      <c r="I2905" t="str">
        <f t="shared" si="181"/>
        <v>full price</v>
      </c>
      <c r="J2905" s="3">
        <f>Table3[[#This Row],[Quantity_Sold]]*Table3[[#This Row],[Selling_Price]]</f>
        <v>3213</v>
      </c>
      <c r="K2905" s="3">
        <f t="shared" si="182"/>
        <v>0</v>
      </c>
      <c r="L2905" s="3">
        <f t="shared" si="183"/>
        <v>3213</v>
      </c>
      <c r="M2905" s="3" t="str">
        <f>TEXT(Table3[[#This Row],[Date]], "mmmm")</f>
        <v>February</v>
      </c>
      <c r="N2905" s="3" t="str">
        <f>_xlfn.XLOOKUP(D2905,Customers!A:A,Customers!B:B )</f>
        <v>Guzman Ltd</v>
      </c>
      <c r="O2905" s="3" t="str">
        <f>_xlfn.XLOOKUP(C2905,Books!A:A,Books!B:B)</f>
        <v>Whatever method</v>
      </c>
      <c r="P2905" s="3" t="str">
        <f>INDEX(Customers!B:B,MATCH(D2905,Customers!A:A,0))</f>
        <v>Guzman Ltd</v>
      </c>
    </row>
    <row r="2906" spans="1:16">
      <c r="A2906" t="s">
        <v>3553</v>
      </c>
      <c r="B2906" s="5">
        <v>44980</v>
      </c>
      <c r="C2906" t="s">
        <v>80</v>
      </c>
      <c r="D2906" t="s">
        <v>342</v>
      </c>
      <c r="E2906">
        <v>10</v>
      </c>
      <c r="F2906" t="str">
        <f t="shared" si="180"/>
        <v>Bulk</v>
      </c>
      <c r="G2906" s="3">
        <v>164</v>
      </c>
      <c r="H2906">
        <v>10</v>
      </c>
      <c r="I2906" t="str">
        <f t="shared" si="181"/>
        <v>discounted</v>
      </c>
      <c r="J2906" s="3">
        <f>Table3[[#This Row],[Quantity_Sold]]*Table3[[#This Row],[Selling_Price]]</f>
        <v>1640</v>
      </c>
      <c r="K2906" s="3">
        <f t="shared" si="182"/>
        <v>16.399999999999999</v>
      </c>
      <c r="L2906" s="3">
        <f t="shared" si="183"/>
        <v>1623.6</v>
      </c>
      <c r="M2906" s="3" t="str">
        <f>TEXT(Table3[[#This Row],[Date]], "mmmm")</f>
        <v>February</v>
      </c>
      <c r="N2906" s="3" t="str">
        <f>_xlfn.XLOOKUP(D2906,Customers!A:A,Customers!B:B )</f>
        <v>Cooper-Bennett</v>
      </c>
      <c r="O2906" s="3" t="str">
        <f>_xlfn.XLOOKUP(C2906,Books!A:A,Books!B:B)</f>
        <v>Can apply</v>
      </c>
      <c r="P2906" s="3" t="str">
        <f>INDEX(Customers!B:B,MATCH(D2906,Customers!A:A,0))</f>
        <v>Cooper-Bennett</v>
      </c>
    </row>
    <row r="2907" spans="1:16">
      <c r="A2907" t="s">
        <v>3554</v>
      </c>
      <c r="B2907" s="5">
        <v>44960</v>
      </c>
      <c r="C2907" t="s">
        <v>28</v>
      </c>
      <c r="D2907" t="s">
        <v>552</v>
      </c>
      <c r="E2907">
        <v>10</v>
      </c>
      <c r="F2907" t="str">
        <f t="shared" si="180"/>
        <v>Bulk</v>
      </c>
      <c r="G2907" s="3">
        <v>342</v>
      </c>
      <c r="H2907">
        <v>0</v>
      </c>
      <c r="I2907" t="str">
        <f t="shared" si="181"/>
        <v>full price</v>
      </c>
      <c r="J2907" s="3">
        <f>Table3[[#This Row],[Quantity_Sold]]*Table3[[#This Row],[Selling_Price]]</f>
        <v>3420</v>
      </c>
      <c r="K2907" s="3">
        <f t="shared" si="182"/>
        <v>0</v>
      </c>
      <c r="L2907" s="3">
        <f t="shared" si="183"/>
        <v>3420</v>
      </c>
      <c r="M2907" s="3" t="str">
        <f>TEXT(Table3[[#This Row],[Date]], "mmmm")</f>
        <v>February</v>
      </c>
      <c r="N2907" s="3" t="str">
        <f>_xlfn.XLOOKUP(D2907,Customers!A:A,Customers!B:B )</f>
        <v>Lamb LLC</v>
      </c>
      <c r="O2907" s="3" t="str">
        <f>_xlfn.XLOOKUP(C2907,Books!A:A,Books!B:B)</f>
        <v>Eat pattern view</v>
      </c>
      <c r="P2907" s="3" t="str">
        <f>INDEX(Customers!B:B,MATCH(D2907,Customers!A:A,0))</f>
        <v>Lamb LLC</v>
      </c>
    </row>
    <row r="2908" spans="1:16">
      <c r="A2908" t="s">
        <v>3555</v>
      </c>
      <c r="B2908" s="5">
        <v>44969</v>
      </c>
      <c r="C2908" t="s">
        <v>26</v>
      </c>
      <c r="D2908" t="s">
        <v>342</v>
      </c>
      <c r="E2908">
        <v>8</v>
      </c>
      <c r="F2908" t="str">
        <f t="shared" si="180"/>
        <v>Bulk</v>
      </c>
      <c r="G2908" s="3">
        <v>210</v>
      </c>
      <c r="H2908">
        <v>15</v>
      </c>
      <c r="I2908" t="str">
        <f t="shared" si="181"/>
        <v>discounted</v>
      </c>
      <c r="J2908" s="3">
        <f>Table3[[#This Row],[Quantity_Sold]]*Table3[[#This Row],[Selling_Price]]</f>
        <v>1680</v>
      </c>
      <c r="K2908" s="3">
        <f t="shared" si="182"/>
        <v>31.5</v>
      </c>
      <c r="L2908" s="3">
        <f t="shared" si="183"/>
        <v>1648.5</v>
      </c>
      <c r="M2908" s="3" t="str">
        <f>TEXT(Table3[[#This Row],[Date]], "mmmm")</f>
        <v>February</v>
      </c>
      <c r="N2908" s="3" t="str">
        <f>_xlfn.XLOOKUP(D2908,Customers!A:A,Customers!B:B )</f>
        <v>Cooper-Bennett</v>
      </c>
      <c r="O2908" s="3" t="str">
        <f>_xlfn.XLOOKUP(C2908,Books!A:A,Books!B:B)</f>
        <v>Nearly material</v>
      </c>
      <c r="P2908" s="3" t="str">
        <f>INDEX(Customers!B:B,MATCH(D2908,Customers!A:A,0))</f>
        <v>Cooper-Bennett</v>
      </c>
    </row>
    <row r="2909" spans="1:16">
      <c r="A2909" t="s">
        <v>3556</v>
      </c>
      <c r="B2909" s="5">
        <v>44961</v>
      </c>
      <c r="C2909" t="s">
        <v>22</v>
      </c>
      <c r="D2909" t="s">
        <v>542</v>
      </c>
      <c r="E2909">
        <v>2</v>
      </c>
      <c r="F2909" t="str">
        <f t="shared" si="180"/>
        <v>normal</v>
      </c>
      <c r="G2909" s="3">
        <v>332</v>
      </c>
      <c r="H2909">
        <v>10</v>
      </c>
      <c r="I2909" t="str">
        <f t="shared" si="181"/>
        <v>discounted</v>
      </c>
      <c r="J2909" s="3">
        <f>Table3[[#This Row],[Quantity_Sold]]*Table3[[#This Row],[Selling_Price]]</f>
        <v>664</v>
      </c>
      <c r="K2909" s="3">
        <f t="shared" si="182"/>
        <v>33.200000000000003</v>
      </c>
      <c r="L2909" s="3">
        <f t="shared" si="183"/>
        <v>630.79999999999995</v>
      </c>
      <c r="M2909" s="3" t="str">
        <f>TEXT(Table3[[#This Row],[Date]], "mmmm")</f>
        <v>February</v>
      </c>
      <c r="N2909" s="3" t="str">
        <f>_xlfn.XLOOKUP(D2909,Customers!A:A,Customers!B:B )</f>
        <v>Rodriguez, Hammond and Mason</v>
      </c>
      <c r="O2909" s="3" t="str">
        <f>_xlfn.XLOOKUP(C2909,Books!A:A,Books!B:B)</f>
        <v>Loss peace on</v>
      </c>
      <c r="P2909" s="3" t="str">
        <f>INDEX(Customers!B:B,MATCH(D2909,Customers!A:A,0))</f>
        <v>Rodriguez, Hammond and Mason</v>
      </c>
    </row>
    <row r="2910" spans="1:16">
      <c r="A2910" t="s">
        <v>3557</v>
      </c>
      <c r="B2910" s="5">
        <v>44969</v>
      </c>
      <c r="C2910" t="s">
        <v>32</v>
      </c>
      <c r="D2910" t="s">
        <v>166</v>
      </c>
      <c r="E2910">
        <v>6</v>
      </c>
      <c r="F2910" t="str">
        <f t="shared" si="180"/>
        <v>Bulk</v>
      </c>
      <c r="G2910" s="3">
        <v>186</v>
      </c>
      <c r="H2910">
        <v>0</v>
      </c>
      <c r="I2910" t="str">
        <f t="shared" si="181"/>
        <v>full price</v>
      </c>
      <c r="J2910" s="3">
        <f>Table3[[#This Row],[Quantity_Sold]]*Table3[[#This Row],[Selling_Price]]</f>
        <v>1116</v>
      </c>
      <c r="K2910" s="3">
        <f t="shared" si="182"/>
        <v>0</v>
      </c>
      <c r="L2910" s="3">
        <f t="shared" si="183"/>
        <v>1116</v>
      </c>
      <c r="M2910" s="3" t="str">
        <f>TEXT(Table3[[#This Row],[Date]], "mmmm")</f>
        <v>February</v>
      </c>
      <c r="N2910" s="3" t="str">
        <f>_xlfn.XLOOKUP(D2910,Customers!A:A,Customers!B:B )</f>
        <v>Mendez-Taylor</v>
      </c>
      <c r="O2910" s="3" t="str">
        <f>_xlfn.XLOOKUP(C2910,Books!A:A,Books!B:B)</f>
        <v>Charge along</v>
      </c>
      <c r="P2910" s="3" t="str">
        <f>INDEX(Customers!B:B,MATCH(D2910,Customers!A:A,0))</f>
        <v>Mendez-Taylor</v>
      </c>
    </row>
    <row r="2911" spans="1:16">
      <c r="A2911" t="s">
        <v>3558</v>
      </c>
      <c r="B2911" s="5">
        <v>44974</v>
      </c>
      <c r="C2911" t="s">
        <v>126</v>
      </c>
      <c r="D2911" t="s">
        <v>512</v>
      </c>
      <c r="E2911">
        <v>4</v>
      </c>
      <c r="F2911" t="str">
        <f t="shared" si="180"/>
        <v>normal</v>
      </c>
      <c r="G2911" s="3">
        <v>399</v>
      </c>
      <c r="H2911">
        <v>5</v>
      </c>
      <c r="I2911" t="str">
        <f t="shared" si="181"/>
        <v>discounted</v>
      </c>
      <c r="J2911" s="3">
        <f>Table3[[#This Row],[Quantity_Sold]]*Table3[[#This Row],[Selling_Price]]</f>
        <v>1596</v>
      </c>
      <c r="K2911" s="3">
        <f t="shared" si="182"/>
        <v>19.95</v>
      </c>
      <c r="L2911" s="3">
        <f t="shared" si="183"/>
        <v>1576.05</v>
      </c>
      <c r="M2911" s="3" t="str">
        <f>TEXT(Table3[[#This Row],[Date]], "mmmm")</f>
        <v>February</v>
      </c>
      <c r="N2911" s="3" t="str">
        <f>_xlfn.XLOOKUP(D2911,Customers!A:A,Customers!B:B )</f>
        <v>Melton Ltd</v>
      </c>
      <c r="O2911" s="3" t="str">
        <f>_xlfn.XLOOKUP(C2911,Books!A:A,Books!B:B)</f>
        <v>Ahead leg senior</v>
      </c>
      <c r="P2911" s="3" t="str">
        <f>INDEX(Customers!B:B,MATCH(D2911,Customers!A:A,0))</f>
        <v>Melton Ltd</v>
      </c>
    </row>
    <row r="2912" spans="1:16">
      <c r="A2912" t="s">
        <v>3559</v>
      </c>
      <c r="B2912" s="5">
        <v>44972</v>
      </c>
      <c r="C2912" t="s">
        <v>96</v>
      </c>
      <c r="D2912" t="s">
        <v>550</v>
      </c>
      <c r="E2912">
        <v>9</v>
      </c>
      <c r="F2912" t="str">
        <f t="shared" si="180"/>
        <v>Bulk</v>
      </c>
      <c r="G2912" s="3">
        <v>396</v>
      </c>
      <c r="H2912">
        <v>0</v>
      </c>
      <c r="I2912" t="str">
        <f t="shared" si="181"/>
        <v>full price</v>
      </c>
      <c r="J2912" s="3">
        <f>Table3[[#This Row],[Quantity_Sold]]*Table3[[#This Row],[Selling_Price]]</f>
        <v>3564</v>
      </c>
      <c r="K2912" s="3">
        <f t="shared" si="182"/>
        <v>0</v>
      </c>
      <c r="L2912" s="3">
        <f t="shared" si="183"/>
        <v>3564</v>
      </c>
      <c r="M2912" s="3" t="str">
        <f>TEXT(Table3[[#This Row],[Date]], "mmmm")</f>
        <v>February</v>
      </c>
      <c r="N2912" s="3" t="str">
        <f>_xlfn.XLOOKUP(D2912,Customers!A:A,Customers!B:B )</f>
        <v>Hunter PLC</v>
      </c>
      <c r="O2912" s="3" t="str">
        <f>_xlfn.XLOOKUP(C2912,Books!A:A,Books!B:B)</f>
        <v>Green city audience</v>
      </c>
      <c r="P2912" s="3" t="str">
        <f>INDEX(Customers!B:B,MATCH(D2912,Customers!A:A,0))</f>
        <v>Hunter PLC</v>
      </c>
    </row>
    <row r="2913" spans="1:16">
      <c r="A2913" t="s">
        <v>3560</v>
      </c>
      <c r="B2913" s="5">
        <v>44980</v>
      </c>
      <c r="C2913" t="s">
        <v>68</v>
      </c>
      <c r="D2913" t="s">
        <v>416</v>
      </c>
      <c r="E2913">
        <v>2</v>
      </c>
      <c r="F2913" t="str">
        <f t="shared" si="180"/>
        <v>normal</v>
      </c>
      <c r="G2913" s="3">
        <v>410</v>
      </c>
      <c r="H2913">
        <v>5</v>
      </c>
      <c r="I2913" t="str">
        <f t="shared" si="181"/>
        <v>discounted</v>
      </c>
      <c r="J2913" s="3">
        <f>Table3[[#This Row],[Quantity_Sold]]*Table3[[#This Row],[Selling_Price]]</f>
        <v>820</v>
      </c>
      <c r="K2913" s="3">
        <f t="shared" si="182"/>
        <v>20.5</v>
      </c>
      <c r="L2913" s="3">
        <f t="shared" si="183"/>
        <v>799.5</v>
      </c>
      <c r="M2913" s="3" t="str">
        <f>TEXT(Table3[[#This Row],[Date]], "mmmm")</f>
        <v>February</v>
      </c>
      <c r="N2913" s="3" t="str">
        <f>_xlfn.XLOOKUP(D2913,Customers!A:A,Customers!B:B )</f>
        <v>Ashley, Delgado and Hernandez</v>
      </c>
      <c r="O2913" s="3" t="str">
        <f>_xlfn.XLOOKUP(C2913,Books!A:A,Books!B:B)</f>
        <v>Audience will series</v>
      </c>
      <c r="P2913" s="3" t="str">
        <f>INDEX(Customers!B:B,MATCH(D2913,Customers!A:A,0))</f>
        <v>Ashley, Delgado and Hernandez</v>
      </c>
    </row>
    <row r="2914" spans="1:16">
      <c r="A2914" t="s">
        <v>3561</v>
      </c>
      <c r="B2914" s="5">
        <v>44960</v>
      </c>
      <c r="C2914" t="s">
        <v>54</v>
      </c>
      <c r="D2914" t="s">
        <v>230</v>
      </c>
      <c r="E2914">
        <v>10</v>
      </c>
      <c r="F2914" t="str">
        <f t="shared" si="180"/>
        <v>Bulk</v>
      </c>
      <c r="G2914" s="3">
        <v>421</v>
      </c>
      <c r="H2914">
        <v>0</v>
      </c>
      <c r="I2914" t="str">
        <f t="shared" si="181"/>
        <v>full price</v>
      </c>
      <c r="J2914" s="3">
        <f>Table3[[#This Row],[Quantity_Sold]]*Table3[[#This Row],[Selling_Price]]</f>
        <v>4210</v>
      </c>
      <c r="K2914" s="3">
        <f t="shared" si="182"/>
        <v>0</v>
      </c>
      <c r="L2914" s="3">
        <f t="shared" si="183"/>
        <v>4210</v>
      </c>
      <c r="M2914" s="3" t="str">
        <f>TEXT(Table3[[#This Row],[Date]], "mmmm")</f>
        <v>February</v>
      </c>
      <c r="N2914" s="3" t="str">
        <f>_xlfn.XLOOKUP(D2914,Customers!A:A,Customers!B:B )</f>
        <v>Alexander-Williams</v>
      </c>
      <c r="O2914" s="3" t="str">
        <f>_xlfn.XLOOKUP(C2914,Books!A:A,Books!B:B)</f>
        <v>Author director</v>
      </c>
      <c r="P2914" s="3" t="str">
        <f>INDEX(Customers!B:B,MATCH(D2914,Customers!A:A,0))</f>
        <v>Alexander-Williams</v>
      </c>
    </row>
    <row r="2915" spans="1:16">
      <c r="A2915" t="s">
        <v>3562</v>
      </c>
      <c r="B2915" s="5">
        <v>44980</v>
      </c>
      <c r="C2915" t="s">
        <v>58</v>
      </c>
      <c r="D2915" t="s">
        <v>272</v>
      </c>
      <c r="E2915">
        <v>10</v>
      </c>
      <c r="F2915" t="str">
        <f t="shared" si="180"/>
        <v>Bulk</v>
      </c>
      <c r="G2915" s="3">
        <v>467</v>
      </c>
      <c r="H2915">
        <v>5</v>
      </c>
      <c r="I2915" t="str">
        <f t="shared" si="181"/>
        <v>discounted</v>
      </c>
      <c r="J2915" s="3">
        <f>Table3[[#This Row],[Quantity_Sold]]*Table3[[#This Row],[Selling_Price]]</f>
        <v>4670</v>
      </c>
      <c r="K2915" s="3">
        <f t="shared" si="182"/>
        <v>23.35</v>
      </c>
      <c r="L2915" s="3">
        <f t="shared" si="183"/>
        <v>4646.6499999999996</v>
      </c>
      <c r="M2915" s="3" t="str">
        <f>TEXT(Table3[[#This Row],[Date]], "mmmm")</f>
        <v>February</v>
      </c>
      <c r="N2915" s="3" t="str">
        <f>_xlfn.XLOOKUP(D2915,Customers!A:A,Customers!B:B )</f>
        <v>Garcia, Scott and Beltran</v>
      </c>
      <c r="O2915" s="3" t="str">
        <f>_xlfn.XLOOKUP(C2915,Books!A:A,Books!B:B)</f>
        <v>World threat</v>
      </c>
      <c r="P2915" s="3" t="str">
        <f>INDEX(Customers!B:B,MATCH(D2915,Customers!A:A,0))</f>
        <v>Garcia, Scott and Beltran</v>
      </c>
    </row>
    <row r="2916" spans="1:16">
      <c r="A2916" t="s">
        <v>3563</v>
      </c>
      <c r="B2916" s="5">
        <v>44959</v>
      </c>
      <c r="C2916" t="s">
        <v>110</v>
      </c>
      <c r="D2916" t="s">
        <v>558</v>
      </c>
      <c r="E2916">
        <v>1</v>
      </c>
      <c r="F2916" t="str">
        <f t="shared" si="180"/>
        <v>normal</v>
      </c>
      <c r="G2916" s="3">
        <v>451</v>
      </c>
      <c r="H2916">
        <v>10</v>
      </c>
      <c r="I2916" t="str">
        <f t="shared" si="181"/>
        <v>discounted</v>
      </c>
      <c r="J2916" s="3">
        <f>Table3[[#This Row],[Quantity_Sold]]*Table3[[#This Row],[Selling_Price]]</f>
        <v>451</v>
      </c>
      <c r="K2916" s="3">
        <f t="shared" si="182"/>
        <v>45.1</v>
      </c>
      <c r="L2916" s="3">
        <f t="shared" si="183"/>
        <v>405.9</v>
      </c>
      <c r="M2916" s="3" t="str">
        <f>TEXT(Table3[[#This Row],[Date]], "mmmm")</f>
        <v>February</v>
      </c>
      <c r="N2916" s="3" t="str">
        <f>_xlfn.XLOOKUP(D2916,Customers!A:A,Customers!B:B )</f>
        <v>Maldonado-Cohen</v>
      </c>
      <c r="O2916" s="3" t="str">
        <f>_xlfn.XLOOKUP(C2916,Books!A:A,Books!B:B)</f>
        <v>Sense produce</v>
      </c>
      <c r="P2916" s="3" t="str">
        <f>INDEX(Customers!B:B,MATCH(D2916,Customers!A:A,0))</f>
        <v>Maldonado-Cohen</v>
      </c>
    </row>
    <row r="2917" spans="1:16">
      <c r="A2917" t="s">
        <v>3564</v>
      </c>
      <c r="B2917" s="5">
        <v>44982</v>
      </c>
      <c r="C2917" t="s">
        <v>40</v>
      </c>
      <c r="D2917" t="s">
        <v>528</v>
      </c>
      <c r="E2917">
        <v>6</v>
      </c>
      <c r="F2917" t="str">
        <f t="shared" si="180"/>
        <v>Bulk</v>
      </c>
      <c r="G2917" s="3">
        <v>427</v>
      </c>
      <c r="H2917">
        <v>0</v>
      </c>
      <c r="I2917" t="str">
        <f t="shared" si="181"/>
        <v>full price</v>
      </c>
      <c r="J2917" s="3">
        <f>Table3[[#This Row],[Quantity_Sold]]*Table3[[#This Row],[Selling_Price]]</f>
        <v>2562</v>
      </c>
      <c r="K2917" s="3">
        <f t="shared" si="182"/>
        <v>0</v>
      </c>
      <c r="L2917" s="3">
        <f t="shared" si="183"/>
        <v>2562</v>
      </c>
      <c r="M2917" s="3" t="str">
        <f>TEXT(Table3[[#This Row],[Date]], "mmmm")</f>
        <v>February</v>
      </c>
      <c r="N2917" s="3" t="str">
        <f>_xlfn.XLOOKUP(D2917,Customers!A:A,Customers!B:B )</f>
        <v>Solis, Snyder and Newton</v>
      </c>
      <c r="O2917" s="3" t="str">
        <f>_xlfn.XLOOKUP(C2917,Books!A:A,Books!B:B)</f>
        <v>Big thought where</v>
      </c>
      <c r="P2917" s="3" t="str">
        <f>INDEX(Customers!B:B,MATCH(D2917,Customers!A:A,0))</f>
        <v>Solis, Snyder and Newton</v>
      </c>
    </row>
    <row r="2918" spans="1:16">
      <c r="A2918" t="s">
        <v>3565</v>
      </c>
      <c r="B2918" s="5">
        <v>44970</v>
      </c>
      <c r="C2918" t="s">
        <v>116</v>
      </c>
      <c r="D2918" t="s">
        <v>143</v>
      </c>
      <c r="E2918">
        <v>3</v>
      </c>
      <c r="F2918" t="str">
        <f t="shared" si="180"/>
        <v>normal</v>
      </c>
      <c r="G2918" s="3">
        <v>209</v>
      </c>
      <c r="H2918">
        <v>15</v>
      </c>
      <c r="I2918" t="str">
        <f t="shared" si="181"/>
        <v>discounted</v>
      </c>
      <c r="J2918" s="3">
        <f>Table3[[#This Row],[Quantity_Sold]]*Table3[[#This Row],[Selling_Price]]</f>
        <v>627</v>
      </c>
      <c r="K2918" s="3">
        <f t="shared" si="182"/>
        <v>31.35</v>
      </c>
      <c r="L2918" s="3">
        <f t="shared" si="183"/>
        <v>595.65</v>
      </c>
      <c r="M2918" s="3" t="str">
        <f>TEXT(Table3[[#This Row],[Date]], "mmmm")</f>
        <v>February</v>
      </c>
      <c r="N2918" s="3" t="str">
        <f>_xlfn.XLOOKUP(D2918,Customers!A:A,Customers!B:B )</f>
        <v>Scott Ltd</v>
      </c>
      <c r="O2918" s="3" t="str">
        <f>_xlfn.XLOOKUP(C2918,Books!A:A,Books!B:B)</f>
        <v>Present positive</v>
      </c>
      <c r="P2918" s="3" t="str">
        <f>INDEX(Customers!B:B,MATCH(D2918,Customers!A:A,0))</f>
        <v>Scott Ltd</v>
      </c>
    </row>
    <row r="2919" spans="1:16">
      <c r="A2919" t="s">
        <v>3566</v>
      </c>
      <c r="B2919" s="5">
        <v>44982</v>
      </c>
      <c r="C2919" t="s">
        <v>38</v>
      </c>
      <c r="D2919" t="s">
        <v>560</v>
      </c>
      <c r="E2919">
        <v>8</v>
      </c>
      <c r="F2919" t="str">
        <f t="shared" si="180"/>
        <v>Bulk</v>
      </c>
      <c r="G2919" s="3">
        <v>417</v>
      </c>
      <c r="H2919">
        <v>5</v>
      </c>
      <c r="I2919" t="str">
        <f t="shared" si="181"/>
        <v>discounted</v>
      </c>
      <c r="J2919" s="3">
        <f>Table3[[#This Row],[Quantity_Sold]]*Table3[[#This Row],[Selling_Price]]</f>
        <v>3336</v>
      </c>
      <c r="K2919" s="3">
        <f t="shared" si="182"/>
        <v>20.85</v>
      </c>
      <c r="L2919" s="3">
        <f t="shared" si="183"/>
        <v>3315.15</v>
      </c>
      <c r="M2919" s="3" t="str">
        <f>TEXT(Table3[[#This Row],[Date]], "mmmm")</f>
        <v>February</v>
      </c>
      <c r="N2919" s="3" t="str">
        <f>_xlfn.XLOOKUP(D2919,Customers!A:A,Customers!B:B )</f>
        <v>Ryan-Flynn</v>
      </c>
      <c r="O2919" s="3" t="str">
        <f>_xlfn.XLOOKUP(C2919,Books!A:A,Books!B:B)</f>
        <v>Impact believe worker look</v>
      </c>
      <c r="P2919" s="3" t="str">
        <f>INDEX(Customers!B:B,MATCH(D2919,Customers!A:A,0))</f>
        <v>Ryan-Flynn</v>
      </c>
    </row>
    <row r="2920" spans="1:16">
      <c r="A2920" t="s">
        <v>3567</v>
      </c>
      <c r="B2920" s="5">
        <v>44980</v>
      </c>
      <c r="C2920" t="s">
        <v>58</v>
      </c>
      <c r="D2920" t="s">
        <v>178</v>
      </c>
      <c r="E2920">
        <v>2</v>
      </c>
      <c r="F2920" t="str">
        <f t="shared" si="180"/>
        <v>normal</v>
      </c>
      <c r="G2920" s="3">
        <v>467</v>
      </c>
      <c r="H2920">
        <v>0</v>
      </c>
      <c r="I2920" t="str">
        <f t="shared" si="181"/>
        <v>full price</v>
      </c>
      <c r="J2920" s="3">
        <f>Table3[[#This Row],[Quantity_Sold]]*Table3[[#This Row],[Selling_Price]]</f>
        <v>934</v>
      </c>
      <c r="K2920" s="3">
        <f t="shared" si="182"/>
        <v>0</v>
      </c>
      <c r="L2920" s="3">
        <f t="shared" si="183"/>
        <v>934</v>
      </c>
      <c r="M2920" s="3" t="str">
        <f>TEXT(Table3[[#This Row],[Date]], "mmmm")</f>
        <v>February</v>
      </c>
      <c r="N2920" s="3" t="str">
        <f>_xlfn.XLOOKUP(D2920,Customers!A:A,Customers!B:B )</f>
        <v>Ross, Ballard and Clark</v>
      </c>
      <c r="O2920" s="3" t="str">
        <f>_xlfn.XLOOKUP(C2920,Books!A:A,Books!B:B)</f>
        <v>World threat</v>
      </c>
      <c r="P2920" s="3" t="str">
        <f>INDEX(Customers!B:B,MATCH(D2920,Customers!A:A,0))</f>
        <v>Ross, Ballard and Clark</v>
      </c>
    </row>
    <row r="2921" spans="1:16">
      <c r="A2921" t="s">
        <v>3568</v>
      </c>
      <c r="B2921" s="5">
        <v>44984</v>
      </c>
      <c r="C2921" t="s">
        <v>44</v>
      </c>
      <c r="D2921" t="s">
        <v>412</v>
      </c>
      <c r="E2921">
        <v>9</v>
      </c>
      <c r="F2921" t="str">
        <f t="shared" si="180"/>
        <v>Bulk</v>
      </c>
      <c r="G2921" s="3">
        <v>295</v>
      </c>
      <c r="H2921">
        <v>15</v>
      </c>
      <c r="I2921" t="str">
        <f t="shared" si="181"/>
        <v>discounted</v>
      </c>
      <c r="J2921" s="3">
        <f>Table3[[#This Row],[Quantity_Sold]]*Table3[[#This Row],[Selling_Price]]</f>
        <v>2655</v>
      </c>
      <c r="K2921" s="3">
        <f t="shared" si="182"/>
        <v>44.25</v>
      </c>
      <c r="L2921" s="3">
        <f t="shared" si="183"/>
        <v>2610.75</v>
      </c>
      <c r="M2921" s="3" t="str">
        <f>TEXT(Table3[[#This Row],[Date]], "mmmm")</f>
        <v>February</v>
      </c>
      <c r="N2921" s="3" t="str">
        <f>_xlfn.XLOOKUP(D2921,Customers!A:A,Customers!B:B )</f>
        <v>Mitchell, Mason and Cross</v>
      </c>
      <c r="O2921" s="3" t="str">
        <f>_xlfn.XLOOKUP(C2921,Books!A:A,Books!B:B)</f>
        <v>Once suddenly</v>
      </c>
      <c r="P2921" s="3" t="str">
        <f>INDEX(Customers!B:B,MATCH(D2921,Customers!A:A,0))</f>
        <v>Mitchell, Mason and Cross</v>
      </c>
    </row>
    <row r="2922" spans="1:16">
      <c r="A2922" t="s">
        <v>3569</v>
      </c>
      <c r="B2922" s="5">
        <v>44958</v>
      </c>
      <c r="C2922" t="s">
        <v>10</v>
      </c>
      <c r="D2922" t="s">
        <v>424</v>
      </c>
      <c r="E2922">
        <v>7</v>
      </c>
      <c r="F2922" t="str">
        <f t="shared" si="180"/>
        <v>Bulk</v>
      </c>
      <c r="G2922" s="3">
        <v>167</v>
      </c>
      <c r="H2922">
        <v>15</v>
      </c>
      <c r="I2922" t="str">
        <f t="shared" si="181"/>
        <v>discounted</v>
      </c>
      <c r="J2922" s="3">
        <f>Table3[[#This Row],[Quantity_Sold]]*Table3[[#This Row],[Selling_Price]]</f>
        <v>1169</v>
      </c>
      <c r="K2922" s="3">
        <f t="shared" si="182"/>
        <v>25.05</v>
      </c>
      <c r="L2922" s="3">
        <f t="shared" si="183"/>
        <v>1143.95</v>
      </c>
      <c r="M2922" s="3" t="str">
        <f>TEXT(Table3[[#This Row],[Date]], "mmmm")</f>
        <v>February</v>
      </c>
      <c r="N2922" s="3" t="str">
        <f>_xlfn.XLOOKUP(D2922,Customers!A:A,Customers!B:B )</f>
        <v>Dillon-Galloway</v>
      </c>
      <c r="O2922" s="3" t="str">
        <f>_xlfn.XLOOKUP(C2922,Books!A:A,Books!B:B)</f>
        <v>Late</v>
      </c>
      <c r="P2922" s="3" t="str">
        <f>INDEX(Customers!B:B,MATCH(D2922,Customers!A:A,0))</f>
        <v>Dillon-Galloway</v>
      </c>
    </row>
    <row r="2923" spans="1:16">
      <c r="A2923" t="s">
        <v>3570</v>
      </c>
      <c r="B2923" s="5">
        <v>44983</v>
      </c>
      <c r="C2923" t="s">
        <v>38</v>
      </c>
      <c r="D2923" t="s">
        <v>464</v>
      </c>
      <c r="E2923">
        <v>1</v>
      </c>
      <c r="F2923" t="str">
        <f t="shared" si="180"/>
        <v>normal</v>
      </c>
      <c r="G2923" s="3">
        <v>417</v>
      </c>
      <c r="H2923">
        <v>5</v>
      </c>
      <c r="I2923" t="str">
        <f t="shared" si="181"/>
        <v>discounted</v>
      </c>
      <c r="J2923" s="3">
        <f>Table3[[#This Row],[Quantity_Sold]]*Table3[[#This Row],[Selling_Price]]</f>
        <v>417</v>
      </c>
      <c r="K2923" s="3">
        <f t="shared" si="182"/>
        <v>20.85</v>
      </c>
      <c r="L2923" s="3">
        <f t="shared" si="183"/>
        <v>396.15</v>
      </c>
      <c r="M2923" s="3" t="str">
        <f>TEXT(Table3[[#This Row],[Date]], "mmmm")</f>
        <v>February</v>
      </c>
      <c r="N2923" s="3" t="str">
        <f>_xlfn.XLOOKUP(D2923,Customers!A:A,Customers!B:B )</f>
        <v>Vargas, Ali and Vasquez</v>
      </c>
      <c r="O2923" s="3" t="str">
        <f>_xlfn.XLOOKUP(C2923,Books!A:A,Books!B:B)</f>
        <v>Impact believe worker look</v>
      </c>
      <c r="P2923" s="3" t="str">
        <f>INDEX(Customers!B:B,MATCH(D2923,Customers!A:A,0))</f>
        <v>Vargas, Ali and Vasquez</v>
      </c>
    </row>
    <row r="2924" spans="1:16">
      <c r="A2924" t="s">
        <v>3571</v>
      </c>
      <c r="B2924" s="5">
        <v>44979</v>
      </c>
      <c r="C2924" t="s">
        <v>40</v>
      </c>
      <c r="D2924" t="s">
        <v>520</v>
      </c>
      <c r="E2924">
        <v>9</v>
      </c>
      <c r="F2924" t="str">
        <f t="shared" si="180"/>
        <v>Bulk</v>
      </c>
      <c r="G2924" s="3">
        <v>427</v>
      </c>
      <c r="H2924">
        <v>15</v>
      </c>
      <c r="I2924" t="str">
        <f t="shared" si="181"/>
        <v>discounted</v>
      </c>
      <c r="J2924" s="3">
        <f>Table3[[#This Row],[Quantity_Sold]]*Table3[[#This Row],[Selling_Price]]</f>
        <v>3843</v>
      </c>
      <c r="K2924" s="3">
        <f t="shared" si="182"/>
        <v>64.05</v>
      </c>
      <c r="L2924" s="3">
        <f t="shared" si="183"/>
        <v>3778.95</v>
      </c>
      <c r="M2924" s="3" t="str">
        <f>TEXT(Table3[[#This Row],[Date]], "mmmm")</f>
        <v>February</v>
      </c>
      <c r="N2924" s="3" t="str">
        <f>_xlfn.XLOOKUP(D2924,Customers!A:A,Customers!B:B )</f>
        <v>Lucero and Sons</v>
      </c>
      <c r="O2924" s="3" t="str">
        <f>_xlfn.XLOOKUP(C2924,Books!A:A,Books!B:B)</f>
        <v>Big thought where</v>
      </c>
      <c r="P2924" s="3" t="str">
        <f>INDEX(Customers!B:B,MATCH(D2924,Customers!A:A,0))</f>
        <v>Lucero and Sons</v>
      </c>
    </row>
    <row r="2925" spans="1:16">
      <c r="A2925" t="s">
        <v>3572</v>
      </c>
      <c r="B2925" s="5">
        <v>44964</v>
      </c>
      <c r="C2925" t="s">
        <v>32</v>
      </c>
      <c r="D2925" t="s">
        <v>436</v>
      </c>
      <c r="E2925">
        <v>6</v>
      </c>
      <c r="F2925" t="str">
        <f t="shared" si="180"/>
        <v>Bulk</v>
      </c>
      <c r="G2925" s="3">
        <v>186</v>
      </c>
      <c r="H2925">
        <v>10</v>
      </c>
      <c r="I2925" t="str">
        <f t="shared" si="181"/>
        <v>discounted</v>
      </c>
      <c r="J2925" s="3">
        <f>Table3[[#This Row],[Quantity_Sold]]*Table3[[#This Row],[Selling_Price]]</f>
        <v>1116</v>
      </c>
      <c r="K2925" s="3">
        <f t="shared" si="182"/>
        <v>18.600000000000001</v>
      </c>
      <c r="L2925" s="3">
        <f t="shared" si="183"/>
        <v>1097.4000000000001</v>
      </c>
      <c r="M2925" s="3" t="str">
        <f>TEXT(Table3[[#This Row],[Date]], "mmmm")</f>
        <v>February</v>
      </c>
      <c r="N2925" s="3" t="str">
        <f>_xlfn.XLOOKUP(D2925,Customers!A:A,Customers!B:B )</f>
        <v>Brown-Rivers</v>
      </c>
      <c r="O2925" s="3" t="str">
        <f>_xlfn.XLOOKUP(C2925,Books!A:A,Books!B:B)</f>
        <v>Charge along</v>
      </c>
      <c r="P2925" s="3" t="str">
        <f>INDEX(Customers!B:B,MATCH(D2925,Customers!A:A,0))</f>
        <v>Brown-Rivers</v>
      </c>
    </row>
    <row r="2926" spans="1:16">
      <c r="A2926" t="s">
        <v>3573</v>
      </c>
      <c r="B2926" s="5">
        <v>44959</v>
      </c>
      <c r="C2926" t="s">
        <v>84</v>
      </c>
      <c r="D2926" t="s">
        <v>510</v>
      </c>
      <c r="E2926">
        <v>1</v>
      </c>
      <c r="F2926" t="str">
        <f t="shared" si="180"/>
        <v>normal</v>
      </c>
      <c r="G2926" s="3">
        <v>481</v>
      </c>
      <c r="H2926">
        <v>10</v>
      </c>
      <c r="I2926" t="str">
        <f t="shared" si="181"/>
        <v>discounted</v>
      </c>
      <c r="J2926" s="3">
        <f>Table3[[#This Row],[Quantity_Sold]]*Table3[[#This Row],[Selling_Price]]</f>
        <v>481</v>
      </c>
      <c r="K2926" s="3">
        <f t="shared" si="182"/>
        <v>48.1</v>
      </c>
      <c r="L2926" s="3">
        <f t="shared" si="183"/>
        <v>432.9</v>
      </c>
      <c r="M2926" s="3" t="str">
        <f>TEXT(Table3[[#This Row],[Date]], "mmmm")</f>
        <v>February</v>
      </c>
      <c r="N2926" s="3" t="str">
        <f>_xlfn.XLOOKUP(D2926,Customers!A:A,Customers!B:B )</f>
        <v>Matthews, Flores and Bradley</v>
      </c>
      <c r="O2926" s="3" t="str">
        <f>_xlfn.XLOOKUP(C2926,Books!A:A,Books!B:B)</f>
        <v>Statement back brother</v>
      </c>
      <c r="P2926" s="3" t="str">
        <f>INDEX(Customers!B:B,MATCH(D2926,Customers!A:A,0))</f>
        <v>Matthews, Flores and Bradley</v>
      </c>
    </row>
    <row r="2927" spans="1:16">
      <c r="A2927" t="s">
        <v>3574</v>
      </c>
      <c r="B2927" s="5">
        <v>44978</v>
      </c>
      <c r="C2927" t="s">
        <v>120</v>
      </c>
      <c r="D2927" t="s">
        <v>132</v>
      </c>
      <c r="E2927">
        <v>5</v>
      </c>
      <c r="F2927" t="str">
        <f t="shared" si="180"/>
        <v>normal</v>
      </c>
      <c r="G2927" s="3">
        <v>204</v>
      </c>
      <c r="H2927">
        <v>15</v>
      </c>
      <c r="I2927" t="str">
        <f t="shared" si="181"/>
        <v>discounted</v>
      </c>
      <c r="J2927" s="3">
        <f>Table3[[#This Row],[Quantity_Sold]]*Table3[[#This Row],[Selling_Price]]</f>
        <v>1020</v>
      </c>
      <c r="K2927" s="3">
        <f t="shared" si="182"/>
        <v>30.6</v>
      </c>
      <c r="L2927" s="3">
        <f t="shared" si="183"/>
        <v>989.4</v>
      </c>
      <c r="M2927" s="3" t="str">
        <f>TEXT(Table3[[#This Row],[Date]], "mmmm")</f>
        <v>February</v>
      </c>
      <c r="N2927" s="3" t="str">
        <f>_xlfn.XLOOKUP(D2927,Customers!A:A,Customers!B:B )</f>
        <v>Harris, Wilkinson and Barber</v>
      </c>
      <c r="O2927" s="3" t="str">
        <f>_xlfn.XLOOKUP(C2927,Books!A:A,Books!B:B)</f>
        <v>Expect turn</v>
      </c>
      <c r="P2927" s="3" t="str">
        <f>INDEX(Customers!B:B,MATCH(D2927,Customers!A:A,0))</f>
        <v>Harris, Wilkinson and Barber</v>
      </c>
    </row>
    <row r="2928" spans="1:16">
      <c r="A2928" t="s">
        <v>3575</v>
      </c>
      <c r="B2928" s="5">
        <v>44963</v>
      </c>
      <c r="C2928" t="s">
        <v>98</v>
      </c>
      <c r="D2928" t="s">
        <v>432</v>
      </c>
      <c r="E2928">
        <v>7</v>
      </c>
      <c r="F2928" t="str">
        <f t="shared" si="180"/>
        <v>Bulk</v>
      </c>
      <c r="G2928" s="3">
        <v>206</v>
      </c>
      <c r="H2928">
        <v>15</v>
      </c>
      <c r="I2928" t="str">
        <f t="shared" si="181"/>
        <v>discounted</v>
      </c>
      <c r="J2928" s="3">
        <f>Table3[[#This Row],[Quantity_Sold]]*Table3[[#This Row],[Selling_Price]]</f>
        <v>1442</v>
      </c>
      <c r="K2928" s="3">
        <f t="shared" si="182"/>
        <v>30.9</v>
      </c>
      <c r="L2928" s="3">
        <f t="shared" si="183"/>
        <v>1411.1</v>
      </c>
      <c r="M2928" s="3" t="str">
        <f>TEXT(Table3[[#This Row],[Date]], "mmmm")</f>
        <v>February</v>
      </c>
      <c r="N2928" s="3" t="str">
        <f>_xlfn.XLOOKUP(D2928,Customers!A:A,Customers!B:B )</f>
        <v>Rodgers and Sons</v>
      </c>
      <c r="O2928" s="3" t="str">
        <f>_xlfn.XLOOKUP(C2928,Books!A:A,Books!B:B)</f>
        <v>Inside lot never discover</v>
      </c>
      <c r="P2928" s="3" t="str">
        <f>INDEX(Customers!B:B,MATCH(D2928,Customers!A:A,0))</f>
        <v>Rodgers and Sons</v>
      </c>
    </row>
    <row r="2929" spans="1:16">
      <c r="A2929" t="s">
        <v>3576</v>
      </c>
      <c r="B2929" s="5">
        <v>44960</v>
      </c>
      <c r="C2929" t="s">
        <v>36</v>
      </c>
      <c r="D2929" t="s">
        <v>192</v>
      </c>
      <c r="E2929">
        <v>3</v>
      </c>
      <c r="F2929" t="str">
        <f t="shared" si="180"/>
        <v>normal</v>
      </c>
      <c r="G2929" s="3">
        <v>420</v>
      </c>
      <c r="H2929">
        <v>15</v>
      </c>
      <c r="I2929" t="str">
        <f t="shared" si="181"/>
        <v>discounted</v>
      </c>
      <c r="J2929" s="3">
        <f>Table3[[#This Row],[Quantity_Sold]]*Table3[[#This Row],[Selling_Price]]</f>
        <v>1260</v>
      </c>
      <c r="K2929" s="3">
        <f t="shared" si="182"/>
        <v>63</v>
      </c>
      <c r="L2929" s="3">
        <f t="shared" si="183"/>
        <v>1197</v>
      </c>
      <c r="M2929" s="3" t="str">
        <f>TEXT(Table3[[#This Row],[Date]], "mmmm")</f>
        <v>February</v>
      </c>
      <c r="N2929" s="3" t="str">
        <f>_xlfn.XLOOKUP(D2929,Customers!A:A,Customers!B:B )</f>
        <v>Evans LLC</v>
      </c>
      <c r="O2929" s="3" t="str">
        <f>_xlfn.XLOOKUP(C2929,Books!A:A,Books!B:B)</f>
        <v>Try fast</v>
      </c>
      <c r="P2929" s="3" t="str">
        <f>INDEX(Customers!B:B,MATCH(D2929,Customers!A:A,0))</f>
        <v>Evans LLC</v>
      </c>
    </row>
    <row r="2930" spans="1:16">
      <c r="A2930" t="s">
        <v>3577</v>
      </c>
      <c r="B2930" s="5">
        <v>44984</v>
      </c>
      <c r="C2930" t="s">
        <v>40</v>
      </c>
      <c r="D2930" t="s">
        <v>406</v>
      </c>
      <c r="E2930">
        <v>3</v>
      </c>
      <c r="F2930" t="str">
        <f t="shared" si="180"/>
        <v>normal</v>
      </c>
      <c r="G2930" s="3">
        <v>427</v>
      </c>
      <c r="H2930">
        <v>5</v>
      </c>
      <c r="I2930" t="str">
        <f t="shared" si="181"/>
        <v>discounted</v>
      </c>
      <c r="J2930" s="3">
        <f>Table3[[#This Row],[Quantity_Sold]]*Table3[[#This Row],[Selling_Price]]</f>
        <v>1281</v>
      </c>
      <c r="K2930" s="3">
        <f t="shared" si="182"/>
        <v>21.35</v>
      </c>
      <c r="L2930" s="3">
        <f t="shared" si="183"/>
        <v>1259.6500000000001</v>
      </c>
      <c r="M2930" s="3" t="str">
        <f>TEXT(Table3[[#This Row],[Date]], "mmmm")</f>
        <v>February</v>
      </c>
      <c r="N2930" s="3" t="str">
        <f>_xlfn.XLOOKUP(D2930,Customers!A:A,Customers!B:B )</f>
        <v>Hernandez PLC</v>
      </c>
      <c r="O2930" s="3" t="str">
        <f>_xlfn.XLOOKUP(C2930,Books!A:A,Books!B:B)</f>
        <v>Big thought where</v>
      </c>
      <c r="P2930" s="3" t="str">
        <f>INDEX(Customers!B:B,MATCH(D2930,Customers!A:A,0))</f>
        <v>Hernandez PLC</v>
      </c>
    </row>
    <row r="2931" spans="1:16">
      <c r="A2931" t="s">
        <v>3578</v>
      </c>
      <c r="B2931" s="5">
        <v>44958</v>
      </c>
      <c r="C2931" t="s">
        <v>13</v>
      </c>
      <c r="D2931" t="s">
        <v>294</v>
      </c>
      <c r="E2931">
        <v>2</v>
      </c>
      <c r="F2931" t="str">
        <f t="shared" si="180"/>
        <v>normal</v>
      </c>
      <c r="G2931" s="3">
        <v>354</v>
      </c>
      <c r="H2931">
        <v>5</v>
      </c>
      <c r="I2931" t="str">
        <f t="shared" si="181"/>
        <v>discounted</v>
      </c>
      <c r="J2931" s="3">
        <f>Table3[[#This Row],[Quantity_Sold]]*Table3[[#This Row],[Selling_Price]]</f>
        <v>708</v>
      </c>
      <c r="K2931" s="3">
        <f t="shared" si="182"/>
        <v>17.7</v>
      </c>
      <c r="L2931" s="3">
        <f t="shared" si="183"/>
        <v>690.3</v>
      </c>
      <c r="M2931" s="3" t="str">
        <f>TEXT(Table3[[#This Row],[Date]], "mmmm")</f>
        <v>February</v>
      </c>
      <c r="N2931" s="3" t="str">
        <f>_xlfn.XLOOKUP(D2931,Customers!A:A,Customers!B:B )</f>
        <v>Davis-Buckley</v>
      </c>
      <c r="O2931" s="3" t="str">
        <f>_xlfn.XLOOKUP(C2931,Books!A:A,Books!B:B)</f>
        <v>Food ability</v>
      </c>
      <c r="P2931" s="3" t="str">
        <f>INDEX(Customers!B:B,MATCH(D2931,Customers!A:A,0))</f>
        <v>Davis-Buckley</v>
      </c>
    </row>
    <row r="2932" spans="1:16">
      <c r="A2932" t="s">
        <v>3579</v>
      </c>
      <c r="B2932" s="5">
        <v>44959</v>
      </c>
      <c r="C2932" t="s">
        <v>72</v>
      </c>
      <c r="D2932" t="s">
        <v>450</v>
      </c>
      <c r="E2932">
        <v>5</v>
      </c>
      <c r="F2932" t="str">
        <f t="shared" si="180"/>
        <v>normal</v>
      </c>
      <c r="G2932" s="3">
        <v>423</v>
      </c>
      <c r="H2932">
        <v>10</v>
      </c>
      <c r="I2932" t="str">
        <f t="shared" si="181"/>
        <v>discounted</v>
      </c>
      <c r="J2932" s="3">
        <f>Table3[[#This Row],[Quantity_Sold]]*Table3[[#This Row],[Selling_Price]]</f>
        <v>2115</v>
      </c>
      <c r="K2932" s="3">
        <f t="shared" si="182"/>
        <v>42.3</v>
      </c>
      <c r="L2932" s="3">
        <f t="shared" si="183"/>
        <v>2072.6999999999998</v>
      </c>
      <c r="M2932" s="3" t="str">
        <f>TEXT(Table3[[#This Row],[Date]], "mmmm")</f>
        <v>February</v>
      </c>
      <c r="N2932" s="3" t="str">
        <f>_xlfn.XLOOKUP(D2932,Customers!A:A,Customers!B:B )</f>
        <v>Garcia, Garcia and Rose</v>
      </c>
      <c r="O2932" s="3" t="str">
        <f>_xlfn.XLOOKUP(C2932,Books!A:A,Books!B:B)</f>
        <v>Remain hard</v>
      </c>
      <c r="P2932" s="3" t="str">
        <f>INDEX(Customers!B:B,MATCH(D2932,Customers!A:A,0))</f>
        <v>Garcia, Garcia and Rose</v>
      </c>
    </row>
    <row r="2933" spans="1:16">
      <c r="A2933" t="s">
        <v>3580</v>
      </c>
      <c r="B2933" s="5">
        <v>44966</v>
      </c>
      <c r="C2933" t="s">
        <v>118</v>
      </c>
      <c r="D2933" t="s">
        <v>226</v>
      </c>
      <c r="E2933">
        <v>10</v>
      </c>
      <c r="F2933" t="str">
        <f t="shared" si="180"/>
        <v>Bulk</v>
      </c>
      <c r="G2933" s="3">
        <v>192</v>
      </c>
      <c r="H2933">
        <v>0</v>
      </c>
      <c r="I2933" t="str">
        <f t="shared" si="181"/>
        <v>full price</v>
      </c>
      <c r="J2933" s="3">
        <f>Table3[[#This Row],[Quantity_Sold]]*Table3[[#This Row],[Selling_Price]]</f>
        <v>1920</v>
      </c>
      <c r="K2933" s="3">
        <f t="shared" si="182"/>
        <v>0</v>
      </c>
      <c r="L2933" s="3">
        <f t="shared" si="183"/>
        <v>1920</v>
      </c>
      <c r="M2933" s="3" t="str">
        <f>TEXT(Table3[[#This Row],[Date]], "mmmm")</f>
        <v>February</v>
      </c>
      <c r="N2933" s="3" t="str">
        <f>_xlfn.XLOOKUP(D2933,Customers!A:A,Customers!B:B )</f>
        <v>Blackburn, Castillo and Diaz</v>
      </c>
      <c r="O2933" s="3" t="str">
        <f>_xlfn.XLOOKUP(C2933,Books!A:A,Books!B:B)</f>
        <v>Attorney</v>
      </c>
      <c r="P2933" s="3" t="str">
        <f>INDEX(Customers!B:B,MATCH(D2933,Customers!A:A,0))</f>
        <v>Blackburn, Castillo and Diaz</v>
      </c>
    </row>
    <row r="2934" spans="1:16">
      <c r="A2934" t="s">
        <v>3581</v>
      </c>
      <c r="B2934" s="5">
        <v>44976</v>
      </c>
      <c r="C2934" t="s">
        <v>126</v>
      </c>
      <c r="D2934" t="s">
        <v>448</v>
      </c>
      <c r="E2934">
        <v>8</v>
      </c>
      <c r="F2934" t="str">
        <f t="shared" si="180"/>
        <v>Bulk</v>
      </c>
      <c r="G2934" s="3">
        <v>399</v>
      </c>
      <c r="H2934">
        <v>15</v>
      </c>
      <c r="I2934" t="str">
        <f t="shared" si="181"/>
        <v>discounted</v>
      </c>
      <c r="J2934" s="3">
        <f>Table3[[#This Row],[Quantity_Sold]]*Table3[[#This Row],[Selling_Price]]</f>
        <v>3192</v>
      </c>
      <c r="K2934" s="3">
        <f t="shared" si="182"/>
        <v>59.85</v>
      </c>
      <c r="L2934" s="3">
        <f t="shared" si="183"/>
        <v>3132.15</v>
      </c>
      <c r="M2934" s="3" t="str">
        <f>TEXT(Table3[[#This Row],[Date]], "mmmm")</f>
        <v>February</v>
      </c>
      <c r="N2934" s="3" t="str">
        <f>_xlfn.XLOOKUP(D2934,Customers!A:A,Customers!B:B )</f>
        <v>Blair, Gibson and Patel</v>
      </c>
      <c r="O2934" s="3" t="str">
        <f>_xlfn.XLOOKUP(C2934,Books!A:A,Books!B:B)</f>
        <v>Ahead leg senior</v>
      </c>
      <c r="P2934" s="3" t="str">
        <f>INDEX(Customers!B:B,MATCH(D2934,Customers!A:A,0))</f>
        <v>Blair, Gibson and Patel</v>
      </c>
    </row>
    <row r="2935" spans="1:16">
      <c r="A2935" t="s">
        <v>3582</v>
      </c>
      <c r="B2935" s="5">
        <v>44973</v>
      </c>
      <c r="C2935" t="s">
        <v>68</v>
      </c>
      <c r="D2935" t="s">
        <v>254</v>
      </c>
      <c r="E2935">
        <v>3</v>
      </c>
      <c r="F2935" t="str">
        <f t="shared" si="180"/>
        <v>normal</v>
      </c>
      <c r="G2935" s="3">
        <v>410</v>
      </c>
      <c r="H2935">
        <v>10</v>
      </c>
      <c r="I2935" t="str">
        <f t="shared" si="181"/>
        <v>discounted</v>
      </c>
      <c r="J2935" s="3">
        <f>Table3[[#This Row],[Quantity_Sold]]*Table3[[#This Row],[Selling_Price]]</f>
        <v>1230</v>
      </c>
      <c r="K2935" s="3">
        <f t="shared" si="182"/>
        <v>41</v>
      </c>
      <c r="L2935" s="3">
        <f t="shared" si="183"/>
        <v>1189</v>
      </c>
      <c r="M2935" s="3" t="str">
        <f>TEXT(Table3[[#This Row],[Date]], "mmmm")</f>
        <v>February</v>
      </c>
      <c r="N2935" s="3" t="str">
        <f>_xlfn.XLOOKUP(D2935,Customers!A:A,Customers!B:B )</f>
        <v>Nielsen, Chandler and Erickson</v>
      </c>
      <c r="O2935" s="3" t="str">
        <f>_xlfn.XLOOKUP(C2935,Books!A:A,Books!B:B)</f>
        <v>Audience will series</v>
      </c>
      <c r="P2935" s="3" t="str">
        <f>INDEX(Customers!B:B,MATCH(D2935,Customers!A:A,0))</f>
        <v>Nielsen, Chandler and Erickson</v>
      </c>
    </row>
    <row r="2936" spans="1:16">
      <c r="A2936" t="s">
        <v>3583</v>
      </c>
      <c r="B2936" s="5">
        <v>44964</v>
      </c>
      <c r="C2936" t="s">
        <v>86</v>
      </c>
      <c r="D2936" t="s">
        <v>332</v>
      </c>
      <c r="E2936">
        <v>2</v>
      </c>
      <c r="F2936" t="str">
        <f t="shared" si="180"/>
        <v>normal</v>
      </c>
      <c r="G2936" s="3">
        <v>356</v>
      </c>
      <c r="H2936">
        <v>15</v>
      </c>
      <c r="I2936" t="str">
        <f t="shared" si="181"/>
        <v>discounted</v>
      </c>
      <c r="J2936" s="3">
        <f>Table3[[#This Row],[Quantity_Sold]]*Table3[[#This Row],[Selling_Price]]</f>
        <v>712</v>
      </c>
      <c r="K2936" s="3">
        <f t="shared" si="182"/>
        <v>53.4</v>
      </c>
      <c r="L2936" s="3">
        <f t="shared" si="183"/>
        <v>658.6</v>
      </c>
      <c r="M2936" s="3" t="str">
        <f>TEXT(Table3[[#This Row],[Date]], "mmmm")</f>
        <v>February</v>
      </c>
      <c r="N2936" s="3" t="str">
        <f>_xlfn.XLOOKUP(D2936,Customers!A:A,Customers!B:B )</f>
        <v>Powell-Cox</v>
      </c>
      <c r="O2936" s="3" t="str">
        <f>_xlfn.XLOOKUP(C2936,Books!A:A,Books!B:B)</f>
        <v>While responsibility</v>
      </c>
      <c r="P2936" s="3" t="str">
        <f>INDEX(Customers!B:B,MATCH(D2936,Customers!A:A,0))</f>
        <v>Powell-Cox</v>
      </c>
    </row>
    <row r="2937" spans="1:16">
      <c r="A2937" t="s">
        <v>3584</v>
      </c>
      <c r="B2937" s="5">
        <v>44982</v>
      </c>
      <c r="C2937" t="s">
        <v>104</v>
      </c>
      <c r="D2937" t="s">
        <v>502</v>
      </c>
      <c r="E2937">
        <v>4</v>
      </c>
      <c r="F2937" t="str">
        <f t="shared" si="180"/>
        <v>normal</v>
      </c>
      <c r="G2937" s="3">
        <v>465</v>
      </c>
      <c r="H2937">
        <v>10</v>
      </c>
      <c r="I2937" t="str">
        <f t="shared" si="181"/>
        <v>discounted</v>
      </c>
      <c r="J2937" s="3">
        <f>Table3[[#This Row],[Quantity_Sold]]*Table3[[#This Row],[Selling_Price]]</f>
        <v>1860</v>
      </c>
      <c r="K2937" s="3">
        <f t="shared" si="182"/>
        <v>46.5</v>
      </c>
      <c r="L2937" s="3">
        <f t="shared" si="183"/>
        <v>1813.5</v>
      </c>
      <c r="M2937" s="3" t="str">
        <f>TEXT(Table3[[#This Row],[Date]], "mmmm")</f>
        <v>February</v>
      </c>
      <c r="N2937" s="3" t="str">
        <f>_xlfn.XLOOKUP(D2937,Customers!A:A,Customers!B:B )</f>
        <v>Ware LLC</v>
      </c>
      <c r="O2937" s="3" t="str">
        <f>_xlfn.XLOOKUP(C2937,Books!A:A,Books!B:B)</f>
        <v>Process find daughter</v>
      </c>
      <c r="P2937" s="3" t="str">
        <f>INDEX(Customers!B:B,MATCH(D2937,Customers!A:A,0))</f>
        <v>Ware LLC</v>
      </c>
    </row>
    <row r="2938" spans="1:16">
      <c r="A2938" t="s">
        <v>3585</v>
      </c>
      <c r="B2938" s="5">
        <v>44962</v>
      </c>
      <c r="C2938" t="s">
        <v>122</v>
      </c>
      <c r="D2938" t="s">
        <v>250</v>
      </c>
      <c r="E2938">
        <v>2</v>
      </c>
      <c r="F2938" t="str">
        <f t="shared" si="180"/>
        <v>normal</v>
      </c>
      <c r="G2938" s="3">
        <v>326</v>
      </c>
      <c r="H2938">
        <v>5</v>
      </c>
      <c r="I2938" t="str">
        <f t="shared" si="181"/>
        <v>discounted</v>
      </c>
      <c r="J2938" s="3">
        <f>Table3[[#This Row],[Quantity_Sold]]*Table3[[#This Row],[Selling_Price]]</f>
        <v>652</v>
      </c>
      <c r="K2938" s="3">
        <f t="shared" si="182"/>
        <v>16.3</v>
      </c>
      <c r="L2938" s="3">
        <f t="shared" si="183"/>
        <v>635.70000000000005</v>
      </c>
      <c r="M2938" s="3" t="str">
        <f>TEXT(Table3[[#This Row],[Date]], "mmmm")</f>
        <v>February</v>
      </c>
      <c r="N2938" s="3" t="str">
        <f>_xlfn.XLOOKUP(D2938,Customers!A:A,Customers!B:B )</f>
        <v>Contreras, Suarez and Rocha</v>
      </c>
      <c r="O2938" s="3" t="str">
        <f>_xlfn.XLOOKUP(C2938,Books!A:A,Books!B:B)</f>
        <v>Than every</v>
      </c>
      <c r="P2938" s="3" t="str">
        <f>INDEX(Customers!B:B,MATCH(D2938,Customers!A:A,0))</f>
        <v>Contreras, Suarez and Rocha</v>
      </c>
    </row>
    <row r="2939" spans="1:16">
      <c r="A2939" t="s">
        <v>3586</v>
      </c>
      <c r="B2939" s="5">
        <v>44979</v>
      </c>
      <c r="C2939" t="s">
        <v>106</v>
      </c>
      <c r="D2939" t="s">
        <v>454</v>
      </c>
      <c r="E2939">
        <v>5</v>
      </c>
      <c r="F2939" t="str">
        <f t="shared" si="180"/>
        <v>normal</v>
      </c>
      <c r="G2939" s="3">
        <v>219</v>
      </c>
      <c r="H2939">
        <v>10</v>
      </c>
      <c r="I2939" t="str">
        <f t="shared" si="181"/>
        <v>discounted</v>
      </c>
      <c r="J2939" s="3">
        <f>Table3[[#This Row],[Quantity_Sold]]*Table3[[#This Row],[Selling_Price]]</f>
        <v>1095</v>
      </c>
      <c r="K2939" s="3">
        <f t="shared" si="182"/>
        <v>21.9</v>
      </c>
      <c r="L2939" s="3">
        <f t="shared" si="183"/>
        <v>1073.0999999999999</v>
      </c>
      <c r="M2939" s="3" t="str">
        <f>TEXT(Table3[[#This Row],[Date]], "mmmm")</f>
        <v>February</v>
      </c>
      <c r="N2939" s="3" t="str">
        <f>_xlfn.XLOOKUP(D2939,Customers!A:A,Customers!B:B )</f>
        <v>Martin Ltd</v>
      </c>
      <c r="O2939" s="3" t="str">
        <f>_xlfn.XLOOKUP(C2939,Books!A:A,Books!B:B)</f>
        <v>Some may</v>
      </c>
      <c r="P2939" s="3" t="str">
        <f>INDEX(Customers!B:B,MATCH(D2939,Customers!A:A,0))</f>
        <v>Martin Ltd</v>
      </c>
    </row>
    <row r="2940" spans="1:16">
      <c r="A2940" t="s">
        <v>3587</v>
      </c>
      <c r="B2940" s="5">
        <v>44961</v>
      </c>
      <c r="C2940" t="s">
        <v>72</v>
      </c>
      <c r="D2940" t="s">
        <v>310</v>
      </c>
      <c r="E2940">
        <v>1</v>
      </c>
      <c r="F2940" t="str">
        <f t="shared" si="180"/>
        <v>normal</v>
      </c>
      <c r="G2940" s="3">
        <v>423</v>
      </c>
      <c r="H2940">
        <v>0</v>
      </c>
      <c r="I2940" t="str">
        <f t="shared" si="181"/>
        <v>full price</v>
      </c>
      <c r="J2940" s="3">
        <f>Table3[[#This Row],[Quantity_Sold]]*Table3[[#This Row],[Selling_Price]]</f>
        <v>423</v>
      </c>
      <c r="K2940" s="3">
        <f t="shared" si="182"/>
        <v>0</v>
      </c>
      <c r="L2940" s="3">
        <f t="shared" si="183"/>
        <v>423</v>
      </c>
      <c r="M2940" s="3" t="str">
        <f>TEXT(Table3[[#This Row],[Date]], "mmmm")</f>
        <v>February</v>
      </c>
      <c r="N2940" s="3" t="str">
        <f>_xlfn.XLOOKUP(D2940,Customers!A:A,Customers!B:B )</f>
        <v>Jackson-Hays</v>
      </c>
      <c r="O2940" s="3" t="str">
        <f>_xlfn.XLOOKUP(C2940,Books!A:A,Books!B:B)</f>
        <v>Remain hard</v>
      </c>
      <c r="P2940" s="3" t="str">
        <f>INDEX(Customers!B:B,MATCH(D2940,Customers!A:A,0))</f>
        <v>Jackson-Hays</v>
      </c>
    </row>
    <row r="2941" spans="1:16">
      <c r="A2941" t="s">
        <v>3588</v>
      </c>
      <c r="B2941" s="5">
        <v>44979</v>
      </c>
      <c r="C2941" t="s">
        <v>80</v>
      </c>
      <c r="D2941" t="s">
        <v>342</v>
      </c>
      <c r="E2941">
        <v>7</v>
      </c>
      <c r="F2941" t="str">
        <f t="shared" si="180"/>
        <v>Bulk</v>
      </c>
      <c r="G2941" s="3">
        <v>164</v>
      </c>
      <c r="H2941">
        <v>10</v>
      </c>
      <c r="I2941" t="str">
        <f t="shared" si="181"/>
        <v>discounted</v>
      </c>
      <c r="J2941" s="3">
        <f>Table3[[#This Row],[Quantity_Sold]]*Table3[[#This Row],[Selling_Price]]</f>
        <v>1148</v>
      </c>
      <c r="K2941" s="3">
        <f t="shared" si="182"/>
        <v>16.399999999999999</v>
      </c>
      <c r="L2941" s="3">
        <f t="shared" si="183"/>
        <v>1131.5999999999999</v>
      </c>
      <c r="M2941" s="3" t="str">
        <f>TEXT(Table3[[#This Row],[Date]], "mmmm")</f>
        <v>February</v>
      </c>
      <c r="N2941" s="3" t="str">
        <f>_xlfn.XLOOKUP(D2941,Customers!A:A,Customers!B:B )</f>
        <v>Cooper-Bennett</v>
      </c>
      <c r="O2941" s="3" t="str">
        <f>_xlfn.XLOOKUP(C2941,Books!A:A,Books!B:B)</f>
        <v>Can apply</v>
      </c>
      <c r="P2941" s="3" t="str">
        <f>INDEX(Customers!B:B,MATCH(D2941,Customers!A:A,0))</f>
        <v>Cooper-Bennett</v>
      </c>
    </row>
    <row r="2942" spans="1:16">
      <c r="A2942" t="s">
        <v>3589</v>
      </c>
      <c r="B2942" s="5">
        <v>44966</v>
      </c>
      <c r="C2942" t="s">
        <v>124</v>
      </c>
      <c r="D2942" t="s">
        <v>620</v>
      </c>
      <c r="E2942">
        <v>7</v>
      </c>
      <c r="F2942" t="str">
        <f t="shared" si="180"/>
        <v>Bulk</v>
      </c>
      <c r="G2942" s="3">
        <v>362</v>
      </c>
      <c r="H2942">
        <v>5</v>
      </c>
      <c r="I2942" t="str">
        <f t="shared" si="181"/>
        <v>discounted</v>
      </c>
      <c r="J2942" s="3">
        <f>Table3[[#This Row],[Quantity_Sold]]*Table3[[#This Row],[Selling_Price]]</f>
        <v>2534</v>
      </c>
      <c r="K2942" s="3">
        <f t="shared" si="182"/>
        <v>18.100000000000001</v>
      </c>
      <c r="L2942" s="3">
        <f t="shared" si="183"/>
        <v>2515.9</v>
      </c>
      <c r="M2942" s="3" t="str">
        <f>TEXT(Table3[[#This Row],[Date]], "mmmm")</f>
        <v>February</v>
      </c>
      <c r="N2942" s="3" t="str">
        <f>_xlfn.XLOOKUP(D2942,Customers!A:A,Customers!B:B )</f>
        <v>Crane LLC</v>
      </c>
      <c r="O2942" s="3" t="str">
        <f>_xlfn.XLOOKUP(C2942,Books!A:A,Books!B:B)</f>
        <v>Financial</v>
      </c>
      <c r="P2942" s="3" t="str">
        <f>INDEX(Customers!B:B,MATCH(D2942,Customers!A:A,0))</f>
        <v>Crane LLC</v>
      </c>
    </row>
    <row r="2943" spans="1:16">
      <c r="A2943" t="s">
        <v>3590</v>
      </c>
      <c r="B2943" s="5">
        <v>44962</v>
      </c>
      <c r="C2943" t="s">
        <v>94</v>
      </c>
      <c r="D2943" t="s">
        <v>440</v>
      </c>
      <c r="E2943">
        <v>4</v>
      </c>
      <c r="F2943" t="str">
        <f t="shared" si="180"/>
        <v>normal</v>
      </c>
      <c r="G2943" s="3">
        <v>262</v>
      </c>
      <c r="H2943">
        <v>0</v>
      </c>
      <c r="I2943" t="str">
        <f t="shared" si="181"/>
        <v>full price</v>
      </c>
      <c r="J2943" s="3">
        <f>Table3[[#This Row],[Quantity_Sold]]*Table3[[#This Row],[Selling_Price]]</f>
        <v>1048</v>
      </c>
      <c r="K2943" s="3">
        <f t="shared" si="182"/>
        <v>0</v>
      </c>
      <c r="L2943" s="3">
        <f t="shared" si="183"/>
        <v>1048</v>
      </c>
      <c r="M2943" s="3" t="str">
        <f>TEXT(Table3[[#This Row],[Date]], "mmmm")</f>
        <v>February</v>
      </c>
      <c r="N2943" s="3" t="str">
        <f>_xlfn.XLOOKUP(D2943,Customers!A:A,Customers!B:B )</f>
        <v>Lopez Ltd</v>
      </c>
      <c r="O2943" s="3" t="str">
        <f>_xlfn.XLOOKUP(C2943,Books!A:A,Books!B:B)</f>
        <v>Number owner</v>
      </c>
      <c r="P2943" s="3" t="str">
        <f>INDEX(Customers!B:B,MATCH(D2943,Customers!A:A,0))</f>
        <v>Lopez Ltd</v>
      </c>
    </row>
    <row r="2944" spans="1:16">
      <c r="A2944" t="s">
        <v>3591</v>
      </c>
      <c r="B2944" s="5">
        <v>44964</v>
      </c>
      <c r="C2944" t="s">
        <v>76</v>
      </c>
      <c r="D2944" t="s">
        <v>600</v>
      </c>
      <c r="E2944">
        <v>9</v>
      </c>
      <c r="F2944" t="str">
        <f t="shared" si="180"/>
        <v>Bulk</v>
      </c>
      <c r="G2944" s="3">
        <v>305</v>
      </c>
      <c r="H2944">
        <v>5</v>
      </c>
      <c r="I2944" t="str">
        <f t="shared" si="181"/>
        <v>discounted</v>
      </c>
      <c r="J2944" s="3">
        <f>Table3[[#This Row],[Quantity_Sold]]*Table3[[#This Row],[Selling_Price]]</f>
        <v>2745</v>
      </c>
      <c r="K2944" s="3">
        <f t="shared" si="182"/>
        <v>15.25</v>
      </c>
      <c r="L2944" s="3">
        <f t="shared" si="183"/>
        <v>2729.75</v>
      </c>
      <c r="M2944" s="3" t="str">
        <f>TEXT(Table3[[#This Row],[Date]], "mmmm")</f>
        <v>February</v>
      </c>
      <c r="N2944" s="3" t="str">
        <f>_xlfn.XLOOKUP(D2944,Customers!A:A,Customers!B:B )</f>
        <v>Lester and Sons</v>
      </c>
      <c r="O2944" s="3" t="str">
        <f>_xlfn.XLOOKUP(C2944,Books!A:A,Books!B:B)</f>
        <v>Above treatment</v>
      </c>
      <c r="P2944" s="3" t="str">
        <f>INDEX(Customers!B:B,MATCH(D2944,Customers!A:A,0))</f>
        <v>Lester and Sons</v>
      </c>
    </row>
    <row r="2945" spans="1:16">
      <c r="A2945" t="s">
        <v>3592</v>
      </c>
      <c r="B2945" s="5">
        <v>44959</v>
      </c>
      <c r="C2945" t="s">
        <v>82</v>
      </c>
      <c r="D2945" t="s">
        <v>250</v>
      </c>
      <c r="E2945">
        <v>2</v>
      </c>
      <c r="F2945" t="str">
        <f t="shared" si="180"/>
        <v>normal</v>
      </c>
      <c r="G2945" s="3">
        <v>373</v>
      </c>
      <c r="H2945">
        <v>15</v>
      </c>
      <c r="I2945" t="str">
        <f t="shared" si="181"/>
        <v>discounted</v>
      </c>
      <c r="J2945" s="3">
        <f>Table3[[#This Row],[Quantity_Sold]]*Table3[[#This Row],[Selling_Price]]</f>
        <v>746</v>
      </c>
      <c r="K2945" s="3">
        <f t="shared" si="182"/>
        <v>55.95</v>
      </c>
      <c r="L2945" s="3">
        <f t="shared" si="183"/>
        <v>690.05</v>
      </c>
      <c r="M2945" s="3" t="str">
        <f>TEXT(Table3[[#This Row],[Date]], "mmmm")</f>
        <v>February</v>
      </c>
      <c r="N2945" s="3" t="str">
        <f>_xlfn.XLOOKUP(D2945,Customers!A:A,Customers!B:B )</f>
        <v>Contreras, Suarez and Rocha</v>
      </c>
      <c r="O2945" s="3" t="str">
        <f>_xlfn.XLOOKUP(C2945,Books!A:A,Books!B:B)</f>
        <v>Light leader expect</v>
      </c>
      <c r="P2945" s="3" t="str">
        <f>INDEX(Customers!B:B,MATCH(D2945,Customers!A:A,0))</f>
        <v>Contreras, Suarez and Rocha</v>
      </c>
    </row>
    <row r="2946" spans="1:16">
      <c r="A2946" t="s">
        <v>3593</v>
      </c>
      <c r="B2946" s="5">
        <v>44982</v>
      </c>
      <c r="C2946" t="s">
        <v>110</v>
      </c>
      <c r="D2946" t="s">
        <v>426</v>
      </c>
      <c r="E2946">
        <v>7</v>
      </c>
      <c r="F2946" t="str">
        <f t="shared" ref="F2946:F3009" si="184">IF(E2946&gt;5,"Bulk","normal")</f>
        <v>Bulk</v>
      </c>
      <c r="G2946" s="3">
        <v>451</v>
      </c>
      <c r="H2946">
        <v>5</v>
      </c>
      <c r="I2946" t="str">
        <f t="shared" ref="I2946:I3009" si="185">IF(H2946&gt;0,"discounted","full price")</f>
        <v>discounted</v>
      </c>
      <c r="J2946" s="3">
        <f>Table3[[#This Row],[Quantity_Sold]]*Table3[[#This Row],[Selling_Price]]</f>
        <v>3157</v>
      </c>
      <c r="K2946" s="3">
        <f t="shared" ref="K2946:K3009" si="186">H2946*G2946/100</f>
        <v>22.55</v>
      </c>
      <c r="L2946" s="3">
        <f t="shared" ref="L2946:L3009" si="187">J2946-K2946</f>
        <v>3134.45</v>
      </c>
      <c r="M2946" s="3" t="str">
        <f>TEXT(Table3[[#This Row],[Date]], "mmmm")</f>
        <v>February</v>
      </c>
      <c r="N2946" s="3" t="str">
        <f>_xlfn.XLOOKUP(D2946,Customers!A:A,Customers!B:B )</f>
        <v>Martinez-Stout</v>
      </c>
      <c r="O2946" s="3" t="str">
        <f>_xlfn.XLOOKUP(C2946,Books!A:A,Books!B:B)</f>
        <v>Sense produce</v>
      </c>
      <c r="P2946" s="3" t="str">
        <f>INDEX(Customers!B:B,MATCH(D2946,Customers!A:A,0))</f>
        <v>Martinez-Stout</v>
      </c>
    </row>
    <row r="2947" spans="1:16">
      <c r="A2947" t="s">
        <v>3594</v>
      </c>
      <c r="B2947" s="5">
        <v>44967</v>
      </c>
      <c r="C2947" t="s">
        <v>74</v>
      </c>
      <c r="D2947" t="s">
        <v>248</v>
      </c>
      <c r="E2947">
        <v>6</v>
      </c>
      <c r="F2947" t="str">
        <f t="shared" si="184"/>
        <v>Bulk</v>
      </c>
      <c r="G2947" s="3">
        <v>347</v>
      </c>
      <c r="H2947">
        <v>10</v>
      </c>
      <c r="I2947" t="str">
        <f t="shared" si="185"/>
        <v>discounted</v>
      </c>
      <c r="J2947" s="3">
        <f>Table3[[#This Row],[Quantity_Sold]]*Table3[[#This Row],[Selling_Price]]</f>
        <v>2082</v>
      </c>
      <c r="K2947" s="3">
        <f t="shared" si="186"/>
        <v>34.700000000000003</v>
      </c>
      <c r="L2947" s="3">
        <f t="shared" si="187"/>
        <v>2047.3</v>
      </c>
      <c r="M2947" s="3" t="str">
        <f>TEXT(Table3[[#This Row],[Date]], "mmmm")</f>
        <v>February</v>
      </c>
      <c r="N2947" s="3" t="str">
        <f>_xlfn.XLOOKUP(D2947,Customers!A:A,Customers!B:B )</f>
        <v>Macdonald Ltd</v>
      </c>
      <c r="O2947" s="3" t="str">
        <f>_xlfn.XLOOKUP(C2947,Books!A:A,Books!B:B)</f>
        <v>Think either pressure</v>
      </c>
      <c r="P2947" s="3" t="str">
        <f>INDEX(Customers!B:B,MATCH(D2947,Customers!A:A,0))</f>
        <v>Macdonald Ltd</v>
      </c>
    </row>
    <row r="2948" spans="1:16">
      <c r="A2948" t="s">
        <v>3595</v>
      </c>
      <c r="B2948" s="5">
        <v>44985</v>
      </c>
      <c r="C2948" t="s">
        <v>70</v>
      </c>
      <c r="D2948" t="s">
        <v>358</v>
      </c>
      <c r="E2948">
        <v>3</v>
      </c>
      <c r="F2948" t="str">
        <f t="shared" si="184"/>
        <v>normal</v>
      </c>
      <c r="G2948" s="3">
        <v>370</v>
      </c>
      <c r="H2948">
        <v>5</v>
      </c>
      <c r="I2948" t="str">
        <f t="shared" si="185"/>
        <v>discounted</v>
      </c>
      <c r="J2948" s="3">
        <f>Table3[[#This Row],[Quantity_Sold]]*Table3[[#This Row],[Selling_Price]]</f>
        <v>1110</v>
      </c>
      <c r="K2948" s="3">
        <f t="shared" si="186"/>
        <v>18.5</v>
      </c>
      <c r="L2948" s="3">
        <f t="shared" si="187"/>
        <v>1091.5</v>
      </c>
      <c r="M2948" s="3" t="str">
        <f>TEXT(Table3[[#This Row],[Date]], "mmmm")</f>
        <v>February</v>
      </c>
      <c r="N2948" s="3" t="str">
        <f>_xlfn.XLOOKUP(D2948,Customers!A:A,Customers!B:B )</f>
        <v>Hood-Pena</v>
      </c>
      <c r="O2948" s="3" t="str">
        <f>_xlfn.XLOOKUP(C2948,Books!A:A,Books!B:B)</f>
        <v>Assume wrong</v>
      </c>
      <c r="P2948" s="3" t="str">
        <f>INDEX(Customers!B:B,MATCH(D2948,Customers!A:A,0))</f>
        <v>Hood-Pena</v>
      </c>
    </row>
    <row r="2949" spans="1:16">
      <c r="A2949" t="s">
        <v>3596</v>
      </c>
      <c r="B2949" s="5">
        <v>44966</v>
      </c>
      <c r="C2949" t="s">
        <v>92</v>
      </c>
      <c r="D2949" t="s">
        <v>540</v>
      </c>
      <c r="E2949">
        <v>2</v>
      </c>
      <c r="F2949" t="str">
        <f t="shared" si="184"/>
        <v>normal</v>
      </c>
      <c r="G2949" s="3">
        <v>381</v>
      </c>
      <c r="H2949">
        <v>5</v>
      </c>
      <c r="I2949" t="str">
        <f t="shared" si="185"/>
        <v>discounted</v>
      </c>
      <c r="J2949" s="3">
        <f>Table3[[#This Row],[Quantity_Sold]]*Table3[[#This Row],[Selling_Price]]</f>
        <v>762</v>
      </c>
      <c r="K2949" s="3">
        <f t="shared" si="186"/>
        <v>19.05</v>
      </c>
      <c r="L2949" s="3">
        <f t="shared" si="187"/>
        <v>742.95</v>
      </c>
      <c r="M2949" s="3" t="str">
        <f>TEXT(Table3[[#This Row],[Date]], "mmmm")</f>
        <v>February</v>
      </c>
      <c r="N2949" s="3" t="str">
        <f>_xlfn.XLOOKUP(D2949,Customers!A:A,Customers!B:B )</f>
        <v>Patel-Thomas</v>
      </c>
      <c r="O2949" s="3" t="str">
        <f>_xlfn.XLOOKUP(C2949,Books!A:A,Books!B:B)</f>
        <v>Also general growth local</v>
      </c>
      <c r="P2949" s="3" t="str">
        <f>INDEX(Customers!B:B,MATCH(D2949,Customers!A:A,0))</f>
        <v>Patel-Thomas</v>
      </c>
    </row>
    <row r="2950" spans="1:16">
      <c r="A2950" t="s">
        <v>3597</v>
      </c>
      <c r="B2950" s="5">
        <v>44968</v>
      </c>
      <c r="C2950" t="s">
        <v>78</v>
      </c>
      <c r="D2950" t="s">
        <v>542</v>
      </c>
      <c r="E2950">
        <v>10</v>
      </c>
      <c r="F2950" t="str">
        <f t="shared" si="184"/>
        <v>Bulk</v>
      </c>
      <c r="G2950" s="3">
        <v>288</v>
      </c>
      <c r="H2950">
        <v>10</v>
      </c>
      <c r="I2950" t="str">
        <f t="shared" si="185"/>
        <v>discounted</v>
      </c>
      <c r="J2950" s="3">
        <f>Table3[[#This Row],[Quantity_Sold]]*Table3[[#This Row],[Selling_Price]]</f>
        <v>2880</v>
      </c>
      <c r="K2950" s="3">
        <f t="shared" si="186"/>
        <v>28.8</v>
      </c>
      <c r="L2950" s="3">
        <f t="shared" si="187"/>
        <v>2851.2</v>
      </c>
      <c r="M2950" s="3" t="str">
        <f>TEXT(Table3[[#This Row],[Date]], "mmmm")</f>
        <v>February</v>
      </c>
      <c r="N2950" s="3" t="str">
        <f>_xlfn.XLOOKUP(D2950,Customers!A:A,Customers!B:B )</f>
        <v>Rodriguez, Hammond and Mason</v>
      </c>
      <c r="O2950" s="3" t="str">
        <f>_xlfn.XLOOKUP(C2950,Books!A:A,Books!B:B)</f>
        <v>Visit although I</v>
      </c>
      <c r="P2950" s="3" t="str">
        <f>INDEX(Customers!B:B,MATCH(D2950,Customers!A:A,0))</f>
        <v>Rodriguez, Hammond and Mason</v>
      </c>
    </row>
    <row r="2951" spans="1:16">
      <c r="A2951" t="s">
        <v>3598</v>
      </c>
      <c r="B2951" s="5">
        <v>44971</v>
      </c>
      <c r="C2951" t="s">
        <v>80</v>
      </c>
      <c r="D2951" t="s">
        <v>352</v>
      </c>
      <c r="E2951">
        <v>10</v>
      </c>
      <c r="F2951" t="str">
        <f t="shared" si="184"/>
        <v>Bulk</v>
      </c>
      <c r="G2951" s="3">
        <v>164</v>
      </c>
      <c r="H2951">
        <v>15</v>
      </c>
      <c r="I2951" t="str">
        <f t="shared" si="185"/>
        <v>discounted</v>
      </c>
      <c r="J2951" s="3">
        <f>Table3[[#This Row],[Quantity_Sold]]*Table3[[#This Row],[Selling_Price]]</f>
        <v>1640</v>
      </c>
      <c r="K2951" s="3">
        <f t="shared" si="186"/>
        <v>24.6</v>
      </c>
      <c r="L2951" s="3">
        <f t="shared" si="187"/>
        <v>1615.4</v>
      </c>
      <c r="M2951" s="3" t="str">
        <f>TEXT(Table3[[#This Row],[Date]], "mmmm")</f>
        <v>February</v>
      </c>
      <c r="N2951" s="3" t="str">
        <f>_xlfn.XLOOKUP(D2951,Customers!A:A,Customers!B:B )</f>
        <v>Gardner PLC</v>
      </c>
      <c r="O2951" s="3" t="str">
        <f>_xlfn.XLOOKUP(C2951,Books!A:A,Books!B:B)</f>
        <v>Can apply</v>
      </c>
      <c r="P2951" s="3" t="str">
        <f>INDEX(Customers!B:B,MATCH(D2951,Customers!A:A,0))</f>
        <v>Gardner PLC</v>
      </c>
    </row>
    <row r="2952" spans="1:16">
      <c r="A2952" t="s">
        <v>3599</v>
      </c>
      <c r="B2952" s="5">
        <v>44965</v>
      </c>
      <c r="C2952" t="s">
        <v>72</v>
      </c>
      <c r="D2952" t="s">
        <v>592</v>
      </c>
      <c r="E2952">
        <v>4</v>
      </c>
      <c r="F2952" t="str">
        <f t="shared" si="184"/>
        <v>normal</v>
      </c>
      <c r="G2952" s="3">
        <v>423</v>
      </c>
      <c r="H2952">
        <v>5</v>
      </c>
      <c r="I2952" t="str">
        <f t="shared" si="185"/>
        <v>discounted</v>
      </c>
      <c r="J2952" s="3">
        <f>Table3[[#This Row],[Quantity_Sold]]*Table3[[#This Row],[Selling_Price]]</f>
        <v>1692</v>
      </c>
      <c r="K2952" s="3">
        <f t="shared" si="186"/>
        <v>21.15</v>
      </c>
      <c r="L2952" s="3">
        <f t="shared" si="187"/>
        <v>1670.85</v>
      </c>
      <c r="M2952" s="3" t="str">
        <f>TEXT(Table3[[#This Row],[Date]], "mmmm")</f>
        <v>February</v>
      </c>
      <c r="N2952" s="3" t="str">
        <f>_xlfn.XLOOKUP(D2952,Customers!A:A,Customers!B:B )</f>
        <v>Martin, Davis and Arias</v>
      </c>
      <c r="O2952" s="3" t="str">
        <f>_xlfn.XLOOKUP(C2952,Books!A:A,Books!B:B)</f>
        <v>Remain hard</v>
      </c>
      <c r="P2952" s="3" t="str">
        <f>INDEX(Customers!B:B,MATCH(D2952,Customers!A:A,0))</f>
        <v>Martin, Davis and Arias</v>
      </c>
    </row>
    <row r="2953" spans="1:16">
      <c r="A2953" t="s">
        <v>3600</v>
      </c>
      <c r="B2953" s="5">
        <v>44984</v>
      </c>
      <c r="C2953" t="s">
        <v>46</v>
      </c>
      <c r="D2953" t="s">
        <v>548</v>
      </c>
      <c r="E2953">
        <v>9</v>
      </c>
      <c r="F2953" t="str">
        <f t="shared" si="184"/>
        <v>Bulk</v>
      </c>
      <c r="G2953" s="3">
        <v>167</v>
      </c>
      <c r="H2953">
        <v>0</v>
      </c>
      <c r="I2953" t="str">
        <f t="shared" si="185"/>
        <v>full price</v>
      </c>
      <c r="J2953" s="3">
        <f>Table3[[#This Row],[Quantity_Sold]]*Table3[[#This Row],[Selling_Price]]</f>
        <v>1503</v>
      </c>
      <c r="K2953" s="3">
        <f t="shared" si="186"/>
        <v>0</v>
      </c>
      <c r="L2953" s="3">
        <f t="shared" si="187"/>
        <v>1503</v>
      </c>
      <c r="M2953" s="3" t="str">
        <f>TEXT(Table3[[#This Row],[Date]], "mmmm")</f>
        <v>February</v>
      </c>
      <c r="N2953" s="3" t="str">
        <f>_xlfn.XLOOKUP(D2953,Customers!A:A,Customers!B:B )</f>
        <v>Mendoza LLC</v>
      </c>
      <c r="O2953" s="3" t="str">
        <f>_xlfn.XLOOKUP(C2953,Books!A:A,Books!B:B)</f>
        <v>Result population age</v>
      </c>
      <c r="P2953" s="3" t="str">
        <f>INDEX(Customers!B:B,MATCH(D2953,Customers!A:A,0))</f>
        <v>Mendoza LLC</v>
      </c>
    </row>
    <row r="2954" spans="1:16">
      <c r="A2954" t="s">
        <v>3601</v>
      </c>
      <c r="B2954" s="5">
        <v>44984</v>
      </c>
      <c r="C2954" t="s">
        <v>118</v>
      </c>
      <c r="D2954" t="s">
        <v>406</v>
      </c>
      <c r="E2954">
        <v>3</v>
      </c>
      <c r="F2954" t="str">
        <f t="shared" si="184"/>
        <v>normal</v>
      </c>
      <c r="G2954" s="3">
        <v>192</v>
      </c>
      <c r="H2954">
        <v>5</v>
      </c>
      <c r="I2954" t="str">
        <f t="shared" si="185"/>
        <v>discounted</v>
      </c>
      <c r="J2954" s="3">
        <f>Table3[[#This Row],[Quantity_Sold]]*Table3[[#This Row],[Selling_Price]]</f>
        <v>576</v>
      </c>
      <c r="K2954" s="3">
        <f t="shared" si="186"/>
        <v>9.6</v>
      </c>
      <c r="L2954" s="3">
        <f t="shared" si="187"/>
        <v>566.4</v>
      </c>
      <c r="M2954" s="3" t="str">
        <f>TEXT(Table3[[#This Row],[Date]], "mmmm")</f>
        <v>February</v>
      </c>
      <c r="N2954" s="3" t="str">
        <f>_xlfn.XLOOKUP(D2954,Customers!A:A,Customers!B:B )</f>
        <v>Hernandez PLC</v>
      </c>
      <c r="O2954" s="3" t="str">
        <f>_xlfn.XLOOKUP(C2954,Books!A:A,Books!B:B)</f>
        <v>Attorney</v>
      </c>
      <c r="P2954" s="3" t="str">
        <f>INDEX(Customers!B:B,MATCH(D2954,Customers!A:A,0))</f>
        <v>Hernandez PLC</v>
      </c>
    </row>
    <row r="2955" spans="1:16">
      <c r="A2955" t="s">
        <v>3602</v>
      </c>
      <c r="B2955" s="5">
        <v>44983</v>
      </c>
      <c r="C2955" t="s">
        <v>116</v>
      </c>
      <c r="D2955" t="s">
        <v>206</v>
      </c>
      <c r="E2955">
        <v>6</v>
      </c>
      <c r="F2955" t="str">
        <f t="shared" si="184"/>
        <v>Bulk</v>
      </c>
      <c r="G2955" s="3">
        <v>209</v>
      </c>
      <c r="H2955">
        <v>15</v>
      </c>
      <c r="I2955" t="str">
        <f t="shared" si="185"/>
        <v>discounted</v>
      </c>
      <c r="J2955" s="3">
        <f>Table3[[#This Row],[Quantity_Sold]]*Table3[[#This Row],[Selling_Price]]</f>
        <v>1254</v>
      </c>
      <c r="K2955" s="3">
        <f t="shared" si="186"/>
        <v>31.35</v>
      </c>
      <c r="L2955" s="3">
        <f t="shared" si="187"/>
        <v>1222.6500000000001</v>
      </c>
      <c r="M2955" s="3" t="str">
        <f>TEXT(Table3[[#This Row],[Date]], "mmmm")</f>
        <v>February</v>
      </c>
      <c r="N2955" s="3" t="str">
        <f>_xlfn.XLOOKUP(D2955,Customers!A:A,Customers!B:B )</f>
        <v>Sanchez-Jenkins</v>
      </c>
      <c r="O2955" s="3" t="str">
        <f>_xlfn.XLOOKUP(C2955,Books!A:A,Books!B:B)</f>
        <v>Present positive</v>
      </c>
      <c r="P2955" s="3" t="str">
        <f>INDEX(Customers!B:B,MATCH(D2955,Customers!A:A,0))</f>
        <v>Sanchez-Jenkins</v>
      </c>
    </row>
    <row r="2956" spans="1:16">
      <c r="A2956" t="s">
        <v>3603</v>
      </c>
      <c r="B2956" s="5">
        <v>44971</v>
      </c>
      <c r="C2956" t="s">
        <v>90</v>
      </c>
      <c r="D2956" t="s">
        <v>402</v>
      </c>
      <c r="E2956">
        <v>7</v>
      </c>
      <c r="F2956" t="str">
        <f t="shared" si="184"/>
        <v>Bulk</v>
      </c>
      <c r="G2956" s="3">
        <v>222</v>
      </c>
      <c r="H2956">
        <v>15</v>
      </c>
      <c r="I2956" t="str">
        <f t="shared" si="185"/>
        <v>discounted</v>
      </c>
      <c r="J2956" s="3">
        <f>Table3[[#This Row],[Quantity_Sold]]*Table3[[#This Row],[Selling_Price]]</f>
        <v>1554</v>
      </c>
      <c r="K2956" s="3">
        <f t="shared" si="186"/>
        <v>33.299999999999997</v>
      </c>
      <c r="L2956" s="3">
        <f t="shared" si="187"/>
        <v>1520.7</v>
      </c>
      <c r="M2956" s="3" t="str">
        <f>TEXT(Table3[[#This Row],[Date]], "mmmm")</f>
        <v>February</v>
      </c>
      <c r="N2956" s="3" t="str">
        <f>_xlfn.XLOOKUP(D2956,Customers!A:A,Customers!B:B )</f>
        <v>Caldwell PLC</v>
      </c>
      <c r="O2956" s="3" t="str">
        <f>_xlfn.XLOOKUP(C2956,Books!A:A,Books!B:B)</f>
        <v>Remember approach buy</v>
      </c>
      <c r="P2956" s="3" t="str">
        <f>INDEX(Customers!B:B,MATCH(D2956,Customers!A:A,0))</f>
        <v>Caldwell PLC</v>
      </c>
    </row>
    <row r="2957" spans="1:16">
      <c r="A2957" t="s">
        <v>3604</v>
      </c>
      <c r="B2957" s="5">
        <v>44964</v>
      </c>
      <c r="C2957" t="s">
        <v>26</v>
      </c>
      <c r="D2957" t="s">
        <v>584</v>
      </c>
      <c r="E2957">
        <v>4</v>
      </c>
      <c r="F2957" t="str">
        <f t="shared" si="184"/>
        <v>normal</v>
      </c>
      <c r="G2957" s="3">
        <v>210</v>
      </c>
      <c r="H2957">
        <v>15</v>
      </c>
      <c r="I2957" t="str">
        <f t="shared" si="185"/>
        <v>discounted</v>
      </c>
      <c r="J2957" s="3">
        <f>Table3[[#This Row],[Quantity_Sold]]*Table3[[#This Row],[Selling_Price]]</f>
        <v>840</v>
      </c>
      <c r="K2957" s="3">
        <f t="shared" si="186"/>
        <v>31.5</v>
      </c>
      <c r="L2957" s="3">
        <f t="shared" si="187"/>
        <v>808.5</v>
      </c>
      <c r="M2957" s="3" t="str">
        <f>TEXT(Table3[[#This Row],[Date]], "mmmm")</f>
        <v>February</v>
      </c>
      <c r="N2957" s="3" t="str">
        <f>_xlfn.XLOOKUP(D2957,Customers!A:A,Customers!B:B )</f>
        <v>Bailey Inc</v>
      </c>
      <c r="O2957" s="3" t="str">
        <f>_xlfn.XLOOKUP(C2957,Books!A:A,Books!B:B)</f>
        <v>Nearly material</v>
      </c>
      <c r="P2957" s="3" t="str">
        <f>INDEX(Customers!B:B,MATCH(D2957,Customers!A:A,0))</f>
        <v>Bailey Inc</v>
      </c>
    </row>
    <row r="2958" spans="1:16">
      <c r="A2958" t="s">
        <v>3605</v>
      </c>
      <c r="B2958" s="5">
        <v>44984</v>
      </c>
      <c r="C2958" t="s">
        <v>110</v>
      </c>
      <c r="D2958" t="s">
        <v>390</v>
      </c>
      <c r="E2958">
        <v>5</v>
      </c>
      <c r="F2958" t="str">
        <f t="shared" si="184"/>
        <v>normal</v>
      </c>
      <c r="G2958" s="3">
        <v>451</v>
      </c>
      <c r="H2958">
        <v>0</v>
      </c>
      <c r="I2958" t="str">
        <f t="shared" si="185"/>
        <v>full price</v>
      </c>
      <c r="J2958" s="3">
        <f>Table3[[#This Row],[Quantity_Sold]]*Table3[[#This Row],[Selling_Price]]</f>
        <v>2255</v>
      </c>
      <c r="K2958" s="3">
        <f t="shared" si="186"/>
        <v>0</v>
      </c>
      <c r="L2958" s="3">
        <f t="shared" si="187"/>
        <v>2255</v>
      </c>
      <c r="M2958" s="3" t="str">
        <f>TEXT(Table3[[#This Row],[Date]], "mmmm")</f>
        <v>February</v>
      </c>
      <c r="N2958" s="3" t="str">
        <f>_xlfn.XLOOKUP(D2958,Customers!A:A,Customers!B:B )</f>
        <v>Rodriguez, Brown and Daniels</v>
      </c>
      <c r="O2958" s="3" t="str">
        <f>_xlfn.XLOOKUP(C2958,Books!A:A,Books!B:B)</f>
        <v>Sense produce</v>
      </c>
      <c r="P2958" s="3" t="str">
        <f>INDEX(Customers!B:B,MATCH(D2958,Customers!A:A,0))</f>
        <v>Rodriguez, Brown and Daniels</v>
      </c>
    </row>
    <row r="2959" spans="1:16">
      <c r="A2959" t="s">
        <v>3606</v>
      </c>
      <c r="B2959" s="5">
        <v>44968</v>
      </c>
      <c r="C2959" t="s">
        <v>80</v>
      </c>
      <c r="D2959" t="s">
        <v>246</v>
      </c>
      <c r="E2959">
        <v>1</v>
      </c>
      <c r="F2959" t="str">
        <f t="shared" si="184"/>
        <v>normal</v>
      </c>
      <c r="G2959" s="3">
        <v>164</v>
      </c>
      <c r="H2959">
        <v>0</v>
      </c>
      <c r="I2959" t="str">
        <f t="shared" si="185"/>
        <v>full price</v>
      </c>
      <c r="J2959" s="3">
        <f>Table3[[#This Row],[Quantity_Sold]]*Table3[[#This Row],[Selling_Price]]</f>
        <v>164</v>
      </c>
      <c r="K2959" s="3">
        <f t="shared" si="186"/>
        <v>0</v>
      </c>
      <c r="L2959" s="3">
        <f t="shared" si="187"/>
        <v>164</v>
      </c>
      <c r="M2959" s="3" t="str">
        <f>TEXT(Table3[[#This Row],[Date]], "mmmm")</f>
        <v>February</v>
      </c>
      <c r="N2959" s="3" t="str">
        <f>_xlfn.XLOOKUP(D2959,Customers!A:A,Customers!B:B )</f>
        <v>Murphy LLC</v>
      </c>
      <c r="O2959" s="3" t="str">
        <f>_xlfn.XLOOKUP(C2959,Books!A:A,Books!B:B)</f>
        <v>Can apply</v>
      </c>
      <c r="P2959" s="3" t="str">
        <f>INDEX(Customers!B:B,MATCH(D2959,Customers!A:A,0))</f>
        <v>Murphy LLC</v>
      </c>
    </row>
    <row r="2960" spans="1:16">
      <c r="A2960" t="s">
        <v>3607</v>
      </c>
      <c r="B2960" s="5">
        <v>44972</v>
      </c>
      <c r="C2960" t="s">
        <v>48</v>
      </c>
      <c r="D2960" t="s">
        <v>504</v>
      </c>
      <c r="E2960">
        <v>6</v>
      </c>
      <c r="F2960" t="str">
        <f t="shared" si="184"/>
        <v>Bulk</v>
      </c>
      <c r="G2960" s="3">
        <v>386</v>
      </c>
      <c r="H2960">
        <v>15</v>
      </c>
      <c r="I2960" t="str">
        <f t="shared" si="185"/>
        <v>discounted</v>
      </c>
      <c r="J2960" s="3">
        <f>Table3[[#This Row],[Quantity_Sold]]*Table3[[#This Row],[Selling_Price]]</f>
        <v>2316</v>
      </c>
      <c r="K2960" s="3">
        <f t="shared" si="186"/>
        <v>57.9</v>
      </c>
      <c r="L2960" s="3">
        <f t="shared" si="187"/>
        <v>2258.1</v>
      </c>
      <c r="M2960" s="3" t="str">
        <f>TEXT(Table3[[#This Row],[Date]], "mmmm")</f>
        <v>February</v>
      </c>
      <c r="N2960" s="3" t="str">
        <f>_xlfn.XLOOKUP(D2960,Customers!A:A,Customers!B:B )</f>
        <v>Jones, Rodriguez and Alexander</v>
      </c>
      <c r="O2960" s="3" t="str">
        <f>_xlfn.XLOOKUP(C2960,Books!A:A,Books!B:B)</f>
        <v>Choose level</v>
      </c>
      <c r="P2960" s="3" t="str">
        <f>INDEX(Customers!B:B,MATCH(D2960,Customers!A:A,0))</f>
        <v>Jones, Rodriguez and Alexander</v>
      </c>
    </row>
    <row r="2961" spans="1:16">
      <c r="A2961" t="s">
        <v>3608</v>
      </c>
      <c r="B2961" s="5">
        <v>44970</v>
      </c>
      <c r="C2961" t="s">
        <v>118</v>
      </c>
      <c r="D2961" t="s">
        <v>608</v>
      </c>
      <c r="E2961">
        <v>10</v>
      </c>
      <c r="F2961" t="str">
        <f t="shared" si="184"/>
        <v>Bulk</v>
      </c>
      <c r="G2961" s="3">
        <v>192</v>
      </c>
      <c r="H2961">
        <v>15</v>
      </c>
      <c r="I2961" t="str">
        <f t="shared" si="185"/>
        <v>discounted</v>
      </c>
      <c r="J2961" s="3">
        <f>Table3[[#This Row],[Quantity_Sold]]*Table3[[#This Row],[Selling_Price]]</f>
        <v>1920</v>
      </c>
      <c r="K2961" s="3">
        <f t="shared" si="186"/>
        <v>28.8</v>
      </c>
      <c r="L2961" s="3">
        <f t="shared" si="187"/>
        <v>1891.2</v>
      </c>
      <c r="M2961" s="3" t="str">
        <f>TEXT(Table3[[#This Row],[Date]], "mmmm")</f>
        <v>February</v>
      </c>
      <c r="N2961" s="3" t="str">
        <f>_xlfn.XLOOKUP(D2961,Customers!A:A,Customers!B:B )</f>
        <v>Taylor Group</v>
      </c>
      <c r="O2961" s="3" t="str">
        <f>_xlfn.XLOOKUP(C2961,Books!A:A,Books!B:B)</f>
        <v>Attorney</v>
      </c>
      <c r="P2961" s="3" t="str">
        <f>INDEX(Customers!B:B,MATCH(D2961,Customers!A:A,0))</f>
        <v>Taylor Group</v>
      </c>
    </row>
    <row r="2962" spans="1:16">
      <c r="A2962" t="s">
        <v>3609</v>
      </c>
      <c r="B2962" s="5">
        <v>44984</v>
      </c>
      <c r="C2962" t="s">
        <v>70</v>
      </c>
      <c r="D2962" t="s">
        <v>628</v>
      </c>
      <c r="E2962">
        <v>6</v>
      </c>
      <c r="F2962" t="str">
        <f t="shared" si="184"/>
        <v>Bulk</v>
      </c>
      <c r="G2962" s="3">
        <v>370</v>
      </c>
      <c r="H2962">
        <v>10</v>
      </c>
      <c r="I2962" t="str">
        <f t="shared" si="185"/>
        <v>discounted</v>
      </c>
      <c r="J2962" s="3">
        <f>Table3[[#This Row],[Quantity_Sold]]*Table3[[#This Row],[Selling_Price]]</f>
        <v>2220</v>
      </c>
      <c r="K2962" s="3">
        <f t="shared" si="186"/>
        <v>37</v>
      </c>
      <c r="L2962" s="3">
        <f t="shared" si="187"/>
        <v>2183</v>
      </c>
      <c r="M2962" s="3" t="str">
        <f>TEXT(Table3[[#This Row],[Date]], "mmmm")</f>
        <v>February</v>
      </c>
      <c r="N2962" s="3" t="str">
        <f>_xlfn.XLOOKUP(D2962,Customers!A:A,Customers!B:B )</f>
        <v>Curtis Group</v>
      </c>
      <c r="O2962" s="3" t="str">
        <f>_xlfn.XLOOKUP(C2962,Books!A:A,Books!B:B)</f>
        <v>Assume wrong</v>
      </c>
      <c r="P2962" s="3" t="str">
        <f>INDEX(Customers!B:B,MATCH(D2962,Customers!A:A,0))</f>
        <v>Curtis Group</v>
      </c>
    </row>
    <row r="2963" spans="1:16">
      <c r="A2963" t="s">
        <v>3610</v>
      </c>
      <c r="B2963" s="5">
        <v>44971</v>
      </c>
      <c r="C2963" t="s">
        <v>15</v>
      </c>
      <c r="D2963" t="s">
        <v>562</v>
      </c>
      <c r="E2963">
        <v>3</v>
      </c>
      <c r="F2963" t="str">
        <f t="shared" si="184"/>
        <v>normal</v>
      </c>
      <c r="G2963" s="3">
        <v>248</v>
      </c>
      <c r="H2963">
        <v>10</v>
      </c>
      <c r="I2963" t="str">
        <f t="shared" si="185"/>
        <v>discounted</v>
      </c>
      <c r="J2963" s="3">
        <f>Table3[[#This Row],[Quantity_Sold]]*Table3[[#This Row],[Selling_Price]]</f>
        <v>744</v>
      </c>
      <c r="K2963" s="3">
        <f t="shared" si="186"/>
        <v>24.8</v>
      </c>
      <c r="L2963" s="3">
        <f t="shared" si="187"/>
        <v>719.2</v>
      </c>
      <c r="M2963" s="3" t="str">
        <f>TEXT(Table3[[#This Row],[Date]], "mmmm")</f>
        <v>February</v>
      </c>
      <c r="N2963" s="3" t="str">
        <f>_xlfn.XLOOKUP(D2963,Customers!A:A,Customers!B:B )</f>
        <v>Nelson, Martinez and Malone</v>
      </c>
      <c r="O2963" s="3" t="str">
        <f>_xlfn.XLOOKUP(C2963,Books!A:A,Books!B:B)</f>
        <v>Especially father down</v>
      </c>
      <c r="P2963" s="3" t="str">
        <f>INDEX(Customers!B:B,MATCH(D2963,Customers!A:A,0))</f>
        <v>Nelson, Martinez and Malone</v>
      </c>
    </row>
    <row r="2964" spans="1:16">
      <c r="A2964" t="s">
        <v>3611</v>
      </c>
      <c r="B2964" s="5">
        <v>44965</v>
      </c>
      <c r="C2964" t="s">
        <v>76</v>
      </c>
      <c r="D2964" t="s">
        <v>314</v>
      </c>
      <c r="E2964">
        <v>1</v>
      </c>
      <c r="F2964" t="str">
        <f t="shared" si="184"/>
        <v>normal</v>
      </c>
      <c r="G2964" s="3">
        <v>305</v>
      </c>
      <c r="H2964">
        <v>10</v>
      </c>
      <c r="I2964" t="str">
        <f t="shared" si="185"/>
        <v>discounted</v>
      </c>
      <c r="J2964" s="3">
        <f>Table3[[#This Row],[Quantity_Sold]]*Table3[[#This Row],[Selling_Price]]</f>
        <v>305</v>
      </c>
      <c r="K2964" s="3">
        <f t="shared" si="186"/>
        <v>30.5</v>
      </c>
      <c r="L2964" s="3">
        <f t="shared" si="187"/>
        <v>274.5</v>
      </c>
      <c r="M2964" s="3" t="str">
        <f>TEXT(Table3[[#This Row],[Date]], "mmmm")</f>
        <v>February</v>
      </c>
      <c r="N2964" s="3" t="str">
        <f>_xlfn.XLOOKUP(D2964,Customers!A:A,Customers!B:B )</f>
        <v>Anderson LLC</v>
      </c>
      <c r="O2964" s="3" t="str">
        <f>_xlfn.XLOOKUP(C2964,Books!A:A,Books!B:B)</f>
        <v>Above treatment</v>
      </c>
      <c r="P2964" s="3" t="str">
        <f>INDEX(Customers!B:B,MATCH(D2964,Customers!A:A,0))</f>
        <v>Anderson LLC</v>
      </c>
    </row>
    <row r="2965" spans="1:16">
      <c r="A2965" t="s">
        <v>3612</v>
      </c>
      <c r="B2965" s="5">
        <v>44962</v>
      </c>
      <c r="C2965" t="s">
        <v>32</v>
      </c>
      <c r="D2965" t="s">
        <v>334</v>
      </c>
      <c r="E2965">
        <v>3</v>
      </c>
      <c r="F2965" t="str">
        <f t="shared" si="184"/>
        <v>normal</v>
      </c>
      <c r="G2965" s="3">
        <v>186</v>
      </c>
      <c r="H2965">
        <v>10</v>
      </c>
      <c r="I2965" t="str">
        <f t="shared" si="185"/>
        <v>discounted</v>
      </c>
      <c r="J2965" s="3">
        <f>Table3[[#This Row],[Quantity_Sold]]*Table3[[#This Row],[Selling_Price]]</f>
        <v>558</v>
      </c>
      <c r="K2965" s="3">
        <f t="shared" si="186"/>
        <v>18.600000000000001</v>
      </c>
      <c r="L2965" s="3">
        <f t="shared" si="187"/>
        <v>539.4</v>
      </c>
      <c r="M2965" s="3" t="str">
        <f>TEXT(Table3[[#This Row],[Date]], "mmmm")</f>
        <v>February</v>
      </c>
      <c r="N2965" s="3" t="str">
        <f>_xlfn.XLOOKUP(D2965,Customers!A:A,Customers!B:B )</f>
        <v>Torres, Rodriguez and Edwards</v>
      </c>
      <c r="O2965" s="3" t="str">
        <f>_xlfn.XLOOKUP(C2965,Books!A:A,Books!B:B)</f>
        <v>Charge along</v>
      </c>
      <c r="P2965" s="3" t="str">
        <f>INDEX(Customers!B:B,MATCH(D2965,Customers!A:A,0))</f>
        <v>Torres, Rodriguez and Edwards</v>
      </c>
    </row>
    <row r="2966" spans="1:16">
      <c r="A2966" t="s">
        <v>3613</v>
      </c>
      <c r="B2966" s="5">
        <v>44969</v>
      </c>
      <c r="C2966" t="s">
        <v>4</v>
      </c>
      <c r="D2966" t="s">
        <v>186</v>
      </c>
      <c r="E2966">
        <v>4</v>
      </c>
      <c r="F2966" t="str">
        <f t="shared" si="184"/>
        <v>normal</v>
      </c>
      <c r="G2966" s="3">
        <v>418</v>
      </c>
      <c r="H2966">
        <v>10</v>
      </c>
      <c r="I2966" t="str">
        <f t="shared" si="185"/>
        <v>discounted</v>
      </c>
      <c r="J2966" s="3">
        <f>Table3[[#This Row],[Quantity_Sold]]*Table3[[#This Row],[Selling_Price]]</f>
        <v>1672</v>
      </c>
      <c r="K2966" s="3">
        <f t="shared" si="186"/>
        <v>41.8</v>
      </c>
      <c r="L2966" s="3">
        <f t="shared" si="187"/>
        <v>1630.2</v>
      </c>
      <c r="M2966" s="3" t="str">
        <f>TEXT(Table3[[#This Row],[Date]], "mmmm")</f>
        <v>February</v>
      </c>
      <c r="N2966" s="3" t="str">
        <f>_xlfn.XLOOKUP(D2966,Customers!A:A,Customers!B:B )</f>
        <v>Williams-Edwards</v>
      </c>
      <c r="O2966" s="3" t="str">
        <f>_xlfn.XLOOKUP(C2966,Books!A:A,Books!B:B)</f>
        <v>Arrive ok</v>
      </c>
      <c r="P2966" s="3" t="str">
        <f>INDEX(Customers!B:B,MATCH(D2966,Customers!A:A,0))</f>
        <v>Williams-Edwards</v>
      </c>
    </row>
    <row r="2967" spans="1:16">
      <c r="A2967" t="s">
        <v>3614</v>
      </c>
      <c r="B2967" s="5">
        <v>44973</v>
      </c>
      <c r="C2967" t="s">
        <v>102</v>
      </c>
      <c r="D2967" t="s">
        <v>590</v>
      </c>
      <c r="E2967">
        <v>10</v>
      </c>
      <c r="F2967" t="str">
        <f t="shared" si="184"/>
        <v>Bulk</v>
      </c>
      <c r="G2967" s="3">
        <v>162</v>
      </c>
      <c r="H2967">
        <v>15</v>
      </c>
      <c r="I2967" t="str">
        <f t="shared" si="185"/>
        <v>discounted</v>
      </c>
      <c r="J2967" s="3">
        <f>Table3[[#This Row],[Quantity_Sold]]*Table3[[#This Row],[Selling_Price]]</f>
        <v>1620</v>
      </c>
      <c r="K2967" s="3">
        <f t="shared" si="186"/>
        <v>24.3</v>
      </c>
      <c r="L2967" s="3">
        <f t="shared" si="187"/>
        <v>1595.7</v>
      </c>
      <c r="M2967" s="3" t="str">
        <f>TEXT(Table3[[#This Row],[Date]], "mmmm")</f>
        <v>February</v>
      </c>
      <c r="N2967" s="3" t="str">
        <f>_xlfn.XLOOKUP(D2967,Customers!A:A,Customers!B:B )</f>
        <v>Mills, Robles and Smith</v>
      </c>
      <c r="O2967" s="3" t="str">
        <f>_xlfn.XLOOKUP(C2967,Books!A:A,Books!B:B)</f>
        <v>Effort same</v>
      </c>
      <c r="P2967" s="3" t="str">
        <f>INDEX(Customers!B:B,MATCH(D2967,Customers!A:A,0))</f>
        <v>Mills, Robles and Smith</v>
      </c>
    </row>
    <row r="2968" spans="1:16">
      <c r="A2968" t="s">
        <v>3615</v>
      </c>
      <c r="B2968" s="5">
        <v>44960</v>
      </c>
      <c r="C2968" t="s">
        <v>96</v>
      </c>
      <c r="D2968" t="s">
        <v>438</v>
      </c>
      <c r="E2968">
        <v>2</v>
      </c>
      <c r="F2968" t="str">
        <f t="shared" si="184"/>
        <v>normal</v>
      </c>
      <c r="G2968" s="3">
        <v>396</v>
      </c>
      <c r="H2968">
        <v>0</v>
      </c>
      <c r="I2968" t="str">
        <f t="shared" si="185"/>
        <v>full price</v>
      </c>
      <c r="J2968" s="3">
        <f>Table3[[#This Row],[Quantity_Sold]]*Table3[[#This Row],[Selling_Price]]</f>
        <v>792</v>
      </c>
      <c r="K2968" s="3">
        <f t="shared" si="186"/>
        <v>0</v>
      </c>
      <c r="L2968" s="3">
        <f t="shared" si="187"/>
        <v>792</v>
      </c>
      <c r="M2968" s="3" t="str">
        <f>TEXT(Table3[[#This Row],[Date]], "mmmm")</f>
        <v>February</v>
      </c>
      <c r="N2968" s="3" t="str">
        <f>_xlfn.XLOOKUP(D2968,Customers!A:A,Customers!B:B )</f>
        <v>Wolfe-Spencer</v>
      </c>
      <c r="O2968" s="3" t="str">
        <f>_xlfn.XLOOKUP(C2968,Books!A:A,Books!B:B)</f>
        <v>Green city audience</v>
      </c>
      <c r="P2968" s="3" t="str">
        <f>INDEX(Customers!B:B,MATCH(D2968,Customers!A:A,0))</f>
        <v>Wolfe-Spencer</v>
      </c>
    </row>
    <row r="2969" spans="1:16">
      <c r="A2969" t="s">
        <v>3616</v>
      </c>
      <c r="B2969" s="5">
        <v>44979</v>
      </c>
      <c r="C2969" t="s">
        <v>60</v>
      </c>
      <c r="D2969" t="s">
        <v>582</v>
      </c>
      <c r="E2969">
        <v>9</v>
      </c>
      <c r="F2969" t="str">
        <f t="shared" si="184"/>
        <v>Bulk</v>
      </c>
      <c r="G2969" s="3">
        <v>459</v>
      </c>
      <c r="H2969">
        <v>15</v>
      </c>
      <c r="I2969" t="str">
        <f t="shared" si="185"/>
        <v>discounted</v>
      </c>
      <c r="J2969" s="3">
        <f>Table3[[#This Row],[Quantity_Sold]]*Table3[[#This Row],[Selling_Price]]</f>
        <v>4131</v>
      </c>
      <c r="K2969" s="3">
        <f t="shared" si="186"/>
        <v>68.849999999999994</v>
      </c>
      <c r="L2969" s="3">
        <f t="shared" si="187"/>
        <v>4062.15</v>
      </c>
      <c r="M2969" s="3" t="str">
        <f>TEXT(Table3[[#This Row],[Date]], "mmmm")</f>
        <v>February</v>
      </c>
      <c r="N2969" s="3" t="str">
        <f>_xlfn.XLOOKUP(D2969,Customers!A:A,Customers!B:B )</f>
        <v>Martin Inc</v>
      </c>
      <c r="O2969" s="3" t="str">
        <f>_xlfn.XLOOKUP(C2969,Books!A:A,Books!B:B)</f>
        <v>Whatever method</v>
      </c>
      <c r="P2969" s="3" t="str">
        <f>INDEX(Customers!B:B,MATCH(D2969,Customers!A:A,0))</f>
        <v>Martin Inc</v>
      </c>
    </row>
    <row r="2970" spans="1:16">
      <c r="A2970" t="s">
        <v>3617</v>
      </c>
      <c r="B2970" s="5">
        <v>44970</v>
      </c>
      <c r="C2970" t="s">
        <v>20</v>
      </c>
      <c r="D2970" t="s">
        <v>157</v>
      </c>
      <c r="E2970">
        <v>3</v>
      </c>
      <c r="F2970" t="str">
        <f t="shared" si="184"/>
        <v>normal</v>
      </c>
      <c r="G2970" s="3">
        <v>213</v>
      </c>
      <c r="H2970">
        <v>15</v>
      </c>
      <c r="I2970" t="str">
        <f t="shared" si="185"/>
        <v>discounted</v>
      </c>
      <c r="J2970" s="3">
        <f>Table3[[#This Row],[Quantity_Sold]]*Table3[[#This Row],[Selling_Price]]</f>
        <v>639</v>
      </c>
      <c r="K2970" s="3">
        <f t="shared" si="186"/>
        <v>31.95</v>
      </c>
      <c r="L2970" s="3">
        <f t="shared" si="187"/>
        <v>607.04999999999995</v>
      </c>
      <c r="M2970" s="3" t="str">
        <f>TEXT(Table3[[#This Row],[Date]], "mmmm")</f>
        <v>February</v>
      </c>
      <c r="N2970" s="3" t="str">
        <f>_xlfn.XLOOKUP(D2970,Customers!A:A,Customers!B:B )</f>
        <v>Brown PLC</v>
      </c>
      <c r="O2970" s="3" t="str">
        <f>_xlfn.XLOOKUP(C2970,Books!A:A,Books!B:B)</f>
        <v>System they</v>
      </c>
      <c r="P2970" s="3" t="str">
        <f>INDEX(Customers!B:B,MATCH(D2970,Customers!A:A,0))</f>
        <v>Brown PLC</v>
      </c>
    </row>
    <row r="2971" spans="1:16">
      <c r="A2971" t="s">
        <v>3618</v>
      </c>
      <c r="B2971" s="5">
        <v>44983</v>
      </c>
      <c r="C2971" t="s">
        <v>102</v>
      </c>
      <c r="D2971" t="s">
        <v>450</v>
      </c>
      <c r="E2971">
        <v>6</v>
      </c>
      <c r="F2971" t="str">
        <f t="shared" si="184"/>
        <v>Bulk</v>
      </c>
      <c r="G2971" s="3">
        <v>162</v>
      </c>
      <c r="H2971">
        <v>5</v>
      </c>
      <c r="I2971" t="str">
        <f t="shared" si="185"/>
        <v>discounted</v>
      </c>
      <c r="J2971" s="3">
        <f>Table3[[#This Row],[Quantity_Sold]]*Table3[[#This Row],[Selling_Price]]</f>
        <v>972</v>
      </c>
      <c r="K2971" s="3">
        <f t="shared" si="186"/>
        <v>8.1</v>
      </c>
      <c r="L2971" s="3">
        <f t="shared" si="187"/>
        <v>963.9</v>
      </c>
      <c r="M2971" s="3" t="str">
        <f>TEXT(Table3[[#This Row],[Date]], "mmmm")</f>
        <v>February</v>
      </c>
      <c r="N2971" s="3" t="str">
        <f>_xlfn.XLOOKUP(D2971,Customers!A:A,Customers!B:B )</f>
        <v>Garcia, Garcia and Rose</v>
      </c>
      <c r="O2971" s="3" t="str">
        <f>_xlfn.XLOOKUP(C2971,Books!A:A,Books!B:B)</f>
        <v>Effort same</v>
      </c>
      <c r="P2971" s="3" t="str">
        <f>INDEX(Customers!B:B,MATCH(D2971,Customers!A:A,0))</f>
        <v>Garcia, Garcia and Rose</v>
      </c>
    </row>
    <row r="2972" spans="1:16">
      <c r="A2972" t="s">
        <v>3619</v>
      </c>
      <c r="B2972" s="5">
        <v>44980</v>
      </c>
      <c r="C2972" t="s">
        <v>10</v>
      </c>
      <c r="D2972" t="s">
        <v>516</v>
      </c>
      <c r="E2972">
        <v>5</v>
      </c>
      <c r="F2972" t="str">
        <f t="shared" si="184"/>
        <v>normal</v>
      </c>
      <c r="G2972" s="3">
        <v>167</v>
      </c>
      <c r="H2972">
        <v>15</v>
      </c>
      <c r="I2972" t="str">
        <f t="shared" si="185"/>
        <v>discounted</v>
      </c>
      <c r="J2972" s="3">
        <f>Table3[[#This Row],[Quantity_Sold]]*Table3[[#This Row],[Selling_Price]]</f>
        <v>835</v>
      </c>
      <c r="K2972" s="3">
        <f t="shared" si="186"/>
        <v>25.05</v>
      </c>
      <c r="L2972" s="3">
        <f t="shared" si="187"/>
        <v>809.95</v>
      </c>
      <c r="M2972" s="3" t="str">
        <f>TEXT(Table3[[#This Row],[Date]], "mmmm")</f>
        <v>February</v>
      </c>
      <c r="N2972" s="3" t="str">
        <f>_xlfn.XLOOKUP(D2972,Customers!A:A,Customers!B:B )</f>
        <v>Chen Inc</v>
      </c>
      <c r="O2972" s="3" t="str">
        <f>_xlfn.XLOOKUP(C2972,Books!A:A,Books!B:B)</f>
        <v>Late</v>
      </c>
      <c r="P2972" s="3" t="str">
        <f>INDEX(Customers!B:B,MATCH(D2972,Customers!A:A,0))</f>
        <v>Chen Inc</v>
      </c>
    </row>
    <row r="2973" spans="1:16">
      <c r="A2973" t="s">
        <v>3620</v>
      </c>
      <c r="B2973" s="5">
        <v>44969</v>
      </c>
      <c r="C2973" t="s">
        <v>26</v>
      </c>
      <c r="D2973" t="s">
        <v>143</v>
      </c>
      <c r="E2973">
        <v>5</v>
      </c>
      <c r="F2973" t="str">
        <f t="shared" si="184"/>
        <v>normal</v>
      </c>
      <c r="G2973" s="3">
        <v>210</v>
      </c>
      <c r="H2973">
        <v>15</v>
      </c>
      <c r="I2973" t="str">
        <f t="shared" si="185"/>
        <v>discounted</v>
      </c>
      <c r="J2973" s="3">
        <f>Table3[[#This Row],[Quantity_Sold]]*Table3[[#This Row],[Selling_Price]]</f>
        <v>1050</v>
      </c>
      <c r="K2973" s="3">
        <f t="shared" si="186"/>
        <v>31.5</v>
      </c>
      <c r="L2973" s="3">
        <f t="shared" si="187"/>
        <v>1018.5</v>
      </c>
      <c r="M2973" s="3" t="str">
        <f>TEXT(Table3[[#This Row],[Date]], "mmmm")</f>
        <v>February</v>
      </c>
      <c r="N2973" s="3" t="str">
        <f>_xlfn.XLOOKUP(D2973,Customers!A:A,Customers!B:B )</f>
        <v>Scott Ltd</v>
      </c>
      <c r="O2973" s="3" t="str">
        <f>_xlfn.XLOOKUP(C2973,Books!A:A,Books!B:B)</f>
        <v>Nearly material</v>
      </c>
      <c r="P2973" s="3" t="str">
        <f>INDEX(Customers!B:B,MATCH(D2973,Customers!A:A,0))</f>
        <v>Scott Ltd</v>
      </c>
    </row>
    <row r="2974" spans="1:16">
      <c r="A2974" t="s">
        <v>3621</v>
      </c>
      <c r="B2974" s="5">
        <v>44981</v>
      </c>
      <c r="C2974" t="s">
        <v>18</v>
      </c>
      <c r="D2974" t="s">
        <v>168</v>
      </c>
      <c r="E2974">
        <v>2</v>
      </c>
      <c r="F2974" t="str">
        <f t="shared" si="184"/>
        <v>normal</v>
      </c>
      <c r="G2974" s="3">
        <v>500</v>
      </c>
      <c r="H2974">
        <v>10</v>
      </c>
      <c r="I2974" t="str">
        <f t="shared" si="185"/>
        <v>discounted</v>
      </c>
      <c r="J2974" s="3">
        <f>Table3[[#This Row],[Quantity_Sold]]*Table3[[#This Row],[Selling_Price]]</f>
        <v>1000</v>
      </c>
      <c r="K2974" s="3">
        <f t="shared" si="186"/>
        <v>50</v>
      </c>
      <c r="L2974" s="3">
        <f t="shared" si="187"/>
        <v>950</v>
      </c>
      <c r="M2974" s="3" t="str">
        <f>TEXT(Table3[[#This Row],[Date]], "mmmm")</f>
        <v>February</v>
      </c>
      <c r="N2974" s="3" t="str">
        <f>_xlfn.XLOOKUP(D2974,Customers!A:A,Customers!B:B )</f>
        <v>Maldonado, Miller and Thomas</v>
      </c>
      <c r="O2974" s="3" t="str">
        <f>_xlfn.XLOOKUP(C2974,Books!A:A,Books!B:B)</f>
        <v>Cell become</v>
      </c>
      <c r="P2974" s="3" t="str">
        <f>INDEX(Customers!B:B,MATCH(D2974,Customers!A:A,0))</f>
        <v>Maldonado, Miller and Thomas</v>
      </c>
    </row>
    <row r="2975" spans="1:16">
      <c r="A2975" t="s">
        <v>3622</v>
      </c>
      <c r="B2975" s="5">
        <v>44959</v>
      </c>
      <c r="C2975" t="s">
        <v>76</v>
      </c>
      <c r="D2975" t="s">
        <v>534</v>
      </c>
      <c r="E2975">
        <v>5</v>
      </c>
      <c r="F2975" t="str">
        <f t="shared" si="184"/>
        <v>normal</v>
      </c>
      <c r="G2975" s="3">
        <v>305</v>
      </c>
      <c r="H2975">
        <v>0</v>
      </c>
      <c r="I2975" t="str">
        <f t="shared" si="185"/>
        <v>full price</v>
      </c>
      <c r="J2975" s="3">
        <f>Table3[[#This Row],[Quantity_Sold]]*Table3[[#This Row],[Selling_Price]]</f>
        <v>1525</v>
      </c>
      <c r="K2975" s="3">
        <f t="shared" si="186"/>
        <v>0</v>
      </c>
      <c r="L2975" s="3">
        <f t="shared" si="187"/>
        <v>1525</v>
      </c>
      <c r="M2975" s="3" t="str">
        <f>TEXT(Table3[[#This Row],[Date]], "mmmm")</f>
        <v>February</v>
      </c>
      <c r="N2975" s="3" t="str">
        <f>_xlfn.XLOOKUP(D2975,Customers!A:A,Customers!B:B )</f>
        <v>Gonzalez Inc</v>
      </c>
      <c r="O2975" s="3" t="str">
        <f>_xlfn.XLOOKUP(C2975,Books!A:A,Books!B:B)</f>
        <v>Above treatment</v>
      </c>
      <c r="P2975" s="3" t="str">
        <f>INDEX(Customers!B:B,MATCH(D2975,Customers!A:A,0))</f>
        <v>Gonzalez Inc</v>
      </c>
    </row>
    <row r="2976" spans="1:16">
      <c r="A2976" t="s">
        <v>3623</v>
      </c>
      <c r="B2976" s="5">
        <v>44975</v>
      </c>
      <c r="C2976" t="s">
        <v>56</v>
      </c>
      <c r="D2976" t="s">
        <v>420</v>
      </c>
      <c r="E2976">
        <v>4</v>
      </c>
      <c r="F2976" t="str">
        <f t="shared" si="184"/>
        <v>normal</v>
      </c>
      <c r="G2976" s="3">
        <v>222</v>
      </c>
      <c r="H2976">
        <v>0</v>
      </c>
      <c r="I2976" t="str">
        <f t="shared" si="185"/>
        <v>full price</v>
      </c>
      <c r="J2976" s="3">
        <f>Table3[[#This Row],[Quantity_Sold]]*Table3[[#This Row],[Selling_Price]]</f>
        <v>888</v>
      </c>
      <c r="K2976" s="3">
        <f t="shared" si="186"/>
        <v>0</v>
      </c>
      <c r="L2976" s="3">
        <f t="shared" si="187"/>
        <v>888</v>
      </c>
      <c r="M2976" s="3" t="str">
        <f>TEXT(Table3[[#This Row],[Date]], "mmmm")</f>
        <v>February</v>
      </c>
      <c r="N2976" s="3" t="str">
        <f>_xlfn.XLOOKUP(D2976,Customers!A:A,Customers!B:B )</f>
        <v>Malone-Riggs</v>
      </c>
      <c r="O2976" s="3" t="str">
        <f>_xlfn.XLOOKUP(C2976,Books!A:A,Books!B:B)</f>
        <v>Unit coach</v>
      </c>
      <c r="P2976" s="3" t="str">
        <f>INDEX(Customers!B:B,MATCH(D2976,Customers!A:A,0))</f>
        <v>Malone-Riggs</v>
      </c>
    </row>
    <row r="2977" spans="1:16">
      <c r="A2977" t="s">
        <v>3624</v>
      </c>
      <c r="B2977" s="5">
        <v>44969</v>
      </c>
      <c r="C2977" t="s">
        <v>122</v>
      </c>
      <c r="D2977" t="s">
        <v>382</v>
      </c>
      <c r="E2977">
        <v>2</v>
      </c>
      <c r="F2977" t="str">
        <f t="shared" si="184"/>
        <v>normal</v>
      </c>
      <c r="G2977" s="3">
        <v>326</v>
      </c>
      <c r="H2977">
        <v>15</v>
      </c>
      <c r="I2977" t="str">
        <f t="shared" si="185"/>
        <v>discounted</v>
      </c>
      <c r="J2977" s="3">
        <f>Table3[[#This Row],[Quantity_Sold]]*Table3[[#This Row],[Selling_Price]]</f>
        <v>652</v>
      </c>
      <c r="K2977" s="3">
        <f t="shared" si="186"/>
        <v>48.9</v>
      </c>
      <c r="L2977" s="3">
        <f t="shared" si="187"/>
        <v>603.1</v>
      </c>
      <c r="M2977" s="3" t="str">
        <f>TEXT(Table3[[#This Row],[Date]], "mmmm")</f>
        <v>February</v>
      </c>
      <c r="N2977" s="3" t="str">
        <f>_xlfn.XLOOKUP(D2977,Customers!A:A,Customers!B:B )</f>
        <v>Williams and Sons</v>
      </c>
      <c r="O2977" s="3" t="str">
        <f>_xlfn.XLOOKUP(C2977,Books!A:A,Books!B:B)</f>
        <v>Than every</v>
      </c>
      <c r="P2977" s="3" t="str">
        <f>INDEX(Customers!B:B,MATCH(D2977,Customers!A:A,0))</f>
        <v>Williams and Sons</v>
      </c>
    </row>
    <row r="2978" spans="1:16">
      <c r="A2978" t="s">
        <v>3625</v>
      </c>
      <c r="B2978" s="5">
        <v>44964</v>
      </c>
      <c r="C2978" t="s">
        <v>90</v>
      </c>
      <c r="D2978" t="s">
        <v>446</v>
      </c>
      <c r="E2978">
        <v>5</v>
      </c>
      <c r="F2978" t="str">
        <f t="shared" si="184"/>
        <v>normal</v>
      </c>
      <c r="G2978" s="3">
        <v>222</v>
      </c>
      <c r="H2978">
        <v>15</v>
      </c>
      <c r="I2978" t="str">
        <f t="shared" si="185"/>
        <v>discounted</v>
      </c>
      <c r="J2978" s="3">
        <f>Table3[[#This Row],[Quantity_Sold]]*Table3[[#This Row],[Selling_Price]]</f>
        <v>1110</v>
      </c>
      <c r="K2978" s="3">
        <f t="shared" si="186"/>
        <v>33.299999999999997</v>
      </c>
      <c r="L2978" s="3">
        <f t="shared" si="187"/>
        <v>1076.7</v>
      </c>
      <c r="M2978" s="3" t="str">
        <f>TEXT(Table3[[#This Row],[Date]], "mmmm")</f>
        <v>February</v>
      </c>
      <c r="N2978" s="3" t="str">
        <f>_xlfn.XLOOKUP(D2978,Customers!A:A,Customers!B:B )</f>
        <v>Trevino LLC</v>
      </c>
      <c r="O2978" s="3" t="str">
        <f>_xlfn.XLOOKUP(C2978,Books!A:A,Books!B:B)</f>
        <v>Remember approach buy</v>
      </c>
      <c r="P2978" s="3" t="str">
        <f>INDEX(Customers!B:B,MATCH(D2978,Customers!A:A,0))</f>
        <v>Trevino LLC</v>
      </c>
    </row>
    <row r="2979" spans="1:16">
      <c r="A2979" t="s">
        <v>3626</v>
      </c>
      <c r="B2979" s="5">
        <v>44975</v>
      </c>
      <c r="C2979" t="s">
        <v>86</v>
      </c>
      <c r="D2979" t="s">
        <v>510</v>
      </c>
      <c r="E2979">
        <v>5</v>
      </c>
      <c r="F2979" t="str">
        <f t="shared" si="184"/>
        <v>normal</v>
      </c>
      <c r="G2979" s="3">
        <v>356</v>
      </c>
      <c r="H2979">
        <v>0</v>
      </c>
      <c r="I2979" t="str">
        <f t="shared" si="185"/>
        <v>full price</v>
      </c>
      <c r="J2979" s="3">
        <f>Table3[[#This Row],[Quantity_Sold]]*Table3[[#This Row],[Selling_Price]]</f>
        <v>1780</v>
      </c>
      <c r="K2979" s="3">
        <f t="shared" si="186"/>
        <v>0</v>
      </c>
      <c r="L2979" s="3">
        <f t="shared" si="187"/>
        <v>1780</v>
      </c>
      <c r="M2979" s="3" t="str">
        <f>TEXT(Table3[[#This Row],[Date]], "mmmm")</f>
        <v>February</v>
      </c>
      <c r="N2979" s="3" t="str">
        <f>_xlfn.XLOOKUP(D2979,Customers!A:A,Customers!B:B )</f>
        <v>Matthews, Flores and Bradley</v>
      </c>
      <c r="O2979" s="3" t="str">
        <f>_xlfn.XLOOKUP(C2979,Books!A:A,Books!B:B)</f>
        <v>While responsibility</v>
      </c>
      <c r="P2979" s="3" t="str">
        <f>INDEX(Customers!B:B,MATCH(D2979,Customers!A:A,0))</f>
        <v>Matthews, Flores and Bradley</v>
      </c>
    </row>
    <row r="2980" spans="1:16">
      <c r="A2980" t="s">
        <v>3627</v>
      </c>
      <c r="B2980" s="5">
        <v>44969</v>
      </c>
      <c r="C2980" t="s">
        <v>50</v>
      </c>
      <c r="D2980" t="s">
        <v>153</v>
      </c>
      <c r="E2980">
        <v>8</v>
      </c>
      <c r="F2980" t="str">
        <f t="shared" si="184"/>
        <v>Bulk</v>
      </c>
      <c r="G2980" s="3">
        <v>269</v>
      </c>
      <c r="H2980">
        <v>15</v>
      </c>
      <c r="I2980" t="str">
        <f t="shared" si="185"/>
        <v>discounted</v>
      </c>
      <c r="J2980" s="3">
        <f>Table3[[#This Row],[Quantity_Sold]]*Table3[[#This Row],[Selling_Price]]</f>
        <v>2152</v>
      </c>
      <c r="K2980" s="3">
        <f t="shared" si="186"/>
        <v>40.35</v>
      </c>
      <c r="L2980" s="3">
        <f t="shared" si="187"/>
        <v>2111.65</v>
      </c>
      <c r="M2980" s="3" t="str">
        <f>TEXT(Table3[[#This Row],[Date]], "mmmm")</f>
        <v>February</v>
      </c>
      <c r="N2980" s="3" t="str">
        <f>_xlfn.XLOOKUP(D2980,Customers!A:A,Customers!B:B )</f>
        <v>Brown and Sons</v>
      </c>
      <c r="O2980" s="3" t="str">
        <f>_xlfn.XLOOKUP(C2980,Books!A:A,Books!B:B)</f>
        <v>Course history</v>
      </c>
      <c r="P2980" s="3" t="str">
        <f>INDEX(Customers!B:B,MATCH(D2980,Customers!A:A,0))</f>
        <v>Brown and Sons</v>
      </c>
    </row>
    <row r="2981" spans="1:16">
      <c r="A2981" t="s">
        <v>3628</v>
      </c>
      <c r="B2981" s="5">
        <v>44961</v>
      </c>
      <c r="C2981" t="s">
        <v>88</v>
      </c>
      <c r="D2981" t="s">
        <v>576</v>
      </c>
      <c r="E2981">
        <v>2</v>
      </c>
      <c r="F2981" t="str">
        <f t="shared" si="184"/>
        <v>normal</v>
      </c>
      <c r="G2981" s="3">
        <v>456</v>
      </c>
      <c r="H2981">
        <v>15</v>
      </c>
      <c r="I2981" t="str">
        <f t="shared" si="185"/>
        <v>discounted</v>
      </c>
      <c r="J2981" s="3">
        <f>Table3[[#This Row],[Quantity_Sold]]*Table3[[#This Row],[Selling_Price]]</f>
        <v>912</v>
      </c>
      <c r="K2981" s="3">
        <f t="shared" si="186"/>
        <v>68.400000000000006</v>
      </c>
      <c r="L2981" s="3">
        <f t="shared" si="187"/>
        <v>843.6</v>
      </c>
      <c r="M2981" s="3" t="str">
        <f>TEXT(Table3[[#This Row],[Date]], "mmmm")</f>
        <v>February</v>
      </c>
      <c r="N2981" s="3" t="str">
        <f>_xlfn.XLOOKUP(D2981,Customers!A:A,Customers!B:B )</f>
        <v>Griffin Group</v>
      </c>
      <c r="O2981" s="3" t="str">
        <f>_xlfn.XLOOKUP(C2981,Books!A:A,Books!B:B)</f>
        <v>Lay chance</v>
      </c>
      <c r="P2981" s="3" t="str">
        <f>INDEX(Customers!B:B,MATCH(D2981,Customers!A:A,0))</f>
        <v>Griffin Group</v>
      </c>
    </row>
    <row r="2982" spans="1:16">
      <c r="A2982" t="s">
        <v>3629</v>
      </c>
      <c r="B2982" s="5">
        <v>44960</v>
      </c>
      <c r="C2982" t="s">
        <v>82</v>
      </c>
      <c r="D2982" t="s">
        <v>524</v>
      </c>
      <c r="E2982">
        <v>3</v>
      </c>
      <c r="F2982" t="str">
        <f t="shared" si="184"/>
        <v>normal</v>
      </c>
      <c r="G2982" s="3">
        <v>373</v>
      </c>
      <c r="H2982">
        <v>10</v>
      </c>
      <c r="I2982" t="str">
        <f t="shared" si="185"/>
        <v>discounted</v>
      </c>
      <c r="J2982" s="3">
        <f>Table3[[#This Row],[Quantity_Sold]]*Table3[[#This Row],[Selling_Price]]</f>
        <v>1119</v>
      </c>
      <c r="K2982" s="3">
        <f t="shared" si="186"/>
        <v>37.299999999999997</v>
      </c>
      <c r="L2982" s="3">
        <f t="shared" si="187"/>
        <v>1081.7</v>
      </c>
      <c r="M2982" s="3" t="str">
        <f>TEXT(Table3[[#This Row],[Date]], "mmmm")</f>
        <v>February</v>
      </c>
      <c r="N2982" s="3" t="str">
        <f>_xlfn.XLOOKUP(D2982,Customers!A:A,Customers!B:B )</f>
        <v>Golden Inc</v>
      </c>
      <c r="O2982" s="3" t="str">
        <f>_xlfn.XLOOKUP(C2982,Books!A:A,Books!B:B)</f>
        <v>Light leader expect</v>
      </c>
      <c r="P2982" s="3" t="str">
        <f>INDEX(Customers!B:B,MATCH(D2982,Customers!A:A,0))</f>
        <v>Golden Inc</v>
      </c>
    </row>
    <row r="2983" spans="1:16">
      <c r="A2983" t="s">
        <v>3630</v>
      </c>
      <c r="B2983" s="5">
        <v>44984</v>
      </c>
      <c r="C2983" t="s">
        <v>13</v>
      </c>
      <c r="D2983" t="s">
        <v>354</v>
      </c>
      <c r="E2983">
        <v>9</v>
      </c>
      <c r="F2983" t="str">
        <f t="shared" si="184"/>
        <v>Bulk</v>
      </c>
      <c r="G2983" s="3">
        <v>354</v>
      </c>
      <c r="H2983">
        <v>10</v>
      </c>
      <c r="I2983" t="str">
        <f t="shared" si="185"/>
        <v>discounted</v>
      </c>
      <c r="J2983" s="3">
        <f>Table3[[#This Row],[Quantity_Sold]]*Table3[[#This Row],[Selling_Price]]</f>
        <v>3186</v>
      </c>
      <c r="K2983" s="3">
        <f t="shared" si="186"/>
        <v>35.4</v>
      </c>
      <c r="L2983" s="3">
        <f t="shared" si="187"/>
        <v>3150.6</v>
      </c>
      <c r="M2983" s="3" t="str">
        <f>TEXT(Table3[[#This Row],[Date]], "mmmm")</f>
        <v>February</v>
      </c>
      <c r="N2983" s="3" t="str">
        <f>_xlfn.XLOOKUP(D2983,Customers!A:A,Customers!B:B )</f>
        <v>Davis, Harmon and Morgan</v>
      </c>
      <c r="O2983" s="3" t="str">
        <f>_xlfn.XLOOKUP(C2983,Books!A:A,Books!B:B)</f>
        <v>Food ability</v>
      </c>
      <c r="P2983" s="3" t="str">
        <f>INDEX(Customers!B:B,MATCH(D2983,Customers!A:A,0))</f>
        <v>Davis, Harmon and Morgan</v>
      </c>
    </row>
    <row r="2984" spans="1:16">
      <c r="A2984" t="s">
        <v>3631</v>
      </c>
      <c r="B2984" s="5">
        <v>44978</v>
      </c>
      <c r="C2984" t="s">
        <v>74</v>
      </c>
      <c r="D2984" t="s">
        <v>294</v>
      </c>
      <c r="E2984">
        <v>2</v>
      </c>
      <c r="F2984" t="str">
        <f t="shared" si="184"/>
        <v>normal</v>
      </c>
      <c r="G2984" s="3">
        <v>347</v>
      </c>
      <c r="H2984">
        <v>15</v>
      </c>
      <c r="I2984" t="str">
        <f t="shared" si="185"/>
        <v>discounted</v>
      </c>
      <c r="J2984" s="3">
        <f>Table3[[#This Row],[Quantity_Sold]]*Table3[[#This Row],[Selling_Price]]</f>
        <v>694</v>
      </c>
      <c r="K2984" s="3">
        <f t="shared" si="186"/>
        <v>52.05</v>
      </c>
      <c r="L2984" s="3">
        <f t="shared" si="187"/>
        <v>641.95000000000005</v>
      </c>
      <c r="M2984" s="3" t="str">
        <f>TEXT(Table3[[#This Row],[Date]], "mmmm")</f>
        <v>February</v>
      </c>
      <c r="N2984" s="3" t="str">
        <f>_xlfn.XLOOKUP(D2984,Customers!A:A,Customers!B:B )</f>
        <v>Davis-Buckley</v>
      </c>
      <c r="O2984" s="3" t="str">
        <f>_xlfn.XLOOKUP(C2984,Books!A:A,Books!B:B)</f>
        <v>Think either pressure</v>
      </c>
      <c r="P2984" s="3" t="str">
        <f>INDEX(Customers!B:B,MATCH(D2984,Customers!A:A,0))</f>
        <v>Davis-Buckley</v>
      </c>
    </row>
    <row r="2985" spans="1:16">
      <c r="A2985" t="s">
        <v>3632</v>
      </c>
      <c r="B2985" s="5">
        <v>44967</v>
      </c>
      <c r="C2985" t="s">
        <v>96</v>
      </c>
      <c r="D2985" t="s">
        <v>258</v>
      </c>
      <c r="E2985">
        <v>1</v>
      </c>
      <c r="F2985" t="str">
        <f t="shared" si="184"/>
        <v>normal</v>
      </c>
      <c r="G2985" s="3">
        <v>396</v>
      </c>
      <c r="H2985">
        <v>0</v>
      </c>
      <c r="I2985" t="str">
        <f t="shared" si="185"/>
        <v>full price</v>
      </c>
      <c r="J2985" s="3">
        <f>Table3[[#This Row],[Quantity_Sold]]*Table3[[#This Row],[Selling_Price]]</f>
        <v>396</v>
      </c>
      <c r="K2985" s="3">
        <f t="shared" si="186"/>
        <v>0</v>
      </c>
      <c r="L2985" s="3">
        <f t="shared" si="187"/>
        <v>396</v>
      </c>
      <c r="M2985" s="3" t="str">
        <f>TEXT(Table3[[#This Row],[Date]], "mmmm")</f>
        <v>February</v>
      </c>
      <c r="N2985" s="3" t="str">
        <f>_xlfn.XLOOKUP(D2985,Customers!A:A,Customers!B:B )</f>
        <v>Williams LLC</v>
      </c>
      <c r="O2985" s="3" t="str">
        <f>_xlfn.XLOOKUP(C2985,Books!A:A,Books!B:B)</f>
        <v>Green city audience</v>
      </c>
      <c r="P2985" s="3" t="str">
        <f>INDEX(Customers!B:B,MATCH(D2985,Customers!A:A,0))</f>
        <v>Williams LLC</v>
      </c>
    </row>
    <row r="2986" spans="1:16">
      <c r="A2986" t="s">
        <v>3633</v>
      </c>
      <c r="B2986" s="5">
        <v>44982</v>
      </c>
      <c r="C2986" t="s">
        <v>112</v>
      </c>
      <c r="D2986" t="s">
        <v>338</v>
      </c>
      <c r="E2986">
        <v>6</v>
      </c>
      <c r="F2986" t="str">
        <f t="shared" si="184"/>
        <v>Bulk</v>
      </c>
      <c r="G2986" s="3">
        <v>462</v>
      </c>
      <c r="H2986">
        <v>15</v>
      </c>
      <c r="I2986" t="str">
        <f t="shared" si="185"/>
        <v>discounted</v>
      </c>
      <c r="J2986" s="3">
        <f>Table3[[#This Row],[Quantity_Sold]]*Table3[[#This Row],[Selling_Price]]</f>
        <v>2772</v>
      </c>
      <c r="K2986" s="3">
        <f t="shared" si="186"/>
        <v>69.3</v>
      </c>
      <c r="L2986" s="3">
        <f t="shared" si="187"/>
        <v>2702.7</v>
      </c>
      <c r="M2986" s="3" t="str">
        <f>TEXT(Table3[[#This Row],[Date]], "mmmm")</f>
        <v>February</v>
      </c>
      <c r="N2986" s="3" t="str">
        <f>_xlfn.XLOOKUP(D2986,Customers!A:A,Customers!B:B )</f>
        <v>Mahoney-Long</v>
      </c>
      <c r="O2986" s="3" t="str">
        <f>_xlfn.XLOOKUP(C2986,Books!A:A,Books!B:B)</f>
        <v>Now stage</v>
      </c>
      <c r="P2986" s="3" t="str">
        <f>INDEX(Customers!B:B,MATCH(D2986,Customers!A:A,0))</f>
        <v>Mahoney-Long</v>
      </c>
    </row>
    <row r="2987" spans="1:16">
      <c r="A2987" t="s">
        <v>3634</v>
      </c>
      <c r="B2987" s="5">
        <v>44984</v>
      </c>
      <c r="C2987" t="s">
        <v>80</v>
      </c>
      <c r="D2987" t="s">
        <v>334</v>
      </c>
      <c r="E2987">
        <v>10</v>
      </c>
      <c r="F2987" t="str">
        <f t="shared" si="184"/>
        <v>Bulk</v>
      </c>
      <c r="G2987" s="3">
        <v>164</v>
      </c>
      <c r="H2987">
        <v>0</v>
      </c>
      <c r="I2987" t="str">
        <f t="shared" si="185"/>
        <v>full price</v>
      </c>
      <c r="J2987" s="3">
        <f>Table3[[#This Row],[Quantity_Sold]]*Table3[[#This Row],[Selling_Price]]</f>
        <v>1640</v>
      </c>
      <c r="K2987" s="3">
        <f t="shared" si="186"/>
        <v>0</v>
      </c>
      <c r="L2987" s="3">
        <f t="shared" si="187"/>
        <v>1640</v>
      </c>
      <c r="M2987" s="3" t="str">
        <f>TEXT(Table3[[#This Row],[Date]], "mmmm")</f>
        <v>February</v>
      </c>
      <c r="N2987" s="3" t="str">
        <f>_xlfn.XLOOKUP(D2987,Customers!A:A,Customers!B:B )</f>
        <v>Torres, Rodriguez and Edwards</v>
      </c>
      <c r="O2987" s="3" t="str">
        <f>_xlfn.XLOOKUP(C2987,Books!A:A,Books!B:B)</f>
        <v>Can apply</v>
      </c>
      <c r="P2987" s="3" t="str">
        <f>INDEX(Customers!B:B,MATCH(D2987,Customers!A:A,0))</f>
        <v>Torres, Rodriguez and Edwards</v>
      </c>
    </row>
    <row r="2988" spans="1:16">
      <c r="A2988" t="s">
        <v>3635</v>
      </c>
      <c r="B2988" s="5">
        <v>44958</v>
      </c>
      <c r="C2988" t="s">
        <v>7</v>
      </c>
      <c r="D2988" t="s">
        <v>308</v>
      </c>
      <c r="E2988">
        <v>10</v>
      </c>
      <c r="F2988" t="str">
        <f t="shared" si="184"/>
        <v>Bulk</v>
      </c>
      <c r="G2988" s="3">
        <v>341</v>
      </c>
      <c r="H2988">
        <v>5</v>
      </c>
      <c r="I2988" t="str">
        <f t="shared" si="185"/>
        <v>discounted</v>
      </c>
      <c r="J2988" s="3">
        <f>Table3[[#This Row],[Quantity_Sold]]*Table3[[#This Row],[Selling_Price]]</f>
        <v>3410</v>
      </c>
      <c r="K2988" s="3">
        <f t="shared" si="186"/>
        <v>17.05</v>
      </c>
      <c r="L2988" s="3">
        <f t="shared" si="187"/>
        <v>3392.95</v>
      </c>
      <c r="M2988" s="3" t="str">
        <f>TEXT(Table3[[#This Row],[Date]], "mmmm")</f>
        <v>February</v>
      </c>
      <c r="N2988" s="3" t="str">
        <f>_xlfn.XLOOKUP(D2988,Customers!A:A,Customers!B:B )</f>
        <v>Sanford-Bullock</v>
      </c>
      <c r="O2988" s="3" t="str">
        <f>_xlfn.XLOOKUP(C2988,Books!A:A,Books!B:B)</f>
        <v>Key protect simple fall</v>
      </c>
      <c r="P2988" s="3" t="str">
        <f>INDEX(Customers!B:B,MATCH(D2988,Customers!A:A,0))</f>
        <v>Sanford-Bullock</v>
      </c>
    </row>
    <row r="2989" spans="1:16">
      <c r="A2989" t="s">
        <v>3636</v>
      </c>
      <c r="B2989" s="5">
        <v>44960</v>
      </c>
      <c r="C2989" t="s">
        <v>88</v>
      </c>
      <c r="D2989" t="s">
        <v>354</v>
      </c>
      <c r="E2989">
        <v>7</v>
      </c>
      <c r="F2989" t="str">
        <f t="shared" si="184"/>
        <v>Bulk</v>
      </c>
      <c r="G2989" s="3">
        <v>456</v>
      </c>
      <c r="H2989">
        <v>15</v>
      </c>
      <c r="I2989" t="str">
        <f t="shared" si="185"/>
        <v>discounted</v>
      </c>
      <c r="J2989" s="3">
        <f>Table3[[#This Row],[Quantity_Sold]]*Table3[[#This Row],[Selling_Price]]</f>
        <v>3192</v>
      </c>
      <c r="K2989" s="3">
        <f t="shared" si="186"/>
        <v>68.400000000000006</v>
      </c>
      <c r="L2989" s="3">
        <f t="shared" si="187"/>
        <v>3123.6</v>
      </c>
      <c r="M2989" s="3" t="str">
        <f>TEXT(Table3[[#This Row],[Date]], "mmmm")</f>
        <v>February</v>
      </c>
      <c r="N2989" s="3" t="str">
        <f>_xlfn.XLOOKUP(D2989,Customers!A:A,Customers!B:B )</f>
        <v>Davis, Harmon and Morgan</v>
      </c>
      <c r="O2989" s="3" t="str">
        <f>_xlfn.XLOOKUP(C2989,Books!A:A,Books!B:B)</f>
        <v>Lay chance</v>
      </c>
      <c r="P2989" s="3" t="str">
        <f>INDEX(Customers!B:B,MATCH(D2989,Customers!A:A,0))</f>
        <v>Davis, Harmon and Morgan</v>
      </c>
    </row>
    <row r="2990" spans="1:16">
      <c r="A2990" t="s">
        <v>3637</v>
      </c>
      <c r="B2990" s="5">
        <v>44961</v>
      </c>
      <c r="C2990" t="s">
        <v>72</v>
      </c>
      <c r="D2990" t="s">
        <v>502</v>
      </c>
      <c r="E2990">
        <v>1</v>
      </c>
      <c r="F2990" t="str">
        <f t="shared" si="184"/>
        <v>normal</v>
      </c>
      <c r="G2990" s="3">
        <v>423</v>
      </c>
      <c r="H2990">
        <v>15</v>
      </c>
      <c r="I2990" t="str">
        <f t="shared" si="185"/>
        <v>discounted</v>
      </c>
      <c r="J2990" s="3">
        <f>Table3[[#This Row],[Quantity_Sold]]*Table3[[#This Row],[Selling_Price]]</f>
        <v>423</v>
      </c>
      <c r="K2990" s="3">
        <f t="shared" si="186"/>
        <v>63.45</v>
      </c>
      <c r="L2990" s="3">
        <f t="shared" si="187"/>
        <v>359.55</v>
      </c>
      <c r="M2990" s="3" t="str">
        <f>TEXT(Table3[[#This Row],[Date]], "mmmm")</f>
        <v>February</v>
      </c>
      <c r="N2990" s="3" t="str">
        <f>_xlfn.XLOOKUP(D2990,Customers!A:A,Customers!B:B )</f>
        <v>Ware LLC</v>
      </c>
      <c r="O2990" s="3" t="str">
        <f>_xlfn.XLOOKUP(C2990,Books!A:A,Books!B:B)</f>
        <v>Remain hard</v>
      </c>
      <c r="P2990" s="3" t="str">
        <f>INDEX(Customers!B:B,MATCH(D2990,Customers!A:A,0))</f>
        <v>Ware LLC</v>
      </c>
    </row>
    <row r="2991" spans="1:16">
      <c r="A2991" t="s">
        <v>3638</v>
      </c>
      <c r="B2991" s="5">
        <v>44967</v>
      </c>
      <c r="C2991" t="s">
        <v>104</v>
      </c>
      <c r="D2991" t="s">
        <v>594</v>
      </c>
      <c r="E2991">
        <v>4</v>
      </c>
      <c r="F2991" t="str">
        <f t="shared" si="184"/>
        <v>normal</v>
      </c>
      <c r="G2991" s="3">
        <v>465</v>
      </c>
      <c r="H2991">
        <v>5</v>
      </c>
      <c r="I2991" t="str">
        <f t="shared" si="185"/>
        <v>discounted</v>
      </c>
      <c r="J2991" s="3">
        <f>Table3[[#This Row],[Quantity_Sold]]*Table3[[#This Row],[Selling_Price]]</f>
        <v>1860</v>
      </c>
      <c r="K2991" s="3">
        <f t="shared" si="186"/>
        <v>23.25</v>
      </c>
      <c r="L2991" s="3">
        <f t="shared" si="187"/>
        <v>1836.75</v>
      </c>
      <c r="M2991" s="3" t="str">
        <f>TEXT(Table3[[#This Row],[Date]], "mmmm")</f>
        <v>February</v>
      </c>
      <c r="N2991" s="3" t="str">
        <f>_xlfn.XLOOKUP(D2991,Customers!A:A,Customers!B:B )</f>
        <v>Bauer, Page and Archer</v>
      </c>
      <c r="O2991" s="3" t="str">
        <f>_xlfn.XLOOKUP(C2991,Books!A:A,Books!B:B)</f>
        <v>Process find daughter</v>
      </c>
      <c r="P2991" s="3" t="str">
        <f>INDEX(Customers!B:B,MATCH(D2991,Customers!A:A,0))</f>
        <v>Bauer, Page and Archer</v>
      </c>
    </row>
    <row r="2992" spans="1:16">
      <c r="A2992" t="s">
        <v>3639</v>
      </c>
      <c r="B2992" s="5">
        <v>44962</v>
      </c>
      <c r="C2992" t="s">
        <v>116</v>
      </c>
      <c r="D2992" t="s">
        <v>552</v>
      </c>
      <c r="E2992">
        <v>10</v>
      </c>
      <c r="F2992" t="str">
        <f t="shared" si="184"/>
        <v>Bulk</v>
      </c>
      <c r="G2992" s="3">
        <v>209</v>
      </c>
      <c r="H2992">
        <v>0</v>
      </c>
      <c r="I2992" t="str">
        <f t="shared" si="185"/>
        <v>full price</v>
      </c>
      <c r="J2992" s="3">
        <f>Table3[[#This Row],[Quantity_Sold]]*Table3[[#This Row],[Selling_Price]]</f>
        <v>2090</v>
      </c>
      <c r="K2992" s="3">
        <f t="shared" si="186"/>
        <v>0</v>
      </c>
      <c r="L2992" s="3">
        <f t="shared" si="187"/>
        <v>2090</v>
      </c>
      <c r="M2992" s="3" t="str">
        <f>TEXT(Table3[[#This Row],[Date]], "mmmm")</f>
        <v>February</v>
      </c>
      <c r="N2992" s="3" t="str">
        <f>_xlfn.XLOOKUP(D2992,Customers!A:A,Customers!B:B )</f>
        <v>Lamb LLC</v>
      </c>
      <c r="O2992" s="3" t="str">
        <f>_xlfn.XLOOKUP(C2992,Books!A:A,Books!B:B)</f>
        <v>Present positive</v>
      </c>
      <c r="P2992" s="3" t="str">
        <f>INDEX(Customers!B:B,MATCH(D2992,Customers!A:A,0))</f>
        <v>Lamb LLC</v>
      </c>
    </row>
    <row r="2993" spans="1:16">
      <c r="A2993" t="s">
        <v>3640</v>
      </c>
      <c r="B2993" s="5">
        <v>44979</v>
      </c>
      <c r="C2993" t="s">
        <v>10</v>
      </c>
      <c r="D2993" t="s">
        <v>228</v>
      </c>
      <c r="E2993">
        <v>5</v>
      </c>
      <c r="F2993" t="str">
        <f t="shared" si="184"/>
        <v>normal</v>
      </c>
      <c r="G2993" s="3">
        <v>167</v>
      </c>
      <c r="H2993">
        <v>10</v>
      </c>
      <c r="I2993" t="str">
        <f t="shared" si="185"/>
        <v>discounted</v>
      </c>
      <c r="J2993" s="3">
        <f>Table3[[#This Row],[Quantity_Sold]]*Table3[[#This Row],[Selling_Price]]</f>
        <v>835</v>
      </c>
      <c r="K2993" s="3">
        <f t="shared" si="186"/>
        <v>16.7</v>
      </c>
      <c r="L2993" s="3">
        <f t="shared" si="187"/>
        <v>818.3</v>
      </c>
      <c r="M2993" s="3" t="str">
        <f>TEXT(Table3[[#This Row],[Date]], "mmmm")</f>
        <v>February</v>
      </c>
      <c r="N2993" s="3" t="str">
        <f>_xlfn.XLOOKUP(D2993,Customers!A:A,Customers!B:B )</f>
        <v>Gonzalez, Perry and Gonzalez</v>
      </c>
      <c r="O2993" s="3" t="str">
        <f>_xlfn.XLOOKUP(C2993,Books!A:A,Books!B:B)</f>
        <v>Late</v>
      </c>
      <c r="P2993" s="3" t="str">
        <f>INDEX(Customers!B:B,MATCH(D2993,Customers!A:A,0))</f>
        <v>Gonzalez, Perry and Gonzalez</v>
      </c>
    </row>
    <row r="2994" spans="1:16">
      <c r="A2994" t="s">
        <v>3641</v>
      </c>
      <c r="B2994" s="5">
        <v>44963</v>
      </c>
      <c r="C2994" t="s">
        <v>46</v>
      </c>
      <c r="D2994" t="s">
        <v>582</v>
      </c>
      <c r="E2994">
        <v>7</v>
      </c>
      <c r="F2994" t="str">
        <f t="shared" si="184"/>
        <v>Bulk</v>
      </c>
      <c r="G2994" s="3">
        <v>167</v>
      </c>
      <c r="H2994">
        <v>5</v>
      </c>
      <c r="I2994" t="str">
        <f t="shared" si="185"/>
        <v>discounted</v>
      </c>
      <c r="J2994" s="3">
        <f>Table3[[#This Row],[Quantity_Sold]]*Table3[[#This Row],[Selling_Price]]</f>
        <v>1169</v>
      </c>
      <c r="K2994" s="3">
        <f t="shared" si="186"/>
        <v>8.35</v>
      </c>
      <c r="L2994" s="3">
        <f t="shared" si="187"/>
        <v>1160.6500000000001</v>
      </c>
      <c r="M2994" s="3" t="str">
        <f>TEXT(Table3[[#This Row],[Date]], "mmmm")</f>
        <v>February</v>
      </c>
      <c r="N2994" s="3" t="str">
        <f>_xlfn.XLOOKUP(D2994,Customers!A:A,Customers!B:B )</f>
        <v>Martin Inc</v>
      </c>
      <c r="O2994" s="3" t="str">
        <f>_xlfn.XLOOKUP(C2994,Books!A:A,Books!B:B)</f>
        <v>Result population age</v>
      </c>
      <c r="P2994" s="3" t="str">
        <f>INDEX(Customers!B:B,MATCH(D2994,Customers!A:A,0))</f>
        <v>Martin Inc</v>
      </c>
    </row>
    <row r="2995" spans="1:16">
      <c r="A2995" t="s">
        <v>3642</v>
      </c>
      <c r="B2995" s="5">
        <v>44972</v>
      </c>
      <c r="C2995" t="s">
        <v>92</v>
      </c>
      <c r="D2995" t="s">
        <v>406</v>
      </c>
      <c r="E2995">
        <v>10</v>
      </c>
      <c r="F2995" t="str">
        <f t="shared" si="184"/>
        <v>Bulk</v>
      </c>
      <c r="G2995" s="3">
        <v>381</v>
      </c>
      <c r="H2995">
        <v>0</v>
      </c>
      <c r="I2995" t="str">
        <f t="shared" si="185"/>
        <v>full price</v>
      </c>
      <c r="J2995" s="3">
        <f>Table3[[#This Row],[Quantity_Sold]]*Table3[[#This Row],[Selling_Price]]</f>
        <v>3810</v>
      </c>
      <c r="K2995" s="3">
        <f t="shared" si="186"/>
        <v>0</v>
      </c>
      <c r="L2995" s="3">
        <f t="shared" si="187"/>
        <v>3810</v>
      </c>
      <c r="M2995" s="3" t="str">
        <f>TEXT(Table3[[#This Row],[Date]], "mmmm")</f>
        <v>February</v>
      </c>
      <c r="N2995" s="3" t="str">
        <f>_xlfn.XLOOKUP(D2995,Customers!A:A,Customers!B:B )</f>
        <v>Hernandez PLC</v>
      </c>
      <c r="O2995" s="3" t="str">
        <f>_xlfn.XLOOKUP(C2995,Books!A:A,Books!B:B)</f>
        <v>Also general growth local</v>
      </c>
      <c r="P2995" s="3" t="str">
        <f>INDEX(Customers!B:B,MATCH(D2995,Customers!A:A,0))</f>
        <v>Hernandez PLC</v>
      </c>
    </row>
    <row r="2996" spans="1:16">
      <c r="A2996" t="s">
        <v>3643</v>
      </c>
      <c r="B2996" s="5">
        <v>44967</v>
      </c>
      <c r="C2996" t="s">
        <v>78</v>
      </c>
      <c r="D2996" t="s">
        <v>364</v>
      </c>
      <c r="E2996">
        <v>7</v>
      </c>
      <c r="F2996" t="str">
        <f t="shared" si="184"/>
        <v>Bulk</v>
      </c>
      <c r="G2996" s="3">
        <v>288</v>
      </c>
      <c r="H2996">
        <v>10</v>
      </c>
      <c r="I2996" t="str">
        <f t="shared" si="185"/>
        <v>discounted</v>
      </c>
      <c r="J2996" s="3">
        <f>Table3[[#This Row],[Quantity_Sold]]*Table3[[#This Row],[Selling_Price]]</f>
        <v>2016</v>
      </c>
      <c r="K2996" s="3">
        <f t="shared" si="186"/>
        <v>28.8</v>
      </c>
      <c r="L2996" s="3">
        <f t="shared" si="187"/>
        <v>1987.2</v>
      </c>
      <c r="M2996" s="3" t="str">
        <f>TEXT(Table3[[#This Row],[Date]], "mmmm")</f>
        <v>February</v>
      </c>
      <c r="N2996" s="3" t="str">
        <f>_xlfn.XLOOKUP(D2996,Customers!A:A,Customers!B:B )</f>
        <v>Mann PLC</v>
      </c>
      <c r="O2996" s="3" t="str">
        <f>_xlfn.XLOOKUP(C2996,Books!A:A,Books!B:B)</f>
        <v>Visit although I</v>
      </c>
      <c r="P2996" s="3" t="str">
        <f>INDEX(Customers!B:B,MATCH(D2996,Customers!A:A,0))</f>
        <v>Mann PLC</v>
      </c>
    </row>
    <row r="2997" spans="1:16">
      <c r="A2997" t="s">
        <v>3644</v>
      </c>
      <c r="B2997" s="5">
        <v>44961</v>
      </c>
      <c r="C2997" t="s">
        <v>104</v>
      </c>
      <c r="D2997" t="s">
        <v>316</v>
      </c>
      <c r="E2997">
        <v>8</v>
      </c>
      <c r="F2997" t="str">
        <f t="shared" si="184"/>
        <v>Bulk</v>
      </c>
      <c r="G2997" s="3">
        <v>465</v>
      </c>
      <c r="H2997">
        <v>10</v>
      </c>
      <c r="I2997" t="str">
        <f t="shared" si="185"/>
        <v>discounted</v>
      </c>
      <c r="J2997" s="3">
        <f>Table3[[#This Row],[Quantity_Sold]]*Table3[[#This Row],[Selling_Price]]</f>
        <v>3720</v>
      </c>
      <c r="K2997" s="3">
        <f t="shared" si="186"/>
        <v>46.5</v>
      </c>
      <c r="L2997" s="3">
        <f t="shared" si="187"/>
        <v>3673.5</v>
      </c>
      <c r="M2997" s="3" t="str">
        <f>TEXT(Table3[[#This Row],[Date]], "mmmm")</f>
        <v>February</v>
      </c>
      <c r="N2997" s="3" t="str">
        <f>_xlfn.XLOOKUP(D2997,Customers!A:A,Customers!B:B )</f>
        <v>King LLC</v>
      </c>
      <c r="O2997" s="3" t="str">
        <f>_xlfn.XLOOKUP(C2997,Books!A:A,Books!B:B)</f>
        <v>Process find daughter</v>
      </c>
      <c r="P2997" s="3" t="str">
        <f>INDEX(Customers!B:B,MATCH(D2997,Customers!A:A,0))</f>
        <v>King LLC</v>
      </c>
    </row>
    <row r="2998" spans="1:16">
      <c r="A2998" t="s">
        <v>3645</v>
      </c>
      <c r="B2998" s="5">
        <v>44968</v>
      </c>
      <c r="C2998" t="s">
        <v>122</v>
      </c>
      <c r="D2998" t="s">
        <v>366</v>
      </c>
      <c r="E2998">
        <v>6</v>
      </c>
      <c r="F2998" t="str">
        <f t="shared" si="184"/>
        <v>Bulk</v>
      </c>
      <c r="G2998" s="3">
        <v>326</v>
      </c>
      <c r="H2998">
        <v>10</v>
      </c>
      <c r="I2998" t="str">
        <f t="shared" si="185"/>
        <v>discounted</v>
      </c>
      <c r="J2998" s="3">
        <f>Table3[[#This Row],[Quantity_Sold]]*Table3[[#This Row],[Selling_Price]]</f>
        <v>1956</v>
      </c>
      <c r="K2998" s="3">
        <f t="shared" si="186"/>
        <v>32.6</v>
      </c>
      <c r="L2998" s="3">
        <f t="shared" si="187"/>
        <v>1923.4</v>
      </c>
      <c r="M2998" s="3" t="str">
        <f>TEXT(Table3[[#This Row],[Date]], "mmmm")</f>
        <v>February</v>
      </c>
      <c r="N2998" s="3" t="str">
        <f>_xlfn.XLOOKUP(D2998,Customers!A:A,Customers!B:B )</f>
        <v>Carr Ltd</v>
      </c>
      <c r="O2998" s="3" t="str">
        <f>_xlfn.XLOOKUP(C2998,Books!A:A,Books!B:B)</f>
        <v>Than every</v>
      </c>
      <c r="P2998" s="3" t="str">
        <f>INDEX(Customers!B:B,MATCH(D2998,Customers!A:A,0))</f>
        <v>Carr Ltd</v>
      </c>
    </row>
    <row r="2999" spans="1:16">
      <c r="A2999" t="s">
        <v>3646</v>
      </c>
      <c r="B2999" s="5">
        <v>44976</v>
      </c>
      <c r="C2999" t="s">
        <v>120</v>
      </c>
      <c r="D2999" t="s">
        <v>514</v>
      </c>
      <c r="E2999">
        <v>5</v>
      </c>
      <c r="F2999" t="str">
        <f t="shared" si="184"/>
        <v>normal</v>
      </c>
      <c r="G2999" s="3">
        <v>204</v>
      </c>
      <c r="H2999">
        <v>5</v>
      </c>
      <c r="I2999" t="str">
        <f t="shared" si="185"/>
        <v>discounted</v>
      </c>
      <c r="J2999" s="3">
        <f>Table3[[#This Row],[Quantity_Sold]]*Table3[[#This Row],[Selling_Price]]</f>
        <v>1020</v>
      </c>
      <c r="K2999" s="3">
        <f t="shared" si="186"/>
        <v>10.199999999999999</v>
      </c>
      <c r="L2999" s="3">
        <f t="shared" si="187"/>
        <v>1009.8</v>
      </c>
      <c r="M2999" s="3" t="str">
        <f>TEXT(Table3[[#This Row],[Date]], "mmmm")</f>
        <v>February</v>
      </c>
      <c r="N2999" s="3" t="str">
        <f>_xlfn.XLOOKUP(D2999,Customers!A:A,Customers!B:B )</f>
        <v>Contreras Inc</v>
      </c>
      <c r="O2999" s="3" t="str">
        <f>_xlfn.XLOOKUP(C2999,Books!A:A,Books!B:B)</f>
        <v>Expect turn</v>
      </c>
      <c r="P2999" s="3" t="str">
        <f>INDEX(Customers!B:B,MATCH(D2999,Customers!A:A,0))</f>
        <v>Contreras Inc</v>
      </c>
    </row>
    <row r="3000" spans="1:16">
      <c r="A3000" t="s">
        <v>3647</v>
      </c>
      <c r="B3000" s="5">
        <v>44974</v>
      </c>
      <c r="C3000" t="s">
        <v>66</v>
      </c>
      <c r="D3000" t="s">
        <v>236</v>
      </c>
      <c r="E3000">
        <v>7</v>
      </c>
      <c r="F3000" t="str">
        <f t="shared" si="184"/>
        <v>Bulk</v>
      </c>
      <c r="G3000" s="3">
        <v>271</v>
      </c>
      <c r="H3000">
        <v>10</v>
      </c>
      <c r="I3000" t="str">
        <f t="shared" si="185"/>
        <v>discounted</v>
      </c>
      <c r="J3000" s="3">
        <f>Table3[[#This Row],[Quantity_Sold]]*Table3[[#This Row],[Selling_Price]]</f>
        <v>1897</v>
      </c>
      <c r="K3000" s="3">
        <f t="shared" si="186"/>
        <v>27.1</v>
      </c>
      <c r="L3000" s="3">
        <f t="shared" si="187"/>
        <v>1869.9</v>
      </c>
      <c r="M3000" s="3" t="str">
        <f>TEXT(Table3[[#This Row],[Date]], "mmmm")</f>
        <v>February</v>
      </c>
      <c r="N3000" s="3" t="str">
        <f>_xlfn.XLOOKUP(D3000,Customers!A:A,Customers!B:B )</f>
        <v>Davis, Franklin and Pollard</v>
      </c>
      <c r="O3000" s="3" t="str">
        <f>_xlfn.XLOOKUP(C3000,Books!A:A,Books!B:B)</f>
        <v>Easy citizen time</v>
      </c>
      <c r="P3000" s="3" t="str">
        <f>INDEX(Customers!B:B,MATCH(D3000,Customers!A:A,0))</f>
        <v>Davis, Franklin and Pollard</v>
      </c>
    </row>
    <row r="3001" spans="1:16">
      <c r="A3001" t="s">
        <v>3648</v>
      </c>
      <c r="B3001" s="5">
        <v>44981</v>
      </c>
      <c r="C3001" t="s">
        <v>104</v>
      </c>
      <c r="D3001" t="s">
        <v>280</v>
      </c>
      <c r="E3001">
        <v>8</v>
      </c>
      <c r="F3001" t="str">
        <f t="shared" si="184"/>
        <v>Bulk</v>
      </c>
      <c r="G3001" s="3">
        <v>465</v>
      </c>
      <c r="H3001">
        <v>10</v>
      </c>
      <c r="I3001" t="str">
        <f t="shared" si="185"/>
        <v>discounted</v>
      </c>
      <c r="J3001" s="3">
        <f>Table3[[#This Row],[Quantity_Sold]]*Table3[[#This Row],[Selling_Price]]</f>
        <v>3720</v>
      </c>
      <c r="K3001" s="3">
        <f t="shared" si="186"/>
        <v>46.5</v>
      </c>
      <c r="L3001" s="3">
        <f t="shared" si="187"/>
        <v>3673.5</v>
      </c>
      <c r="M3001" s="3" t="str">
        <f>TEXT(Table3[[#This Row],[Date]], "mmmm")</f>
        <v>February</v>
      </c>
      <c r="N3001" s="3" t="str">
        <f>_xlfn.XLOOKUP(D3001,Customers!A:A,Customers!B:B )</f>
        <v>Bautista-Wright</v>
      </c>
      <c r="O3001" s="3" t="str">
        <f>_xlfn.XLOOKUP(C3001,Books!A:A,Books!B:B)</f>
        <v>Process find daughter</v>
      </c>
      <c r="P3001" s="3" t="str">
        <f>INDEX(Customers!B:B,MATCH(D3001,Customers!A:A,0))</f>
        <v>Bautista-Wright</v>
      </c>
    </row>
    <row r="3002" spans="1:16">
      <c r="A3002" t="s">
        <v>3649</v>
      </c>
      <c r="B3002" s="5">
        <v>44979</v>
      </c>
      <c r="C3002" t="s">
        <v>102</v>
      </c>
      <c r="D3002" t="s">
        <v>159</v>
      </c>
      <c r="E3002">
        <v>8</v>
      </c>
      <c r="F3002" t="str">
        <f t="shared" si="184"/>
        <v>Bulk</v>
      </c>
      <c r="G3002" s="3">
        <v>162</v>
      </c>
      <c r="H3002">
        <v>10</v>
      </c>
      <c r="I3002" t="str">
        <f t="shared" si="185"/>
        <v>discounted</v>
      </c>
      <c r="J3002" s="3">
        <f>Table3[[#This Row],[Quantity_Sold]]*Table3[[#This Row],[Selling_Price]]</f>
        <v>1296</v>
      </c>
      <c r="K3002" s="3">
        <f t="shared" si="186"/>
        <v>16.2</v>
      </c>
      <c r="L3002" s="3">
        <f t="shared" si="187"/>
        <v>1279.8</v>
      </c>
      <c r="M3002" s="3" t="str">
        <f>TEXT(Table3[[#This Row],[Date]], "mmmm")</f>
        <v>February</v>
      </c>
      <c r="N3002" s="3" t="str">
        <f>_xlfn.XLOOKUP(D3002,Customers!A:A,Customers!B:B )</f>
        <v>Brown and Sons</v>
      </c>
      <c r="O3002" s="3" t="str">
        <f>_xlfn.XLOOKUP(C3002,Books!A:A,Books!B:B)</f>
        <v>Effort same</v>
      </c>
      <c r="P3002" s="3" t="str">
        <f>INDEX(Customers!B:B,MATCH(D3002,Customers!A:A,0))</f>
        <v>Brown and Sons</v>
      </c>
    </row>
    <row r="3003" spans="1:16">
      <c r="A3003" t="s">
        <v>3650</v>
      </c>
      <c r="B3003" s="5">
        <v>44958</v>
      </c>
      <c r="C3003" t="s">
        <v>22</v>
      </c>
      <c r="D3003" t="s">
        <v>534</v>
      </c>
      <c r="E3003">
        <v>1</v>
      </c>
      <c r="F3003" t="str">
        <f t="shared" si="184"/>
        <v>normal</v>
      </c>
      <c r="G3003" s="3">
        <v>332</v>
      </c>
      <c r="H3003">
        <v>5</v>
      </c>
      <c r="I3003" t="str">
        <f t="shared" si="185"/>
        <v>discounted</v>
      </c>
      <c r="J3003" s="3">
        <f>Table3[[#This Row],[Quantity_Sold]]*Table3[[#This Row],[Selling_Price]]</f>
        <v>332</v>
      </c>
      <c r="K3003" s="3">
        <f t="shared" si="186"/>
        <v>16.600000000000001</v>
      </c>
      <c r="L3003" s="3">
        <f t="shared" si="187"/>
        <v>315.39999999999998</v>
      </c>
      <c r="M3003" s="3" t="str">
        <f>TEXT(Table3[[#This Row],[Date]], "mmmm")</f>
        <v>February</v>
      </c>
      <c r="N3003" s="3" t="str">
        <f>_xlfn.XLOOKUP(D3003,Customers!A:A,Customers!B:B )</f>
        <v>Gonzalez Inc</v>
      </c>
      <c r="O3003" s="3" t="str">
        <f>_xlfn.XLOOKUP(C3003,Books!A:A,Books!B:B)</f>
        <v>Loss peace on</v>
      </c>
      <c r="P3003" s="3" t="str">
        <f>INDEX(Customers!B:B,MATCH(D3003,Customers!A:A,0))</f>
        <v>Gonzalez Inc</v>
      </c>
    </row>
    <row r="3004" spans="1:16">
      <c r="A3004" t="s">
        <v>3651</v>
      </c>
      <c r="B3004" s="5">
        <v>44960</v>
      </c>
      <c r="C3004" t="s">
        <v>18</v>
      </c>
      <c r="D3004" t="s">
        <v>198</v>
      </c>
      <c r="E3004">
        <v>2</v>
      </c>
      <c r="F3004" t="str">
        <f t="shared" si="184"/>
        <v>normal</v>
      </c>
      <c r="G3004" s="3">
        <v>500</v>
      </c>
      <c r="H3004">
        <v>0</v>
      </c>
      <c r="I3004" t="str">
        <f t="shared" si="185"/>
        <v>full price</v>
      </c>
      <c r="J3004" s="3">
        <f>Table3[[#This Row],[Quantity_Sold]]*Table3[[#This Row],[Selling_Price]]</f>
        <v>1000</v>
      </c>
      <c r="K3004" s="3">
        <f t="shared" si="186"/>
        <v>0</v>
      </c>
      <c r="L3004" s="3">
        <f t="shared" si="187"/>
        <v>1000</v>
      </c>
      <c r="M3004" s="3" t="str">
        <f>TEXT(Table3[[#This Row],[Date]], "mmmm")</f>
        <v>February</v>
      </c>
      <c r="N3004" s="3" t="str">
        <f>_xlfn.XLOOKUP(D3004,Customers!A:A,Customers!B:B )</f>
        <v>Harris-Mills</v>
      </c>
      <c r="O3004" s="3" t="str">
        <f>_xlfn.XLOOKUP(C3004,Books!A:A,Books!B:B)</f>
        <v>Cell become</v>
      </c>
      <c r="P3004" s="3" t="str">
        <f>INDEX(Customers!B:B,MATCH(D3004,Customers!A:A,0))</f>
        <v>Harris-Mills</v>
      </c>
    </row>
    <row r="3005" spans="1:16">
      <c r="A3005" t="s">
        <v>3652</v>
      </c>
      <c r="B3005" s="5">
        <v>44960</v>
      </c>
      <c r="C3005" t="s">
        <v>102</v>
      </c>
      <c r="D3005" t="s">
        <v>518</v>
      </c>
      <c r="E3005">
        <v>6</v>
      </c>
      <c r="F3005" t="str">
        <f t="shared" si="184"/>
        <v>Bulk</v>
      </c>
      <c r="G3005" s="3">
        <v>162</v>
      </c>
      <c r="H3005">
        <v>5</v>
      </c>
      <c r="I3005" t="str">
        <f t="shared" si="185"/>
        <v>discounted</v>
      </c>
      <c r="J3005" s="3">
        <f>Table3[[#This Row],[Quantity_Sold]]*Table3[[#This Row],[Selling_Price]]</f>
        <v>972</v>
      </c>
      <c r="K3005" s="3">
        <f t="shared" si="186"/>
        <v>8.1</v>
      </c>
      <c r="L3005" s="3">
        <f t="shared" si="187"/>
        <v>963.9</v>
      </c>
      <c r="M3005" s="3" t="str">
        <f>TEXT(Table3[[#This Row],[Date]], "mmmm")</f>
        <v>February</v>
      </c>
      <c r="N3005" s="3" t="str">
        <f>_xlfn.XLOOKUP(D3005,Customers!A:A,Customers!B:B )</f>
        <v>Koch, Tran and Garner</v>
      </c>
      <c r="O3005" s="3" t="str">
        <f>_xlfn.XLOOKUP(C3005,Books!A:A,Books!B:B)</f>
        <v>Effort same</v>
      </c>
      <c r="P3005" s="3" t="str">
        <f>INDEX(Customers!B:B,MATCH(D3005,Customers!A:A,0))</f>
        <v>Koch, Tran and Garner</v>
      </c>
    </row>
    <row r="3006" spans="1:16">
      <c r="A3006" t="s">
        <v>3653</v>
      </c>
      <c r="B3006" s="5">
        <v>44959</v>
      </c>
      <c r="C3006" t="s">
        <v>84</v>
      </c>
      <c r="D3006" t="s">
        <v>450</v>
      </c>
      <c r="E3006">
        <v>10</v>
      </c>
      <c r="F3006" t="str">
        <f t="shared" si="184"/>
        <v>Bulk</v>
      </c>
      <c r="G3006" s="3">
        <v>481</v>
      </c>
      <c r="H3006">
        <v>10</v>
      </c>
      <c r="I3006" t="str">
        <f t="shared" si="185"/>
        <v>discounted</v>
      </c>
      <c r="J3006" s="3">
        <f>Table3[[#This Row],[Quantity_Sold]]*Table3[[#This Row],[Selling_Price]]</f>
        <v>4810</v>
      </c>
      <c r="K3006" s="3">
        <f t="shared" si="186"/>
        <v>48.1</v>
      </c>
      <c r="L3006" s="3">
        <f t="shared" si="187"/>
        <v>4761.8999999999996</v>
      </c>
      <c r="M3006" s="3" t="str">
        <f>TEXT(Table3[[#This Row],[Date]], "mmmm")</f>
        <v>February</v>
      </c>
      <c r="N3006" s="3" t="str">
        <f>_xlfn.XLOOKUP(D3006,Customers!A:A,Customers!B:B )</f>
        <v>Garcia, Garcia and Rose</v>
      </c>
      <c r="O3006" s="3" t="str">
        <f>_xlfn.XLOOKUP(C3006,Books!A:A,Books!B:B)</f>
        <v>Statement back brother</v>
      </c>
      <c r="P3006" s="3" t="str">
        <f>INDEX(Customers!B:B,MATCH(D3006,Customers!A:A,0))</f>
        <v>Garcia, Garcia and Rose</v>
      </c>
    </row>
    <row r="3007" spans="1:16">
      <c r="A3007" t="s">
        <v>3654</v>
      </c>
      <c r="B3007" s="5">
        <v>44961</v>
      </c>
      <c r="C3007" t="s">
        <v>22</v>
      </c>
      <c r="D3007" t="s">
        <v>430</v>
      </c>
      <c r="E3007">
        <v>4</v>
      </c>
      <c r="F3007" t="str">
        <f t="shared" si="184"/>
        <v>normal</v>
      </c>
      <c r="G3007" s="3">
        <v>332</v>
      </c>
      <c r="H3007">
        <v>15</v>
      </c>
      <c r="I3007" t="str">
        <f t="shared" si="185"/>
        <v>discounted</v>
      </c>
      <c r="J3007" s="3">
        <f>Table3[[#This Row],[Quantity_Sold]]*Table3[[#This Row],[Selling_Price]]</f>
        <v>1328</v>
      </c>
      <c r="K3007" s="3">
        <f t="shared" si="186"/>
        <v>49.8</v>
      </c>
      <c r="L3007" s="3">
        <f t="shared" si="187"/>
        <v>1278.2</v>
      </c>
      <c r="M3007" s="3" t="str">
        <f>TEXT(Table3[[#This Row],[Date]], "mmmm")</f>
        <v>February</v>
      </c>
      <c r="N3007" s="3" t="str">
        <f>_xlfn.XLOOKUP(D3007,Customers!A:A,Customers!B:B )</f>
        <v>Ford PLC</v>
      </c>
      <c r="O3007" s="3" t="str">
        <f>_xlfn.XLOOKUP(C3007,Books!A:A,Books!B:B)</f>
        <v>Loss peace on</v>
      </c>
      <c r="P3007" s="3" t="str">
        <f>INDEX(Customers!B:B,MATCH(D3007,Customers!A:A,0))</f>
        <v>Ford PLC</v>
      </c>
    </row>
    <row r="3008" spans="1:16">
      <c r="A3008" t="s">
        <v>3655</v>
      </c>
      <c r="B3008" s="5">
        <v>44964</v>
      </c>
      <c r="C3008" t="s">
        <v>102</v>
      </c>
      <c r="D3008" t="s">
        <v>324</v>
      </c>
      <c r="E3008">
        <v>6</v>
      </c>
      <c r="F3008" t="str">
        <f t="shared" si="184"/>
        <v>Bulk</v>
      </c>
      <c r="G3008" s="3">
        <v>162</v>
      </c>
      <c r="H3008">
        <v>10</v>
      </c>
      <c r="I3008" t="str">
        <f t="shared" si="185"/>
        <v>discounted</v>
      </c>
      <c r="J3008" s="3">
        <f>Table3[[#This Row],[Quantity_Sold]]*Table3[[#This Row],[Selling_Price]]</f>
        <v>972</v>
      </c>
      <c r="K3008" s="3">
        <f t="shared" si="186"/>
        <v>16.2</v>
      </c>
      <c r="L3008" s="3">
        <f t="shared" si="187"/>
        <v>955.8</v>
      </c>
      <c r="M3008" s="3" t="str">
        <f>TEXT(Table3[[#This Row],[Date]], "mmmm")</f>
        <v>February</v>
      </c>
      <c r="N3008" s="3" t="str">
        <f>_xlfn.XLOOKUP(D3008,Customers!A:A,Customers!B:B )</f>
        <v>Solomon-Smith</v>
      </c>
      <c r="O3008" s="3" t="str">
        <f>_xlfn.XLOOKUP(C3008,Books!A:A,Books!B:B)</f>
        <v>Effort same</v>
      </c>
      <c r="P3008" s="3" t="str">
        <f>INDEX(Customers!B:B,MATCH(D3008,Customers!A:A,0))</f>
        <v>Solomon-Smith</v>
      </c>
    </row>
    <row r="3009" spans="1:16">
      <c r="A3009" t="s">
        <v>3656</v>
      </c>
      <c r="B3009" s="5">
        <v>44965</v>
      </c>
      <c r="C3009" t="s">
        <v>98</v>
      </c>
      <c r="D3009" t="s">
        <v>246</v>
      </c>
      <c r="E3009">
        <v>3</v>
      </c>
      <c r="F3009" t="str">
        <f t="shared" si="184"/>
        <v>normal</v>
      </c>
      <c r="G3009" s="3">
        <v>206</v>
      </c>
      <c r="H3009">
        <v>15</v>
      </c>
      <c r="I3009" t="str">
        <f t="shared" si="185"/>
        <v>discounted</v>
      </c>
      <c r="J3009" s="3">
        <f>Table3[[#This Row],[Quantity_Sold]]*Table3[[#This Row],[Selling_Price]]</f>
        <v>618</v>
      </c>
      <c r="K3009" s="3">
        <f t="shared" si="186"/>
        <v>30.9</v>
      </c>
      <c r="L3009" s="3">
        <f t="shared" si="187"/>
        <v>587.1</v>
      </c>
      <c r="M3009" s="3" t="str">
        <f>TEXT(Table3[[#This Row],[Date]], "mmmm")</f>
        <v>February</v>
      </c>
      <c r="N3009" s="3" t="str">
        <f>_xlfn.XLOOKUP(D3009,Customers!A:A,Customers!B:B )</f>
        <v>Murphy LLC</v>
      </c>
      <c r="O3009" s="3" t="str">
        <f>_xlfn.XLOOKUP(C3009,Books!A:A,Books!B:B)</f>
        <v>Inside lot never discover</v>
      </c>
      <c r="P3009" s="3" t="str">
        <f>INDEX(Customers!B:B,MATCH(D3009,Customers!A:A,0))</f>
        <v>Murphy LLC</v>
      </c>
    </row>
    <row r="3010" spans="1:16">
      <c r="A3010" t="s">
        <v>3657</v>
      </c>
      <c r="B3010" s="5">
        <v>44974</v>
      </c>
      <c r="C3010" t="s">
        <v>13</v>
      </c>
      <c r="D3010" t="s">
        <v>516</v>
      </c>
      <c r="E3010">
        <v>2</v>
      </c>
      <c r="F3010" t="str">
        <f t="shared" ref="F3010:F3073" si="188">IF(E3010&gt;5,"Bulk","normal")</f>
        <v>normal</v>
      </c>
      <c r="G3010" s="3">
        <v>354</v>
      </c>
      <c r="H3010">
        <v>10</v>
      </c>
      <c r="I3010" t="str">
        <f t="shared" ref="I3010:I3073" si="189">IF(H3010&gt;0,"discounted","full price")</f>
        <v>discounted</v>
      </c>
      <c r="J3010" s="3">
        <f>Table3[[#This Row],[Quantity_Sold]]*Table3[[#This Row],[Selling_Price]]</f>
        <v>708</v>
      </c>
      <c r="K3010" s="3">
        <f t="shared" ref="K3010:K3073" si="190">H3010*G3010/100</f>
        <v>35.4</v>
      </c>
      <c r="L3010" s="3">
        <f t="shared" ref="L3010:L3073" si="191">J3010-K3010</f>
        <v>672.6</v>
      </c>
      <c r="M3010" s="3" t="str">
        <f>TEXT(Table3[[#This Row],[Date]], "mmmm")</f>
        <v>February</v>
      </c>
      <c r="N3010" s="3" t="str">
        <f>_xlfn.XLOOKUP(D3010,Customers!A:A,Customers!B:B )</f>
        <v>Chen Inc</v>
      </c>
      <c r="O3010" s="3" t="str">
        <f>_xlfn.XLOOKUP(C3010,Books!A:A,Books!B:B)</f>
        <v>Food ability</v>
      </c>
      <c r="P3010" s="3" t="str">
        <f>INDEX(Customers!B:B,MATCH(D3010,Customers!A:A,0))</f>
        <v>Chen Inc</v>
      </c>
    </row>
    <row r="3011" spans="1:16">
      <c r="A3011" t="s">
        <v>3658</v>
      </c>
      <c r="B3011" s="5">
        <v>44979</v>
      </c>
      <c r="C3011" t="s">
        <v>74</v>
      </c>
      <c r="D3011" t="s">
        <v>298</v>
      </c>
      <c r="E3011">
        <v>8</v>
      </c>
      <c r="F3011" t="str">
        <f t="shared" si="188"/>
        <v>Bulk</v>
      </c>
      <c r="G3011" s="3">
        <v>347</v>
      </c>
      <c r="H3011">
        <v>0</v>
      </c>
      <c r="I3011" t="str">
        <f t="shared" si="189"/>
        <v>full price</v>
      </c>
      <c r="J3011" s="3">
        <f>Table3[[#This Row],[Quantity_Sold]]*Table3[[#This Row],[Selling_Price]]</f>
        <v>2776</v>
      </c>
      <c r="K3011" s="3">
        <f t="shared" si="190"/>
        <v>0</v>
      </c>
      <c r="L3011" s="3">
        <f t="shared" si="191"/>
        <v>2776</v>
      </c>
      <c r="M3011" s="3" t="str">
        <f>TEXT(Table3[[#This Row],[Date]], "mmmm")</f>
        <v>February</v>
      </c>
      <c r="N3011" s="3" t="str">
        <f>_xlfn.XLOOKUP(D3011,Customers!A:A,Customers!B:B )</f>
        <v>Hayes, Hampton and Palmer</v>
      </c>
      <c r="O3011" s="3" t="str">
        <f>_xlfn.XLOOKUP(C3011,Books!A:A,Books!B:B)</f>
        <v>Think either pressure</v>
      </c>
      <c r="P3011" s="3" t="str">
        <f>INDEX(Customers!B:B,MATCH(D3011,Customers!A:A,0))</f>
        <v>Hayes, Hampton and Palmer</v>
      </c>
    </row>
    <row r="3012" spans="1:16">
      <c r="A3012" t="s">
        <v>3659</v>
      </c>
      <c r="B3012" s="5">
        <v>44975</v>
      </c>
      <c r="C3012" t="s">
        <v>122</v>
      </c>
      <c r="D3012" t="s">
        <v>508</v>
      </c>
      <c r="E3012">
        <v>8</v>
      </c>
      <c r="F3012" t="str">
        <f t="shared" si="188"/>
        <v>Bulk</v>
      </c>
      <c r="G3012" s="3">
        <v>326</v>
      </c>
      <c r="H3012">
        <v>5</v>
      </c>
      <c r="I3012" t="str">
        <f t="shared" si="189"/>
        <v>discounted</v>
      </c>
      <c r="J3012" s="3">
        <f>Table3[[#This Row],[Quantity_Sold]]*Table3[[#This Row],[Selling_Price]]</f>
        <v>2608</v>
      </c>
      <c r="K3012" s="3">
        <f t="shared" si="190"/>
        <v>16.3</v>
      </c>
      <c r="L3012" s="3">
        <f t="shared" si="191"/>
        <v>2591.6999999999998</v>
      </c>
      <c r="M3012" s="3" t="str">
        <f>TEXT(Table3[[#This Row],[Date]], "mmmm")</f>
        <v>February</v>
      </c>
      <c r="N3012" s="3" t="str">
        <f>_xlfn.XLOOKUP(D3012,Customers!A:A,Customers!B:B )</f>
        <v>George, Howard and Mcdaniel</v>
      </c>
      <c r="O3012" s="3" t="str">
        <f>_xlfn.XLOOKUP(C3012,Books!A:A,Books!B:B)</f>
        <v>Than every</v>
      </c>
      <c r="P3012" s="3" t="str">
        <f>INDEX(Customers!B:B,MATCH(D3012,Customers!A:A,0))</f>
        <v>George, Howard and Mcdaniel</v>
      </c>
    </row>
    <row r="3013" spans="1:16">
      <c r="A3013" t="s">
        <v>3660</v>
      </c>
      <c r="B3013" s="5">
        <v>44983</v>
      </c>
      <c r="C3013" t="s">
        <v>124</v>
      </c>
      <c r="D3013" t="s">
        <v>160</v>
      </c>
      <c r="E3013">
        <v>10</v>
      </c>
      <c r="F3013" t="str">
        <f t="shared" si="188"/>
        <v>Bulk</v>
      </c>
      <c r="G3013" s="3">
        <v>362</v>
      </c>
      <c r="H3013">
        <v>10</v>
      </c>
      <c r="I3013" t="str">
        <f t="shared" si="189"/>
        <v>discounted</v>
      </c>
      <c r="J3013" s="3">
        <f>Table3[[#This Row],[Quantity_Sold]]*Table3[[#This Row],[Selling_Price]]</f>
        <v>3620</v>
      </c>
      <c r="K3013" s="3">
        <f t="shared" si="190"/>
        <v>36.200000000000003</v>
      </c>
      <c r="L3013" s="3">
        <f t="shared" si="191"/>
        <v>3583.8</v>
      </c>
      <c r="M3013" s="3" t="str">
        <f>TEXT(Table3[[#This Row],[Date]], "mmmm")</f>
        <v>February</v>
      </c>
      <c r="N3013" s="3" t="str">
        <f>_xlfn.XLOOKUP(D3013,Customers!A:A,Customers!B:B )</f>
        <v>Wu Group</v>
      </c>
      <c r="O3013" s="3" t="str">
        <f>_xlfn.XLOOKUP(C3013,Books!A:A,Books!B:B)</f>
        <v>Financial</v>
      </c>
      <c r="P3013" s="3" t="str">
        <f>INDEX(Customers!B:B,MATCH(D3013,Customers!A:A,0))</f>
        <v>Wu Group</v>
      </c>
    </row>
    <row r="3014" spans="1:16">
      <c r="A3014" t="s">
        <v>3661</v>
      </c>
      <c r="B3014" s="5">
        <v>44970</v>
      </c>
      <c r="C3014" t="s">
        <v>108</v>
      </c>
      <c r="D3014" t="s">
        <v>378</v>
      </c>
      <c r="E3014">
        <v>1</v>
      </c>
      <c r="F3014" t="str">
        <f t="shared" si="188"/>
        <v>normal</v>
      </c>
      <c r="G3014" s="3">
        <v>287</v>
      </c>
      <c r="H3014">
        <v>0</v>
      </c>
      <c r="I3014" t="str">
        <f t="shared" si="189"/>
        <v>full price</v>
      </c>
      <c r="J3014" s="3">
        <f>Table3[[#This Row],[Quantity_Sold]]*Table3[[#This Row],[Selling_Price]]</f>
        <v>287</v>
      </c>
      <c r="K3014" s="3">
        <f t="shared" si="190"/>
        <v>0</v>
      </c>
      <c r="L3014" s="3">
        <f t="shared" si="191"/>
        <v>287</v>
      </c>
      <c r="M3014" s="3" t="str">
        <f>TEXT(Table3[[#This Row],[Date]], "mmmm")</f>
        <v>February</v>
      </c>
      <c r="N3014" s="3" t="str">
        <f>_xlfn.XLOOKUP(D3014,Customers!A:A,Customers!B:B )</f>
        <v>Aguirre Group</v>
      </c>
      <c r="O3014" s="3" t="str">
        <f>_xlfn.XLOOKUP(C3014,Books!A:A,Books!B:B)</f>
        <v>Front</v>
      </c>
      <c r="P3014" s="3" t="str">
        <f>INDEX(Customers!B:B,MATCH(D3014,Customers!A:A,0))</f>
        <v>Aguirre Group</v>
      </c>
    </row>
    <row r="3015" spans="1:16">
      <c r="A3015" t="s">
        <v>3662</v>
      </c>
      <c r="B3015" s="5">
        <v>44971</v>
      </c>
      <c r="C3015" t="s">
        <v>74</v>
      </c>
      <c r="D3015" t="s">
        <v>276</v>
      </c>
      <c r="E3015">
        <v>10</v>
      </c>
      <c r="F3015" t="str">
        <f t="shared" si="188"/>
        <v>Bulk</v>
      </c>
      <c r="G3015" s="3">
        <v>347</v>
      </c>
      <c r="H3015">
        <v>15</v>
      </c>
      <c r="I3015" t="str">
        <f t="shared" si="189"/>
        <v>discounted</v>
      </c>
      <c r="J3015" s="3">
        <f>Table3[[#This Row],[Quantity_Sold]]*Table3[[#This Row],[Selling_Price]]</f>
        <v>3470</v>
      </c>
      <c r="K3015" s="3">
        <f t="shared" si="190"/>
        <v>52.05</v>
      </c>
      <c r="L3015" s="3">
        <f t="shared" si="191"/>
        <v>3417.95</v>
      </c>
      <c r="M3015" s="3" t="str">
        <f>TEXT(Table3[[#This Row],[Date]], "mmmm")</f>
        <v>February</v>
      </c>
      <c r="N3015" s="3" t="str">
        <f>_xlfn.XLOOKUP(D3015,Customers!A:A,Customers!B:B )</f>
        <v>Johnston and Sons</v>
      </c>
      <c r="O3015" s="3" t="str">
        <f>_xlfn.XLOOKUP(C3015,Books!A:A,Books!B:B)</f>
        <v>Think either pressure</v>
      </c>
      <c r="P3015" s="3" t="str">
        <f>INDEX(Customers!B:B,MATCH(D3015,Customers!A:A,0))</f>
        <v>Johnston and Sons</v>
      </c>
    </row>
    <row r="3016" spans="1:16">
      <c r="A3016" t="s">
        <v>3663</v>
      </c>
      <c r="B3016" s="5">
        <v>44966</v>
      </c>
      <c r="C3016" t="s">
        <v>108</v>
      </c>
      <c r="D3016" t="s">
        <v>390</v>
      </c>
      <c r="E3016">
        <v>9</v>
      </c>
      <c r="F3016" t="str">
        <f t="shared" si="188"/>
        <v>Bulk</v>
      </c>
      <c r="G3016" s="3">
        <v>287</v>
      </c>
      <c r="H3016">
        <v>5</v>
      </c>
      <c r="I3016" t="str">
        <f t="shared" si="189"/>
        <v>discounted</v>
      </c>
      <c r="J3016" s="3">
        <f>Table3[[#This Row],[Quantity_Sold]]*Table3[[#This Row],[Selling_Price]]</f>
        <v>2583</v>
      </c>
      <c r="K3016" s="3">
        <f t="shared" si="190"/>
        <v>14.35</v>
      </c>
      <c r="L3016" s="3">
        <f t="shared" si="191"/>
        <v>2568.65</v>
      </c>
      <c r="M3016" s="3" t="str">
        <f>TEXT(Table3[[#This Row],[Date]], "mmmm")</f>
        <v>February</v>
      </c>
      <c r="N3016" s="3" t="str">
        <f>_xlfn.XLOOKUP(D3016,Customers!A:A,Customers!B:B )</f>
        <v>Rodriguez, Brown and Daniels</v>
      </c>
      <c r="O3016" s="3" t="str">
        <f>_xlfn.XLOOKUP(C3016,Books!A:A,Books!B:B)</f>
        <v>Front</v>
      </c>
      <c r="P3016" s="3" t="str">
        <f>INDEX(Customers!B:B,MATCH(D3016,Customers!A:A,0))</f>
        <v>Rodriguez, Brown and Daniels</v>
      </c>
    </row>
    <row r="3017" spans="1:16">
      <c r="A3017" t="s">
        <v>3664</v>
      </c>
      <c r="B3017" s="5">
        <v>44977</v>
      </c>
      <c r="C3017" t="s">
        <v>108</v>
      </c>
      <c r="D3017" t="s">
        <v>157</v>
      </c>
      <c r="E3017">
        <v>8</v>
      </c>
      <c r="F3017" t="str">
        <f t="shared" si="188"/>
        <v>Bulk</v>
      </c>
      <c r="G3017" s="3">
        <v>287</v>
      </c>
      <c r="H3017">
        <v>5</v>
      </c>
      <c r="I3017" t="str">
        <f t="shared" si="189"/>
        <v>discounted</v>
      </c>
      <c r="J3017" s="3">
        <f>Table3[[#This Row],[Quantity_Sold]]*Table3[[#This Row],[Selling_Price]]</f>
        <v>2296</v>
      </c>
      <c r="K3017" s="3">
        <f t="shared" si="190"/>
        <v>14.35</v>
      </c>
      <c r="L3017" s="3">
        <f t="shared" si="191"/>
        <v>2281.65</v>
      </c>
      <c r="M3017" s="3" t="str">
        <f>TEXT(Table3[[#This Row],[Date]], "mmmm")</f>
        <v>February</v>
      </c>
      <c r="N3017" s="3" t="str">
        <f>_xlfn.XLOOKUP(D3017,Customers!A:A,Customers!B:B )</f>
        <v>Brown PLC</v>
      </c>
      <c r="O3017" s="3" t="str">
        <f>_xlfn.XLOOKUP(C3017,Books!A:A,Books!B:B)</f>
        <v>Front</v>
      </c>
      <c r="P3017" s="3" t="str">
        <f>INDEX(Customers!B:B,MATCH(D3017,Customers!A:A,0))</f>
        <v>Brown PLC</v>
      </c>
    </row>
    <row r="3018" spans="1:16">
      <c r="A3018" t="s">
        <v>3665</v>
      </c>
      <c r="B3018" s="5">
        <v>44980</v>
      </c>
      <c r="C3018" t="s">
        <v>80</v>
      </c>
      <c r="D3018" t="s">
        <v>526</v>
      </c>
      <c r="E3018">
        <v>6</v>
      </c>
      <c r="F3018" t="str">
        <f t="shared" si="188"/>
        <v>Bulk</v>
      </c>
      <c r="G3018" s="3">
        <v>164</v>
      </c>
      <c r="H3018">
        <v>0</v>
      </c>
      <c r="I3018" t="str">
        <f t="shared" si="189"/>
        <v>full price</v>
      </c>
      <c r="J3018" s="3">
        <f>Table3[[#This Row],[Quantity_Sold]]*Table3[[#This Row],[Selling_Price]]</f>
        <v>984</v>
      </c>
      <c r="K3018" s="3">
        <f t="shared" si="190"/>
        <v>0</v>
      </c>
      <c r="L3018" s="3">
        <f t="shared" si="191"/>
        <v>984</v>
      </c>
      <c r="M3018" s="3" t="str">
        <f>TEXT(Table3[[#This Row],[Date]], "mmmm")</f>
        <v>February</v>
      </c>
      <c r="N3018" s="3" t="str">
        <f>_xlfn.XLOOKUP(D3018,Customers!A:A,Customers!B:B )</f>
        <v>Holden, Austin and Robinson</v>
      </c>
      <c r="O3018" s="3" t="str">
        <f>_xlfn.XLOOKUP(C3018,Books!A:A,Books!B:B)</f>
        <v>Can apply</v>
      </c>
      <c r="P3018" s="3" t="str">
        <f>INDEX(Customers!B:B,MATCH(D3018,Customers!A:A,0))</f>
        <v>Holden, Austin and Robinson</v>
      </c>
    </row>
    <row r="3019" spans="1:16">
      <c r="A3019" t="s">
        <v>3666</v>
      </c>
      <c r="B3019" s="5">
        <v>44958</v>
      </c>
      <c r="C3019" t="s">
        <v>102</v>
      </c>
      <c r="D3019" t="s">
        <v>404</v>
      </c>
      <c r="E3019">
        <v>6</v>
      </c>
      <c r="F3019" t="str">
        <f t="shared" si="188"/>
        <v>Bulk</v>
      </c>
      <c r="G3019" s="3">
        <v>162</v>
      </c>
      <c r="H3019">
        <v>5</v>
      </c>
      <c r="I3019" t="str">
        <f t="shared" si="189"/>
        <v>discounted</v>
      </c>
      <c r="J3019" s="3">
        <f>Table3[[#This Row],[Quantity_Sold]]*Table3[[#This Row],[Selling_Price]]</f>
        <v>972</v>
      </c>
      <c r="K3019" s="3">
        <f t="shared" si="190"/>
        <v>8.1</v>
      </c>
      <c r="L3019" s="3">
        <f t="shared" si="191"/>
        <v>963.9</v>
      </c>
      <c r="M3019" s="3" t="str">
        <f>TEXT(Table3[[#This Row],[Date]], "mmmm")</f>
        <v>February</v>
      </c>
      <c r="N3019" s="3" t="str">
        <f>_xlfn.XLOOKUP(D3019,Customers!A:A,Customers!B:B )</f>
        <v>Morales-Morris</v>
      </c>
      <c r="O3019" s="3" t="str">
        <f>_xlfn.XLOOKUP(C3019,Books!A:A,Books!B:B)</f>
        <v>Effort same</v>
      </c>
      <c r="P3019" s="3" t="str">
        <f>INDEX(Customers!B:B,MATCH(D3019,Customers!A:A,0))</f>
        <v>Morales-Morris</v>
      </c>
    </row>
    <row r="3020" spans="1:16">
      <c r="A3020" t="s">
        <v>3667</v>
      </c>
      <c r="B3020" s="5">
        <v>44963</v>
      </c>
      <c r="C3020" t="s">
        <v>90</v>
      </c>
      <c r="D3020" t="s">
        <v>408</v>
      </c>
      <c r="E3020">
        <v>4</v>
      </c>
      <c r="F3020" t="str">
        <f t="shared" si="188"/>
        <v>normal</v>
      </c>
      <c r="G3020" s="3">
        <v>222</v>
      </c>
      <c r="H3020">
        <v>15</v>
      </c>
      <c r="I3020" t="str">
        <f t="shared" si="189"/>
        <v>discounted</v>
      </c>
      <c r="J3020" s="3">
        <f>Table3[[#This Row],[Quantity_Sold]]*Table3[[#This Row],[Selling_Price]]</f>
        <v>888</v>
      </c>
      <c r="K3020" s="3">
        <f t="shared" si="190"/>
        <v>33.299999999999997</v>
      </c>
      <c r="L3020" s="3">
        <f t="shared" si="191"/>
        <v>854.7</v>
      </c>
      <c r="M3020" s="3" t="str">
        <f>TEXT(Table3[[#This Row],[Date]], "mmmm")</f>
        <v>February</v>
      </c>
      <c r="N3020" s="3" t="str">
        <f>_xlfn.XLOOKUP(D3020,Customers!A:A,Customers!B:B )</f>
        <v>Miranda-Jimenez</v>
      </c>
      <c r="O3020" s="3" t="str">
        <f>_xlfn.XLOOKUP(C3020,Books!A:A,Books!B:B)</f>
        <v>Remember approach buy</v>
      </c>
      <c r="P3020" s="3" t="str">
        <f>INDEX(Customers!B:B,MATCH(D3020,Customers!A:A,0))</f>
        <v>Miranda-Jimenez</v>
      </c>
    </row>
    <row r="3021" spans="1:16">
      <c r="A3021" t="s">
        <v>3668</v>
      </c>
      <c r="B3021" s="5">
        <v>44958</v>
      </c>
      <c r="C3021" t="s">
        <v>118</v>
      </c>
      <c r="D3021" t="s">
        <v>344</v>
      </c>
      <c r="E3021">
        <v>9</v>
      </c>
      <c r="F3021" t="str">
        <f t="shared" si="188"/>
        <v>Bulk</v>
      </c>
      <c r="G3021" s="3">
        <v>192</v>
      </c>
      <c r="H3021">
        <v>5</v>
      </c>
      <c r="I3021" t="str">
        <f t="shared" si="189"/>
        <v>discounted</v>
      </c>
      <c r="J3021" s="3">
        <f>Table3[[#This Row],[Quantity_Sold]]*Table3[[#This Row],[Selling_Price]]</f>
        <v>1728</v>
      </c>
      <c r="K3021" s="3">
        <f t="shared" si="190"/>
        <v>9.6</v>
      </c>
      <c r="L3021" s="3">
        <f t="shared" si="191"/>
        <v>1718.4</v>
      </c>
      <c r="M3021" s="3" t="str">
        <f>TEXT(Table3[[#This Row],[Date]], "mmmm")</f>
        <v>February</v>
      </c>
      <c r="N3021" s="3" t="str">
        <f>_xlfn.XLOOKUP(D3021,Customers!A:A,Customers!B:B )</f>
        <v>Newman-Fitzgerald</v>
      </c>
      <c r="O3021" s="3" t="str">
        <f>_xlfn.XLOOKUP(C3021,Books!A:A,Books!B:B)</f>
        <v>Attorney</v>
      </c>
      <c r="P3021" s="3" t="str">
        <f>INDEX(Customers!B:B,MATCH(D3021,Customers!A:A,0))</f>
        <v>Newman-Fitzgerald</v>
      </c>
    </row>
    <row r="3022" spans="1:16">
      <c r="A3022" t="s">
        <v>3669</v>
      </c>
      <c r="B3022" s="5">
        <v>44973</v>
      </c>
      <c r="C3022" t="s">
        <v>98</v>
      </c>
      <c r="D3022" t="s">
        <v>334</v>
      </c>
      <c r="E3022">
        <v>7</v>
      </c>
      <c r="F3022" t="str">
        <f t="shared" si="188"/>
        <v>Bulk</v>
      </c>
      <c r="G3022" s="3">
        <v>206</v>
      </c>
      <c r="H3022">
        <v>15</v>
      </c>
      <c r="I3022" t="str">
        <f t="shared" si="189"/>
        <v>discounted</v>
      </c>
      <c r="J3022" s="3">
        <f>Table3[[#This Row],[Quantity_Sold]]*Table3[[#This Row],[Selling_Price]]</f>
        <v>1442</v>
      </c>
      <c r="K3022" s="3">
        <f t="shared" si="190"/>
        <v>30.9</v>
      </c>
      <c r="L3022" s="3">
        <f t="shared" si="191"/>
        <v>1411.1</v>
      </c>
      <c r="M3022" s="3" t="str">
        <f>TEXT(Table3[[#This Row],[Date]], "mmmm")</f>
        <v>February</v>
      </c>
      <c r="N3022" s="3" t="str">
        <f>_xlfn.XLOOKUP(D3022,Customers!A:A,Customers!B:B )</f>
        <v>Torres, Rodriguez and Edwards</v>
      </c>
      <c r="O3022" s="3" t="str">
        <f>_xlfn.XLOOKUP(C3022,Books!A:A,Books!B:B)</f>
        <v>Inside lot never discover</v>
      </c>
      <c r="P3022" s="3" t="str">
        <f>INDEX(Customers!B:B,MATCH(D3022,Customers!A:A,0))</f>
        <v>Torres, Rodriguez and Edwards</v>
      </c>
    </row>
    <row r="3023" spans="1:16">
      <c r="A3023" t="s">
        <v>3670</v>
      </c>
      <c r="B3023" s="5">
        <v>44978</v>
      </c>
      <c r="C3023" t="s">
        <v>122</v>
      </c>
      <c r="D3023" t="s">
        <v>570</v>
      </c>
      <c r="E3023">
        <v>7</v>
      </c>
      <c r="F3023" t="str">
        <f t="shared" si="188"/>
        <v>Bulk</v>
      </c>
      <c r="G3023" s="3">
        <v>326</v>
      </c>
      <c r="H3023">
        <v>15</v>
      </c>
      <c r="I3023" t="str">
        <f t="shared" si="189"/>
        <v>discounted</v>
      </c>
      <c r="J3023" s="3">
        <f>Table3[[#This Row],[Quantity_Sold]]*Table3[[#This Row],[Selling_Price]]</f>
        <v>2282</v>
      </c>
      <c r="K3023" s="3">
        <f t="shared" si="190"/>
        <v>48.9</v>
      </c>
      <c r="L3023" s="3">
        <f t="shared" si="191"/>
        <v>2233.1</v>
      </c>
      <c r="M3023" s="3" t="str">
        <f>TEXT(Table3[[#This Row],[Date]], "mmmm")</f>
        <v>February</v>
      </c>
      <c r="N3023" s="3" t="str">
        <f>_xlfn.XLOOKUP(D3023,Customers!A:A,Customers!B:B )</f>
        <v>Potter Group</v>
      </c>
      <c r="O3023" s="3" t="str">
        <f>_xlfn.XLOOKUP(C3023,Books!A:A,Books!B:B)</f>
        <v>Than every</v>
      </c>
      <c r="P3023" s="3" t="str">
        <f>INDEX(Customers!B:B,MATCH(D3023,Customers!A:A,0))</f>
        <v>Potter Group</v>
      </c>
    </row>
    <row r="3024" spans="1:16">
      <c r="A3024" t="s">
        <v>3671</v>
      </c>
      <c r="B3024" s="5">
        <v>44967</v>
      </c>
      <c r="C3024" t="s">
        <v>4</v>
      </c>
      <c r="D3024" t="s">
        <v>394</v>
      </c>
      <c r="E3024">
        <v>5</v>
      </c>
      <c r="F3024" t="str">
        <f t="shared" si="188"/>
        <v>normal</v>
      </c>
      <c r="G3024" s="3">
        <v>418</v>
      </c>
      <c r="H3024">
        <v>15</v>
      </c>
      <c r="I3024" t="str">
        <f t="shared" si="189"/>
        <v>discounted</v>
      </c>
      <c r="J3024" s="3">
        <f>Table3[[#This Row],[Quantity_Sold]]*Table3[[#This Row],[Selling_Price]]</f>
        <v>2090</v>
      </c>
      <c r="K3024" s="3">
        <f t="shared" si="190"/>
        <v>62.7</v>
      </c>
      <c r="L3024" s="3">
        <f t="shared" si="191"/>
        <v>2027.3</v>
      </c>
      <c r="M3024" s="3" t="str">
        <f>TEXT(Table3[[#This Row],[Date]], "mmmm")</f>
        <v>February</v>
      </c>
      <c r="N3024" s="3" t="str">
        <f>_xlfn.XLOOKUP(D3024,Customers!A:A,Customers!B:B )</f>
        <v>Johnson, Gordon and Fuentes</v>
      </c>
      <c r="O3024" s="3" t="str">
        <f>_xlfn.XLOOKUP(C3024,Books!A:A,Books!B:B)</f>
        <v>Arrive ok</v>
      </c>
      <c r="P3024" s="3" t="str">
        <f>INDEX(Customers!B:B,MATCH(D3024,Customers!A:A,0))</f>
        <v>Johnson, Gordon and Fuentes</v>
      </c>
    </row>
    <row r="3025" spans="1:16">
      <c r="A3025" t="s">
        <v>3672</v>
      </c>
      <c r="B3025" s="5">
        <v>44965</v>
      </c>
      <c r="C3025" t="s">
        <v>98</v>
      </c>
      <c r="D3025" t="s">
        <v>458</v>
      </c>
      <c r="E3025">
        <v>4</v>
      </c>
      <c r="F3025" t="str">
        <f t="shared" si="188"/>
        <v>normal</v>
      </c>
      <c r="G3025" s="3">
        <v>206</v>
      </c>
      <c r="H3025">
        <v>0</v>
      </c>
      <c r="I3025" t="str">
        <f t="shared" si="189"/>
        <v>full price</v>
      </c>
      <c r="J3025" s="3">
        <f>Table3[[#This Row],[Quantity_Sold]]*Table3[[#This Row],[Selling_Price]]</f>
        <v>824</v>
      </c>
      <c r="K3025" s="3">
        <f t="shared" si="190"/>
        <v>0</v>
      </c>
      <c r="L3025" s="3">
        <f t="shared" si="191"/>
        <v>824</v>
      </c>
      <c r="M3025" s="3" t="str">
        <f>TEXT(Table3[[#This Row],[Date]], "mmmm")</f>
        <v>February</v>
      </c>
      <c r="N3025" s="3" t="str">
        <f>_xlfn.XLOOKUP(D3025,Customers!A:A,Customers!B:B )</f>
        <v>Salazar, Maldonado and Thomas</v>
      </c>
      <c r="O3025" s="3" t="str">
        <f>_xlfn.XLOOKUP(C3025,Books!A:A,Books!B:B)</f>
        <v>Inside lot never discover</v>
      </c>
      <c r="P3025" s="3" t="str">
        <f>INDEX(Customers!B:B,MATCH(D3025,Customers!A:A,0))</f>
        <v>Salazar, Maldonado and Thomas</v>
      </c>
    </row>
    <row r="3026" spans="1:16">
      <c r="A3026" t="s">
        <v>3673</v>
      </c>
      <c r="B3026" s="5">
        <v>44968</v>
      </c>
      <c r="C3026" t="s">
        <v>34</v>
      </c>
      <c r="D3026" t="s">
        <v>190</v>
      </c>
      <c r="E3026">
        <v>10</v>
      </c>
      <c r="F3026" t="str">
        <f t="shared" si="188"/>
        <v>Bulk</v>
      </c>
      <c r="G3026" s="3">
        <v>284</v>
      </c>
      <c r="H3026">
        <v>0</v>
      </c>
      <c r="I3026" t="str">
        <f t="shared" si="189"/>
        <v>full price</v>
      </c>
      <c r="J3026" s="3">
        <f>Table3[[#This Row],[Quantity_Sold]]*Table3[[#This Row],[Selling_Price]]</f>
        <v>2840</v>
      </c>
      <c r="K3026" s="3">
        <f t="shared" si="190"/>
        <v>0</v>
      </c>
      <c r="L3026" s="3">
        <f t="shared" si="191"/>
        <v>2840</v>
      </c>
      <c r="M3026" s="3" t="str">
        <f>TEXT(Table3[[#This Row],[Date]], "mmmm")</f>
        <v>February</v>
      </c>
      <c r="N3026" s="3" t="str">
        <f>_xlfn.XLOOKUP(D3026,Customers!A:A,Customers!B:B )</f>
        <v>Rowland-Morgan</v>
      </c>
      <c r="O3026" s="3" t="str">
        <f>_xlfn.XLOOKUP(C3026,Books!A:A,Books!B:B)</f>
        <v>Against realize bill</v>
      </c>
      <c r="P3026" s="3" t="str">
        <f>INDEX(Customers!B:B,MATCH(D3026,Customers!A:A,0))</f>
        <v>Rowland-Morgan</v>
      </c>
    </row>
    <row r="3027" spans="1:16">
      <c r="A3027" t="s">
        <v>3674</v>
      </c>
      <c r="B3027" s="5">
        <v>44959</v>
      </c>
      <c r="C3027" t="s">
        <v>112</v>
      </c>
      <c r="D3027" t="s">
        <v>334</v>
      </c>
      <c r="E3027">
        <v>1</v>
      </c>
      <c r="F3027" t="str">
        <f t="shared" si="188"/>
        <v>normal</v>
      </c>
      <c r="G3027" s="3">
        <v>462</v>
      </c>
      <c r="H3027">
        <v>5</v>
      </c>
      <c r="I3027" t="str">
        <f t="shared" si="189"/>
        <v>discounted</v>
      </c>
      <c r="J3027" s="3">
        <f>Table3[[#This Row],[Quantity_Sold]]*Table3[[#This Row],[Selling_Price]]</f>
        <v>462</v>
      </c>
      <c r="K3027" s="3">
        <f t="shared" si="190"/>
        <v>23.1</v>
      </c>
      <c r="L3027" s="3">
        <f t="shared" si="191"/>
        <v>438.9</v>
      </c>
      <c r="M3027" s="3" t="str">
        <f>TEXT(Table3[[#This Row],[Date]], "mmmm")</f>
        <v>February</v>
      </c>
      <c r="N3027" s="3" t="str">
        <f>_xlfn.XLOOKUP(D3027,Customers!A:A,Customers!B:B )</f>
        <v>Torres, Rodriguez and Edwards</v>
      </c>
      <c r="O3027" s="3" t="str">
        <f>_xlfn.XLOOKUP(C3027,Books!A:A,Books!B:B)</f>
        <v>Now stage</v>
      </c>
      <c r="P3027" s="3" t="str">
        <f>INDEX(Customers!B:B,MATCH(D3027,Customers!A:A,0))</f>
        <v>Torres, Rodriguez and Edwards</v>
      </c>
    </row>
    <row r="3028" spans="1:16">
      <c r="A3028" t="s">
        <v>3675</v>
      </c>
      <c r="B3028" s="5">
        <v>44965</v>
      </c>
      <c r="C3028" t="s">
        <v>118</v>
      </c>
      <c r="D3028" t="s">
        <v>204</v>
      </c>
      <c r="E3028">
        <v>2</v>
      </c>
      <c r="F3028" t="str">
        <f t="shared" si="188"/>
        <v>normal</v>
      </c>
      <c r="G3028" s="3">
        <v>192</v>
      </c>
      <c r="H3028">
        <v>15</v>
      </c>
      <c r="I3028" t="str">
        <f t="shared" si="189"/>
        <v>discounted</v>
      </c>
      <c r="J3028" s="3">
        <f>Table3[[#This Row],[Quantity_Sold]]*Table3[[#This Row],[Selling_Price]]</f>
        <v>384</v>
      </c>
      <c r="K3028" s="3">
        <f t="shared" si="190"/>
        <v>28.8</v>
      </c>
      <c r="L3028" s="3">
        <f t="shared" si="191"/>
        <v>355.2</v>
      </c>
      <c r="M3028" s="3" t="str">
        <f>TEXT(Table3[[#This Row],[Date]], "mmmm")</f>
        <v>February</v>
      </c>
      <c r="N3028" s="3" t="str">
        <f>_xlfn.XLOOKUP(D3028,Customers!A:A,Customers!B:B )</f>
        <v>Garcia, Buchanan and Clark</v>
      </c>
      <c r="O3028" s="3" t="str">
        <f>_xlfn.XLOOKUP(C3028,Books!A:A,Books!B:B)</f>
        <v>Attorney</v>
      </c>
      <c r="P3028" s="3" t="str">
        <f>INDEX(Customers!B:B,MATCH(D3028,Customers!A:A,0))</f>
        <v>Garcia, Buchanan and Clark</v>
      </c>
    </row>
    <row r="3029" spans="1:16">
      <c r="A3029" t="s">
        <v>3676</v>
      </c>
      <c r="B3029" s="5">
        <v>44981</v>
      </c>
      <c r="C3029" t="s">
        <v>38</v>
      </c>
      <c r="D3029" t="s">
        <v>270</v>
      </c>
      <c r="E3029">
        <v>10</v>
      </c>
      <c r="F3029" t="str">
        <f t="shared" si="188"/>
        <v>Bulk</v>
      </c>
      <c r="G3029" s="3">
        <v>417</v>
      </c>
      <c r="H3029">
        <v>0</v>
      </c>
      <c r="I3029" t="str">
        <f t="shared" si="189"/>
        <v>full price</v>
      </c>
      <c r="J3029" s="3">
        <f>Table3[[#This Row],[Quantity_Sold]]*Table3[[#This Row],[Selling_Price]]</f>
        <v>4170</v>
      </c>
      <c r="K3029" s="3">
        <f t="shared" si="190"/>
        <v>0</v>
      </c>
      <c r="L3029" s="3">
        <f t="shared" si="191"/>
        <v>4170</v>
      </c>
      <c r="M3029" s="3" t="str">
        <f>TEXT(Table3[[#This Row],[Date]], "mmmm")</f>
        <v>February</v>
      </c>
      <c r="N3029" s="3" t="str">
        <f>_xlfn.XLOOKUP(D3029,Customers!A:A,Customers!B:B )</f>
        <v>Martin Group</v>
      </c>
      <c r="O3029" s="3" t="str">
        <f>_xlfn.XLOOKUP(C3029,Books!A:A,Books!B:B)</f>
        <v>Impact believe worker look</v>
      </c>
      <c r="P3029" s="3" t="str">
        <f>INDEX(Customers!B:B,MATCH(D3029,Customers!A:A,0))</f>
        <v>Martin Group</v>
      </c>
    </row>
    <row r="3030" spans="1:16">
      <c r="A3030" t="s">
        <v>3677</v>
      </c>
      <c r="B3030" s="5">
        <v>44981</v>
      </c>
      <c r="C3030" t="s">
        <v>42</v>
      </c>
      <c r="D3030" t="s">
        <v>308</v>
      </c>
      <c r="E3030">
        <v>8</v>
      </c>
      <c r="F3030" t="str">
        <f t="shared" si="188"/>
        <v>Bulk</v>
      </c>
      <c r="G3030" s="3">
        <v>303</v>
      </c>
      <c r="H3030">
        <v>0</v>
      </c>
      <c r="I3030" t="str">
        <f t="shared" si="189"/>
        <v>full price</v>
      </c>
      <c r="J3030" s="3">
        <f>Table3[[#This Row],[Quantity_Sold]]*Table3[[#This Row],[Selling_Price]]</f>
        <v>2424</v>
      </c>
      <c r="K3030" s="3">
        <f t="shared" si="190"/>
        <v>0</v>
      </c>
      <c r="L3030" s="3">
        <f t="shared" si="191"/>
        <v>2424</v>
      </c>
      <c r="M3030" s="3" t="str">
        <f>TEXT(Table3[[#This Row],[Date]], "mmmm")</f>
        <v>February</v>
      </c>
      <c r="N3030" s="3" t="str">
        <f>_xlfn.XLOOKUP(D3030,Customers!A:A,Customers!B:B )</f>
        <v>Sanford-Bullock</v>
      </c>
      <c r="O3030" s="3" t="str">
        <f>_xlfn.XLOOKUP(C3030,Books!A:A,Books!B:B)</f>
        <v>Industry sport interesting</v>
      </c>
      <c r="P3030" s="3" t="str">
        <f>INDEX(Customers!B:B,MATCH(D3030,Customers!A:A,0))</f>
        <v>Sanford-Bullock</v>
      </c>
    </row>
    <row r="3031" spans="1:16">
      <c r="A3031" t="s">
        <v>3678</v>
      </c>
      <c r="B3031" s="5">
        <v>44965</v>
      </c>
      <c r="C3031" t="s">
        <v>124</v>
      </c>
      <c r="D3031" t="s">
        <v>200</v>
      </c>
      <c r="E3031">
        <v>10</v>
      </c>
      <c r="F3031" t="str">
        <f t="shared" si="188"/>
        <v>Bulk</v>
      </c>
      <c r="G3031" s="3">
        <v>362</v>
      </c>
      <c r="H3031">
        <v>10</v>
      </c>
      <c r="I3031" t="str">
        <f t="shared" si="189"/>
        <v>discounted</v>
      </c>
      <c r="J3031" s="3">
        <f>Table3[[#This Row],[Quantity_Sold]]*Table3[[#This Row],[Selling_Price]]</f>
        <v>3620</v>
      </c>
      <c r="K3031" s="3">
        <f t="shared" si="190"/>
        <v>36.200000000000003</v>
      </c>
      <c r="L3031" s="3">
        <f t="shared" si="191"/>
        <v>3583.8</v>
      </c>
      <c r="M3031" s="3" t="str">
        <f>TEXT(Table3[[#This Row],[Date]], "mmmm")</f>
        <v>February</v>
      </c>
      <c r="N3031" s="3" t="str">
        <f>_xlfn.XLOOKUP(D3031,Customers!A:A,Customers!B:B )</f>
        <v>Baird, Johnson and Ellison</v>
      </c>
      <c r="O3031" s="3" t="str">
        <f>_xlfn.XLOOKUP(C3031,Books!A:A,Books!B:B)</f>
        <v>Financial</v>
      </c>
      <c r="P3031" s="3" t="str">
        <f>INDEX(Customers!B:B,MATCH(D3031,Customers!A:A,0))</f>
        <v>Baird, Johnson and Ellison</v>
      </c>
    </row>
    <row r="3032" spans="1:16">
      <c r="A3032" t="s">
        <v>3679</v>
      </c>
      <c r="B3032" s="5">
        <v>44970</v>
      </c>
      <c r="C3032" t="s">
        <v>56</v>
      </c>
      <c r="D3032" t="s">
        <v>460</v>
      </c>
      <c r="E3032">
        <v>7</v>
      </c>
      <c r="F3032" t="str">
        <f t="shared" si="188"/>
        <v>Bulk</v>
      </c>
      <c r="G3032" s="3">
        <v>222</v>
      </c>
      <c r="H3032">
        <v>10</v>
      </c>
      <c r="I3032" t="str">
        <f t="shared" si="189"/>
        <v>discounted</v>
      </c>
      <c r="J3032" s="3">
        <f>Table3[[#This Row],[Quantity_Sold]]*Table3[[#This Row],[Selling_Price]]</f>
        <v>1554</v>
      </c>
      <c r="K3032" s="3">
        <f t="shared" si="190"/>
        <v>22.2</v>
      </c>
      <c r="L3032" s="3">
        <f t="shared" si="191"/>
        <v>1531.8</v>
      </c>
      <c r="M3032" s="3" t="str">
        <f>TEXT(Table3[[#This Row],[Date]], "mmmm")</f>
        <v>February</v>
      </c>
      <c r="N3032" s="3" t="str">
        <f>_xlfn.XLOOKUP(D3032,Customers!A:A,Customers!B:B )</f>
        <v>Alvarez, Knight and Lopez</v>
      </c>
      <c r="O3032" s="3" t="str">
        <f>_xlfn.XLOOKUP(C3032,Books!A:A,Books!B:B)</f>
        <v>Unit coach</v>
      </c>
      <c r="P3032" s="3" t="str">
        <f>INDEX(Customers!B:B,MATCH(D3032,Customers!A:A,0))</f>
        <v>Alvarez, Knight and Lopez</v>
      </c>
    </row>
    <row r="3033" spans="1:16">
      <c r="A3033" t="s">
        <v>3680</v>
      </c>
      <c r="B3033" s="5">
        <v>44981</v>
      </c>
      <c r="C3033" t="s">
        <v>42</v>
      </c>
      <c r="D3033" t="s">
        <v>312</v>
      </c>
      <c r="E3033">
        <v>5</v>
      </c>
      <c r="F3033" t="str">
        <f t="shared" si="188"/>
        <v>normal</v>
      </c>
      <c r="G3033" s="3">
        <v>303</v>
      </c>
      <c r="H3033">
        <v>5</v>
      </c>
      <c r="I3033" t="str">
        <f t="shared" si="189"/>
        <v>discounted</v>
      </c>
      <c r="J3033" s="3">
        <f>Table3[[#This Row],[Quantity_Sold]]*Table3[[#This Row],[Selling_Price]]</f>
        <v>1515</v>
      </c>
      <c r="K3033" s="3">
        <f t="shared" si="190"/>
        <v>15.15</v>
      </c>
      <c r="L3033" s="3">
        <f t="shared" si="191"/>
        <v>1499.85</v>
      </c>
      <c r="M3033" s="3" t="str">
        <f>TEXT(Table3[[#This Row],[Date]], "mmmm")</f>
        <v>February</v>
      </c>
      <c r="N3033" s="3" t="str">
        <f>_xlfn.XLOOKUP(D3033,Customers!A:A,Customers!B:B )</f>
        <v>White and Sons</v>
      </c>
      <c r="O3033" s="3" t="str">
        <f>_xlfn.XLOOKUP(C3033,Books!A:A,Books!B:B)</f>
        <v>Industry sport interesting</v>
      </c>
      <c r="P3033" s="3" t="str">
        <f>INDEX(Customers!B:B,MATCH(D3033,Customers!A:A,0))</f>
        <v>White and Sons</v>
      </c>
    </row>
    <row r="3034" spans="1:16">
      <c r="A3034" t="s">
        <v>3681</v>
      </c>
      <c r="B3034" s="5">
        <v>44980</v>
      </c>
      <c r="C3034" t="s">
        <v>46</v>
      </c>
      <c r="D3034" t="s">
        <v>270</v>
      </c>
      <c r="E3034">
        <v>5</v>
      </c>
      <c r="F3034" t="str">
        <f t="shared" si="188"/>
        <v>normal</v>
      </c>
      <c r="G3034" s="3">
        <v>167</v>
      </c>
      <c r="H3034">
        <v>5</v>
      </c>
      <c r="I3034" t="str">
        <f t="shared" si="189"/>
        <v>discounted</v>
      </c>
      <c r="J3034" s="3">
        <f>Table3[[#This Row],[Quantity_Sold]]*Table3[[#This Row],[Selling_Price]]</f>
        <v>835</v>
      </c>
      <c r="K3034" s="3">
        <f t="shared" si="190"/>
        <v>8.35</v>
      </c>
      <c r="L3034" s="3">
        <f t="shared" si="191"/>
        <v>826.65</v>
      </c>
      <c r="M3034" s="3" t="str">
        <f>TEXT(Table3[[#This Row],[Date]], "mmmm")</f>
        <v>February</v>
      </c>
      <c r="N3034" s="3" t="str">
        <f>_xlfn.XLOOKUP(D3034,Customers!A:A,Customers!B:B )</f>
        <v>Martin Group</v>
      </c>
      <c r="O3034" s="3" t="str">
        <f>_xlfn.XLOOKUP(C3034,Books!A:A,Books!B:B)</f>
        <v>Result population age</v>
      </c>
      <c r="P3034" s="3" t="str">
        <f>INDEX(Customers!B:B,MATCH(D3034,Customers!A:A,0))</f>
        <v>Martin Group</v>
      </c>
    </row>
    <row r="3035" spans="1:16">
      <c r="A3035" t="s">
        <v>3682</v>
      </c>
      <c r="B3035" s="5">
        <v>44982</v>
      </c>
      <c r="C3035" t="s">
        <v>90</v>
      </c>
      <c r="D3035" t="s">
        <v>542</v>
      </c>
      <c r="E3035">
        <v>3</v>
      </c>
      <c r="F3035" t="str">
        <f t="shared" si="188"/>
        <v>normal</v>
      </c>
      <c r="G3035" s="3">
        <v>222</v>
      </c>
      <c r="H3035">
        <v>10</v>
      </c>
      <c r="I3035" t="str">
        <f t="shared" si="189"/>
        <v>discounted</v>
      </c>
      <c r="J3035" s="3">
        <f>Table3[[#This Row],[Quantity_Sold]]*Table3[[#This Row],[Selling_Price]]</f>
        <v>666</v>
      </c>
      <c r="K3035" s="3">
        <f t="shared" si="190"/>
        <v>22.2</v>
      </c>
      <c r="L3035" s="3">
        <f t="shared" si="191"/>
        <v>643.79999999999995</v>
      </c>
      <c r="M3035" s="3" t="str">
        <f>TEXT(Table3[[#This Row],[Date]], "mmmm")</f>
        <v>February</v>
      </c>
      <c r="N3035" s="3" t="str">
        <f>_xlfn.XLOOKUP(D3035,Customers!A:A,Customers!B:B )</f>
        <v>Rodriguez, Hammond and Mason</v>
      </c>
      <c r="O3035" s="3" t="str">
        <f>_xlfn.XLOOKUP(C3035,Books!A:A,Books!B:B)</f>
        <v>Remember approach buy</v>
      </c>
      <c r="P3035" s="3" t="str">
        <f>INDEX(Customers!B:B,MATCH(D3035,Customers!A:A,0))</f>
        <v>Rodriguez, Hammond and Mason</v>
      </c>
    </row>
    <row r="3036" spans="1:16">
      <c r="A3036" t="s">
        <v>3683</v>
      </c>
      <c r="B3036" s="5">
        <v>44969</v>
      </c>
      <c r="C3036" t="s">
        <v>114</v>
      </c>
      <c r="D3036" t="s">
        <v>546</v>
      </c>
      <c r="E3036">
        <v>3</v>
      </c>
      <c r="F3036" t="str">
        <f t="shared" si="188"/>
        <v>normal</v>
      </c>
      <c r="G3036" s="3">
        <v>315</v>
      </c>
      <c r="H3036">
        <v>5</v>
      </c>
      <c r="I3036" t="str">
        <f t="shared" si="189"/>
        <v>discounted</v>
      </c>
      <c r="J3036" s="3">
        <f>Table3[[#This Row],[Quantity_Sold]]*Table3[[#This Row],[Selling_Price]]</f>
        <v>945</v>
      </c>
      <c r="K3036" s="3">
        <f t="shared" si="190"/>
        <v>15.75</v>
      </c>
      <c r="L3036" s="3">
        <f t="shared" si="191"/>
        <v>929.25</v>
      </c>
      <c r="M3036" s="3" t="str">
        <f>TEXT(Table3[[#This Row],[Date]], "mmmm")</f>
        <v>February</v>
      </c>
      <c r="N3036" s="3" t="str">
        <f>_xlfn.XLOOKUP(D3036,Customers!A:A,Customers!B:B )</f>
        <v>Sanford Group</v>
      </c>
      <c r="O3036" s="3" t="str">
        <f>_xlfn.XLOOKUP(C3036,Books!A:A,Books!B:B)</f>
        <v>Detail difficult power</v>
      </c>
      <c r="P3036" s="3" t="str">
        <f>INDEX(Customers!B:B,MATCH(D3036,Customers!A:A,0))</f>
        <v>Sanford Group</v>
      </c>
    </row>
    <row r="3037" spans="1:16">
      <c r="A3037" t="s">
        <v>3684</v>
      </c>
      <c r="B3037" s="5">
        <v>44961</v>
      </c>
      <c r="C3037" t="s">
        <v>13</v>
      </c>
      <c r="D3037" t="s">
        <v>590</v>
      </c>
      <c r="E3037">
        <v>7</v>
      </c>
      <c r="F3037" t="str">
        <f t="shared" si="188"/>
        <v>Bulk</v>
      </c>
      <c r="G3037" s="3">
        <v>354</v>
      </c>
      <c r="H3037">
        <v>0</v>
      </c>
      <c r="I3037" t="str">
        <f t="shared" si="189"/>
        <v>full price</v>
      </c>
      <c r="J3037" s="3">
        <f>Table3[[#This Row],[Quantity_Sold]]*Table3[[#This Row],[Selling_Price]]</f>
        <v>2478</v>
      </c>
      <c r="K3037" s="3">
        <f t="shared" si="190"/>
        <v>0</v>
      </c>
      <c r="L3037" s="3">
        <f t="shared" si="191"/>
        <v>2478</v>
      </c>
      <c r="M3037" s="3" t="str">
        <f>TEXT(Table3[[#This Row],[Date]], "mmmm")</f>
        <v>February</v>
      </c>
      <c r="N3037" s="3" t="str">
        <f>_xlfn.XLOOKUP(D3037,Customers!A:A,Customers!B:B )</f>
        <v>Mills, Robles and Smith</v>
      </c>
      <c r="O3037" s="3" t="str">
        <f>_xlfn.XLOOKUP(C3037,Books!A:A,Books!B:B)</f>
        <v>Food ability</v>
      </c>
      <c r="P3037" s="3" t="str">
        <f>INDEX(Customers!B:B,MATCH(D3037,Customers!A:A,0))</f>
        <v>Mills, Robles and Smith</v>
      </c>
    </row>
    <row r="3038" spans="1:16">
      <c r="A3038" t="s">
        <v>3685</v>
      </c>
      <c r="B3038" s="5">
        <v>44961</v>
      </c>
      <c r="C3038" t="s">
        <v>116</v>
      </c>
      <c r="D3038" t="s">
        <v>524</v>
      </c>
      <c r="E3038">
        <v>1</v>
      </c>
      <c r="F3038" t="str">
        <f t="shared" si="188"/>
        <v>normal</v>
      </c>
      <c r="G3038" s="3">
        <v>209</v>
      </c>
      <c r="H3038">
        <v>5</v>
      </c>
      <c r="I3038" t="str">
        <f t="shared" si="189"/>
        <v>discounted</v>
      </c>
      <c r="J3038" s="3">
        <f>Table3[[#This Row],[Quantity_Sold]]*Table3[[#This Row],[Selling_Price]]</f>
        <v>209</v>
      </c>
      <c r="K3038" s="3">
        <f t="shared" si="190"/>
        <v>10.45</v>
      </c>
      <c r="L3038" s="3">
        <f t="shared" si="191"/>
        <v>198.55</v>
      </c>
      <c r="M3038" s="3" t="str">
        <f>TEXT(Table3[[#This Row],[Date]], "mmmm")</f>
        <v>February</v>
      </c>
      <c r="N3038" s="3" t="str">
        <f>_xlfn.XLOOKUP(D3038,Customers!A:A,Customers!B:B )</f>
        <v>Golden Inc</v>
      </c>
      <c r="O3038" s="3" t="str">
        <f>_xlfn.XLOOKUP(C3038,Books!A:A,Books!B:B)</f>
        <v>Present positive</v>
      </c>
      <c r="P3038" s="3" t="str">
        <f>INDEX(Customers!B:B,MATCH(D3038,Customers!A:A,0))</f>
        <v>Golden Inc</v>
      </c>
    </row>
    <row r="3039" spans="1:16">
      <c r="A3039" t="s">
        <v>3686</v>
      </c>
      <c r="B3039" s="5">
        <v>44961</v>
      </c>
      <c r="C3039" t="s">
        <v>40</v>
      </c>
      <c r="D3039" t="s">
        <v>592</v>
      </c>
      <c r="E3039">
        <v>9</v>
      </c>
      <c r="F3039" t="str">
        <f t="shared" si="188"/>
        <v>Bulk</v>
      </c>
      <c r="G3039" s="3">
        <v>427</v>
      </c>
      <c r="H3039">
        <v>10</v>
      </c>
      <c r="I3039" t="str">
        <f t="shared" si="189"/>
        <v>discounted</v>
      </c>
      <c r="J3039" s="3">
        <f>Table3[[#This Row],[Quantity_Sold]]*Table3[[#This Row],[Selling_Price]]</f>
        <v>3843</v>
      </c>
      <c r="K3039" s="3">
        <f t="shared" si="190"/>
        <v>42.7</v>
      </c>
      <c r="L3039" s="3">
        <f t="shared" si="191"/>
        <v>3800.3</v>
      </c>
      <c r="M3039" s="3" t="str">
        <f>TEXT(Table3[[#This Row],[Date]], "mmmm")</f>
        <v>February</v>
      </c>
      <c r="N3039" s="3" t="str">
        <f>_xlfn.XLOOKUP(D3039,Customers!A:A,Customers!B:B )</f>
        <v>Martin, Davis and Arias</v>
      </c>
      <c r="O3039" s="3" t="str">
        <f>_xlfn.XLOOKUP(C3039,Books!A:A,Books!B:B)</f>
        <v>Big thought where</v>
      </c>
      <c r="P3039" s="3" t="str">
        <f>INDEX(Customers!B:B,MATCH(D3039,Customers!A:A,0))</f>
        <v>Martin, Davis and Arias</v>
      </c>
    </row>
    <row r="3040" spans="1:16">
      <c r="A3040" t="s">
        <v>3687</v>
      </c>
      <c r="B3040" s="5">
        <v>44975</v>
      </c>
      <c r="C3040" t="s">
        <v>32</v>
      </c>
      <c r="D3040" t="s">
        <v>402</v>
      </c>
      <c r="E3040">
        <v>9</v>
      </c>
      <c r="F3040" t="str">
        <f t="shared" si="188"/>
        <v>Bulk</v>
      </c>
      <c r="G3040" s="3">
        <v>186</v>
      </c>
      <c r="H3040">
        <v>10</v>
      </c>
      <c r="I3040" t="str">
        <f t="shared" si="189"/>
        <v>discounted</v>
      </c>
      <c r="J3040" s="3">
        <f>Table3[[#This Row],[Quantity_Sold]]*Table3[[#This Row],[Selling_Price]]</f>
        <v>1674</v>
      </c>
      <c r="K3040" s="3">
        <f t="shared" si="190"/>
        <v>18.600000000000001</v>
      </c>
      <c r="L3040" s="3">
        <f t="shared" si="191"/>
        <v>1655.4</v>
      </c>
      <c r="M3040" s="3" t="str">
        <f>TEXT(Table3[[#This Row],[Date]], "mmmm")</f>
        <v>February</v>
      </c>
      <c r="N3040" s="3" t="str">
        <f>_xlfn.XLOOKUP(D3040,Customers!A:A,Customers!B:B )</f>
        <v>Caldwell PLC</v>
      </c>
      <c r="O3040" s="3" t="str">
        <f>_xlfn.XLOOKUP(C3040,Books!A:A,Books!B:B)</f>
        <v>Charge along</v>
      </c>
      <c r="P3040" s="3" t="str">
        <f>INDEX(Customers!B:B,MATCH(D3040,Customers!A:A,0))</f>
        <v>Caldwell PLC</v>
      </c>
    </row>
    <row r="3041" spans="1:16">
      <c r="A3041" t="s">
        <v>3688</v>
      </c>
      <c r="B3041" s="5">
        <v>44958</v>
      </c>
      <c r="C3041" t="s">
        <v>18</v>
      </c>
      <c r="D3041" t="s">
        <v>198</v>
      </c>
      <c r="E3041">
        <v>1</v>
      </c>
      <c r="F3041" t="str">
        <f t="shared" si="188"/>
        <v>normal</v>
      </c>
      <c r="G3041" s="3">
        <v>500</v>
      </c>
      <c r="H3041">
        <v>10</v>
      </c>
      <c r="I3041" t="str">
        <f t="shared" si="189"/>
        <v>discounted</v>
      </c>
      <c r="J3041" s="3">
        <f>Table3[[#This Row],[Quantity_Sold]]*Table3[[#This Row],[Selling_Price]]</f>
        <v>500</v>
      </c>
      <c r="K3041" s="3">
        <f t="shared" si="190"/>
        <v>50</v>
      </c>
      <c r="L3041" s="3">
        <f t="shared" si="191"/>
        <v>450</v>
      </c>
      <c r="M3041" s="3" t="str">
        <f>TEXT(Table3[[#This Row],[Date]], "mmmm")</f>
        <v>February</v>
      </c>
      <c r="N3041" s="3" t="str">
        <f>_xlfn.XLOOKUP(D3041,Customers!A:A,Customers!B:B )</f>
        <v>Harris-Mills</v>
      </c>
      <c r="O3041" s="3" t="str">
        <f>_xlfn.XLOOKUP(C3041,Books!A:A,Books!B:B)</f>
        <v>Cell become</v>
      </c>
      <c r="P3041" s="3" t="str">
        <f>INDEX(Customers!B:B,MATCH(D3041,Customers!A:A,0))</f>
        <v>Harris-Mills</v>
      </c>
    </row>
    <row r="3042" spans="1:16">
      <c r="A3042" t="s">
        <v>3689</v>
      </c>
      <c r="B3042" s="5">
        <v>44985</v>
      </c>
      <c r="C3042" t="s">
        <v>94</v>
      </c>
      <c r="D3042" t="s">
        <v>498</v>
      </c>
      <c r="E3042">
        <v>1</v>
      </c>
      <c r="F3042" t="str">
        <f t="shared" si="188"/>
        <v>normal</v>
      </c>
      <c r="G3042" s="3">
        <v>262</v>
      </c>
      <c r="H3042">
        <v>15</v>
      </c>
      <c r="I3042" t="str">
        <f t="shared" si="189"/>
        <v>discounted</v>
      </c>
      <c r="J3042" s="3">
        <f>Table3[[#This Row],[Quantity_Sold]]*Table3[[#This Row],[Selling_Price]]</f>
        <v>262</v>
      </c>
      <c r="K3042" s="3">
        <f t="shared" si="190"/>
        <v>39.299999999999997</v>
      </c>
      <c r="L3042" s="3">
        <f t="shared" si="191"/>
        <v>222.7</v>
      </c>
      <c r="M3042" s="3" t="str">
        <f>TEXT(Table3[[#This Row],[Date]], "mmmm")</f>
        <v>February</v>
      </c>
      <c r="N3042" s="3" t="str">
        <f>_xlfn.XLOOKUP(D3042,Customers!A:A,Customers!B:B )</f>
        <v>Anderson-Hogan</v>
      </c>
      <c r="O3042" s="3" t="str">
        <f>_xlfn.XLOOKUP(C3042,Books!A:A,Books!B:B)</f>
        <v>Number owner</v>
      </c>
      <c r="P3042" s="3" t="str">
        <f>INDEX(Customers!B:B,MATCH(D3042,Customers!A:A,0))</f>
        <v>Anderson-Hogan</v>
      </c>
    </row>
    <row r="3043" spans="1:16">
      <c r="A3043" t="s">
        <v>3690</v>
      </c>
      <c r="B3043" s="5">
        <v>44958</v>
      </c>
      <c r="C3043" t="s">
        <v>104</v>
      </c>
      <c r="D3043" t="s">
        <v>588</v>
      </c>
      <c r="E3043">
        <v>6</v>
      </c>
      <c r="F3043" t="str">
        <f t="shared" si="188"/>
        <v>Bulk</v>
      </c>
      <c r="G3043" s="3">
        <v>465</v>
      </c>
      <c r="H3043">
        <v>10</v>
      </c>
      <c r="I3043" t="str">
        <f t="shared" si="189"/>
        <v>discounted</v>
      </c>
      <c r="J3043" s="3">
        <f>Table3[[#This Row],[Quantity_Sold]]*Table3[[#This Row],[Selling_Price]]</f>
        <v>2790</v>
      </c>
      <c r="K3043" s="3">
        <f t="shared" si="190"/>
        <v>46.5</v>
      </c>
      <c r="L3043" s="3">
        <f t="shared" si="191"/>
        <v>2743.5</v>
      </c>
      <c r="M3043" s="3" t="str">
        <f>TEXT(Table3[[#This Row],[Date]], "mmmm")</f>
        <v>February</v>
      </c>
      <c r="N3043" s="3" t="str">
        <f>_xlfn.XLOOKUP(D3043,Customers!A:A,Customers!B:B )</f>
        <v>Wilkinson, Bell and Stevens</v>
      </c>
      <c r="O3043" s="3" t="str">
        <f>_xlfn.XLOOKUP(C3043,Books!A:A,Books!B:B)</f>
        <v>Process find daughter</v>
      </c>
      <c r="P3043" s="3" t="str">
        <f>INDEX(Customers!B:B,MATCH(D3043,Customers!A:A,0))</f>
        <v>Wilkinson, Bell and Stevens</v>
      </c>
    </row>
    <row r="3044" spans="1:16">
      <c r="A3044" t="s">
        <v>3691</v>
      </c>
      <c r="B3044" s="5">
        <v>44964</v>
      </c>
      <c r="C3044" t="s">
        <v>108</v>
      </c>
      <c r="D3044" t="s">
        <v>492</v>
      </c>
      <c r="E3044">
        <v>3</v>
      </c>
      <c r="F3044" t="str">
        <f t="shared" si="188"/>
        <v>normal</v>
      </c>
      <c r="G3044" s="3">
        <v>287</v>
      </c>
      <c r="H3044">
        <v>10</v>
      </c>
      <c r="I3044" t="str">
        <f t="shared" si="189"/>
        <v>discounted</v>
      </c>
      <c r="J3044" s="3">
        <f>Table3[[#This Row],[Quantity_Sold]]*Table3[[#This Row],[Selling_Price]]</f>
        <v>861</v>
      </c>
      <c r="K3044" s="3">
        <f t="shared" si="190"/>
        <v>28.7</v>
      </c>
      <c r="L3044" s="3">
        <f t="shared" si="191"/>
        <v>832.3</v>
      </c>
      <c r="M3044" s="3" t="str">
        <f>TEXT(Table3[[#This Row],[Date]], "mmmm")</f>
        <v>February</v>
      </c>
      <c r="N3044" s="3" t="str">
        <f>_xlfn.XLOOKUP(D3044,Customers!A:A,Customers!B:B )</f>
        <v>Murray, Mason and Taylor</v>
      </c>
      <c r="O3044" s="3" t="str">
        <f>_xlfn.XLOOKUP(C3044,Books!A:A,Books!B:B)</f>
        <v>Front</v>
      </c>
      <c r="P3044" s="3" t="str">
        <f>INDEX(Customers!B:B,MATCH(D3044,Customers!A:A,0))</f>
        <v>Murray, Mason and Taylor</v>
      </c>
    </row>
    <row r="3045" spans="1:16">
      <c r="A3045" t="s">
        <v>3692</v>
      </c>
      <c r="B3045" s="5">
        <v>44981</v>
      </c>
      <c r="C3045" t="s">
        <v>32</v>
      </c>
      <c r="D3045" t="s">
        <v>306</v>
      </c>
      <c r="E3045">
        <v>7</v>
      </c>
      <c r="F3045" t="str">
        <f t="shared" si="188"/>
        <v>Bulk</v>
      </c>
      <c r="G3045" s="3">
        <v>186</v>
      </c>
      <c r="H3045">
        <v>15</v>
      </c>
      <c r="I3045" t="str">
        <f t="shared" si="189"/>
        <v>discounted</v>
      </c>
      <c r="J3045" s="3">
        <f>Table3[[#This Row],[Quantity_Sold]]*Table3[[#This Row],[Selling_Price]]</f>
        <v>1302</v>
      </c>
      <c r="K3045" s="3">
        <f t="shared" si="190"/>
        <v>27.9</v>
      </c>
      <c r="L3045" s="3">
        <f t="shared" si="191"/>
        <v>1274.0999999999999</v>
      </c>
      <c r="M3045" s="3" t="str">
        <f>TEXT(Table3[[#This Row],[Date]], "mmmm")</f>
        <v>February</v>
      </c>
      <c r="N3045" s="3" t="str">
        <f>_xlfn.XLOOKUP(D3045,Customers!A:A,Customers!B:B )</f>
        <v>Brown-Smith</v>
      </c>
      <c r="O3045" s="3" t="str">
        <f>_xlfn.XLOOKUP(C3045,Books!A:A,Books!B:B)</f>
        <v>Charge along</v>
      </c>
      <c r="P3045" s="3" t="str">
        <f>INDEX(Customers!B:B,MATCH(D3045,Customers!A:A,0))</f>
        <v>Brown-Smith</v>
      </c>
    </row>
    <row r="3046" spans="1:16">
      <c r="A3046" t="s">
        <v>3693</v>
      </c>
      <c r="B3046" s="5">
        <v>44965</v>
      </c>
      <c r="C3046" t="s">
        <v>70</v>
      </c>
      <c r="D3046" t="s">
        <v>584</v>
      </c>
      <c r="E3046">
        <v>2</v>
      </c>
      <c r="F3046" t="str">
        <f t="shared" si="188"/>
        <v>normal</v>
      </c>
      <c r="G3046" s="3">
        <v>370</v>
      </c>
      <c r="H3046">
        <v>5</v>
      </c>
      <c r="I3046" t="str">
        <f t="shared" si="189"/>
        <v>discounted</v>
      </c>
      <c r="J3046" s="3">
        <f>Table3[[#This Row],[Quantity_Sold]]*Table3[[#This Row],[Selling_Price]]</f>
        <v>740</v>
      </c>
      <c r="K3046" s="3">
        <f t="shared" si="190"/>
        <v>18.5</v>
      </c>
      <c r="L3046" s="3">
        <f t="shared" si="191"/>
        <v>721.5</v>
      </c>
      <c r="M3046" s="3" t="str">
        <f>TEXT(Table3[[#This Row],[Date]], "mmmm")</f>
        <v>February</v>
      </c>
      <c r="N3046" s="3" t="str">
        <f>_xlfn.XLOOKUP(D3046,Customers!A:A,Customers!B:B )</f>
        <v>Bailey Inc</v>
      </c>
      <c r="O3046" s="3" t="str">
        <f>_xlfn.XLOOKUP(C3046,Books!A:A,Books!B:B)</f>
        <v>Assume wrong</v>
      </c>
      <c r="P3046" s="3" t="str">
        <f>INDEX(Customers!B:B,MATCH(D3046,Customers!A:A,0))</f>
        <v>Bailey Inc</v>
      </c>
    </row>
    <row r="3047" spans="1:16">
      <c r="A3047" t="s">
        <v>3694</v>
      </c>
      <c r="B3047" s="5">
        <v>44959</v>
      </c>
      <c r="C3047" t="s">
        <v>94</v>
      </c>
      <c r="D3047" t="s">
        <v>518</v>
      </c>
      <c r="E3047">
        <v>10</v>
      </c>
      <c r="F3047" t="str">
        <f t="shared" si="188"/>
        <v>Bulk</v>
      </c>
      <c r="G3047" s="3">
        <v>262</v>
      </c>
      <c r="H3047">
        <v>0</v>
      </c>
      <c r="I3047" t="str">
        <f t="shared" si="189"/>
        <v>full price</v>
      </c>
      <c r="J3047" s="3">
        <f>Table3[[#This Row],[Quantity_Sold]]*Table3[[#This Row],[Selling_Price]]</f>
        <v>2620</v>
      </c>
      <c r="K3047" s="3">
        <f t="shared" si="190"/>
        <v>0</v>
      </c>
      <c r="L3047" s="3">
        <f t="shared" si="191"/>
        <v>2620</v>
      </c>
      <c r="M3047" s="3" t="str">
        <f>TEXT(Table3[[#This Row],[Date]], "mmmm")</f>
        <v>February</v>
      </c>
      <c r="N3047" s="3" t="str">
        <f>_xlfn.XLOOKUP(D3047,Customers!A:A,Customers!B:B )</f>
        <v>Koch, Tran and Garner</v>
      </c>
      <c r="O3047" s="3" t="str">
        <f>_xlfn.XLOOKUP(C3047,Books!A:A,Books!B:B)</f>
        <v>Number owner</v>
      </c>
      <c r="P3047" s="3" t="str">
        <f>INDEX(Customers!B:B,MATCH(D3047,Customers!A:A,0))</f>
        <v>Koch, Tran and Garner</v>
      </c>
    </row>
    <row r="3048" spans="1:16">
      <c r="A3048" t="s">
        <v>3695</v>
      </c>
      <c r="B3048" s="5">
        <v>44970</v>
      </c>
      <c r="C3048" t="s">
        <v>122</v>
      </c>
      <c r="D3048" t="s">
        <v>300</v>
      </c>
      <c r="E3048">
        <v>9</v>
      </c>
      <c r="F3048" t="str">
        <f t="shared" si="188"/>
        <v>Bulk</v>
      </c>
      <c r="G3048" s="3">
        <v>326</v>
      </c>
      <c r="H3048">
        <v>10</v>
      </c>
      <c r="I3048" t="str">
        <f t="shared" si="189"/>
        <v>discounted</v>
      </c>
      <c r="J3048" s="3">
        <f>Table3[[#This Row],[Quantity_Sold]]*Table3[[#This Row],[Selling_Price]]</f>
        <v>2934</v>
      </c>
      <c r="K3048" s="3">
        <f t="shared" si="190"/>
        <v>32.6</v>
      </c>
      <c r="L3048" s="3">
        <f t="shared" si="191"/>
        <v>2901.4</v>
      </c>
      <c r="M3048" s="3" t="str">
        <f>TEXT(Table3[[#This Row],[Date]], "mmmm")</f>
        <v>February</v>
      </c>
      <c r="N3048" s="3" t="str">
        <f>_xlfn.XLOOKUP(D3048,Customers!A:A,Customers!B:B )</f>
        <v>Smith-Ramsey</v>
      </c>
      <c r="O3048" s="3" t="str">
        <f>_xlfn.XLOOKUP(C3048,Books!A:A,Books!B:B)</f>
        <v>Than every</v>
      </c>
      <c r="P3048" s="3" t="str">
        <f>INDEX(Customers!B:B,MATCH(D3048,Customers!A:A,0))</f>
        <v>Smith-Ramsey</v>
      </c>
    </row>
    <row r="3049" spans="1:16">
      <c r="A3049" t="s">
        <v>3696</v>
      </c>
      <c r="B3049" s="5">
        <v>44978</v>
      </c>
      <c r="C3049" t="s">
        <v>82</v>
      </c>
      <c r="D3049" t="s">
        <v>350</v>
      </c>
      <c r="E3049">
        <v>5</v>
      </c>
      <c r="F3049" t="str">
        <f t="shared" si="188"/>
        <v>normal</v>
      </c>
      <c r="G3049" s="3">
        <v>373</v>
      </c>
      <c r="H3049">
        <v>0</v>
      </c>
      <c r="I3049" t="str">
        <f t="shared" si="189"/>
        <v>full price</v>
      </c>
      <c r="J3049" s="3">
        <f>Table3[[#This Row],[Quantity_Sold]]*Table3[[#This Row],[Selling_Price]]</f>
        <v>1865</v>
      </c>
      <c r="K3049" s="3">
        <f t="shared" si="190"/>
        <v>0</v>
      </c>
      <c r="L3049" s="3">
        <f t="shared" si="191"/>
        <v>1865</v>
      </c>
      <c r="M3049" s="3" t="str">
        <f>TEXT(Table3[[#This Row],[Date]], "mmmm")</f>
        <v>February</v>
      </c>
      <c r="N3049" s="3" t="str">
        <f>_xlfn.XLOOKUP(D3049,Customers!A:A,Customers!B:B )</f>
        <v>Johnson-Bennett</v>
      </c>
      <c r="O3049" s="3" t="str">
        <f>_xlfn.XLOOKUP(C3049,Books!A:A,Books!B:B)</f>
        <v>Light leader expect</v>
      </c>
      <c r="P3049" s="3" t="str">
        <f>INDEX(Customers!B:B,MATCH(D3049,Customers!A:A,0))</f>
        <v>Johnson-Bennett</v>
      </c>
    </row>
    <row r="3050" spans="1:16">
      <c r="A3050" t="s">
        <v>3697</v>
      </c>
      <c r="B3050" s="5">
        <v>44972</v>
      </c>
      <c r="C3050" t="s">
        <v>38</v>
      </c>
      <c r="D3050" t="s">
        <v>298</v>
      </c>
      <c r="E3050">
        <v>4</v>
      </c>
      <c r="F3050" t="str">
        <f t="shared" si="188"/>
        <v>normal</v>
      </c>
      <c r="G3050" s="3">
        <v>417</v>
      </c>
      <c r="H3050">
        <v>15</v>
      </c>
      <c r="I3050" t="str">
        <f t="shared" si="189"/>
        <v>discounted</v>
      </c>
      <c r="J3050" s="3">
        <f>Table3[[#This Row],[Quantity_Sold]]*Table3[[#This Row],[Selling_Price]]</f>
        <v>1668</v>
      </c>
      <c r="K3050" s="3">
        <f t="shared" si="190"/>
        <v>62.55</v>
      </c>
      <c r="L3050" s="3">
        <f t="shared" si="191"/>
        <v>1605.45</v>
      </c>
      <c r="M3050" s="3" t="str">
        <f>TEXT(Table3[[#This Row],[Date]], "mmmm")</f>
        <v>February</v>
      </c>
      <c r="N3050" s="3" t="str">
        <f>_xlfn.XLOOKUP(D3050,Customers!A:A,Customers!B:B )</f>
        <v>Hayes, Hampton and Palmer</v>
      </c>
      <c r="O3050" s="3" t="str">
        <f>_xlfn.XLOOKUP(C3050,Books!A:A,Books!B:B)</f>
        <v>Impact believe worker look</v>
      </c>
      <c r="P3050" s="3" t="str">
        <f>INDEX(Customers!B:B,MATCH(D3050,Customers!A:A,0))</f>
        <v>Hayes, Hampton and Palmer</v>
      </c>
    </row>
    <row r="3051" spans="1:16">
      <c r="A3051" t="s">
        <v>3698</v>
      </c>
      <c r="B3051" s="5">
        <v>44985</v>
      </c>
      <c r="C3051" t="s">
        <v>108</v>
      </c>
      <c r="D3051" t="s">
        <v>422</v>
      </c>
      <c r="E3051">
        <v>9</v>
      </c>
      <c r="F3051" t="str">
        <f t="shared" si="188"/>
        <v>Bulk</v>
      </c>
      <c r="G3051" s="3">
        <v>287</v>
      </c>
      <c r="H3051">
        <v>10</v>
      </c>
      <c r="I3051" t="str">
        <f t="shared" si="189"/>
        <v>discounted</v>
      </c>
      <c r="J3051" s="3">
        <f>Table3[[#This Row],[Quantity_Sold]]*Table3[[#This Row],[Selling_Price]]</f>
        <v>2583</v>
      </c>
      <c r="K3051" s="3">
        <f t="shared" si="190"/>
        <v>28.7</v>
      </c>
      <c r="L3051" s="3">
        <f t="shared" si="191"/>
        <v>2554.3000000000002</v>
      </c>
      <c r="M3051" s="3" t="str">
        <f>TEXT(Table3[[#This Row],[Date]], "mmmm")</f>
        <v>February</v>
      </c>
      <c r="N3051" s="3" t="str">
        <f>_xlfn.XLOOKUP(D3051,Customers!A:A,Customers!B:B )</f>
        <v>Butler-Carter</v>
      </c>
      <c r="O3051" s="3" t="str">
        <f>_xlfn.XLOOKUP(C3051,Books!A:A,Books!B:B)</f>
        <v>Front</v>
      </c>
      <c r="P3051" s="3" t="str">
        <f>INDEX(Customers!B:B,MATCH(D3051,Customers!A:A,0))</f>
        <v>Butler-Carter</v>
      </c>
    </row>
    <row r="3052" spans="1:16">
      <c r="A3052" t="s">
        <v>3699</v>
      </c>
      <c r="B3052" s="5">
        <v>44963</v>
      </c>
      <c r="C3052" t="s">
        <v>42</v>
      </c>
      <c r="D3052" t="s">
        <v>474</v>
      </c>
      <c r="E3052">
        <v>5</v>
      </c>
      <c r="F3052" t="str">
        <f t="shared" si="188"/>
        <v>normal</v>
      </c>
      <c r="G3052" s="3">
        <v>303</v>
      </c>
      <c r="H3052">
        <v>0</v>
      </c>
      <c r="I3052" t="str">
        <f t="shared" si="189"/>
        <v>full price</v>
      </c>
      <c r="J3052" s="3">
        <f>Table3[[#This Row],[Quantity_Sold]]*Table3[[#This Row],[Selling_Price]]</f>
        <v>1515</v>
      </c>
      <c r="K3052" s="3">
        <f t="shared" si="190"/>
        <v>0</v>
      </c>
      <c r="L3052" s="3">
        <f t="shared" si="191"/>
        <v>1515</v>
      </c>
      <c r="M3052" s="3" t="str">
        <f>TEXT(Table3[[#This Row],[Date]], "mmmm")</f>
        <v>February</v>
      </c>
      <c r="N3052" s="3" t="str">
        <f>_xlfn.XLOOKUP(D3052,Customers!A:A,Customers!B:B )</f>
        <v>Murphy and Sons</v>
      </c>
      <c r="O3052" s="3" t="str">
        <f>_xlfn.XLOOKUP(C3052,Books!A:A,Books!B:B)</f>
        <v>Industry sport interesting</v>
      </c>
      <c r="P3052" s="3" t="str">
        <f>INDEX(Customers!B:B,MATCH(D3052,Customers!A:A,0))</f>
        <v>Murphy and Sons</v>
      </c>
    </row>
    <row r="3053" spans="1:16">
      <c r="A3053" t="s">
        <v>3700</v>
      </c>
      <c r="B3053" s="5">
        <v>44979</v>
      </c>
      <c r="C3053" t="s">
        <v>54</v>
      </c>
      <c r="D3053" t="s">
        <v>616</v>
      </c>
      <c r="E3053">
        <v>8</v>
      </c>
      <c r="F3053" t="str">
        <f t="shared" si="188"/>
        <v>Bulk</v>
      </c>
      <c r="G3053" s="3">
        <v>421</v>
      </c>
      <c r="H3053">
        <v>5</v>
      </c>
      <c r="I3053" t="str">
        <f t="shared" si="189"/>
        <v>discounted</v>
      </c>
      <c r="J3053" s="3">
        <f>Table3[[#This Row],[Quantity_Sold]]*Table3[[#This Row],[Selling_Price]]</f>
        <v>3368</v>
      </c>
      <c r="K3053" s="3">
        <f t="shared" si="190"/>
        <v>21.05</v>
      </c>
      <c r="L3053" s="3">
        <f t="shared" si="191"/>
        <v>3346.95</v>
      </c>
      <c r="M3053" s="3" t="str">
        <f>TEXT(Table3[[#This Row],[Date]], "mmmm")</f>
        <v>February</v>
      </c>
      <c r="N3053" s="3" t="str">
        <f>_xlfn.XLOOKUP(D3053,Customers!A:A,Customers!B:B )</f>
        <v>Parker-Turner</v>
      </c>
      <c r="O3053" s="3" t="str">
        <f>_xlfn.XLOOKUP(C3053,Books!A:A,Books!B:B)</f>
        <v>Author director</v>
      </c>
      <c r="P3053" s="3" t="str">
        <f>INDEX(Customers!B:B,MATCH(D3053,Customers!A:A,0))</f>
        <v>Parker-Turner</v>
      </c>
    </row>
    <row r="3054" spans="1:16">
      <c r="A3054" t="s">
        <v>3701</v>
      </c>
      <c r="B3054" s="5">
        <v>44978</v>
      </c>
      <c r="C3054" t="s">
        <v>76</v>
      </c>
      <c r="D3054" t="s">
        <v>594</v>
      </c>
      <c r="E3054">
        <v>2</v>
      </c>
      <c r="F3054" t="str">
        <f t="shared" si="188"/>
        <v>normal</v>
      </c>
      <c r="G3054" s="3">
        <v>305</v>
      </c>
      <c r="H3054">
        <v>15</v>
      </c>
      <c r="I3054" t="str">
        <f t="shared" si="189"/>
        <v>discounted</v>
      </c>
      <c r="J3054" s="3">
        <f>Table3[[#This Row],[Quantity_Sold]]*Table3[[#This Row],[Selling_Price]]</f>
        <v>610</v>
      </c>
      <c r="K3054" s="3">
        <f t="shared" si="190"/>
        <v>45.75</v>
      </c>
      <c r="L3054" s="3">
        <f t="shared" si="191"/>
        <v>564.25</v>
      </c>
      <c r="M3054" s="3" t="str">
        <f>TEXT(Table3[[#This Row],[Date]], "mmmm")</f>
        <v>February</v>
      </c>
      <c r="N3054" s="3" t="str">
        <f>_xlfn.XLOOKUP(D3054,Customers!A:A,Customers!B:B )</f>
        <v>Bauer, Page and Archer</v>
      </c>
      <c r="O3054" s="3" t="str">
        <f>_xlfn.XLOOKUP(C3054,Books!A:A,Books!B:B)</f>
        <v>Above treatment</v>
      </c>
      <c r="P3054" s="3" t="str">
        <f>INDEX(Customers!B:B,MATCH(D3054,Customers!A:A,0))</f>
        <v>Bauer, Page and Archer</v>
      </c>
    </row>
    <row r="3055" spans="1:16">
      <c r="A3055" t="s">
        <v>3702</v>
      </c>
      <c r="B3055" s="5">
        <v>44978</v>
      </c>
      <c r="C3055" t="s">
        <v>18</v>
      </c>
      <c r="D3055" t="s">
        <v>614</v>
      </c>
      <c r="E3055">
        <v>5</v>
      </c>
      <c r="F3055" t="str">
        <f t="shared" si="188"/>
        <v>normal</v>
      </c>
      <c r="G3055" s="3">
        <v>500</v>
      </c>
      <c r="H3055">
        <v>5</v>
      </c>
      <c r="I3055" t="str">
        <f t="shared" si="189"/>
        <v>discounted</v>
      </c>
      <c r="J3055" s="3">
        <f>Table3[[#This Row],[Quantity_Sold]]*Table3[[#This Row],[Selling_Price]]</f>
        <v>2500</v>
      </c>
      <c r="K3055" s="3">
        <f t="shared" si="190"/>
        <v>25</v>
      </c>
      <c r="L3055" s="3">
        <f t="shared" si="191"/>
        <v>2475</v>
      </c>
      <c r="M3055" s="3" t="str">
        <f>TEXT(Table3[[#This Row],[Date]], "mmmm")</f>
        <v>February</v>
      </c>
      <c r="N3055" s="3" t="str">
        <f>_xlfn.XLOOKUP(D3055,Customers!A:A,Customers!B:B )</f>
        <v>Morgan PLC</v>
      </c>
      <c r="O3055" s="3" t="str">
        <f>_xlfn.XLOOKUP(C3055,Books!A:A,Books!B:B)</f>
        <v>Cell become</v>
      </c>
      <c r="P3055" s="3" t="str">
        <f>INDEX(Customers!B:B,MATCH(D3055,Customers!A:A,0))</f>
        <v>Morgan PLC</v>
      </c>
    </row>
    <row r="3056" spans="1:16">
      <c r="A3056" t="s">
        <v>3703</v>
      </c>
      <c r="B3056" s="5">
        <v>44970</v>
      </c>
      <c r="C3056" t="s">
        <v>68</v>
      </c>
      <c r="D3056" t="s">
        <v>248</v>
      </c>
      <c r="E3056">
        <v>2</v>
      </c>
      <c r="F3056" t="str">
        <f t="shared" si="188"/>
        <v>normal</v>
      </c>
      <c r="G3056" s="3">
        <v>410</v>
      </c>
      <c r="H3056">
        <v>15</v>
      </c>
      <c r="I3056" t="str">
        <f t="shared" si="189"/>
        <v>discounted</v>
      </c>
      <c r="J3056" s="3">
        <f>Table3[[#This Row],[Quantity_Sold]]*Table3[[#This Row],[Selling_Price]]</f>
        <v>820</v>
      </c>
      <c r="K3056" s="3">
        <f t="shared" si="190"/>
        <v>61.5</v>
      </c>
      <c r="L3056" s="3">
        <f t="shared" si="191"/>
        <v>758.5</v>
      </c>
      <c r="M3056" s="3" t="str">
        <f>TEXT(Table3[[#This Row],[Date]], "mmmm")</f>
        <v>February</v>
      </c>
      <c r="N3056" s="3" t="str">
        <f>_xlfn.XLOOKUP(D3056,Customers!A:A,Customers!B:B )</f>
        <v>Macdonald Ltd</v>
      </c>
      <c r="O3056" s="3" t="str">
        <f>_xlfn.XLOOKUP(C3056,Books!A:A,Books!B:B)</f>
        <v>Audience will series</v>
      </c>
      <c r="P3056" s="3" t="str">
        <f>INDEX(Customers!B:B,MATCH(D3056,Customers!A:A,0))</f>
        <v>Macdonald Ltd</v>
      </c>
    </row>
    <row r="3057" spans="1:16">
      <c r="A3057" t="s">
        <v>3704</v>
      </c>
      <c r="B3057" s="5">
        <v>44960</v>
      </c>
      <c r="C3057" t="s">
        <v>116</v>
      </c>
      <c r="D3057" t="s">
        <v>462</v>
      </c>
      <c r="E3057">
        <v>5</v>
      </c>
      <c r="F3057" t="str">
        <f t="shared" si="188"/>
        <v>normal</v>
      </c>
      <c r="G3057" s="3">
        <v>209</v>
      </c>
      <c r="H3057">
        <v>0</v>
      </c>
      <c r="I3057" t="str">
        <f t="shared" si="189"/>
        <v>full price</v>
      </c>
      <c r="J3057" s="3">
        <f>Table3[[#This Row],[Quantity_Sold]]*Table3[[#This Row],[Selling_Price]]</f>
        <v>1045</v>
      </c>
      <c r="K3057" s="3">
        <f t="shared" si="190"/>
        <v>0</v>
      </c>
      <c r="L3057" s="3">
        <f t="shared" si="191"/>
        <v>1045</v>
      </c>
      <c r="M3057" s="3" t="str">
        <f>TEXT(Table3[[#This Row],[Date]], "mmmm")</f>
        <v>February</v>
      </c>
      <c r="N3057" s="3" t="str">
        <f>_xlfn.XLOOKUP(D3057,Customers!A:A,Customers!B:B )</f>
        <v>Harris Ltd</v>
      </c>
      <c r="O3057" s="3" t="str">
        <f>_xlfn.XLOOKUP(C3057,Books!A:A,Books!B:B)</f>
        <v>Present positive</v>
      </c>
      <c r="P3057" s="3" t="str">
        <f>INDEX(Customers!B:B,MATCH(D3057,Customers!A:A,0))</f>
        <v>Harris Ltd</v>
      </c>
    </row>
    <row r="3058" spans="1:16">
      <c r="A3058" t="s">
        <v>3705</v>
      </c>
      <c r="B3058" s="5">
        <v>44979</v>
      </c>
      <c r="C3058" t="s">
        <v>84</v>
      </c>
      <c r="D3058" t="s">
        <v>246</v>
      </c>
      <c r="E3058">
        <v>2</v>
      </c>
      <c r="F3058" t="str">
        <f t="shared" si="188"/>
        <v>normal</v>
      </c>
      <c r="G3058" s="3">
        <v>481</v>
      </c>
      <c r="H3058">
        <v>0</v>
      </c>
      <c r="I3058" t="str">
        <f t="shared" si="189"/>
        <v>full price</v>
      </c>
      <c r="J3058" s="3">
        <f>Table3[[#This Row],[Quantity_Sold]]*Table3[[#This Row],[Selling_Price]]</f>
        <v>962</v>
      </c>
      <c r="K3058" s="3">
        <f t="shared" si="190"/>
        <v>0</v>
      </c>
      <c r="L3058" s="3">
        <f t="shared" si="191"/>
        <v>962</v>
      </c>
      <c r="M3058" s="3" t="str">
        <f>TEXT(Table3[[#This Row],[Date]], "mmmm")</f>
        <v>February</v>
      </c>
      <c r="N3058" s="3" t="str">
        <f>_xlfn.XLOOKUP(D3058,Customers!A:A,Customers!B:B )</f>
        <v>Murphy LLC</v>
      </c>
      <c r="O3058" s="3" t="str">
        <f>_xlfn.XLOOKUP(C3058,Books!A:A,Books!B:B)</f>
        <v>Statement back brother</v>
      </c>
      <c r="P3058" s="3" t="str">
        <f>INDEX(Customers!B:B,MATCH(D3058,Customers!A:A,0))</f>
        <v>Murphy LLC</v>
      </c>
    </row>
    <row r="3059" spans="1:16">
      <c r="A3059" t="s">
        <v>3706</v>
      </c>
      <c r="B3059" s="5">
        <v>44970</v>
      </c>
      <c r="C3059" t="s">
        <v>80</v>
      </c>
      <c r="D3059" t="s">
        <v>206</v>
      </c>
      <c r="E3059">
        <v>4</v>
      </c>
      <c r="F3059" t="str">
        <f t="shared" si="188"/>
        <v>normal</v>
      </c>
      <c r="G3059" s="3">
        <v>164</v>
      </c>
      <c r="H3059">
        <v>15</v>
      </c>
      <c r="I3059" t="str">
        <f t="shared" si="189"/>
        <v>discounted</v>
      </c>
      <c r="J3059" s="3">
        <f>Table3[[#This Row],[Quantity_Sold]]*Table3[[#This Row],[Selling_Price]]</f>
        <v>656</v>
      </c>
      <c r="K3059" s="3">
        <f t="shared" si="190"/>
        <v>24.6</v>
      </c>
      <c r="L3059" s="3">
        <f t="shared" si="191"/>
        <v>631.4</v>
      </c>
      <c r="M3059" s="3" t="str">
        <f>TEXT(Table3[[#This Row],[Date]], "mmmm")</f>
        <v>February</v>
      </c>
      <c r="N3059" s="3" t="str">
        <f>_xlfn.XLOOKUP(D3059,Customers!A:A,Customers!B:B )</f>
        <v>Sanchez-Jenkins</v>
      </c>
      <c r="O3059" s="3" t="str">
        <f>_xlfn.XLOOKUP(C3059,Books!A:A,Books!B:B)</f>
        <v>Can apply</v>
      </c>
      <c r="P3059" s="3" t="str">
        <f>INDEX(Customers!B:B,MATCH(D3059,Customers!A:A,0))</f>
        <v>Sanchez-Jenkins</v>
      </c>
    </row>
    <row r="3060" spans="1:16">
      <c r="A3060" t="s">
        <v>3707</v>
      </c>
      <c r="B3060" s="5">
        <v>44982</v>
      </c>
      <c r="C3060" t="s">
        <v>94</v>
      </c>
      <c r="D3060" t="s">
        <v>408</v>
      </c>
      <c r="E3060">
        <v>2</v>
      </c>
      <c r="F3060" t="str">
        <f t="shared" si="188"/>
        <v>normal</v>
      </c>
      <c r="G3060" s="3">
        <v>262</v>
      </c>
      <c r="H3060">
        <v>5</v>
      </c>
      <c r="I3060" t="str">
        <f t="shared" si="189"/>
        <v>discounted</v>
      </c>
      <c r="J3060" s="3">
        <f>Table3[[#This Row],[Quantity_Sold]]*Table3[[#This Row],[Selling_Price]]</f>
        <v>524</v>
      </c>
      <c r="K3060" s="3">
        <f t="shared" si="190"/>
        <v>13.1</v>
      </c>
      <c r="L3060" s="3">
        <f t="shared" si="191"/>
        <v>510.9</v>
      </c>
      <c r="M3060" s="3" t="str">
        <f>TEXT(Table3[[#This Row],[Date]], "mmmm")</f>
        <v>February</v>
      </c>
      <c r="N3060" s="3" t="str">
        <f>_xlfn.XLOOKUP(D3060,Customers!A:A,Customers!B:B )</f>
        <v>Miranda-Jimenez</v>
      </c>
      <c r="O3060" s="3" t="str">
        <f>_xlfn.XLOOKUP(C3060,Books!A:A,Books!B:B)</f>
        <v>Number owner</v>
      </c>
      <c r="P3060" s="3" t="str">
        <f>INDEX(Customers!B:B,MATCH(D3060,Customers!A:A,0))</f>
        <v>Miranda-Jimenez</v>
      </c>
    </row>
    <row r="3061" spans="1:16">
      <c r="A3061" t="s">
        <v>3708</v>
      </c>
      <c r="B3061" s="5">
        <v>44975</v>
      </c>
      <c r="C3061" t="s">
        <v>92</v>
      </c>
      <c r="D3061" t="s">
        <v>478</v>
      </c>
      <c r="E3061">
        <v>1</v>
      </c>
      <c r="F3061" t="str">
        <f t="shared" si="188"/>
        <v>normal</v>
      </c>
      <c r="G3061" s="3">
        <v>381</v>
      </c>
      <c r="H3061">
        <v>15</v>
      </c>
      <c r="I3061" t="str">
        <f t="shared" si="189"/>
        <v>discounted</v>
      </c>
      <c r="J3061" s="3">
        <f>Table3[[#This Row],[Quantity_Sold]]*Table3[[#This Row],[Selling_Price]]</f>
        <v>381</v>
      </c>
      <c r="K3061" s="3">
        <f t="shared" si="190"/>
        <v>57.15</v>
      </c>
      <c r="L3061" s="3">
        <f t="shared" si="191"/>
        <v>323.85000000000002</v>
      </c>
      <c r="M3061" s="3" t="str">
        <f>TEXT(Table3[[#This Row],[Date]], "mmmm")</f>
        <v>February</v>
      </c>
      <c r="N3061" s="3" t="str">
        <f>_xlfn.XLOOKUP(D3061,Customers!A:A,Customers!B:B )</f>
        <v>Moran LLC</v>
      </c>
      <c r="O3061" s="3" t="str">
        <f>_xlfn.XLOOKUP(C3061,Books!A:A,Books!B:B)</f>
        <v>Also general growth local</v>
      </c>
      <c r="P3061" s="3" t="str">
        <f>INDEX(Customers!B:B,MATCH(D3061,Customers!A:A,0))</f>
        <v>Moran LLC</v>
      </c>
    </row>
    <row r="3062" spans="1:16">
      <c r="A3062" t="s">
        <v>3709</v>
      </c>
      <c r="B3062" s="5">
        <v>44984</v>
      </c>
      <c r="C3062" t="s">
        <v>58</v>
      </c>
      <c r="D3062" t="s">
        <v>354</v>
      </c>
      <c r="E3062">
        <v>2</v>
      </c>
      <c r="F3062" t="str">
        <f t="shared" si="188"/>
        <v>normal</v>
      </c>
      <c r="G3062" s="3">
        <v>467</v>
      </c>
      <c r="H3062">
        <v>10</v>
      </c>
      <c r="I3062" t="str">
        <f t="shared" si="189"/>
        <v>discounted</v>
      </c>
      <c r="J3062" s="3">
        <f>Table3[[#This Row],[Quantity_Sold]]*Table3[[#This Row],[Selling_Price]]</f>
        <v>934</v>
      </c>
      <c r="K3062" s="3">
        <f t="shared" si="190"/>
        <v>46.7</v>
      </c>
      <c r="L3062" s="3">
        <f t="shared" si="191"/>
        <v>887.3</v>
      </c>
      <c r="M3062" s="3" t="str">
        <f>TEXT(Table3[[#This Row],[Date]], "mmmm")</f>
        <v>February</v>
      </c>
      <c r="N3062" s="3" t="str">
        <f>_xlfn.XLOOKUP(D3062,Customers!A:A,Customers!B:B )</f>
        <v>Davis, Harmon and Morgan</v>
      </c>
      <c r="O3062" s="3" t="str">
        <f>_xlfn.XLOOKUP(C3062,Books!A:A,Books!B:B)</f>
        <v>World threat</v>
      </c>
      <c r="P3062" s="3" t="str">
        <f>INDEX(Customers!B:B,MATCH(D3062,Customers!A:A,0))</f>
        <v>Davis, Harmon and Morgan</v>
      </c>
    </row>
    <row r="3063" spans="1:16">
      <c r="A3063" t="s">
        <v>3710</v>
      </c>
      <c r="B3063" s="5">
        <v>44977</v>
      </c>
      <c r="C3063" t="s">
        <v>74</v>
      </c>
      <c r="D3063" t="s">
        <v>438</v>
      </c>
      <c r="E3063">
        <v>4</v>
      </c>
      <c r="F3063" t="str">
        <f t="shared" si="188"/>
        <v>normal</v>
      </c>
      <c r="G3063" s="3">
        <v>347</v>
      </c>
      <c r="H3063">
        <v>15</v>
      </c>
      <c r="I3063" t="str">
        <f t="shared" si="189"/>
        <v>discounted</v>
      </c>
      <c r="J3063" s="3">
        <f>Table3[[#This Row],[Quantity_Sold]]*Table3[[#This Row],[Selling_Price]]</f>
        <v>1388</v>
      </c>
      <c r="K3063" s="3">
        <f t="shared" si="190"/>
        <v>52.05</v>
      </c>
      <c r="L3063" s="3">
        <f t="shared" si="191"/>
        <v>1335.95</v>
      </c>
      <c r="M3063" s="3" t="str">
        <f>TEXT(Table3[[#This Row],[Date]], "mmmm")</f>
        <v>February</v>
      </c>
      <c r="N3063" s="3" t="str">
        <f>_xlfn.XLOOKUP(D3063,Customers!A:A,Customers!B:B )</f>
        <v>Wolfe-Spencer</v>
      </c>
      <c r="O3063" s="3" t="str">
        <f>_xlfn.XLOOKUP(C3063,Books!A:A,Books!B:B)</f>
        <v>Think either pressure</v>
      </c>
      <c r="P3063" s="3" t="str">
        <f>INDEX(Customers!B:B,MATCH(D3063,Customers!A:A,0))</f>
        <v>Wolfe-Spencer</v>
      </c>
    </row>
    <row r="3064" spans="1:16">
      <c r="A3064" t="s">
        <v>3711</v>
      </c>
      <c r="B3064" s="5">
        <v>44967</v>
      </c>
      <c r="C3064" t="s">
        <v>56</v>
      </c>
      <c r="D3064" t="s">
        <v>318</v>
      </c>
      <c r="E3064">
        <v>9</v>
      </c>
      <c r="F3064" t="str">
        <f t="shared" si="188"/>
        <v>Bulk</v>
      </c>
      <c r="G3064" s="3">
        <v>222</v>
      </c>
      <c r="H3064">
        <v>5</v>
      </c>
      <c r="I3064" t="str">
        <f t="shared" si="189"/>
        <v>discounted</v>
      </c>
      <c r="J3064" s="3">
        <f>Table3[[#This Row],[Quantity_Sold]]*Table3[[#This Row],[Selling_Price]]</f>
        <v>1998</v>
      </c>
      <c r="K3064" s="3">
        <f t="shared" si="190"/>
        <v>11.1</v>
      </c>
      <c r="L3064" s="3">
        <f t="shared" si="191"/>
        <v>1986.9</v>
      </c>
      <c r="M3064" s="3" t="str">
        <f>TEXT(Table3[[#This Row],[Date]], "mmmm")</f>
        <v>February</v>
      </c>
      <c r="N3064" s="3" t="str">
        <f>_xlfn.XLOOKUP(D3064,Customers!A:A,Customers!B:B )</f>
        <v>Davis, Shepard and Clay</v>
      </c>
      <c r="O3064" s="3" t="str">
        <f>_xlfn.XLOOKUP(C3064,Books!A:A,Books!B:B)</f>
        <v>Unit coach</v>
      </c>
      <c r="P3064" s="3" t="str">
        <f>INDEX(Customers!B:B,MATCH(D3064,Customers!A:A,0))</f>
        <v>Davis, Shepard and Clay</v>
      </c>
    </row>
    <row r="3065" spans="1:16">
      <c r="A3065" t="s">
        <v>3712</v>
      </c>
      <c r="B3065" s="5">
        <v>44967</v>
      </c>
      <c r="C3065" t="s">
        <v>82</v>
      </c>
      <c r="D3065" t="s">
        <v>478</v>
      </c>
      <c r="E3065">
        <v>3</v>
      </c>
      <c r="F3065" t="str">
        <f t="shared" si="188"/>
        <v>normal</v>
      </c>
      <c r="G3065" s="3">
        <v>373</v>
      </c>
      <c r="H3065">
        <v>15</v>
      </c>
      <c r="I3065" t="str">
        <f t="shared" si="189"/>
        <v>discounted</v>
      </c>
      <c r="J3065" s="3">
        <f>Table3[[#This Row],[Quantity_Sold]]*Table3[[#This Row],[Selling_Price]]</f>
        <v>1119</v>
      </c>
      <c r="K3065" s="3">
        <f t="shared" si="190"/>
        <v>55.95</v>
      </c>
      <c r="L3065" s="3">
        <f t="shared" si="191"/>
        <v>1063.05</v>
      </c>
      <c r="M3065" s="3" t="str">
        <f>TEXT(Table3[[#This Row],[Date]], "mmmm")</f>
        <v>February</v>
      </c>
      <c r="N3065" s="3" t="str">
        <f>_xlfn.XLOOKUP(D3065,Customers!A:A,Customers!B:B )</f>
        <v>Moran LLC</v>
      </c>
      <c r="O3065" s="3" t="str">
        <f>_xlfn.XLOOKUP(C3065,Books!A:A,Books!B:B)</f>
        <v>Light leader expect</v>
      </c>
      <c r="P3065" s="3" t="str">
        <f>INDEX(Customers!B:B,MATCH(D3065,Customers!A:A,0))</f>
        <v>Moran LLC</v>
      </c>
    </row>
    <row r="3066" spans="1:16">
      <c r="A3066" t="s">
        <v>3713</v>
      </c>
      <c r="B3066" s="5">
        <v>44959</v>
      </c>
      <c r="C3066" t="s">
        <v>86</v>
      </c>
      <c r="D3066" t="s">
        <v>508</v>
      </c>
      <c r="E3066">
        <v>5</v>
      </c>
      <c r="F3066" t="str">
        <f t="shared" si="188"/>
        <v>normal</v>
      </c>
      <c r="G3066" s="3">
        <v>356</v>
      </c>
      <c r="H3066">
        <v>10</v>
      </c>
      <c r="I3066" t="str">
        <f t="shared" si="189"/>
        <v>discounted</v>
      </c>
      <c r="J3066" s="3">
        <f>Table3[[#This Row],[Quantity_Sold]]*Table3[[#This Row],[Selling_Price]]</f>
        <v>1780</v>
      </c>
      <c r="K3066" s="3">
        <f t="shared" si="190"/>
        <v>35.6</v>
      </c>
      <c r="L3066" s="3">
        <f t="shared" si="191"/>
        <v>1744.4</v>
      </c>
      <c r="M3066" s="3" t="str">
        <f>TEXT(Table3[[#This Row],[Date]], "mmmm")</f>
        <v>February</v>
      </c>
      <c r="N3066" s="3" t="str">
        <f>_xlfn.XLOOKUP(D3066,Customers!A:A,Customers!B:B )</f>
        <v>George, Howard and Mcdaniel</v>
      </c>
      <c r="O3066" s="3" t="str">
        <f>_xlfn.XLOOKUP(C3066,Books!A:A,Books!B:B)</f>
        <v>While responsibility</v>
      </c>
      <c r="P3066" s="3" t="str">
        <f>INDEX(Customers!B:B,MATCH(D3066,Customers!A:A,0))</f>
        <v>George, Howard and Mcdaniel</v>
      </c>
    </row>
    <row r="3067" spans="1:16">
      <c r="A3067" t="s">
        <v>3714</v>
      </c>
      <c r="B3067" s="5">
        <v>44961</v>
      </c>
      <c r="C3067" t="s">
        <v>78</v>
      </c>
      <c r="D3067" t="s">
        <v>570</v>
      </c>
      <c r="E3067">
        <v>5</v>
      </c>
      <c r="F3067" t="str">
        <f t="shared" si="188"/>
        <v>normal</v>
      </c>
      <c r="G3067" s="3">
        <v>288</v>
      </c>
      <c r="H3067">
        <v>5</v>
      </c>
      <c r="I3067" t="str">
        <f t="shared" si="189"/>
        <v>discounted</v>
      </c>
      <c r="J3067" s="3">
        <f>Table3[[#This Row],[Quantity_Sold]]*Table3[[#This Row],[Selling_Price]]</f>
        <v>1440</v>
      </c>
      <c r="K3067" s="3">
        <f t="shared" si="190"/>
        <v>14.4</v>
      </c>
      <c r="L3067" s="3">
        <f t="shared" si="191"/>
        <v>1425.6</v>
      </c>
      <c r="M3067" s="3" t="str">
        <f>TEXT(Table3[[#This Row],[Date]], "mmmm")</f>
        <v>February</v>
      </c>
      <c r="N3067" s="3" t="str">
        <f>_xlfn.XLOOKUP(D3067,Customers!A:A,Customers!B:B )</f>
        <v>Potter Group</v>
      </c>
      <c r="O3067" s="3" t="str">
        <f>_xlfn.XLOOKUP(C3067,Books!A:A,Books!B:B)</f>
        <v>Visit although I</v>
      </c>
      <c r="P3067" s="3" t="str">
        <f>INDEX(Customers!B:B,MATCH(D3067,Customers!A:A,0))</f>
        <v>Potter Group</v>
      </c>
    </row>
    <row r="3068" spans="1:16">
      <c r="A3068" t="s">
        <v>3715</v>
      </c>
      <c r="B3068" s="5">
        <v>44962</v>
      </c>
      <c r="C3068" t="s">
        <v>32</v>
      </c>
      <c r="D3068" t="s">
        <v>262</v>
      </c>
      <c r="E3068">
        <v>7</v>
      </c>
      <c r="F3068" t="str">
        <f t="shared" si="188"/>
        <v>Bulk</v>
      </c>
      <c r="G3068" s="3">
        <v>186</v>
      </c>
      <c r="H3068">
        <v>5</v>
      </c>
      <c r="I3068" t="str">
        <f t="shared" si="189"/>
        <v>discounted</v>
      </c>
      <c r="J3068" s="3">
        <f>Table3[[#This Row],[Quantity_Sold]]*Table3[[#This Row],[Selling_Price]]</f>
        <v>1302</v>
      </c>
      <c r="K3068" s="3">
        <f t="shared" si="190"/>
        <v>9.3000000000000007</v>
      </c>
      <c r="L3068" s="3">
        <f t="shared" si="191"/>
        <v>1292.7</v>
      </c>
      <c r="M3068" s="3" t="str">
        <f>TEXT(Table3[[#This Row],[Date]], "mmmm")</f>
        <v>February</v>
      </c>
      <c r="N3068" s="3" t="str">
        <f>_xlfn.XLOOKUP(D3068,Customers!A:A,Customers!B:B )</f>
        <v>Brown, Diaz and Freeman</v>
      </c>
      <c r="O3068" s="3" t="str">
        <f>_xlfn.XLOOKUP(C3068,Books!A:A,Books!B:B)</f>
        <v>Charge along</v>
      </c>
      <c r="P3068" s="3" t="str">
        <f>INDEX(Customers!B:B,MATCH(D3068,Customers!A:A,0))</f>
        <v>Brown, Diaz and Freeman</v>
      </c>
    </row>
    <row r="3069" spans="1:16">
      <c r="A3069" t="s">
        <v>3716</v>
      </c>
      <c r="B3069" s="5">
        <v>44971</v>
      </c>
      <c r="C3069" t="s">
        <v>58</v>
      </c>
      <c r="D3069" t="s">
        <v>304</v>
      </c>
      <c r="E3069">
        <v>1</v>
      </c>
      <c r="F3069" t="str">
        <f t="shared" si="188"/>
        <v>normal</v>
      </c>
      <c r="G3069" s="3">
        <v>467</v>
      </c>
      <c r="H3069">
        <v>0</v>
      </c>
      <c r="I3069" t="str">
        <f t="shared" si="189"/>
        <v>full price</v>
      </c>
      <c r="J3069" s="3">
        <f>Table3[[#This Row],[Quantity_Sold]]*Table3[[#This Row],[Selling_Price]]</f>
        <v>467</v>
      </c>
      <c r="K3069" s="3">
        <f t="shared" si="190"/>
        <v>0</v>
      </c>
      <c r="L3069" s="3">
        <f t="shared" si="191"/>
        <v>467</v>
      </c>
      <c r="M3069" s="3" t="str">
        <f>TEXT(Table3[[#This Row],[Date]], "mmmm")</f>
        <v>February</v>
      </c>
      <c r="N3069" s="3" t="str">
        <f>_xlfn.XLOOKUP(D3069,Customers!A:A,Customers!B:B )</f>
        <v>Roberts, Silva and Gray</v>
      </c>
      <c r="O3069" s="3" t="str">
        <f>_xlfn.XLOOKUP(C3069,Books!A:A,Books!B:B)</f>
        <v>World threat</v>
      </c>
      <c r="P3069" s="3" t="str">
        <f>INDEX(Customers!B:B,MATCH(D3069,Customers!A:A,0))</f>
        <v>Roberts, Silva and Gray</v>
      </c>
    </row>
    <row r="3070" spans="1:16">
      <c r="A3070" t="s">
        <v>3717</v>
      </c>
      <c r="B3070" s="5">
        <v>44960</v>
      </c>
      <c r="C3070" t="s">
        <v>24</v>
      </c>
      <c r="D3070" t="s">
        <v>342</v>
      </c>
      <c r="E3070">
        <v>4</v>
      </c>
      <c r="F3070" t="str">
        <f t="shared" si="188"/>
        <v>normal</v>
      </c>
      <c r="G3070" s="3">
        <v>492</v>
      </c>
      <c r="H3070">
        <v>0</v>
      </c>
      <c r="I3070" t="str">
        <f t="shared" si="189"/>
        <v>full price</v>
      </c>
      <c r="J3070" s="3">
        <f>Table3[[#This Row],[Quantity_Sold]]*Table3[[#This Row],[Selling_Price]]</f>
        <v>1968</v>
      </c>
      <c r="K3070" s="3">
        <f t="shared" si="190"/>
        <v>0</v>
      </c>
      <c r="L3070" s="3">
        <f t="shared" si="191"/>
        <v>1968</v>
      </c>
      <c r="M3070" s="3" t="str">
        <f>TEXT(Table3[[#This Row],[Date]], "mmmm")</f>
        <v>February</v>
      </c>
      <c r="N3070" s="3" t="str">
        <f>_xlfn.XLOOKUP(D3070,Customers!A:A,Customers!B:B )</f>
        <v>Cooper-Bennett</v>
      </c>
      <c r="O3070" s="3" t="str">
        <f>_xlfn.XLOOKUP(C3070,Books!A:A,Books!B:B)</f>
        <v>Audience stop sport</v>
      </c>
      <c r="P3070" s="3" t="str">
        <f>INDEX(Customers!B:B,MATCH(D3070,Customers!A:A,0))</f>
        <v>Cooper-Bennett</v>
      </c>
    </row>
    <row r="3071" spans="1:16">
      <c r="A3071" t="s">
        <v>3718</v>
      </c>
      <c r="B3071" s="5">
        <v>44963</v>
      </c>
      <c r="C3071" t="s">
        <v>42</v>
      </c>
      <c r="D3071" t="s">
        <v>402</v>
      </c>
      <c r="E3071">
        <v>2</v>
      </c>
      <c r="F3071" t="str">
        <f t="shared" si="188"/>
        <v>normal</v>
      </c>
      <c r="G3071" s="3">
        <v>303</v>
      </c>
      <c r="H3071">
        <v>5</v>
      </c>
      <c r="I3071" t="str">
        <f t="shared" si="189"/>
        <v>discounted</v>
      </c>
      <c r="J3071" s="3">
        <f>Table3[[#This Row],[Quantity_Sold]]*Table3[[#This Row],[Selling_Price]]</f>
        <v>606</v>
      </c>
      <c r="K3071" s="3">
        <f t="shared" si="190"/>
        <v>15.15</v>
      </c>
      <c r="L3071" s="3">
        <f t="shared" si="191"/>
        <v>590.85</v>
      </c>
      <c r="M3071" s="3" t="str">
        <f>TEXT(Table3[[#This Row],[Date]], "mmmm")</f>
        <v>February</v>
      </c>
      <c r="N3071" s="3" t="str">
        <f>_xlfn.XLOOKUP(D3071,Customers!A:A,Customers!B:B )</f>
        <v>Caldwell PLC</v>
      </c>
      <c r="O3071" s="3" t="str">
        <f>_xlfn.XLOOKUP(C3071,Books!A:A,Books!B:B)</f>
        <v>Industry sport interesting</v>
      </c>
      <c r="P3071" s="3" t="str">
        <f>INDEX(Customers!B:B,MATCH(D3071,Customers!A:A,0))</f>
        <v>Caldwell PLC</v>
      </c>
    </row>
    <row r="3072" spans="1:16">
      <c r="A3072" t="s">
        <v>3719</v>
      </c>
      <c r="B3072" s="5">
        <v>44981</v>
      </c>
      <c r="C3072" t="s">
        <v>118</v>
      </c>
      <c r="D3072" t="s">
        <v>348</v>
      </c>
      <c r="E3072">
        <v>10</v>
      </c>
      <c r="F3072" t="str">
        <f t="shared" si="188"/>
        <v>Bulk</v>
      </c>
      <c r="G3072" s="3">
        <v>192</v>
      </c>
      <c r="H3072">
        <v>10</v>
      </c>
      <c r="I3072" t="str">
        <f t="shared" si="189"/>
        <v>discounted</v>
      </c>
      <c r="J3072" s="3">
        <f>Table3[[#This Row],[Quantity_Sold]]*Table3[[#This Row],[Selling_Price]]</f>
        <v>1920</v>
      </c>
      <c r="K3072" s="3">
        <f t="shared" si="190"/>
        <v>19.2</v>
      </c>
      <c r="L3072" s="3">
        <f t="shared" si="191"/>
        <v>1900.8</v>
      </c>
      <c r="M3072" s="3" t="str">
        <f>TEXT(Table3[[#This Row],[Date]], "mmmm")</f>
        <v>February</v>
      </c>
      <c r="N3072" s="3" t="str">
        <f>_xlfn.XLOOKUP(D3072,Customers!A:A,Customers!B:B )</f>
        <v>Wade Group</v>
      </c>
      <c r="O3072" s="3" t="str">
        <f>_xlfn.XLOOKUP(C3072,Books!A:A,Books!B:B)</f>
        <v>Attorney</v>
      </c>
      <c r="P3072" s="3" t="str">
        <f>INDEX(Customers!B:B,MATCH(D3072,Customers!A:A,0))</f>
        <v>Wade Group</v>
      </c>
    </row>
    <row r="3073" spans="1:16">
      <c r="A3073" t="s">
        <v>3720</v>
      </c>
      <c r="B3073" s="5">
        <v>44965</v>
      </c>
      <c r="C3073" t="s">
        <v>56</v>
      </c>
      <c r="D3073" t="s">
        <v>452</v>
      </c>
      <c r="E3073">
        <v>4</v>
      </c>
      <c r="F3073" t="str">
        <f t="shared" si="188"/>
        <v>normal</v>
      </c>
      <c r="G3073" s="3">
        <v>222</v>
      </c>
      <c r="H3073">
        <v>10</v>
      </c>
      <c r="I3073" t="str">
        <f t="shared" si="189"/>
        <v>discounted</v>
      </c>
      <c r="J3073" s="3">
        <f>Table3[[#This Row],[Quantity_Sold]]*Table3[[#This Row],[Selling_Price]]</f>
        <v>888</v>
      </c>
      <c r="K3073" s="3">
        <f t="shared" si="190"/>
        <v>22.2</v>
      </c>
      <c r="L3073" s="3">
        <f t="shared" si="191"/>
        <v>865.8</v>
      </c>
      <c r="M3073" s="3" t="str">
        <f>TEXT(Table3[[#This Row],[Date]], "mmmm")</f>
        <v>February</v>
      </c>
      <c r="N3073" s="3" t="str">
        <f>_xlfn.XLOOKUP(D3073,Customers!A:A,Customers!B:B )</f>
        <v>Jordan-Edwards</v>
      </c>
      <c r="O3073" s="3" t="str">
        <f>_xlfn.XLOOKUP(C3073,Books!A:A,Books!B:B)</f>
        <v>Unit coach</v>
      </c>
      <c r="P3073" s="3" t="str">
        <f>INDEX(Customers!B:B,MATCH(D3073,Customers!A:A,0))</f>
        <v>Jordan-Edwards</v>
      </c>
    </row>
    <row r="3074" spans="1:16">
      <c r="A3074" t="s">
        <v>3721</v>
      </c>
      <c r="B3074" s="5">
        <v>44962</v>
      </c>
      <c r="C3074" t="s">
        <v>7</v>
      </c>
      <c r="D3074" t="s">
        <v>456</v>
      </c>
      <c r="E3074">
        <v>10</v>
      </c>
      <c r="F3074" t="str">
        <f t="shared" ref="F3074:F3137" si="192">IF(E3074&gt;5,"Bulk","normal")</f>
        <v>Bulk</v>
      </c>
      <c r="G3074" s="3">
        <v>341</v>
      </c>
      <c r="H3074">
        <v>15</v>
      </c>
      <c r="I3074" t="str">
        <f t="shared" ref="I3074:I3137" si="193">IF(H3074&gt;0,"discounted","full price")</f>
        <v>discounted</v>
      </c>
      <c r="J3074" s="3">
        <f>Table3[[#This Row],[Quantity_Sold]]*Table3[[#This Row],[Selling_Price]]</f>
        <v>3410</v>
      </c>
      <c r="K3074" s="3">
        <f t="shared" ref="K3074:K3137" si="194">H3074*G3074/100</f>
        <v>51.15</v>
      </c>
      <c r="L3074" s="3">
        <f t="shared" ref="L3074:L3137" si="195">J3074-K3074</f>
        <v>3358.85</v>
      </c>
      <c r="M3074" s="3" t="str">
        <f>TEXT(Table3[[#This Row],[Date]], "mmmm")</f>
        <v>February</v>
      </c>
      <c r="N3074" s="3" t="str">
        <f>_xlfn.XLOOKUP(D3074,Customers!A:A,Customers!B:B )</f>
        <v>Baker, Gonzalez and Wood</v>
      </c>
      <c r="O3074" s="3" t="str">
        <f>_xlfn.XLOOKUP(C3074,Books!A:A,Books!B:B)</f>
        <v>Key protect simple fall</v>
      </c>
      <c r="P3074" s="3" t="str">
        <f>INDEX(Customers!B:B,MATCH(D3074,Customers!A:A,0))</f>
        <v>Baker, Gonzalez and Wood</v>
      </c>
    </row>
    <row r="3075" spans="1:16">
      <c r="A3075" t="s">
        <v>3722</v>
      </c>
      <c r="B3075" s="5">
        <v>44981</v>
      </c>
      <c r="C3075" t="s">
        <v>94</v>
      </c>
      <c r="D3075" t="s">
        <v>352</v>
      </c>
      <c r="E3075">
        <v>1</v>
      </c>
      <c r="F3075" t="str">
        <f t="shared" si="192"/>
        <v>normal</v>
      </c>
      <c r="G3075" s="3">
        <v>262</v>
      </c>
      <c r="H3075">
        <v>5</v>
      </c>
      <c r="I3075" t="str">
        <f t="shared" si="193"/>
        <v>discounted</v>
      </c>
      <c r="J3075" s="3">
        <f>Table3[[#This Row],[Quantity_Sold]]*Table3[[#This Row],[Selling_Price]]</f>
        <v>262</v>
      </c>
      <c r="K3075" s="3">
        <f t="shared" si="194"/>
        <v>13.1</v>
      </c>
      <c r="L3075" s="3">
        <f t="shared" si="195"/>
        <v>248.9</v>
      </c>
      <c r="M3075" s="3" t="str">
        <f>TEXT(Table3[[#This Row],[Date]], "mmmm")</f>
        <v>February</v>
      </c>
      <c r="N3075" s="3" t="str">
        <f>_xlfn.XLOOKUP(D3075,Customers!A:A,Customers!B:B )</f>
        <v>Gardner PLC</v>
      </c>
      <c r="O3075" s="3" t="str">
        <f>_xlfn.XLOOKUP(C3075,Books!A:A,Books!B:B)</f>
        <v>Number owner</v>
      </c>
      <c r="P3075" s="3" t="str">
        <f>INDEX(Customers!B:B,MATCH(D3075,Customers!A:A,0))</f>
        <v>Gardner PLC</v>
      </c>
    </row>
    <row r="3076" spans="1:16">
      <c r="A3076" t="s">
        <v>3723</v>
      </c>
      <c r="B3076" s="5">
        <v>44960</v>
      </c>
      <c r="C3076" t="s">
        <v>4</v>
      </c>
      <c r="D3076" t="s">
        <v>370</v>
      </c>
      <c r="E3076">
        <v>9</v>
      </c>
      <c r="F3076" t="str">
        <f t="shared" si="192"/>
        <v>Bulk</v>
      </c>
      <c r="G3076" s="3">
        <v>418</v>
      </c>
      <c r="H3076">
        <v>5</v>
      </c>
      <c r="I3076" t="str">
        <f t="shared" si="193"/>
        <v>discounted</v>
      </c>
      <c r="J3076" s="3">
        <f>Table3[[#This Row],[Quantity_Sold]]*Table3[[#This Row],[Selling_Price]]</f>
        <v>3762</v>
      </c>
      <c r="K3076" s="3">
        <f t="shared" si="194"/>
        <v>20.9</v>
      </c>
      <c r="L3076" s="3">
        <f t="shared" si="195"/>
        <v>3741.1</v>
      </c>
      <c r="M3076" s="3" t="str">
        <f>TEXT(Table3[[#This Row],[Date]], "mmmm")</f>
        <v>February</v>
      </c>
      <c r="N3076" s="3" t="str">
        <f>_xlfn.XLOOKUP(D3076,Customers!A:A,Customers!B:B )</f>
        <v>Nielsen Ltd</v>
      </c>
      <c r="O3076" s="3" t="str">
        <f>_xlfn.XLOOKUP(C3076,Books!A:A,Books!B:B)</f>
        <v>Arrive ok</v>
      </c>
      <c r="P3076" s="3" t="str">
        <f>INDEX(Customers!B:B,MATCH(D3076,Customers!A:A,0))</f>
        <v>Nielsen Ltd</v>
      </c>
    </row>
    <row r="3077" spans="1:16">
      <c r="A3077" t="s">
        <v>3724</v>
      </c>
      <c r="B3077" s="5">
        <v>44967</v>
      </c>
      <c r="C3077" t="s">
        <v>13</v>
      </c>
      <c r="D3077" t="s">
        <v>322</v>
      </c>
      <c r="E3077">
        <v>10</v>
      </c>
      <c r="F3077" t="str">
        <f t="shared" si="192"/>
        <v>Bulk</v>
      </c>
      <c r="G3077" s="3">
        <v>354</v>
      </c>
      <c r="H3077">
        <v>10</v>
      </c>
      <c r="I3077" t="str">
        <f t="shared" si="193"/>
        <v>discounted</v>
      </c>
      <c r="J3077" s="3">
        <f>Table3[[#This Row],[Quantity_Sold]]*Table3[[#This Row],[Selling_Price]]</f>
        <v>3540</v>
      </c>
      <c r="K3077" s="3">
        <f t="shared" si="194"/>
        <v>35.4</v>
      </c>
      <c r="L3077" s="3">
        <f t="shared" si="195"/>
        <v>3504.6</v>
      </c>
      <c r="M3077" s="3" t="str">
        <f>TEXT(Table3[[#This Row],[Date]], "mmmm")</f>
        <v>February</v>
      </c>
      <c r="N3077" s="3" t="str">
        <f>_xlfn.XLOOKUP(D3077,Customers!A:A,Customers!B:B )</f>
        <v>Henderson, Daniels and Kelly</v>
      </c>
      <c r="O3077" s="3" t="str">
        <f>_xlfn.XLOOKUP(C3077,Books!A:A,Books!B:B)</f>
        <v>Food ability</v>
      </c>
      <c r="P3077" s="3" t="str">
        <f>INDEX(Customers!B:B,MATCH(D3077,Customers!A:A,0))</f>
        <v>Henderson, Daniels and Kelly</v>
      </c>
    </row>
    <row r="3078" spans="1:16">
      <c r="A3078" t="s">
        <v>3725</v>
      </c>
      <c r="B3078" s="5">
        <v>44968</v>
      </c>
      <c r="C3078" t="s">
        <v>116</v>
      </c>
      <c r="D3078" t="s">
        <v>344</v>
      </c>
      <c r="E3078">
        <v>5</v>
      </c>
      <c r="F3078" t="str">
        <f t="shared" si="192"/>
        <v>normal</v>
      </c>
      <c r="G3078" s="3">
        <v>209</v>
      </c>
      <c r="H3078">
        <v>10</v>
      </c>
      <c r="I3078" t="str">
        <f t="shared" si="193"/>
        <v>discounted</v>
      </c>
      <c r="J3078" s="3">
        <f>Table3[[#This Row],[Quantity_Sold]]*Table3[[#This Row],[Selling_Price]]</f>
        <v>1045</v>
      </c>
      <c r="K3078" s="3">
        <f t="shared" si="194"/>
        <v>20.9</v>
      </c>
      <c r="L3078" s="3">
        <f t="shared" si="195"/>
        <v>1024.0999999999999</v>
      </c>
      <c r="M3078" s="3" t="str">
        <f>TEXT(Table3[[#This Row],[Date]], "mmmm")</f>
        <v>February</v>
      </c>
      <c r="N3078" s="3" t="str">
        <f>_xlfn.XLOOKUP(D3078,Customers!A:A,Customers!B:B )</f>
        <v>Newman-Fitzgerald</v>
      </c>
      <c r="O3078" s="3" t="str">
        <f>_xlfn.XLOOKUP(C3078,Books!A:A,Books!B:B)</f>
        <v>Present positive</v>
      </c>
      <c r="P3078" s="3" t="str">
        <f>INDEX(Customers!B:B,MATCH(D3078,Customers!A:A,0))</f>
        <v>Newman-Fitzgerald</v>
      </c>
    </row>
    <row r="3079" spans="1:16">
      <c r="A3079" t="s">
        <v>3726</v>
      </c>
      <c r="B3079" s="5">
        <v>44958</v>
      </c>
      <c r="C3079" t="s">
        <v>30</v>
      </c>
      <c r="D3079" t="s">
        <v>238</v>
      </c>
      <c r="E3079">
        <v>3</v>
      </c>
      <c r="F3079" t="str">
        <f t="shared" si="192"/>
        <v>normal</v>
      </c>
      <c r="G3079" s="3">
        <v>281</v>
      </c>
      <c r="H3079">
        <v>10</v>
      </c>
      <c r="I3079" t="str">
        <f t="shared" si="193"/>
        <v>discounted</v>
      </c>
      <c r="J3079" s="3">
        <f>Table3[[#This Row],[Quantity_Sold]]*Table3[[#This Row],[Selling_Price]]</f>
        <v>843</v>
      </c>
      <c r="K3079" s="3">
        <f t="shared" si="194"/>
        <v>28.1</v>
      </c>
      <c r="L3079" s="3">
        <f t="shared" si="195"/>
        <v>814.9</v>
      </c>
      <c r="M3079" s="3" t="str">
        <f>TEXT(Table3[[#This Row],[Date]], "mmmm")</f>
        <v>February</v>
      </c>
      <c r="N3079" s="3" t="str">
        <f>_xlfn.XLOOKUP(D3079,Customers!A:A,Customers!B:B )</f>
        <v>Roach-Gonzalez</v>
      </c>
      <c r="O3079" s="3" t="str">
        <f>_xlfn.XLOOKUP(C3079,Books!A:A,Books!B:B)</f>
        <v>Remember serve</v>
      </c>
      <c r="P3079" s="3" t="str">
        <f>INDEX(Customers!B:B,MATCH(D3079,Customers!A:A,0))</f>
        <v>Roach-Gonzalez</v>
      </c>
    </row>
    <row r="3080" spans="1:16">
      <c r="A3080" t="s">
        <v>3727</v>
      </c>
      <c r="B3080" s="5">
        <v>44983</v>
      </c>
      <c r="C3080" t="s">
        <v>122</v>
      </c>
      <c r="D3080" t="s">
        <v>520</v>
      </c>
      <c r="E3080">
        <v>3</v>
      </c>
      <c r="F3080" t="str">
        <f t="shared" si="192"/>
        <v>normal</v>
      </c>
      <c r="G3080" s="3">
        <v>326</v>
      </c>
      <c r="H3080">
        <v>10</v>
      </c>
      <c r="I3080" t="str">
        <f t="shared" si="193"/>
        <v>discounted</v>
      </c>
      <c r="J3080" s="3">
        <f>Table3[[#This Row],[Quantity_Sold]]*Table3[[#This Row],[Selling_Price]]</f>
        <v>978</v>
      </c>
      <c r="K3080" s="3">
        <f t="shared" si="194"/>
        <v>32.6</v>
      </c>
      <c r="L3080" s="3">
        <f t="shared" si="195"/>
        <v>945.4</v>
      </c>
      <c r="M3080" s="3" t="str">
        <f>TEXT(Table3[[#This Row],[Date]], "mmmm")</f>
        <v>February</v>
      </c>
      <c r="N3080" s="3" t="str">
        <f>_xlfn.XLOOKUP(D3080,Customers!A:A,Customers!B:B )</f>
        <v>Lucero and Sons</v>
      </c>
      <c r="O3080" s="3" t="str">
        <f>_xlfn.XLOOKUP(C3080,Books!A:A,Books!B:B)</f>
        <v>Than every</v>
      </c>
      <c r="P3080" s="3" t="str">
        <f>INDEX(Customers!B:B,MATCH(D3080,Customers!A:A,0))</f>
        <v>Lucero and Sons</v>
      </c>
    </row>
    <row r="3081" spans="1:16">
      <c r="A3081" t="s">
        <v>3728</v>
      </c>
      <c r="B3081" s="5">
        <v>44976</v>
      </c>
      <c r="C3081" t="s">
        <v>76</v>
      </c>
      <c r="D3081" t="s">
        <v>536</v>
      </c>
      <c r="E3081">
        <v>1</v>
      </c>
      <c r="F3081" t="str">
        <f t="shared" si="192"/>
        <v>normal</v>
      </c>
      <c r="G3081" s="3">
        <v>305</v>
      </c>
      <c r="H3081">
        <v>5</v>
      </c>
      <c r="I3081" t="str">
        <f t="shared" si="193"/>
        <v>discounted</v>
      </c>
      <c r="J3081" s="3">
        <f>Table3[[#This Row],[Quantity_Sold]]*Table3[[#This Row],[Selling_Price]]</f>
        <v>305</v>
      </c>
      <c r="K3081" s="3">
        <f t="shared" si="194"/>
        <v>15.25</v>
      </c>
      <c r="L3081" s="3">
        <f t="shared" si="195"/>
        <v>289.75</v>
      </c>
      <c r="M3081" s="3" t="str">
        <f>TEXT(Table3[[#This Row],[Date]], "mmmm")</f>
        <v>February</v>
      </c>
      <c r="N3081" s="3" t="str">
        <f>_xlfn.XLOOKUP(D3081,Customers!A:A,Customers!B:B )</f>
        <v>Watts, Phillips and Vang</v>
      </c>
      <c r="O3081" s="3" t="str">
        <f>_xlfn.XLOOKUP(C3081,Books!A:A,Books!B:B)</f>
        <v>Above treatment</v>
      </c>
      <c r="P3081" s="3" t="str">
        <f>INDEX(Customers!B:B,MATCH(D3081,Customers!A:A,0))</f>
        <v>Watts, Phillips and Vang</v>
      </c>
    </row>
    <row r="3082" spans="1:16">
      <c r="A3082" t="s">
        <v>3729</v>
      </c>
      <c r="B3082" s="5">
        <v>44961</v>
      </c>
      <c r="C3082" t="s">
        <v>38</v>
      </c>
      <c r="D3082" t="s">
        <v>244</v>
      </c>
      <c r="E3082">
        <v>1</v>
      </c>
      <c r="F3082" t="str">
        <f t="shared" si="192"/>
        <v>normal</v>
      </c>
      <c r="G3082" s="3">
        <v>417</v>
      </c>
      <c r="H3082">
        <v>15</v>
      </c>
      <c r="I3082" t="str">
        <f t="shared" si="193"/>
        <v>discounted</v>
      </c>
      <c r="J3082" s="3">
        <f>Table3[[#This Row],[Quantity_Sold]]*Table3[[#This Row],[Selling_Price]]</f>
        <v>417</v>
      </c>
      <c r="K3082" s="3">
        <f t="shared" si="194"/>
        <v>62.55</v>
      </c>
      <c r="L3082" s="3">
        <f t="shared" si="195"/>
        <v>354.45</v>
      </c>
      <c r="M3082" s="3" t="str">
        <f>TEXT(Table3[[#This Row],[Date]], "mmmm")</f>
        <v>February</v>
      </c>
      <c r="N3082" s="3" t="str">
        <f>_xlfn.XLOOKUP(D3082,Customers!A:A,Customers!B:B )</f>
        <v>Byrd, Dixon and Kennedy</v>
      </c>
      <c r="O3082" s="3" t="str">
        <f>_xlfn.XLOOKUP(C3082,Books!A:A,Books!B:B)</f>
        <v>Impact believe worker look</v>
      </c>
      <c r="P3082" s="3" t="str">
        <f>INDEX(Customers!B:B,MATCH(D3082,Customers!A:A,0))</f>
        <v>Byrd, Dixon and Kennedy</v>
      </c>
    </row>
    <row r="3083" spans="1:16">
      <c r="A3083" t="s">
        <v>3730</v>
      </c>
      <c r="B3083" s="5">
        <v>44984</v>
      </c>
      <c r="C3083" t="s">
        <v>42</v>
      </c>
      <c r="D3083" t="s">
        <v>608</v>
      </c>
      <c r="E3083">
        <v>5</v>
      </c>
      <c r="F3083" t="str">
        <f t="shared" si="192"/>
        <v>normal</v>
      </c>
      <c r="G3083" s="3">
        <v>303</v>
      </c>
      <c r="H3083">
        <v>10</v>
      </c>
      <c r="I3083" t="str">
        <f t="shared" si="193"/>
        <v>discounted</v>
      </c>
      <c r="J3083" s="3">
        <f>Table3[[#This Row],[Quantity_Sold]]*Table3[[#This Row],[Selling_Price]]</f>
        <v>1515</v>
      </c>
      <c r="K3083" s="3">
        <f t="shared" si="194"/>
        <v>30.3</v>
      </c>
      <c r="L3083" s="3">
        <f t="shared" si="195"/>
        <v>1484.7</v>
      </c>
      <c r="M3083" s="3" t="str">
        <f>TEXT(Table3[[#This Row],[Date]], "mmmm")</f>
        <v>February</v>
      </c>
      <c r="N3083" s="3" t="str">
        <f>_xlfn.XLOOKUP(D3083,Customers!A:A,Customers!B:B )</f>
        <v>Taylor Group</v>
      </c>
      <c r="O3083" s="3" t="str">
        <f>_xlfn.XLOOKUP(C3083,Books!A:A,Books!B:B)</f>
        <v>Industry sport interesting</v>
      </c>
      <c r="P3083" s="3" t="str">
        <f>INDEX(Customers!B:B,MATCH(D3083,Customers!A:A,0))</f>
        <v>Taylor Group</v>
      </c>
    </row>
    <row r="3084" spans="1:16">
      <c r="A3084" t="s">
        <v>3731</v>
      </c>
      <c r="B3084" s="5">
        <v>44975</v>
      </c>
      <c r="C3084" t="s">
        <v>70</v>
      </c>
      <c r="D3084" t="s">
        <v>276</v>
      </c>
      <c r="E3084">
        <v>9</v>
      </c>
      <c r="F3084" t="str">
        <f t="shared" si="192"/>
        <v>Bulk</v>
      </c>
      <c r="G3084" s="3">
        <v>370</v>
      </c>
      <c r="H3084">
        <v>5</v>
      </c>
      <c r="I3084" t="str">
        <f t="shared" si="193"/>
        <v>discounted</v>
      </c>
      <c r="J3084" s="3">
        <f>Table3[[#This Row],[Quantity_Sold]]*Table3[[#This Row],[Selling_Price]]</f>
        <v>3330</v>
      </c>
      <c r="K3084" s="3">
        <f t="shared" si="194"/>
        <v>18.5</v>
      </c>
      <c r="L3084" s="3">
        <f t="shared" si="195"/>
        <v>3311.5</v>
      </c>
      <c r="M3084" s="3" t="str">
        <f>TEXT(Table3[[#This Row],[Date]], "mmmm")</f>
        <v>February</v>
      </c>
      <c r="N3084" s="3" t="str">
        <f>_xlfn.XLOOKUP(D3084,Customers!A:A,Customers!B:B )</f>
        <v>Johnston and Sons</v>
      </c>
      <c r="O3084" s="3" t="str">
        <f>_xlfn.XLOOKUP(C3084,Books!A:A,Books!B:B)</f>
        <v>Assume wrong</v>
      </c>
      <c r="P3084" s="3" t="str">
        <f>INDEX(Customers!B:B,MATCH(D3084,Customers!A:A,0))</f>
        <v>Johnston and Sons</v>
      </c>
    </row>
    <row r="3085" spans="1:16">
      <c r="A3085" t="s">
        <v>3732</v>
      </c>
      <c r="B3085" s="5">
        <v>44962</v>
      </c>
      <c r="C3085" t="s">
        <v>4</v>
      </c>
      <c r="D3085" t="s">
        <v>578</v>
      </c>
      <c r="E3085">
        <v>3</v>
      </c>
      <c r="F3085" t="str">
        <f t="shared" si="192"/>
        <v>normal</v>
      </c>
      <c r="G3085" s="3">
        <v>418</v>
      </c>
      <c r="H3085">
        <v>0</v>
      </c>
      <c r="I3085" t="str">
        <f t="shared" si="193"/>
        <v>full price</v>
      </c>
      <c r="J3085" s="3">
        <f>Table3[[#This Row],[Quantity_Sold]]*Table3[[#This Row],[Selling_Price]]</f>
        <v>1254</v>
      </c>
      <c r="K3085" s="3">
        <f t="shared" si="194"/>
        <v>0</v>
      </c>
      <c r="L3085" s="3">
        <f t="shared" si="195"/>
        <v>1254</v>
      </c>
      <c r="M3085" s="3" t="str">
        <f>TEXT(Table3[[#This Row],[Date]], "mmmm")</f>
        <v>February</v>
      </c>
      <c r="N3085" s="3" t="str">
        <f>_xlfn.XLOOKUP(D3085,Customers!A:A,Customers!B:B )</f>
        <v>Moody-Dunn</v>
      </c>
      <c r="O3085" s="3" t="str">
        <f>_xlfn.XLOOKUP(C3085,Books!A:A,Books!B:B)</f>
        <v>Arrive ok</v>
      </c>
      <c r="P3085" s="3" t="str">
        <f>INDEX(Customers!B:B,MATCH(D3085,Customers!A:A,0))</f>
        <v>Moody-Dunn</v>
      </c>
    </row>
    <row r="3086" spans="1:16">
      <c r="A3086" t="s">
        <v>3733</v>
      </c>
      <c r="B3086" s="5">
        <v>44965</v>
      </c>
      <c r="C3086" t="s">
        <v>36</v>
      </c>
      <c r="D3086" t="s">
        <v>436</v>
      </c>
      <c r="E3086">
        <v>9</v>
      </c>
      <c r="F3086" t="str">
        <f t="shared" si="192"/>
        <v>Bulk</v>
      </c>
      <c r="G3086" s="3">
        <v>420</v>
      </c>
      <c r="H3086">
        <v>15</v>
      </c>
      <c r="I3086" t="str">
        <f t="shared" si="193"/>
        <v>discounted</v>
      </c>
      <c r="J3086" s="3">
        <f>Table3[[#This Row],[Quantity_Sold]]*Table3[[#This Row],[Selling_Price]]</f>
        <v>3780</v>
      </c>
      <c r="K3086" s="3">
        <f t="shared" si="194"/>
        <v>63</v>
      </c>
      <c r="L3086" s="3">
        <f t="shared" si="195"/>
        <v>3717</v>
      </c>
      <c r="M3086" s="3" t="str">
        <f>TEXT(Table3[[#This Row],[Date]], "mmmm")</f>
        <v>February</v>
      </c>
      <c r="N3086" s="3" t="str">
        <f>_xlfn.XLOOKUP(D3086,Customers!A:A,Customers!B:B )</f>
        <v>Brown-Rivers</v>
      </c>
      <c r="O3086" s="3" t="str">
        <f>_xlfn.XLOOKUP(C3086,Books!A:A,Books!B:B)</f>
        <v>Try fast</v>
      </c>
      <c r="P3086" s="3" t="str">
        <f>INDEX(Customers!B:B,MATCH(D3086,Customers!A:A,0))</f>
        <v>Brown-Rivers</v>
      </c>
    </row>
    <row r="3087" spans="1:16">
      <c r="A3087" t="s">
        <v>3734</v>
      </c>
      <c r="B3087" s="5">
        <v>44961</v>
      </c>
      <c r="C3087" t="s">
        <v>126</v>
      </c>
      <c r="D3087" t="s">
        <v>168</v>
      </c>
      <c r="E3087">
        <v>9</v>
      </c>
      <c r="F3087" t="str">
        <f t="shared" si="192"/>
        <v>Bulk</v>
      </c>
      <c r="G3087" s="3">
        <v>399</v>
      </c>
      <c r="H3087">
        <v>15</v>
      </c>
      <c r="I3087" t="str">
        <f t="shared" si="193"/>
        <v>discounted</v>
      </c>
      <c r="J3087" s="3">
        <f>Table3[[#This Row],[Quantity_Sold]]*Table3[[#This Row],[Selling_Price]]</f>
        <v>3591</v>
      </c>
      <c r="K3087" s="3">
        <f t="shared" si="194"/>
        <v>59.85</v>
      </c>
      <c r="L3087" s="3">
        <f t="shared" si="195"/>
        <v>3531.15</v>
      </c>
      <c r="M3087" s="3" t="str">
        <f>TEXT(Table3[[#This Row],[Date]], "mmmm")</f>
        <v>February</v>
      </c>
      <c r="N3087" s="3" t="str">
        <f>_xlfn.XLOOKUP(D3087,Customers!A:A,Customers!B:B )</f>
        <v>Maldonado, Miller and Thomas</v>
      </c>
      <c r="O3087" s="3" t="str">
        <f>_xlfn.XLOOKUP(C3087,Books!A:A,Books!B:B)</f>
        <v>Ahead leg senior</v>
      </c>
      <c r="P3087" s="3" t="str">
        <f>INDEX(Customers!B:B,MATCH(D3087,Customers!A:A,0))</f>
        <v>Maldonado, Miller and Thomas</v>
      </c>
    </row>
    <row r="3088" spans="1:16">
      <c r="A3088" t="s">
        <v>3735</v>
      </c>
      <c r="B3088" s="5">
        <v>44974</v>
      </c>
      <c r="C3088" t="s">
        <v>13</v>
      </c>
      <c r="D3088" t="s">
        <v>342</v>
      </c>
      <c r="E3088">
        <v>4</v>
      </c>
      <c r="F3088" t="str">
        <f t="shared" si="192"/>
        <v>normal</v>
      </c>
      <c r="G3088" s="3">
        <v>354</v>
      </c>
      <c r="H3088">
        <v>10</v>
      </c>
      <c r="I3088" t="str">
        <f t="shared" si="193"/>
        <v>discounted</v>
      </c>
      <c r="J3088" s="3">
        <f>Table3[[#This Row],[Quantity_Sold]]*Table3[[#This Row],[Selling_Price]]</f>
        <v>1416</v>
      </c>
      <c r="K3088" s="3">
        <f t="shared" si="194"/>
        <v>35.4</v>
      </c>
      <c r="L3088" s="3">
        <f t="shared" si="195"/>
        <v>1380.6</v>
      </c>
      <c r="M3088" s="3" t="str">
        <f>TEXT(Table3[[#This Row],[Date]], "mmmm")</f>
        <v>February</v>
      </c>
      <c r="N3088" s="3" t="str">
        <f>_xlfn.XLOOKUP(D3088,Customers!A:A,Customers!B:B )</f>
        <v>Cooper-Bennett</v>
      </c>
      <c r="O3088" s="3" t="str">
        <f>_xlfn.XLOOKUP(C3088,Books!A:A,Books!B:B)</f>
        <v>Food ability</v>
      </c>
      <c r="P3088" s="3" t="str">
        <f>INDEX(Customers!B:B,MATCH(D3088,Customers!A:A,0))</f>
        <v>Cooper-Bennett</v>
      </c>
    </row>
    <row r="3089" spans="1:16">
      <c r="A3089" t="s">
        <v>3736</v>
      </c>
      <c r="B3089" s="5">
        <v>44977</v>
      </c>
      <c r="C3089" t="s">
        <v>42</v>
      </c>
      <c r="D3089" t="s">
        <v>420</v>
      </c>
      <c r="E3089">
        <v>2</v>
      </c>
      <c r="F3089" t="str">
        <f t="shared" si="192"/>
        <v>normal</v>
      </c>
      <c r="G3089" s="3">
        <v>303</v>
      </c>
      <c r="H3089">
        <v>0</v>
      </c>
      <c r="I3089" t="str">
        <f t="shared" si="193"/>
        <v>full price</v>
      </c>
      <c r="J3089" s="3">
        <f>Table3[[#This Row],[Quantity_Sold]]*Table3[[#This Row],[Selling_Price]]</f>
        <v>606</v>
      </c>
      <c r="K3089" s="3">
        <f t="shared" si="194"/>
        <v>0</v>
      </c>
      <c r="L3089" s="3">
        <f t="shared" si="195"/>
        <v>606</v>
      </c>
      <c r="M3089" s="3" t="str">
        <f>TEXT(Table3[[#This Row],[Date]], "mmmm")</f>
        <v>February</v>
      </c>
      <c r="N3089" s="3" t="str">
        <f>_xlfn.XLOOKUP(D3089,Customers!A:A,Customers!B:B )</f>
        <v>Malone-Riggs</v>
      </c>
      <c r="O3089" s="3" t="str">
        <f>_xlfn.XLOOKUP(C3089,Books!A:A,Books!B:B)</f>
        <v>Industry sport interesting</v>
      </c>
      <c r="P3089" s="3" t="str">
        <f>INDEX(Customers!B:B,MATCH(D3089,Customers!A:A,0))</f>
        <v>Malone-Riggs</v>
      </c>
    </row>
    <row r="3090" spans="1:16">
      <c r="A3090" t="s">
        <v>3737</v>
      </c>
      <c r="B3090" s="5">
        <v>44981</v>
      </c>
      <c r="C3090" t="s">
        <v>26</v>
      </c>
      <c r="D3090" t="s">
        <v>574</v>
      </c>
      <c r="E3090">
        <v>9</v>
      </c>
      <c r="F3090" t="str">
        <f t="shared" si="192"/>
        <v>Bulk</v>
      </c>
      <c r="G3090" s="3">
        <v>210</v>
      </c>
      <c r="H3090">
        <v>10</v>
      </c>
      <c r="I3090" t="str">
        <f t="shared" si="193"/>
        <v>discounted</v>
      </c>
      <c r="J3090" s="3">
        <f>Table3[[#This Row],[Quantity_Sold]]*Table3[[#This Row],[Selling_Price]]</f>
        <v>1890</v>
      </c>
      <c r="K3090" s="3">
        <f t="shared" si="194"/>
        <v>21</v>
      </c>
      <c r="L3090" s="3">
        <f t="shared" si="195"/>
        <v>1869</v>
      </c>
      <c r="M3090" s="3" t="str">
        <f>TEXT(Table3[[#This Row],[Date]], "mmmm")</f>
        <v>February</v>
      </c>
      <c r="N3090" s="3" t="str">
        <f>_xlfn.XLOOKUP(D3090,Customers!A:A,Customers!B:B )</f>
        <v>Williams Group</v>
      </c>
      <c r="O3090" s="3" t="str">
        <f>_xlfn.XLOOKUP(C3090,Books!A:A,Books!B:B)</f>
        <v>Nearly material</v>
      </c>
      <c r="P3090" s="3" t="str">
        <f>INDEX(Customers!B:B,MATCH(D3090,Customers!A:A,0))</f>
        <v>Williams Group</v>
      </c>
    </row>
    <row r="3091" spans="1:16">
      <c r="A3091" t="s">
        <v>3738</v>
      </c>
      <c r="B3091" s="5">
        <v>44970</v>
      </c>
      <c r="C3091" t="s">
        <v>118</v>
      </c>
      <c r="D3091" t="s">
        <v>580</v>
      </c>
      <c r="E3091">
        <v>1</v>
      </c>
      <c r="F3091" t="str">
        <f t="shared" si="192"/>
        <v>normal</v>
      </c>
      <c r="G3091" s="3">
        <v>192</v>
      </c>
      <c r="H3091">
        <v>10</v>
      </c>
      <c r="I3091" t="str">
        <f t="shared" si="193"/>
        <v>discounted</v>
      </c>
      <c r="J3091" s="3">
        <f>Table3[[#This Row],[Quantity_Sold]]*Table3[[#This Row],[Selling_Price]]</f>
        <v>192</v>
      </c>
      <c r="K3091" s="3">
        <f t="shared" si="194"/>
        <v>19.2</v>
      </c>
      <c r="L3091" s="3">
        <f t="shared" si="195"/>
        <v>172.8</v>
      </c>
      <c r="M3091" s="3" t="str">
        <f>TEXT(Table3[[#This Row],[Date]], "mmmm")</f>
        <v>February</v>
      </c>
      <c r="N3091" s="3" t="str">
        <f>_xlfn.XLOOKUP(D3091,Customers!A:A,Customers!B:B )</f>
        <v>Brown-Walter</v>
      </c>
      <c r="O3091" s="3" t="str">
        <f>_xlfn.XLOOKUP(C3091,Books!A:A,Books!B:B)</f>
        <v>Attorney</v>
      </c>
      <c r="P3091" s="3" t="str">
        <f>INDEX(Customers!B:B,MATCH(D3091,Customers!A:A,0))</f>
        <v>Brown-Walter</v>
      </c>
    </row>
    <row r="3092" spans="1:16">
      <c r="A3092" t="s">
        <v>3739</v>
      </c>
      <c r="B3092" s="5">
        <v>44979</v>
      </c>
      <c r="C3092" t="s">
        <v>120</v>
      </c>
      <c r="D3092" t="s">
        <v>298</v>
      </c>
      <c r="E3092">
        <v>6</v>
      </c>
      <c r="F3092" t="str">
        <f t="shared" si="192"/>
        <v>Bulk</v>
      </c>
      <c r="G3092" s="3">
        <v>204</v>
      </c>
      <c r="H3092">
        <v>5</v>
      </c>
      <c r="I3092" t="str">
        <f t="shared" si="193"/>
        <v>discounted</v>
      </c>
      <c r="J3092" s="3">
        <f>Table3[[#This Row],[Quantity_Sold]]*Table3[[#This Row],[Selling_Price]]</f>
        <v>1224</v>
      </c>
      <c r="K3092" s="3">
        <f t="shared" si="194"/>
        <v>10.199999999999999</v>
      </c>
      <c r="L3092" s="3">
        <f t="shared" si="195"/>
        <v>1213.8</v>
      </c>
      <c r="M3092" s="3" t="str">
        <f>TEXT(Table3[[#This Row],[Date]], "mmmm")</f>
        <v>February</v>
      </c>
      <c r="N3092" s="3" t="str">
        <f>_xlfn.XLOOKUP(D3092,Customers!A:A,Customers!B:B )</f>
        <v>Hayes, Hampton and Palmer</v>
      </c>
      <c r="O3092" s="3" t="str">
        <f>_xlfn.XLOOKUP(C3092,Books!A:A,Books!B:B)</f>
        <v>Expect turn</v>
      </c>
      <c r="P3092" s="3" t="str">
        <f>INDEX(Customers!B:B,MATCH(D3092,Customers!A:A,0))</f>
        <v>Hayes, Hampton and Palmer</v>
      </c>
    </row>
    <row r="3093" spans="1:16">
      <c r="A3093" t="s">
        <v>3740</v>
      </c>
      <c r="B3093" s="5">
        <v>44968</v>
      </c>
      <c r="C3093" t="s">
        <v>56</v>
      </c>
      <c r="D3093" t="s">
        <v>494</v>
      </c>
      <c r="E3093">
        <v>8</v>
      </c>
      <c r="F3093" t="str">
        <f t="shared" si="192"/>
        <v>Bulk</v>
      </c>
      <c r="G3093" s="3">
        <v>222</v>
      </c>
      <c r="H3093">
        <v>5</v>
      </c>
      <c r="I3093" t="str">
        <f t="shared" si="193"/>
        <v>discounted</v>
      </c>
      <c r="J3093" s="3">
        <f>Table3[[#This Row],[Quantity_Sold]]*Table3[[#This Row],[Selling_Price]]</f>
        <v>1776</v>
      </c>
      <c r="K3093" s="3">
        <f t="shared" si="194"/>
        <v>11.1</v>
      </c>
      <c r="L3093" s="3">
        <f t="shared" si="195"/>
        <v>1764.9</v>
      </c>
      <c r="M3093" s="3" t="str">
        <f>TEXT(Table3[[#This Row],[Date]], "mmmm")</f>
        <v>February</v>
      </c>
      <c r="N3093" s="3" t="str">
        <f>_xlfn.XLOOKUP(D3093,Customers!A:A,Customers!B:B )</f>
        <v>Garner Inc</v>
      </c>
      <c r="O3093" s="3" t="str">
        <f>_xlfn.XLOOKUP(C3093,Books!A:A,Books!B:B)</f>
        <v>Unit coach</v>
      </c>
      <c r="P3093" s="3" t="str">
        <f>INDEX(Customers!B:B,MATCH(D3093,Customers!A:A,0))</f>
        <v>Garner Inc</v>
      </c>
    </row>
    <row r="3094" spans="1:16">
      <c r="A3094" t="s">
        <v>3741</v>
      </c>
      <c r="B3094" s="5">
        <v>44979</v>
      </c>
      <c r="C3094" t="s">
        <v>88</v>
      </c>
      <c r="D3094" t="s">
        <v>178</v>
      </c>
      <c r="E3094">
        <v>3</v>
      </c>
      <c r="F3094" t="str">
        <f t="shared" si="192"/>
        <v>normal</v>
      </c>
      <c r="G3094" s="3">
        <v>456</v>
      </c>
      <c r="H3094">
        <v>5</v>
      </c>
      <c r="I3094" t="str">
        <f t="shared" si="193"/>
        <v>discounted</v>
      </c>
      <c r="J3094" s="3">
        <f>Table3[[#This Row],[Quantity_Sold]]*Table3[[#This Row],[Selling_Price]]</f>
        <v>1368</v>
      </c>
      <c r="K3094" s="3">
        <f t="shared" si="194"/>
        <v>22.8</v>
      </c>
      <c r="L3094" s="3">
        <f t="shared" si="195"/>
        <v>1345.2</v>
      </c>
      <c r="M3094" s="3" t="str">
        <f>TEXT(Table3[[#This Row],[Date]], "mmmm")</f>
        <v>February</v>
      </c>
      <c r="N3094" s="3" t="str">
        <f>_xlfn.XLOOKUP(D3094,Customers!A:A,Customers!B:B )</f>
        <v>Ross, Ballard and Clark</v>
      </c>
      <c r="O3094" s="3" t="str">
        <f>_xlfn.XLOOKUP(C3094,Books!A:A,Books!B:B)</f>
        <v>Lay chance</v>
      </c>
      <c r="P3094" s="3" t="str">
        <f>INDEX(Customers!B:B,MATCH(D3094,Customers!A:A,0))</f>
        <v>Ross, Ballard and Clark</v>
      </c>
    </row>
    <row r="3095" spans="1:16">
      <c r="A3095" t="s">
        <v>3742</v>
      </c>
      <c r="B3095" s="5">
        <v>44976</v>
      </c>
      <c r="C3095" t="s">
        <v>4</v>
      </c>
      <c r="D3095" t="s">
        <v>302</v>
      </c>
      <c r="E3095">
        <v>4</v>
      </c>
      <c r="F3095" t="str">
        <f t="shared" si="192"/>
        <v>normal</v>
      </c>
      <c r="G3095" s="3">
        <v>418</v>
      </c>
      <c r="H3095">
        <v>10</v>
      </c>
      <c r="I3095" t="str">
        <f t="shared" si="193"/>
        <v>discounted</v>
      </c>
      <c r="J3095" s="3">
        <f>Table3[[#This Row],[Quantity_Sold]]*Table3[[#This Row],[Selling_Price]]</f>
        <v>1672</v>
      </c>
      <c r="K3095" s="3">
        <f t="shared" si="194"/>
        <v>41.8</v>
      </c>
      <c r="L3095" s="3">
        <f t="shared" si="195"/>
        <v>1630.2</v>
      </c>
      <c r="M3095" s="3" t="str">
        <f>TEXT(Table3[[#This Row],[Date]], "mmmm")</f>
        <v>February</v>
      </c>
      <c r="N3095" s="3" t="str">
        <f>_xlfn.XLOOKUP(D3095,Customers!A:A,Customers!B:B )</f>
        <v>Miles Ltd</v>
      </c>
      <c r="O3095" s="3" t="str">
        <f>_xlfn.XLOOKUP(C3095,Books!A:A,Books!B:B)</f>
        <v>Arrive ok</v>
      </c>
      <c r="P3095" s="3" t="str">
        <f>INDEX(Customers!B:B,MATCH(D3095,Customers!A:A,0))</f>
        <v>Miles Ltd</v>
      </c>
    </row>
    <row r="3096" spans="1:16">
      <c r="A3096" t="s">
        <v>3743</v>
      </c>
      <c r="B3096" s="5">
        <v>44962</v>
      </c>
      <c r="C3096" t="s">
        <v>106</v>
      </c>
      <c r="D3096" t="s">
        <v>610</v>
      </c>
      <c r="E3096">
        <v>4</v>
      </c>
      <c r="F3096" t="str">
        <f t="shared" si="192"/>
        <v>normal</v>
      </c>
      <c r="G3096" s="3">
        <v>219</v>
      </c>
      <c r="H3096">
        <v>15</v>
      </c>
      <c r="I3096" t="str">
        <f t="shared" si="193"/>
        <v>discounted</v>
      </c>
      <c r="J3096" s="3">
        <f>Table3[[#This Row],[Quantity_Sold]]*Table3[[#This Row],[Selling_Price]]</f>
        <v>876</v>
      </c>
      <c r="K3096" s="3">
        <f t="shared" si="194"/>
        <v>32.85</v>
      </c>
      <c r="L3096" s="3">
        <f t="shared" si="195"/>
        <v>843.15</v>
      </c>
      <c r="M3096" s="3" t="str">
        <f>TEXT(Table3[[#This Row],[Date]], "mmmm")</f>
        <v>February</v>
      </c>
      <c r="N3096" s="3" t="str">
        <f>_xlfn.XLOOKUP(D3096,Customers!A:A,Customers!B:B )</f>
        <v>Ross Ltd</v>
      </c>
      <c r="O3096" s="3" t="str">
        <f>_xlfn.XLOOKUP(C3096,Books!A:A,Books!B:B)</f>
        <v>Some may</v>
      </c>
      <c r="P3096" s="3" t="str">
        <f>INDEX(Customers!B:B,MATCH(D3096,Customers!A:A,0))</f>
        <v>Ross Ltd</v>
      </c>
    </row>
    <row r="3097" spans="1:16">
      <c r="A3097" t="s">
        <v>3744</v>
      </c>
      <c r="B3097" s="5">
        <v>44967</v>
      </c>
      <c r="C3097" t="s">
        <v>15</v>
      </c>
      <c r="D3097" t="s">
        <v>506</v>
      </c>
      <c r="E3097">
        <v>2</v>
      </c>
      <c r="F3097" t="str">
        <f t="shared" si="192"/>
        <v>normal</v>
      </c>
      <c r="G3097" s="3">
        <v>248</v>
      </c>
      <c r="H3097">
        <v>10</v>
      </c>
      <c r="I3097" t="str">
        <f t="shared" si="193"/>
        <v>discounted</v>
      </c>
      <c r="J3097" s="3">
        <f>Table3[[#This Row],[Quantity_Sold]]*Table3[[#This Row],[Selling_Price]]</f>
        <v>496</v>
      </c>
      <c r="K3097" s="3">
        <f t="shared" si="194"/>
        <v>24.8</v>
      </c>
      <c r="L3097" s="3">
        <f t="shared" si="195"/>
        <v>471.2</v>
      </c>
      <c r="M3097" s="3" t="str">
        <f>TEXT(Table3[[#This Row],[Date]], "mmmm")</f>
        <v>February</v>
      </c>
      <c r="N3097" s="3" t="str">
        <f>_xlfn.XLOOKUP(D3097,Customers!A:A,Customers!B:B )</f>
        <v>Torres Ltd</v>
      </c>
      <c r="O3097" s="3" t="str">
        <f>_xlfn.XLOOKUP(C3097,Books!A:A,Books!B:B)</f>
        <v>Especially father down</v>
      </c>
      <c r="P3097" s="3" t="str">
        <f>INDEX(Customers!B:B,MATCH(D3097,Customers!A:A,0))</f>
        <v>Torres Ltd</v>
      </c>
    </row>
    <row r="3098" spans="1:16">
      <c r="A3098" t="s">
        <v>3745</v>
      </c>
      <c r="B3098" s="5">
        <v>44963</v>
      </c>
      <c r="C3098" t="s">
        <v>4</v>
      </c>
      <c r="D3098" t="s">
        <v>346</v>
      </c>
      <c r="E3098">
        <v>10</v>
      </c>
      <c r="F3098" t="str">
        <f t="shared" si="192"/>
        <v>Bulk</v>
      </c>
      <c r="G3098" s="3">
        <v>418</v>
      </c>
      <c r="H3098">
        <v>0</v>
      </c>
      <c r="I3098" t="str">
        <f t="shared" si="193"/>
        <v>full price</v>
      </c>
      <c r="J3098" s="3">
        <f>Table3[[#This Row],[Quantity_Sold]]*Table3[[#This Row],[Selling_Price]]</f>
        <v>4180</v>
      </c>
      <c r="K3098" s="3">
        <f t="shared" si="194"/>
        <v>0</v>
      </c>
      <c r="L3098" s="3">
        <f t="shared" si="195"/>
        <v>4180</v>
      </c>
      <c r="M3098" s="3" t="str">
        <f>TEXT(Table3[[#This Row],[Date]], "mmmm")</f>
        <v>February</v>
      </c>
      <c r="N3098" s="3" t="str">
        <f>_xlfn.XLOOKUP(D3098,Customers!A:A,Customers!B:B )</f>
        <v>Palmer Inc</v>
      </c>
      <c r="O3098" s="3" t="str">
        <f>_xlfn.XLOOKUP(C3098,Books!A:A,Books!B:B)</f>
        <v>Arrive ok</v>
      </c>
      <c r="P3098" s="3" t="str">
        <f>INDEX(Customers!B:B,MATCH(D3098,Customers!A:A,0))</f>
        <v>Palmer Inc</v>
      </c>
    </row>
    <row r="3099" spans="1:16">
      <c r="A3099" t="s">
        <v>3746</v>
      </c>
      <c r="B3099" s="5">
        <v>44978</v>
      </c>
      <c r="C3099" t="s">
        <v>44</v>
      </c>
      <c r="D3099" t="s">
        <v>514</v>
      </c>
      <c r="E3099">
        <v>7</v>
      </c>
      <c r="F3099" t="str">
        <f t="shared" si="192"/>
        <v>Bulk</v>
      </c>
      <c r="G3099" s="3">
        <v>295</v>
      </c>
      <c r="H3099">
        <v>15</v>
      </c>
      <c r="I3099" t="str">
        <f t="shared" si="193"/>
        <v>discounted</v>
      </c>
      <c r="J3099" s="3">
        <f>Table3[[#This Row],[Quantity_Sold]]*Table3[[#This Row],[Selling_Price]]</f>
        <v>2065</v>
      </c>
      <c r="K3099" s="3">
        <f t="shared" si="194"/>
        <v>44.25</v>
      </c>
      <c r="L3099" s="3">
        <f t="shared" si="195"/>
        <v>2020.75</v>
      </c>
      <c r="M3099" s="3" t="str">
        <f>TEXT(Table3[[#This Row],[Date]], "mmmm")</f>
        <v>February</v>
      </c>
      <c r="N3099" s="3" t="str">
        <f>_xlfn.XLOOKUP(D3099,Customers!A:A,Customers!B:B )</f>
        <v>Contreras Inc</v>
      </c>
      <c r="O3099" s="3" t="str">
        <f>_xlfn.XLOOKUP(C3099,Books!A:A,Books!B:B)</f>
        <v>Once suddenly</v>
      </c>
      <c r="P3099" s="3" t="str">
        <f>INDEX(Customers!B:B,MATCH(D3099,Customers!A:A,0))</f>
        <v>Contreras Inc</v>
      </c>
    </row>
    <row r="3100" spans="1:16">
      <c r="A3100" t="s">
        <v>3747</v>
      </c>
      <c r="B3100" s="5">
        <v>44975</v>
      </c>
      <c r="C3100" t="s">
        <v>120</v>
      </c>
      <c r="D3100" t="s">
        <v>320</v>
      </c>
      <c r="E3100">
        <v>8</v>
      </c>
      <c r="F3100" t="str">
        <f t="shared" si="192"/>
        <v>Bulk</v>
      </c>
      <c r="G3100" s="3">
        <v>204</v>
      </c>
      <c r="H3100">
        <v>0</v>
      </c>
      <c r="I3100" t="str">
        <f t="shared" si="193"/>
        <v>full price</v>
      </c>
      <c r="J3100" s="3">
        <f>Table3[[#This Row],[Quantity_Sold]]*Table3[[#This Row],[Selling_Price]]</f>
        <v>1632</v>
      </c>
      <c r="K3100" s="3">
        <f t="shared" si="194"/>
        <v>0</v>
      </c>
      <c r="L3100" s="3">
        <f t="shared" si="195"/>
        <v>1632</v>
      </c>
      <c r="M3100" s="3" t="str">
        <f>TEXT(Table3[[#This Row],[Date]], "mmmm")</f>
        <v>February</v>
      </c>
      <c r="N3100" s="3" t="str">
        <f>_xlfn.XLOOKUP(D3100,Customers!A:A,Customers!B:B )</f>
        <v>Warner, Willis and Ray</v>
      </c>
      <c r="O3100" s="3" t="str">
        <f>_xlfn.XLOOKUP(C3100,Books!A:A,Books!B:B)</f>
        <v>Expect turn</v>
      </c>
      <c r="P3100" s="3" t="str">
        <f>INDEX(Customers!B:B,MATCH(D3100,Customers!A:A,0))</f>
        <v>Warner, Willis and Ray</v>
      </c>
    </row>
    <row r="3101" spans="1:16">
      <c r="A3101" t="s">
        <v>3748</v>
      </c>
      <c r="B3101" s="5">
        <v>44983</v>
      </c>
      <c r="C3101" t="s">
        <v>64</v>
      </c>
      <c r="D3101" t="s">
        <v>372</v>
      </c>
      <c r="E3101">
        <v>7</v>
      </c>
      <c r="F3101" t="str">
        <f t="shared" si="192"/>
        <v>Bulk</v>
      </c>
      <c r="G3101" s="3">
        <v>487</v>
      </c>
      <c r="H3101">
        <v>10</v>
      </c>
      <c r="I3101" t="str">
        <f t="shared" si="193"/>
        <v>discounted</v>
      </c>
      <c r="J3101" s="3">
        <f>Table3[[#This Row],[Quantity_Sold]]*Table3[[#This Row],[Selling_Price]]</f>
        <v>3409</v>
      </c>
      <c r="K3101" s="3">
        <f t="shared" si="194"/>
        <v>48.7</v>
      </c>
      <c r="L3101" s="3">
        <f t="shared" si="195"/>
        <v>3360.3</v>
      </c>
      <c r="M3101" s="3" t="str">
        <f>TEXT(Table3[[#This Row],[Date]], "mmmm")</f>
        <v>February</v>
      </c>
      <c r="N3101" s="3" t="str">
        <f>_xlfn.XLOOKUP(D3101,Customers!A:A,Customers!B:B )</f>
        <v>Lambert, Valdez and Garcia</v>
      </c>
      <c r="O3101" s="3" t="str">
        <f>_xlfn.XLOOKUP(C3101,Books!A:A,Books!B:B)</f>
        <v>Health beyond back</v>
      </c>
      <c r="P3101" s="3" t="str">
        <f>INDEX(Customers!B:B,MATCH(D3101,Customers!A:A,0))</f>
        <v>Lambert, Valdez and Garcia</v>
      </c>
    </row>
    <row r="3102" spans="1:16">
      <c r="A3102" t="s">
        <v>3749</v>
      </c>
      <c r="B3102" s="5">
        <v>44961</v>
      </c>
      <c r="C3102" t="s">
        <v>20</v>
      </c>
      <c r="D3102" t="s">
        <v>220</v>
      </c>
      <c r="E3102">
        <v>8</v>
      </c>
      <c r="F3102" t="str">
        <f t="shared" si="192"/>
        <v>Bulk</v>
      </c>
      <c r="G3102" s="3">
        <v>213</v>
      </c>
      <c r="H3102">
        <v>15</v>
      </c>
      <c r="I3102" t="str">
        <f t="shared" si="193"/>
        <v>discounted</v>
      </c>
      <c r="J3102" s="3">
        <f>Table3[[#This Row],[Quantity_Sold]]*Table3[[#This Row],[Selling_Price]]</f>
        <v>1704</v>
      </c>
      <c r="K3102" s="3">
        <f t="shared" si="194"/>
        <v>31.95</v>
      </c>
      <c r="L3102" s="3">
        <f t="shared" si="195"/>
        <v>1672.05</v>
      </c>
      <c r="M3102" s="3" t="str">
        <f>TEXT(Table3[[#This Row],[Date]], "mmmm")</f>
        <v>February</v>
      </c>
      <c r="N3102" s="3" t="str">
        <f>_xlfn.XLOOKUP(D3102,Customers!A:A,Customers!B:B )</f>
        <v>Moore-Torres</v>
      </c>
      <c r="O3102" s="3" t="str">
        <f>_xlfn.XLOOKUP(C3102,Books!A:A,Books!B:B)</f>
        <v>System they</v>
      </c>
      <c r="P3102" s="3" t="str">
        <f>INDEX(Customers!B:B,MATCH(D3102,Customers!A:A,0))</f>
        <v>Moore-Torres</v>
      </c>
    </row>
    <row r="3103" spans="1:16">
      <c r="A3103" t="s">
        <v>3750</v>
      </c>
      <c r="B3103" s="5">
        <v>44977</v>
      </c>
      <c r="C3103" t="s">
        <v>94</v>
      </c>
      <c r="D3103" t="s">
        <v>338</v>
      </c>
      <c r="E3103">
        <v>4</v>
      </c>
      <c r="F3103" t="str">
        <f t="shared" si="192"/>
        <v>normal</v>
      </c>
      <c r="G3103" s="3">
        <v>262</v>
      </c>
      <c r="H3103">
        <v>15</v>
      </c>
      <c r="I3103" t="str">
        <f t="shared" si="193"/>
        <v>discounted</v>
      </c>
      <c r="J3103" s="3">
        <f>Table3[[#This Row],[Quantity_Sold]]*Table3[[#This Row],[Selling_Price]]</f>
        <v>1048</v>
      </c>
      <c r="K3103" s="3">
        <f t="shared" si="194"/>
        <v>39.299999999999997</v>
      </c>
      <c r="L3103" s="3">
        <f t="shared" si="195"/>
        <v>1008.7</v>
      </c>
      <c r="M3103" s="3" t="str">
        <f>TEXT(Table3[[#This Row],[Date]], "mmmm")</f>
        <v>February</v>
      </c>
      <c r="N3103" s="3" t="str">
        <f>_xlfn.XLOOKUP(D3103,Customers!A:A,Customers!B:B )</f>
        <v>Mahoney-Long</v>
      </c>
      <c r="O3103" s="3" t="str">
        <f>_xlfn.XLOOKUP(C3103,Books!A:A,Books!B:B)</f>
        <v>Number owner</v>
      </c>
      <c r="P3103" s="3" t="str">
        <f>INDEX(Customers!B:B,MATCH(D3103,Customers!A:A,0))</f>
        <v>Mahoney-Long</v>
      </c>
    </row>
    <row r="3104" spans="1:16">
      <c r="A3104" t="s">
        <v>3751</v>
      </c>
      <c r="B3104" s="5">
        <v>44977</v>
      </c>
      <c r="C3104" t="s">
        <v>106</v>
      </c>
      <c r="D3104" t="s">
        <v>488</v>
      </c>
      <c r="E3104">
        <v>6</v>
      </c>
      <c r="F3104" t="str">
        <f t="shared" si="192"/>
        <v>Bulk</v>
      </c>
      <c r="G3104" s="3">
        <v>219</v>
      </c>
      <c r="H3104">
        <v>15</v>
      </c>
      <c r="I3104" t="str">
        <f t="shared" si="193"/>
        <v>discounted</v>
      </c>
      <c r="J3104" s="3">
        <f>Table3[[#This Row],[Quantity_Sold]]*Table3[[#This Row],[Selling_Price]]</f>
        <v>1314</v>
      </c>
      <c r="K3104" s="3">
        <f t="shared" si="194"/>
        <v>32.85</v>
      </c>
      <c r="L3104" s="3">
        <f t="shared" si="195"/>
        <v>1281.1500000000001</v>
      </c>
      <c r="M3104" s="3" t="str">
        <f>TEXT(Table3[[#This Row],[Date]], "mmmm")</f>
        <v>February</v>
      </c>
      <c r="N3104" s="3" t="str">
        <f>_xlfn.XLOOKUP(D3104,Customers!A:A,Customers!B:B )</f>
        <v>Young, Reed and Goodwin</v>
      </c>
      <c r="O3104" s="3" t="str">
        <f>_xlfn.XLOOKUP(C3104,Books!A:A,Books!B:B)</f>
        <v>Some may</v>
      </c>
      <c r="P3104" s="3" t="str">
        <f>INDEX(Customers!B:B,MATCH(D3104,Customers!A:A,0))</f>
        <v>Young, Reed and Goodwin</v>
      </c>
    </row>
    <row r="3105" spans="1:16">
      <c r="A3105" t="s">
        <v>3752</v>
      </c>
      <c r="B3105" s="5">
        <v>44972</v>
      </c>
      <c r="C3105" t="s">
        <v>54</v>
      </c>
      <c r="D3105" t="s">
        <v>348</v>
      </c>
      <c r="E3105">
        <v>2</v>
      </c>
      <c r="F3105" t="str">
        <f t="shared" si="192"/>
        <v>normal</v>
      </c>
      <c r="G3105" s="3">
        <v>421</v>
      </c>
      <c r="H3105">
        <v>10</v>
      </c>
      <c r="I3105" t="str">
        <f t="shared" si="193"/>
        <v>discounted</v>
      </c>
      <c r="J3105" s="3">
        <f>Table3[[#This Row],[Quantity_Sold]]*Table3[[#This Row],[Selling_Price]]</f>
        <v>842</v>
      </c>
      <c r="K3105" s="3">
        <f t="shared" si="194"/>
        <v>42.1</v>
      </c>
      <c r="L3105" s="3">
        <f t="shared" si="195"/>
        <v>799.9</v>
      </c>
      <c r="M3105" s="3" t="str">
        <f>TEXT(Table3[[#This Row],[Date]], "mmmm")</f>
        <v>February</v>
      </c>
      <c r="N3105" s="3" t="str">
        <f>_xlfn.XLOOKUP(D3105,Customers!A:A,Customers!B:B )</f>
        <v>Wade Group</v>
      </c>
      <c r="O3105" s="3" t="str">
        <f>_xlfn.XLOOKUP(C3105,Books!A:A,Books!B:B)</f>
        <v>Author director</v>
      </c>
      <c r="P3105" s="3" t="str">
        <f>INDEX(Customers!B:B,MATCH(D3105,Customers!A:A,0))</f>
        <v>Wade Group</v>
      </c>
    </row>
    <row r="3106" spans="1:16">
      <c r="A3106" t="s">
        <v>3753</v>
      </c>
      <c r="B3106" s="5">
        <v>44965</v>
      </c>
      <c r="C3106" t="s">
        <v>80</v>
      </c>
      <c r="D3106" t="s">
        <v>350</v>
      </c>
      <c r="E3106">
        <v>10</v>
      </c>
      <c r="F3106" t="str">
        <f t="shared" si="192"/>
        <v>Bulk</v>
      </c>
      <c r="G3106" s="3">
        <v>164</v>
      </c>
      <c r="H3106">
        <v>10</v>
      </c>
      <c r="I3106" t="str">
        <f t="shared" si="193"/>
        <v>discounted</v>
      </c>
      <c r="J3106" s="3">
        <f>Table3[[#This Row],[Quantity_Sold]]*Table3[[#This Row],[Selling_Price]]</f>
        <v>1640</v>
      </c>
      <c r="K3106" s="3">
        <f t="shared" si="194"/>
        <v>16.399999999999999</v>
      </c>
      <c r="L3106" s="3">
        <f t="shared" si="195"/>
        <v>1623.6</v>
      </c>
      <c r="M3106" s="3" t="str">
        <f>TEXT(Table3[[#This Row],[Date]], "mmmm")</f>
        <v>February</v>
      </c>
      <c r="N3106" s="3" t="str">
        <f>_xlfn.XLOOKUP(D3106,Customers!A:A,Customers!B:B )</f>
        <v>Johnson-Bennett</v>
      </c>
      <c r="O3106" s="3" t="str">
        <f>_xlfn.XLOOKUP(C3106,Books!A:A,Books!B:B)</f>
        <v>Can apply</v>
      </c>
      <c r="P3106" s="3" t="str">
        <f>INDEX(Customers!B:B,MATCH(D3106,Customers!A:A,0))</f>
        <v>Johnson-Bennett</v>
      </c>
    </row>
    <row r="3107" spans="1:16">
      <c r="A3107" t="s">
        <v>3754</v>
      </c>
      <c r="B3107" s="5">
        <v>44975</v>
      </c>
      <c r="C3107" t="s">
        <v>78</v>
      </c>
      <c r="D3107" t="s">
        <v>530</v>
      </c>
      <c r="E3107">
        <v>2</v>
      </c>
      <c r="F3107" t="str">
        <f t="shared" si="192"/>
        <v>normal</v>
      </c>
      <c r="G3107" s="3">
        <v>288</v>
      </c>
      <c r="H3107">
        <v>10</v>
      </c>
      <c r="I3107" t="str">
        <f t="shared" si="193"/>
        <v>discounted</v>
      </c>
      <c r="J3107" s="3">
        <f>Table3[[#This Row],[Quantity_Sold]]*Table3[[#This Row],[Selling_Price]]</f>
        <v>576</v>
      </c>
      <c r="K3107" s="3">
        <f t="shared" si="194"/>
        <v>28.8</v>
      </c>
      <c r="L3107" s="3">
        <f t="shared" si="195"/>
        <v>547.20000000000005</v>
      </c>
      <c r="M3107" s="3" t="str">
        <f>TEXT(Table3[[#This Row],[Date]], "mmmm")</f>
        <v>February</v>
      </c>
      <c r="N3107" s="3" t="str">
        <f>_xlfn.XLOOKUP(D3107,Customers!A:A,Customers!B:B )</f>
        <v>Prince Group</v>
      </c>
      <c r="O3107" s="3" t="str">
        <f>_xlfn.XLOOKUP(C3107,Books!A:A,Books!B:B)</f>
        <v>Visit although I</v>
      </c>
      <c r="P3107" s="3" t="str">
        <f>INDEX(Customers!B:B,MATCH(D3107,Customers!A:A,0))</f>
        <v>Prince Group</v>
      </c>
    </row>
    <row r="3108" spans="1:16">
      <c r="A3108" t="s">
        <v>3755</v>
      </c>
      <c r="B3108" s="5">
        <v>44961</v>
      </c>
      <c r="C3108" t="s">
        <v>48</v>
      </c>
      <c r="D3108" t="s">
        <v>436</v>
      </c>
      <c r="E3108">
        <v>2</v>
      </c>
      <c r="F3108" t="str">
        <f t="shared" si="192"/>
        <v>normal</v>
      </c>
      <c r="G3108" s="3">
        <v>386</v>
      </c>
      <c r="H3108">
        <v>0</v>
      </c>
      <c r="I3108" t="str">
        <f t="shared" si="193"/>
        <v>full price</v>
      </c>
      <c r="J3108" s="3">
        <f>Table3[[#This Row],[Quantity_Sold]]*Table3[[#This Row],[Selling_Price]]</f>
        <v>772</v>
      </c>
      <c r="K3108" s="3">
        <f t="shared" si="194"/>
        <v>0</v>
      </c>
      <c r="L3108" s="3">
        <f t="shared" si="195"/>
        <v>772</v>
      </c>
      <c r="M3108" s="3" t="str">
        <f>TEXT(Table3[[#This Row],[Date]], "mmmm")</f>
        <v>February</v>
      </c>
      <c r="N3108" s="3" t="str">
        <f>_xlfn.XLOOKUP(D3108,Customers!A:A,Customers!B:B )</f>
        <v>Brown-Rivers</v>
      </c>
      <c r="O3108" s="3" t="str">
        <f>_xlfn.XLOOKUP(C3108,Books!A:A,Books!B:B)</f>
        <v>Choose level</v>
      </c>
      <c r="P3108" s="3" t="str">
        <f>INDEX(Customers!B:B,MATCH(D3108,Customers!A:A,0))</f>
        <v>Brown-Rivers</v>
      </c>
    </row>
    <row r="3109" spans="1:16">
      <c r="A3109" t="s">
        <v>3756</v>
      </c>
      <c r="B3109" s="5">
        <v>44961</v>
      </c>
      <c r="C3109" t="s">
        <v>58</v>
      </c>
      <c r="D3109" t="s">
        <v>586</v>
      </c>
      <c r="E3109">
        <v>1</v>
      </c>
      <c r="F3109" t="str">
        <f t="shared" si="192"/>
        <v>normal</v>
      </c>
      <c r="G3109" s="3">
        <v>467</v>
      </c>
      <c r="H3109">
        <v>5</v>
      </c>
      <c r="I3109" t="str">
        <f t="shared" si="193"/>
        <v>discounted</v>
      </c>
      <c r="J3109" s="3">
        <f>Table3[[#This Row],[Quantity_Sold]]*Table3[[#This Row],[Selling_Price]]</f>
        <v>467</v>
      </c>
      <c r="K3109" s="3">
        <f t="shared" si="194"/>
        <v>23.35</v>
      </c>
      <c r="L3109" s="3">
        <f t="shared" si="195"/>
        <v>443.65</v>
      </c>
      <c r="M3109" s="3" t="str">
        <f>TEXT(Table3[[#This Row],[Date]], "mmmm")</f>
        <v>February</v>
      </c>
      <c r="N3109" s="3" t="str">
        <f>_xlfn.XLOOKUP(D3109,Customers!A:A,Customers!B:B )</f>
        <v>Collins-Wang</v>
      </c>
      <c r="O3109" s="3" t="str">
        <f>_xlfn.XLOOKUP(C3109,Books!A:A,Books!B:B)</f>
        <v>World threat</v>
      </c>
      <c r="P3109" s="3" t="str">
        <f>INDEX(Customers!B:B,MATCH(D3109,Customers!A:A,0))</f>
        <v>Collins-Wang</v>
      </c>
    </row>
    <row r="3110" spans="1:16">
      <c r="A3110" t="s">
        <v>3757</v>
      </c>
      <c r="B3110" s="5">
        <v>44966</v>
      </c>
      <c r="C3110" t="s">
        <v>78</v>
      </c>
      <c r="D3110" t="s">
        <v>358</v>
      </c>
      <c r="E3110">
        <v>8</v>
      </c>
      <c r="F3110" t="str">
        <f t="shared" si="192"/>
        <v>Bulk</v>
      </c>
      <c r="G3110" s="3">
        <v>288</v>
      </c>
      <c r="H3110">
        <v>15</v>
      </c>
      <c r="I3110" t="str">
        <f t="shared" si="193"/>
        <v>discounted</v>
      </c>
      <c r="J3110" s="3">
        <f>Table3[[#This Row],[Quantity_Sold]]*Table3[[#This Row],[Selling_Price]]</f>
        <v>2304</v>
      </c>
      <c r="K3110" s="3">
        <f t="shared" si="194"/>
        <v>43.2</v>
      </c>
      <c r="L3110" s="3">
        <f t="shared" si="195"/>
        <v>2260.8000000000002</v>
      </c>
      <c r="M3110" s="3" t="str">
        <f>TEXT(Table3[[#This Row],[Date]], "mmmm")</f>
        <v>February</v>
      </c>
      <c r="N3110" s="3" t="str">
        <f>_xlfn.XLOOKUP(D3110,Customers!A:A,Customers!B:B )</f>
        <v>Hood-Pena</v>
      </c>
      <c r="O3110" s="3" t="str">
        <f>_xlfn.XLOOKUP(C3110,Books!A:A,Books!B:B)</f>
        <v>Visit although I</v>
      </c>
      <c r="P3110" s="3" t="str">
        <f>INDEX(Customers!B:B,MATCH(D3110,Customers!A:A,0))</f>
        <v>Hood-Pena</v>
      </c>
    </row>
    <row r="3111" spans="1:16">
      <c r="A3111" t="s">
        <v>3758</v>
      </c>
      <c r="B3111" s="5">
        <v>44966</v>
      </c>
      <c r="C3111" t="s">
        <v>118</v>
      </c>
      <c r="D3111" t="s">
        <v>157</v>
      </c>
      <c r="E3111">
        <v>3</v>
      </c>
      <c r="F3111" t="str">
        <f t="shared" si="192"/>
        <v>normal</v>
      </c>
      <c r="G3111" s="3">
        <v>192</v>
      </c>
      <c r="H3111">
        <v>0</v>
      </c>
      <c r="I3111" t="str">
        <f t="shared" si="193"/>
        <v>full price</v>
      </c>
      <c r="J3111" s="3">
        <f>Table3[[#This Row],[Quantity_Sold]]*Table3[[#This Row],[Selling_Price]]</f>
        <v>576</v>
      </c>
      <c r="K3111" s="3">
        <f t="shared" si="194"/>
        <v>0</v>
      </c>
      <c r="L3111" s="3">
        <f t="shared" si="195"/>
        <v>576</v>
      </c>
      <c r="M3111" s="3" t="str">
        <f>TEXT(Table3[[#This Row],[Date]], "mmmm")</f>
        <v>February</v>
      </c>
      <c r="N3111" s="3" t="str">
        <f>_xlfn.XLOOKUP(D3111,Customers!A:A,Customers!B:B )</f>
        <v>Brown PLC</v>
      </c>
      <c r="O3111" s="3" t="str">
        <f>_xlfn.XLOOKUP(C3111,Books!A:A,Books!B:B)</f>
        <v>Attorney</v>
      </c>
      <c r="P3111" s="3" t="str">
        <f>INDEX(Customers!B:B,MATCH(D3111,Customers!A:A,0))</f>
        <v>Brown PLC</v>
      </c>
    </row>
    <row r="3112" spans="1:16">
      <c r="A3112" t="s">
        <v>3759</v>
      </c>
      <c r="B3112" s="5">
        <v>44969</v>
      </c>
      <c r="C3112" t="s">
        <v>106</v>
      </c>
      <c r="D3112" t="s">
        <v>338</v>
      </c>
      <c r="E3112">
        <v>10</v>
      </c>
      <c r="F3112" t="str">
        <f t="shared" si="192"/>
        <v>Bulk</v>
      </c>
      <c r="G3112" s="3">
        <v>219</v>
      </c>
      <c r="H3112">
        <v>0</v>
      </c>
      <c r="I3112" t="str">
        <f t="shared" si="193"/>
        <v>full price</v>
      </c>
      <c r="J3112" s="3">
        <f>Table3[[#This Row],[Quantity_Sold]]*Table3[[#This Row],[Selling_Price]]</f>
        <v>2190</v>
      </c>
      <c r="K3112" s="3">
        <f t="shared" si="194"/>
        <v>0</v>
      </c>
      <c r="L3112" s="3">
        <f t="shared" si="195"/>
        <v>2190</v>
      </c>
      <c r="M3112" s="3" t="str">
        <f>TEXT(Table3[[#This Row],[Date]], "mmmm")</f>
        <v>February</v>
      </c>
      <c r="N3112" s="3" t="str">
        <f>_xlfn.XLOOKUP(D3112,Customers!A:A,Customers!B:B )</f>
        <v>Mahoney-Long</v>
      </c>
      <c r="O3112" s="3" t="str">
        <f>_xlfn.XLOOKUP(C3112,Books!A:A,Books!B:B)</f>
        <v>Some may</v>
      </c>
      <c r="P3112" s="3" t="str">
        <f>INDEX(Customers!B:B,MATCH(D3112,Customers!A:A,0))</f>
        <v>Mahoney-Long</v>
      </c>
    </row>
    <row r="3113" spans="1:16">
      <c r="A3113" t="s">
        <v>3760</v>
      </c>
      <c r="B3113" s="5">
        <v>44978</v>
      </c>
      <c r="C3113" t="s">
        <v>100</v>
      </c>
      <c r="D3113" t="s">
        <v>490</v>
      </c>
      <c r="E3113">
        <v>1</v>
      </c>
      <c r="F3113" t="str">
        <f t="shared" si="192"/>
        <v>normal</v>
      </c>
      <c r="G3113" s="3">
        <v>334</v>
      </c>
      <c r="H3113">
        <v>5</v>
      </c>
      <c r="I3113" t="str">
        <f t="shared" si="193"/>
        <v>discounted</v>
      </c>
      <c r="J3113" s="3">
        <f>Table3[[#This Row],[Quantity_Sold]]*Table3[[#This Row],[Selling_Price]]</f>
        <v>334</v>
      </c>
      <c r="K3113" s="3">
        <f t="shared" si="194"/>
        <v>16.7</v>
      </c>
      <c r="L3113" s="3">
        <f t="shared" si="195"/>
        <v>317.3</v>
      </c>
      <c r="M3113" s="3" t="str">
        <f>TEXT(Table3[[#This Row],[Date]], "mmmm")</f>
        <v>February</v>
      </c>
      <c r="N3113" s="3" t="str">
        <f>_xlfn.XLOOKUP(D3113,Customers!A:A,Customers!B:B )</f>
        <v>Edwards, Ayers and Lowe</v>
      </c>
      <c r="O3113" s="3" t="str">
        <f>_xlfn.XLOOKUP(C3113,Books!A:A,Books!B:B)</f>
        <v>Prevent particularly wrong</v>
      </c>
      <c r="P3113" s="3" t="str">
        <f>INDEX(Customers!B:B,MATCH(D3113,Customers!A:A,0))</f>
        <v>Edwards, Ayers and Lowe</v>
      </c>
    </row>
    <row r="3114" spans="1:16">
      <c r="A3114" t="s">
        <v>3761</v>
      </c>
      <c r="B3114" s="5">
        <v>44975</v>
      </c>
      <c r="C3114" t="s">
        <v>46</v>
      </c>
      <c r="D3114" t="s">
        <v>260</v>
      </c>
      <c r="E3114">
        <v>6</v>
      </c>
      <c r="F3114" t="str">
        <f t="shared" si="192"/>
        <v>Bulk</v>
      </c>
      <c r="G3114" s="3">
        <v>167</v>
      </c>
      <c r="H3114">
        <v>15</v>
      </c>
      <c r="I3114" t="str">
        <f t="shared" si="193"/>
        <v>discounted</v>
      </c>
      <c r="J3114" s="3">
        <f>Table3[[#This Row],[Quantity_Sold]]*Table3[[#This Row],[Selling_Price]]</f>
        <v>1002</v>
      </c>
      <c r="K3114" s="3">
        <f t="shared" si="194"/>
        <v>25.05</v>
      </c>
      <c r="L3114" s="3">
        <f t="shared" si="195"/>
        <v>976.95</v>
      </c>
      <c r="M3114" s="3" t="str">
        <f>TEXT(Table3[[#This Row],[Date]], "mmmm")</f>
        <v>February</v>
      </c>
      <c r="N3114" s="3" t="str">
        <f>_xlfn.XLOOKUP(D3114,Customers!A:A,Customers!B:B )</f>
        <v>Thomas-Melendez</v>
      </c>
      <c r="O3114" s="3" t="str">
        <f>_xlfn.XLOOKUP(C3114,Books!A:A,Books!B:B)</f>
        <v>Result population age</v>
      </c>
      <c r="P3114" s="3" t="str">
        <f>INDEX(Customers!B:B,MATCH(D3114,Customers!A:A,0))</f>
        <v>Thomas-Melendez</v>
      </c>
    </row>
    <row r="3115" spans="1:16">
      <c r="A3115" t="s">
        <v>3762</v>
      </c>
      <c r="B3115" s="5">
        <v>44966</v>
      </c>
      <c r="C3115" t="s">
        <v>48</v>
      </c>
      <c r="D3115" t="s">
        <v>132</v>
      </c>
      <c r="E3115">
        <v>8</v>
      </c>
      <c r="F3115" t="str">
        <f t="shared" si="192"/>
        <v>Bulk</v>
      </c>
      <c r="G3115" s="3">
        <v>386</v>
      </c>
      <c r="H3115">
        <v>5</v>
      </c>
      <c r="I3115" t="str">
        <f t="shared" si="193"/>
        <v>discounted</v>
      </c>
      <c r="J3115" s="3">
        <f>Table3[[#This Row],[Quantity_Sold]]*Table3[[#This Row],[Selling_Price]]</f>
        <v>3088</v>
      </c>
      <c r="K3115" s="3">
        <f t="shared" si="194"/>
        <v>19.3</v>
      </c>
      <c r="L3115" s="3">
        <f t="shared" si="195"/>
        <v>3068.7</v>
      </c>
      <c r="M3115" s="3" t="str">
        <f>TEXT(Table3[[#This Row],[Date]], "mmmm")</f>
        <v>February</v>
      </c>
      <c r="N3115" s="3" t="str">
        <f>_xlfn.XLOOKUP(D3115,Customers!A:A,Customers!B:B )</f>
        <v>Harris, Wilkinson and Barber</v>
      </c>
      <c r="O3115" s="3" t="str">
        <f>_xlfn.XLOOKUP(C3115,Books!A:A,Books!B:B)</f>
        <v>Choose level</v>
      </c>
      <c r="P3115" s="3" t="str">
        <f>INDEX(Customers!B:B,MATCH(D3115,Customers!A:A,0))</f>
        <v>Harris, Wilkinson and Barber</v>
      </c>
    </row>
    <row r="3116" spans="1:16">
      <c r="A3116" t="s">
        <v>3763</v>
      </c>
      <c r="B3116" s="5">
        <v>44962</v>
      </c>
      <c r="C3116" t="s">
        <v>102</v>
      </c>
      <c r="D3116" t="s">
        <v>420</v>
      </c>
      <c r="E3116">
        <v>1</v>
      </c>
      <c r="F3116" t="str">
        <f t="shared" si="192"/>
        <v>normal</v>
      </c>
      <c r="G3116" s="3">
        <v>162</v>
      </c>
      <c r="H3116">
        <v>5</v>
      </c>
      <c r="I3116" t="str">
        <f t="shared" si="193"/>
        <v>discounted</v>
      </c>
      <c r="J3116" s="3">
        <f>Table3[[#This Row],[Quantity_Sold]]*Table3[[#This Row],[Selling_Price]]</f>
        <v>162</v>
      </c>
      <c r="K3116" s="3">
        <f t="shared" si="194"/>
        <v>8.1</v>
      </c>
      <c r="L3116" s="3">
        <f t="shared" si="195"/>
        <v>153.9</v>
      </c>
      <c r="M3116" s="3" t="str">
        <f>TEXT(Table3[[#This Row],[Date]], "mmmm")</f>
        <v>February</v>
      </c>
      <c r="N3116" s="3" t="str">
        <f>_xlfn.XLOOKUP(D3116,Customers!A:A,Customers!B:B )</f>
        <v>Malone-Riggs</v>
      </c>
      <c r="O3116" s="3" t="str">
        <f>_xlfn.XLOOKUP(C3116,Books!A:A,Books!B:B)</f>
        <v>Effort same</v>
      </c>
      <c r="P3116" s="3" t="str">
        <f>INDEX(Customers!B:B,MATCH(D3116,Customers!A:A,0))</f>
        <v>Malone-Riggs</v>
      </c>
    </row>
    <row r="3117" spans="1:16">
      <c r="A3117" t="s">
        <v>3764</v>
      </c>
      <c r="B3117" s="5">
        <v>44959</v>
      </c>
      <c r="C3117" t="s">
        <v>70</v>
      </c>
      <c r="D3117" t="s">
        <v>562</v>
      </c>
      <c r="E3117">
        <v>4</v>
      </c>
      <c r="F3117" t="str">
        <f t="shared" si="192"/>
        <v>normal</v>
      </c>
      <c r="G3117" s="3">
        <v>370</v>
      </c>
      <c r="H3117">
        <v>15</v>
      </c>
      <c r="I3117" t="str">
        <f t="shared" si="193"/>
        <v>discounted</v>
      </c>
      <c r="J3117" s="3">
        <f>Table3[[#This Row],[Quantity_Sold]]*Table3[[#This Row],[Selling_Price]]</f>
        <v>1480</v>
      </c>
      <c r="K3117" s="3">
        <f t="shared" si="194"/>
        <v>55.5</v>
      </c>
      <c r="L3117" s="3">
        <f t="shared" si="195"/>
        <v>1424.5</v>
      </c>
      <c r="M3117" s="3" t="str">
        <f>TEXT(Table3[[#This Row],[Date]], "mmmm")</f>
        <v>February</v>
      </c>
      <c r="N3117" s="3" t="str">
        <f>_xlfn.XLOOKUP(D3117,Customers!A:A,Customers!B:B )</f>
        <v>Nelson, Martinez and Malone</v>
      </c>
      <c r="O3117" s="3" t="str">
        <f>_xlfn.XLOOKUP(C3117,Books!A:A,Books!B:B)</f>
        <v>Assume wrong</v>
      </c>
      <c r="P3117" s="3" t="str">
        <f>INDEX(Customers!B:B,MATCH(D3117,Customers!A:A,0))</f>
        <v>Nelson, Martinez and Malone</v>
      </c>
    </row>
    <row r="3118" spans="1:16">
      <c r="A3118" t="s">
        <v>3765</v>
      </c>
      <c r="B3118" s="5">
        <v>44959</v>
      </c>
      <c r="C3118" t="s">
        <v>72</v>
      </c>
      <c r="D3118" t="s">
        <v>364</v>
      </c>
      <c r="E3118">
        <v>7</v>
      </c>
      <c r="F3118" t="str">
        <f t="shared" si="192"/>
        <v>Bulk</v>
      </c>
      <c r="G3118" s="3">
        <v>423</v>
      </c>
      <c r="H3118">
        <v>0</v>
      </c>
      <c r="I3118" t="str">
        <f t="shared" si="193"/>
        <v>full price</v>
      </c>
      <c r="J3118" s="3">
        <f>Table3[[#This Row],[Quantity_Sold]]*Table3[[#This Row],[Selling_Price]]</f>
        <v>2961</v>
      </c>
      <c r="K3118" s="3">
        <f t="shared" si="194"/>
        <v>0</v>
      </c>
      <c r="L3118" s="3">
        <f t="shared" si="195"/>
        <v>2961</v>
      </c>
      <c r="M3118" s="3" t="str">
        <f>TEXT(Table3[[#This Row],[Date]], "mmmm")</f>
        <v>February</v>
      </c>
      <c r="N3118" s="3" t="str">
        <f>_xlfn.XLOOKUP(D3118,Customers!A:A,Customers!B:B )</f>
        <v>Mann PLC</v>
      </c>
      <c r="O3118" s="3" t="str">
        <f>_xlfn.XLOOKUP(C3118,Books!A:A,Books!B:B)</f>
        <v>Remain hard</v>
      </c>
      <c r="P3118" s="3" t="str">
        <f>INDEX(Customers!B:B,MATCH(D3118,Customers!A:A,0))</f>
        <v>Mann PLC</v>
      </c>
    </row>
    <row r="3119" spans="1:16">
      <c r="A3119" t="s">
        <v>3766</v>
      </c>
      <c r="B3119" s="5">
        <v>44974</v>
      </c>
      <c r="C3119" t="s">
        <v>64</v>
      </c>
      <c r="D3119" t="s">
        <v>470</v>
      </c>
      <c r="E3119">
        <v>2</v>
      </c>
      <c r="F3119" t="str">
        <f t="shared" si="192"/>
        <v>normal</v>
      </c>
      <c r="G3119" s="3">
        <v>487</v>
      </c>
      <c r="H3119">
        <v>10</v>
      </c>
      <c r="I3119" t="str">
        <f t="shared" si="193"/>
        <v>discounted</v>
      </c>
      <c r="J3119" s="3">
        <f>Table3[[#This Row],[Quantity_Sold]]*Table3[[#This Row],[Selling_Price]]</f>
        <v>974</v>
      </c>
      <c r="K3119" s="3">
        <f t="shared" si="194"/>
        <v>48.7</v>
      </c>
      <c r="L3119" s="3">
        <f t="shared" si="195"/>
        <v>925.3</v>
      </c>
      <c r="M3119" s="3" t="str">
        <f>TEXT(Table3[[#This Row],[Date]], "mmmm")</f>
        <v>February</v>
      </c>
      <c r="N3119" s="3" t="str">
        <f>_xlfn.XLOOKUP(D3119,Customers!A:A,Customers!B:B )</f>
        <v>Hill-Rojas</v>
      </c>
      <c r="O3119" s="3" t="str">
        <f>_xlfn.XLOOKUP(C3119,Books!A:A,Books!B:B)</f>
        <v>Health beyond back</v>
      </c>
      <c r="P3119" s="3" t="str">
        <f>INDEX(Customers!B:B,MATCH(D3119,Customers!A:A,0))</f>
        <v>Hill-Rojas</v>
      </c>
    </row>
    <row r="3120" spans="1:16">
      <c r="A3120" t="s">
        <v>3767</v>
      </c>
      <c r="B3120" s="5">
        <v>44972</v>
      </c>
      <c r="C3120" t="s">
        <v>58</v>
      </c>
      <c r="D3120" t="s">
        <v>500</v>
      </c>
      <c r="E3120">
        <v>7</v>
      </c>
      <c r="F3120" t="str">
        <f t="shared" si="192"/>
        <v>Bulk</v>
      </c>
      <c r="G3120" s="3">
        <v>467</v>
      </c>
      <c r="H3120">
        <v>0</v>
      </c>
      <c r="I3120" t="str">
        <f t="shared" si="193"/>
        <v>full price</v>
      </c>
      <c r="J3120" s="3">
        <f>Table3[[#This Row],[Quantity_Sold]]*Table3[[#This Row],[Selling_Price]]</f>
        <v>3269</v>
      </c>
      <c r="K3120" s="3">
        <f t="shared" si="194"/>
        <v>0</v>
      </c>
      <c r="L3120" s="3">
        <f t="shared" si="195"/>
        <v>3269</v>
      </c>
      <c r="M3120" s="3" t="str">
        <f>TEXT(Table3[[#This Row],[Date]], "mmmm")</f>
        <v>February</v>
      </c>
      <c r="N3120" s="3" t="str">
        <f>_xlfn.XLOOKUP(D3120,Customers!A:A,Customers!B:B )</f>
        <v>Patterson Ltd</v>
      </c>
      <c r="O3120" s="3" t="str">
        <f>_xlfn.XLOOKUP(C3120,Books!A:A,Books!B:B)</f>
        <v>World threat</v>
      </c>
      <c r="P3120" s="3" t="str">
        <f>INDEX(Customers!B:B,MATCH(D3120,Customers!A:A,0))</f>
        <v>Patterson Ltd</v>
      </c>
    </row>
    <row r="3121" spans="1:16">
      <c r="A3121" t="s">
        <v>3768</v>
      </c>
      <c r="B3121" s="5">
        <v>44979</v>
      </c>
      <c r="C3121" t="s">
        <v>66</v>
      </c>
      <c r="D3121" t="s">
        <v>558</v>
      </c>
      <c r="E3121">
        <v>7</v>
      </c>
      <c r="F3121" t="str">
        <f t="shared" si="192"/>
        <v>Bulk</v>
      </c>
      <c r="G3121" s="3">
        <v>271</v>
      </c>
      <c r="H3121">
        <v>15</v>
      </c>
      <c r="I3121" t="str">
        <f t="shared" si="193"/>
        <v>discounted</v>
      </c>
      <c r="J3121" s="3">
        <f>Table3[[#This Row],[Quantity_Sold]]*Table3[[#This Row],[Selling_Price]]</f>
        <v>1897</v>
      </c>
      <c r="K3121" s="3">
        <f t="shared" si="194"/>
        <v>40.65</v>
      </c>
      <c r="L3121" s="3">
        <f t="shared" si="195"/>
        <v>1856.35</v>
      </c>
      <c r="M3121" s="3" t="str">
        <f>TEXT(Table3[[#This Row],[Date]], "mmmm")</f>
        <v>February</v>
      </c>
      <c r="N3121" s="3" t="str">
        <f>_xlfn.XLOOKUP(D3121,Customers!A:A,Customers!B:B )</f>
        <v>Maldonado-Cohen</v>
      </c>
      <c r="O3121" s="3" t="str">
        <f>_xlfn.XLOOKUP(C3121,Books!A:A,Books!B:B)</f>
        <v>Easy citizen time</v>
      </c>
      <c r="P3121" s="3" t="str">
        <f>INDEX(Customers!B:B,MATCH(D3121,Customers!A:A,0))</f>
        <v>Maldonado-Cohen</v>
      </c>
    </row>
    <row r="3122" spans="1:16">
      <c r="A3122" t="s">
        <v>3769</v>
      </c>
      <c r="B3122" s="5">
        <v>44966</v>
      </c>
      <c r="C3122" t="s">
        <v>86</v>
      </c>
      <c r="D3122" t="s">
        <v>224</v>
      </c>
      <c r="E3122">
        <v>10</v>
      </c>
      <c r="F3122" t="str">
        <f t="shared" si="192"/>
        <v>Bulk</v>
      </c>
      <c r="G3122" s="3">
        <v>356</v>
      </c>
      <c r="H3122">
        <v>10</v>
      </c>
      <c r="I3122" t="str">
        <f t="shared" si="193"/>
        <v>discounted</v>
      </c>
      <c r="J3122" s="3">
        <f>Table3[[#This Row],[Quantity_Sold]]*Table3[[#This Row],[Selling_Price]]</f>
        <v>3560</v>
      </c>
      <c r="K3122" s="3">
        <f t="shared" si="194"/>
        <v>35.6</v>
      </c>
      <c r="L3122" s="3">
        <f t="shared" si="195"/>
        <v>3524.4</v>
      </c>
      <c r="M3122" s="3" t="str">
        <f>TEXT(Table3[[#This Row],[Date]], "mmmm")</f>
        <v>February</v>
      </c>
      <c r="N3122" s="3" t="str">
        <f>_xlfn.XLOOKUP(D3122,Customers!A:A,Customers!B:B )</f>
        <v>Williams Ltd</v>
      </c>
      <c r="O3122" s="3" t="str">
        <f>_xlfn.XLOOKUP(C3122,Books!A:A,Books!B:B)</f>
        <v>While responsibility</v>
      </c>
      <c r="P3122" s="3" t="str">
        <f>INDEX(Customers!B:B,MATCH(D3122,Customers!A:A,0))</f>
        <v>Williams Ltd</v>
      </c>
    </row>
    <row r="3123" spans="1:16">
      <c r="A3123" t="s">
        <v>3770</v>
      </c>
      <c r="B3123" s="5">
        <v>44960</v>
      </c>
      <c r="C3123" t="s">
        <v>26</v>
      </c>
      <c r="D3123" t="s">
        <v>226</v>
      </c>
      <c r="E3123">
        <v>5</v>
      </c>
      <c r="F3123" t="str">
        <f t="shared" si="192"/>
        <v>normal</v>
      </c>
      <c r="G3123" s="3">
        <v>210</v>
      </c>
      <c r="H3123">
        <v>5</v>
      </c>
      <c r="I3123" t="str">
        <f t="shared" si="193"/>
        <v>discounted</v>
      </c>
      <c r="J3123" s="3">
        <f>Table3[[#This Row],[Quantity_Sold]]*Table3[[#This Row],[Selling_Price]]</f>
        <v>1050</v>
      </c>
      <c r="K3123" s="3">
        <f t="shared" si="194"/>
        <v>10.5</v>
      </c>
      <c r="L3123" s="3">
        <f t="shared" si="195"/>
        <v>1039.5</v>
      </c>
      <c r="M3123" s="3" t="str">
        <f>TEXT(Table3[[#This Row],[Date]], "mmmm")</f>
        <v>February</v>
      </c>
      <c r="N3123" s="3" t="str">
        <f>_xlfn.XLOOKUP(D3123,Customers!A:A,Customers!B:B )</f>
        <v>Blackburn, Castillo and Diaz</v>
      </c>
      <c r="O3123" s="3" t="str">
        <f>_xlfn.XLOOKUP(C3123,Books!A:A,Books!B:B)</f>
        <v>Nearly material</v>
      </c>
      <c r="P3123" s="3" t="str">
        <f>INDEX(Customers!B:B,MATCH(D3123,Customers!A:A,0))</f>
        <v>Blackburn, Castillo and Diaz</v>
      </c>
    </row>
    <row r="3124" spans="1:16">
      <c r="A3124" t="s">
        <v>3771</v>
      </c>
      <c r="B3124" s="5">
        <v>44962</v>
      </c>
      <c r="C3124" t="s">
        <v>90</v>
      </c>
      <c r="D3124" t="s">
        <v>159</v>
      </c>
      <c r="E3124">
        <v>7</v>
      </c>
      <c r="F3124" t="str">
        <f t="shared" si="192"/>
        <v>Bulk</v>
      </c>
      <c r="G3124" s="3">
        <v>222</v>
      </c>
      <c r="H3124">
        <v>10</v>
      </c>
      <c r="I3124" t="str">
        <f t="shared" si="193"/>
        <v>discounted</v>
      </c>
      <c r="J3124" s="3">
        <f>Table3[[#This Row],[Quantity_Sold]]*Table3[[#This Row],[Selling_Price]]</f>
        <v>1554</v>
      </c>
      <c r="K3124" s="3">
        <f t="shared" si="194"/>
        <v>22.2</v>
      </c>
      <c r="L3124" s="3">
        <f t="shared" si="195"/>
        <v>1531.8</v>
      </c>
      <c r="M3124" s="3" t="str">
        <f>TEXT(Table3[[#This Row],[Date]], "mmmm")</f>
        <v>February</v>
      </c>
      <c r="N3124" s="3" t="str">
        <f>_xlfn.XLOOKUP(D3124,Customers!A:A,Customers!B:B )</f>
        <v>Brown and Sons</v>
      </c>
      <c r="O3124" s="3" t="str">
        <f>_xlfn.XLOOKUP(C3124,Books!A:A,Books!B:B)</f>
        <v>Remember approach buy</v>
      </c>
      <c r="P3124" s="3" t="str">
        <f>INDEX(Customers!B:B,MATCH(D3124,Customers!A:A,0))</f>
        <v>Brown and Sons</v>
      </c>
    </row>
    <row r="3125" spans="1:16">
      <c r="A3125" t="s">
        <v>3772</v>
      </c>
      <c r="B3125" s="5">
        <v>44978</v>
      </c>
      <c r="C3125" t="s">
        <v>46</v>
      </c>
      <c r="D3125" t="s">
        <v>284</v>
      </c>
      <c r="E3125">
        <v>4</v>
      </c>
      <c r="F3125" t="str">
        <f t="shared" si="192"/>
        <v>normal</v>
      </c>
      <c r="G3125" s="3">
        <v>167</v>
      </c>
      <c r="H3125">
        <v>10</v>
      </c>
      <c r="I3125" t="str">
        <f t="shared" si="193"/>
        <v>discounted</v>
      </c>
      <c r="J3125" s="3">
        <f>Table3[[#This Row],[Quantity_Sold]]*Table3[[#This Row],[Selling_Price]]</f>
        <v>668</v>
      </c>
      <c r="K3125" s="3">
        <f t="shared" si="194"/>
        <v>16.7</v>
      </c>
      <c r="L3125" s="3">
        <f t="shared" si="195"/>
        <v>651.29999999999995</v>
      </c>
      <c r="M3125" s="3" t="str">
        <f>TEXT(Table3[[#This Row],[Date]], "mmmm")</f>
        <v>February</v>
      </c>
      <c r="N3125" s="3" t="str">
        <f>_xlfn.XLOOKUP(D3125,Customers!A:A,Customers!B:B )</f>
        <v>Rodriguez, Evans and Valdez</v>
      </c>
      <c r="O3125" s="3" t="str">
        <f>_xlfn.XLOOKUP(C3125,Books!A:A,Books!B:B)</f>
        <v>Result population age</v>
      </c>
      <c r="P3125" s="3" t="str">
        <f>INDEX(Customers!B:B,MATCH(D3125,Customers!A:A,0))</f>
        <v>Rodriguez, Evans and Valdez</v>
      </c>
    </row>
    <row r="3126" spans="1:16">
      <c r="A3126" t="s">
        <v>3773</v>
      </c>
      <c r="B3126" s="5">
        <v>44970</v>
      </c>
      <c r="C3126" t="s">
        <v>44</v>
      </c>
      <c r="D3126" t="s">
        <v>366</v>
      </c>
      <c r="E3126">
        <v>3</v>
      </c>
      <c r="F3126" t="str">
        <f t="shared" si="192"/>
        <v>normal</v>
      </c>
      <c r="G3126" s="3">
        <v>295</v>
      </c>
      <c r="H3126">
        <v>10</v>
      </c>
      <c r="I3126" t="str">
        <f t="shared" si="193"/>
        <v>discounted</v>
      </c>
      <c r="J3126" s="3">
        <f>Table3[[#This Row],[Quantity_Sold]]*Table3[[#This Row],[Selling_Price]]</f>
        <v>885</v>
      </c>
      <c r="K3126" s="3">
        <f t="shared" si="194"/>
        <v>29.5</v>
      </c>
      <c r="L3126" s="3">
        <f t="shared" si="195"/>
        <v>855.5</v>
      </c>
      <c r="M3126" s="3" t="str">
        <f>TEXT(Table3[[#This Row],[Date]], "mmmm")</f>
        <v>February</v>
      </c>
      <c r="N3126" s="3" t="str">
        <f>_xlfn.XLOOKUP(D3126,Customers!A:A,Customers!B:B )</f>
        <v>Carr Ltd</v>
      </c>
      <c r="O3126" s="3" t="str">
        <f>_xlfn.XLOOKUP(C3126,Books!A:A,Books!B:B)</f>
        <v>Once suddenly</v>
      </c>
      <c r="P3126" s="3" t="str">
        <f>INDEX(Customers!B:B,MATCH(D3126,Customers!A:A,0))</f>
        <v>Carr Ltd</v>
      </c>
    </row>
    <row r="3127" spans="1:16">
      <c r="A3127" t="s">
        <v>3774</v>
      </c>
      <c r="B3127" s="5">
        <v>44978</v>
      </c>
      <c r="C3127" t="s">
        <v>102</v>
      </c>
      <c r="D3127" t="s">
        <v>394</v>
      </c>
      <c r="E3127">
        <v>10</v>
      </c>
      <c r="F3127" t="str">
        <f t="shared" si="192"/>
        <v>Bulk</v>
      </c>
      <c r="G3127" s="3">
        <v>162</v>
      </c>
      <c r="H3127">
        <v>5</v>
      </c>
      <c r="I3127" t="str">
        <f t="shared" si="193"/>
        <v>discounted</v>
      </c>
      <c r="J3127" s="3">
        <f>Table3[[#This Row],[Quantity_Sold]]*Table3[[#This Row],[Selling_Price]]</f>
        <v>1620</v>
      </c>
      <c r="K3127" s="3">
        <f t="shared" si="194"/>
        <v>8.1</v>
      </c>
      <c r="L3127" s="3">
        <f t="shared" si="195"/>
        <v>1611.9</v>
      </c>
      <c r="M3127" s="3" t="str">
        <f>TEXT(Table3[[#This Row],[Date]], "mmmm")</f>
        <v>February</v>
      </c>
      <c r="N3127" s="3" t="str">
        <f>_xlfn.XLOOKUP(D3127,Customers!A:A,Customers!B:B )</f>
        <v>Johnson, Gordon and Fuentes</v>
      </c>
      <c r="O3127" s="3" t="str">
        <f>_xlfn.XLOOKUP(C3127,Books!A:A,Books!B:B)</f>
        <v>Effort same</v>
      </c>
      <c r="P3127" s="3" t="str">
        <f>INDEX(Customers!B:B,MATCH(D3127,Customers!A:A,0))</f>
        <v>Johnson, Gordon and Fuentes</v>
      </c>
    </row>
    <row r="3128" spans="1:16">
      <c r="A3128" t="s">
        <v>3775</v>
      </c>
      <c r="B3128" s="5">
        <v>44970</v>
      </c>
      <c r="C3128" t="s">
        <v>13</v>
      </c>
      <c r="D3128" t="s">
        <v>270</v>
      </c>
      <c r="E3128">
        <v>1</v>
      </c>
      <c r="F3128" t="str">
        <f t="shared" si="192"/>
        <v>normal</v>
      </c>
      <c r="G3128" s="3">
        <v>354</v>
      </c>
      <c r="H3128">
        <v>15</v>
      </c>
      <c r="I3128" t="str">
        <f t="shared" si="193"/>
        <v>discounted</v>
      </c>
      <c r="J3128" s="3">
        <f>Table3[[#This Row],[Quantity_Sold]]*Table3[[#This Row],[Selling_Price]]</f>
        <v>354</v>
      </c>
      <c r="K3128" s="3">
        <f t="shared" si="194"/>
        <v>53.1</v>
      </c>
      <c r="L3128" s="3">
        <f t="shared" si="195"/>
        <v>300.89999999999998</v>
      </c>
      <c r="M3128" s="3" t="str">
        <f>TEXT(Table3[[#This Row],[Date]], "mmmm")</f>
        <v>February</v>
      </c>
      <c r="N3128" s="3" t="str">
        <f>_xlfn.XLOOKUP(D3128,Customers!A:A,Customers!B:B )</f>
        <v>Martin Group</v>
      </c>
      <c r="O3128" s="3" t="str">
        <f>_xlfn.XLOOKUP(C3128,Books!A:A,Books!B:B)</f>
        <v>Food ability</v>
      </c>
      <c r="P3128" s="3" t="str">
        <f>INDEX(Customers!B:B,MATCH(D3128,Customers!A:A,0))</f>
        <v>Martin Group</v>
      </c>
    </row>
    <row r="3129" spans="1:16">
      <c r="A3129" t="s">
        <v>3776</v>
      </c>
      <c r="B3129" s="5">
        <v>44962</v>
      </c>
      <c r="C3129" t="s">
        <v>32</v>
      </c>
      <c r="D3129" t="s">
        <v>452</v>
      </c>
      <c r="E3129">
        <v>6</v>
      </c>
      <c r="F3129" t="str">
        <f t="shared" si="192"/>
        <v>Bulk</v>
      </c>
      <c r="G3129" s="3">
        <v>186</v>
      </c>
      <c r="H3129">
        <v>5</v>
      </c>
      <c r="I3129" t="str">
        <f t="shared" si="193"/>
        <v>discounted</v>
      </c>
      <c r="J3129" s="3">
        <f>Table3[[#This Row],[Quantity_Sold]]*Table3[[#This Row],[Selling_Price]]</f>
        <v>1116</v>
      </c>
      <c r="K3129" s="3">
        <f t="shared" si="194"/>
        <v>9.3000000000000007</v>
      </c>
      <c r="L3129" s="3">
        <f t="shared" si="195"/>
        <v>1106.7</v>
      </c>
      <c r="M3129" s="3" t="str">
        <f>TEXT(Table3[[#This Row],[Date]], "mmmm")</f>
        <v>February</v>
      </c>
      <c r="N3129" s="3" t="str">
        <f>_xlfn.XLOOKUP(D3129,Customers!A:A,Customers!B:B )</f>
        <v>Jordan-Edwards</v>
      </c>
      <c r="O3129" s="3" t="str">
        <f>_xlfn.XLOOKUP(C3129,Books!A:A,Books!B:B)</f>
        <v>Charge along</v>
      </c>
      <c r="P3129" s="3" t="str">
        <f>INDEX(Customers!B:B,MATCH(D3129,Customers!A:A,0))</f>
        <v>Jordan-Edwards</v>
      </c>
    </row>
    <row r="3130" spans="1:16">
      <c r="A3130" t="s">
        <v>3777</v>
      </c>
      <c r="B3130" s="5">
        <v>44969</v>
      </c>
      <c r="C3130" t="s">
        <v>110</v>
      </c>
      <c r="D3130" t="s">
        <v>322</v>
      </c>
      <c r="E3130">
        <v>8</v>
      </c>
      <c r="F3130" t="str">
        <f t="shared" si="192"/>
        <v>Bulk</v>
      </c>
      <c r="G3130" s="3">
        <v>451</v>
      </c>
      <c r="H3130">
        <v>5</v>
      </c>
      <c r="I3130" t="str">
        <f t="shared" si="193"/>
        <v>discounted</v>
      </c>
      <c r="J3130" s="3">
        <f>Table3[[#This Row],[Quantity_Sold]]*Table3[[#This Row],[Selling_Price]]</f>
        <v>3608</v>
      </c>
      <c r="K3130" s="3">
        <f t="shared" si="194"/>
        <v>22.55</v>
      </c>
      <c r="L3130" s="3">
        <f t="shared" si="195"/>
        <v>3585.45</v>
      </c>
      <c r="M3130" s="3" t="str">
        <f>TEXT(Table3[[#This Row],[Date]], "mmmm")</f>
        <v>February</v>
      </c>
      <c r="N3130" s="3" t="str">
        <f>_xlfn.XLOOKUP(D3130,Customers!A:A,Customers!B:B )</f>
        <v>Henderson, Daniels and Kelly</v>
      </c>
      <c r="O3130" s="3" t="str">
        <f>_xlfn.XLOOKUP(C3130,Books!A:A,Books!B:B)</f>
        <v>Sense produce</v>
      </c>
      <c r="P3130" s="3" t="str">
        <f>INDEX(Customers!B:B,MATCH(D3130,Customers!A:A,0))</f>
        <v>Henderson, Daniels and Kelly</v>
      </c>
    </row>
    <row r="3131" spans="1:16">
      <c r="A3131" t="s">
        <v>3778</v>
      </c>
      <c r="B3131" s="5">
        <v>44964</v>
      </c>
      <c r="C3131" t="s">
        <v>96</v>
      </c>
      <c r="D3131" t="s">
        <v>358</v>
      </c>
      <c r="E3131">
        <v>6</v>
      </c>
      <c r="F3131" t="str">
        <f t="shared" si="192"/>
        <v>Bulk</v>
      </c>
      <c r="G3131" s="3">
        <v>396</v>
      </c>
      <c r="H3131">
        <v>10</v>
      </c>
      <c r="I3131" t="str">
        <f t="shared" si="193"/>
        <v>discounted</v>
      </c>
      <c r="J3131" s="3">
        <f>Table3[[#This Row],[Quantity_Sold]]*Table3[[#This Row],[Selling_Price]]</f>
        <v>2376</v>
      </c>
      <c r="K3131" s="3">
        <f t="shared" si="194"/>
        <v>39.6</v>
      </c>
      <c r="L3131" s="3">
        <f t="shared" si="195"/>
        <v>2336.4</v>
      </c>
      <c r="M3131" s="3" t="str">
        <f>TEXT(Table3[[#This Row],[Date]], "mmmm")</f>
        <v>February</v>
      </c>
      <c r="N3131" s="3" t="str">
        <f>_xlfn.XLOOKUP(D3131,Customers!A:A,Customers!B:B )</f>
        <v>Hood-Pena</v>
      </c>
      <c r="O3131" s="3" t="str">
        <f>_xlfn.XLOOKUP(C3131,Books!A:A,Books!B:B)</f>
        <v>Green city audience</v>
      </c>
      <c r="P3131" s="3" t="str">
        <f>INDEX(Customers!B:B,MATCH(D3131,Customers!A:A,0))</f>
        <v>Hood-Pena</v>
      </c>
    </row>
    <row r="3132" spans="1:16">
      <c r="A3132" t="s">
        <v>3779</v>
      </c>
      <c r="B3132" s="5">
        <v>44965</v>
      </c>
      <c r="C3132" t="s">
        <v>46</v>
      </c>
      <c r="D3132" t="s">
        <v>300</v>
      </c>
      <c r="E3132">
        <v>7</v>
      </c>
      <c r="F3132" t="str">
        <f t="shared" si="192"/>
        <v>Bulk</v>
      </c>
      <c r="G3132" s="3">
        <v>167</v>
      </c>
      <c r="H3132">
        <v>0</v>
      </c>
      <c r="I3132" t="str">
        <f t="shared" si="193"/>
        <v>full price</v>
      </c>
      <c r="J3132" s="3">
        <f>Table3[[#This Row],[Quantity_Sold]]*Table3[[#This Row],[Selling_Price]]</f>
        <v>1169</v>
      </c>
      <c r="K3132" s="3">
        <f t="shared" si="194"/>
        <v>0</v>
      </c>
      <c r="L3132" s="3">
        <f t="shared" si="195"/>
        <v>1169</v>
      </c>
      <c r="M3132" s="3" t="str">
        <f>TEXT(Table3[[#This Row],[Date]], "mmmm")</f>
        <v>February</v>
      </c>
      <c r="N3132" s="3" t="str">
        <f>_xlfn.XLOOKUP(D3132,Customers!A:A,Customers!B:B )</f>
        <v>Smith-Ramsey</v>
      </c>
      <c r="O3132" s="3" t="str">
        <f>_xlfn.XLOOKUP(C3132,Books!A:A,Books!B:B)</f>
        <v>Result population age</v>
      </c>
      <c r="P3132" s="3" t="str">
        <f>INDEX(Customers!B:B,MATCH(D3132,Customers!A:A,0))</f>
        <v>Smith-Ramsey</v>
      </c>
    </row>
    <row r="3133" spans="1:16">
      <c r="A3133" t="s">
        <v>3780</v>
      </c>
      <c r="B3133" s="5">
        <v>44984</v>
      </c>
      <c r="C3133" t="s">
        <v>68</v>
      </c>
      <c r="D3133" t="s">
        <v>532</v>
      </c>
      <c r="E3133">
        <v>10</v>
      </c>
      <c r="F3133" t="str">
        <f t="shared" si="192"/>
        <v>Bulk</v>
      </c>
      <c r="G3133" s="3">
        <v>410</v>
      </c>
      <c r="H3133">
        <v>5</v>
      </c>
      <c r="I3133" t="str">
        <f t="shared" si="193"/>
        <v>discounted</v>
      </c>
      <c r="J3133" s="3">
        <f>Table3[[#This Row],[Quantity_Sold]]*Table3[[#This Row],[Selling_Price]]</f>
        <v>4100</v>
      </c>
      <c r="K3133" s="3">
        <f t="shared" si="194"/>
        <v>20.5</v>
      </c>
      <c r="L3133" s="3">
        <f t="shared" si="195"/>
        <v>4079.5</v>
      </c>
      <c r="M3133" s="3" t="str">
        <f>TEXT(Table3[[#This Row],[Date]], "mmmm")</f>
        <v>February</v>
      </c>
      <c r="N3133" s="3" t="str">
        <f>_xlfn.XLOOKUP(D3133,Customers!A:A,Customers!B:B )</f>
        <v>Bender Group</v>
      </c>
      <c r="O3133" s="3" t="str">
        <f>_xlfn.XLOOKUP(C3133,Books!A:A,Books!B:B)</f>
        <v>Audience will series</v>
      </c>
      <c r="P3133" s="3" t="str">
        <f>INDEX(Customers!B:B,MATCH(D3133,Customers!A:A,0))</f>
        <v>Bender Group</v>
      </c>
    </row>
    <row r="3134" spans="1:16">
      <c r="A3134" t="s">
        <v>3781</v>
      </c>
      <c r="B3134" s="5">
        <v>44984</v>
      </c>
      <c r="C3134" t="s">
        <v>15</v>
      </c>
      <c r="D3134" t="s">
        <v>626</v>
      </c>
      <c r="E3134">
        <v>5</v>
      </c>
      <c r="F3134" t="str">
        <f t="shared" si="192"/>
        <v>normal</v>
      </c>
      <c r="G3134" s="3">
        <v>248</v>
      </c>
      <c r="H3134">
        <v>15</v>
      </c>
      <c r="I3134" t="str">
        <f t="shared" si="193"/>
        <v>discounted</v>
      </c>
      <c r="J3134" s="3">
        <f>Table3[[#This Row],[Quantity_Sold]]*Table3[[#This Row],[Selling_Price]]</f>
        <v>1240</v>
      </c>
      <c r="K3134" s="3">
        <f t="shared" si="194"/>
        <v>37.200000000000003</v>
      </c>
      <c r="L3134" s="3">
        <f t="shared" si="195"/>
        <v>1202.8</v>
      </c>
      <c r="M3134" s="3" t="str">
        <f>TEXT(Table3[[#This Row],[Date]], "mmmm")</f>
        <v>February</v>
      </c>
      <c r="N3134" s="3" t="str">
        <f>_xlfn.XLOOKUP(D3134,Customers!A:A,Customers!B:B )</f>
        <v>Young Ltd</v>
      </c>
      <c r="O3134" s="3" t="str">
        <f>_xlfn.XLOOKUP(C3134,Books!A:A,Books!B:B)</f>
        <v>Especially father down</v>
      </c>
      <c r="P3134" s="3" t="str">
        <f>INDEX(Customers!B:B,MATCH(D3134,Customers!A:A,0))</f>
        <v>Young Ltd</v>
      </c>
    </row>
    <row r="3135" spans="1:16">
      <c r="A3135" t="s">
        <v>3782</v>
      </c>
      <c r="B3135" s="5">
        <v>44982</v>
      </c>
      <c r="C3135" t="s">
        <v>4</v>
      </c>
      <c r="D3135" t="s">
        <v>596</v>
      </c>
      <c r="E3135">
        <v>2</v>
      </c>
      <c r="F3135" t="str">
        <f t="shared" si="192"/>
        <v>normal</v>
      </c>
      <c r="G3135" s="3">
        <v>418</v>
      </c>
      <c r="H3135">
        <v>0</v>
      </c>
      <c r="I3135" t="str">
        <f t="shared" si="193"/>
        <v>full price</v>
      </c>
      <c r="J3135" s="3">
        <f>Table3[[#This Row],[Quantity_Sold]]*Table3[[#This Row],[Selling_Price]]</f>
        <v>836</v>
      </c>
      <c r="K3135" s="3">
        <f t="shared" si="194"/>
        <v>0</v>
      </c>
      <c r="L3135" s="3">
        <f t="shared" si="195"/>
        <v>836</v>
      </c>
      <c r="M3135" s="3" t="str">
        <f>TEXT(Table3[[#This Row],[Date]], "mmmm")</f>
        <v>February</v>
      </c>
      <c r="N3135" s="3" t="str">
        <f>_xlfn.XLOOKUP(D3135,Customers!A:A,Customers!B:B )</f>
        <v>Adams-Aguilar</v>
      </c>
      <c r="O3135" s="3" t="str">
        <f>_xlfn.XLOOKUP(C3135,Books!A:A,Books!B:B)</f>
        <v>Arrive ok</v>
      </c>
      <c r="P3135" s="3" t="str">
        <f>INDEX(Customers!B:B,MATCH(D3135,Customers!A:A,0))</f>
        <v>Adams-Aguilar</v>
      </c>
    </row>
    <row r="3136" spans="1:16">
      <c r="A3136" t="s">
        <v>3783</v>
      </c>
      <c r="B3136" s="5">
        <v>44981</v>
      </c>
      <c r="C3136" t="s">
        <v>66</v>
      </c>
      <c r="D3136" t="s">
        <v>284</v>
      </c>
      <c r="E3136">
        <v>1</v>
      </c>
      <c r="F3136" t="str">
        <f t="shared" si="192"/>
        <v>normal</v>
      </c>
      <c r="G3136" s="3">
        <v>271</v>
      </c>
      <c r="H3136">
        <v>0</v>
      </c>
      <c r="I3136" t="str">
        <f t="shared" si="193"/>
        <v>full price</v>
      </c>
      <c r="J3136" s="3">
        <f>Table3[[#This Row],[Quantity_Sold]]*Table3[[#This Row],[Selling_Price]]</f>
        <v>271</v>
      </c>
      <c r="K3136" s="3">
        <f t="shared" si="194"/>
        <v>0</v>
      </c>
      <c r="L3136" s="3">
        <f t="shared" si="195"/>
        <v>271</v>
      </c>
      <c r="M3136" s="3" t="str">
        <f>TEXT(Table3[[#This Row],[Date]], "mmmm")</f>
        <v>February</v>
      </c>
      <c r="N3136" s="3" t="str">
        <f>_xlfn.XLOOKUP(D3136,Customers!A:A,Customers!B:B )</f>
        <v>Rodriguez, Evans and Valdez</v>
      </c>
      <c r="O3136" s="3" t="str">
        <f>_xlfn.XLOOKUP(C3136,Books!A:A,Books!B:B)</f>
        <v>Easy citizen time</v>
      </c>
      <c r="P3136" s="3" t="str">
        <f>INDEX(Customers!B:B,MATCH(D3136,Customers!A:A,0))</f>
        <v>Rodriguez, Evans and Valdez</v>
      </c>
    </row>
    <row r="3137" spans="1:16">
      <c r="A3137" t="s">
        <v>3784</v>
      </c>
      <c r="B3137" s="5">
        <v>44962</v>
      </c>
      <c r="C3137" t="s">
        <v>20</v>
      </c>
      <c r="D3137" t="s">
        <v>178</v>
      </c>
      <c r="E3137">
        <v>7</v>
      </c>
      <c r="F3137" t="str">
        <f t="shared" si="192"/>
        <v>Bulk</v>
      </c>
      <c r="G3137" s="3">
        <v>213</v>
      </c>
      <c r="H3137">
        <v>15</v>
      </c>
      <c r="I3137" t="str">
        <f t="shared" si="193"/>
        <v>discounted</v>
      </c>
      <c r="J3137" s="3">
        <f>Table3[[#This Row],[Quantity_Sold]]*Table3[[#This Row],[Selling_Price]]</f>
        <v>1491</v>
      </c>
      <c r="K3137" s="3">
        <f t="shared" si="194"/>
        <v>31.95</v>
      </c>
      <c r="L3137" s="3">
        <f t="shared" si="195"/>
        <v>1459.05</v>
      </c>
      <c r="M3137" s="3" t="str">
        <f>TEXT(Table3[[#This Row],[Date]], "mmmm")</f>
        <v>February</v>
      </c>
      <c r="N3137" s="3" t="str">
        <f>_xlfn.XLOOKUP(D3137,Customers!A:A,Customers!B:B )</f>
        <v>Ross, Ballard and Clark</v>
      </c>
      <c r="O3137" s="3" t="str">
        <f>_xlfn.XLOOKUP(C3137,Books!A:A,Books!B:B)</f>
        <v>System they</v>
      </c>
      <c r="P3137" s="3" t="str">
        <f>INDEX(Customers!B:B,MATCH(D3137,Customers!A:A,0))</f>
        <v>Ross, Ballard and Clark</v>
      </c>
    </row>
    <row r="3138" spans="1:16">
      <c r="A3138" t="s">
        <v>3785</v>
      </c>
      <c r="B3138" s="5">
        <v>44977</v>
      </c>
      <c r="C3138" t="s">
        <v>114</v>
      </c>
      <c r="D3138" t="s">
        <v>230</v>
      </c>
      <c r="E3138">
        <v>3</v>
      </c>
      <c r="F3138" t="str">
        <f t="shared" ref="F3138:F3201" si="196">IF(E3138&gt;5,"Bulk","normal")</f>
        <v>normal</v>
      </c>
      <c r="G3138" s="3">
        <v>315</v>
      </c>
      <c r="H3138">
        <v>10</v>
      </c>
      <c r="I3138" t="str">
        <f t="shared" ref="I3138:I3201" si="197">IF(H3138&gt;0,"discounted","full price")</f>
        <v>discounted</v>
      </c>
      <c r="J3138" s="3">
        <f>Table3[[#This Row],[Quantity_Sold]]*Table3[[#This Row],[Selling_Price]]</f>
        <v>945</v>
      </c>
      <c r="K3138" s="3">
        <f t="shared" ref="K3138:K3201" si="198">H3138*G3138/100</f>
        <v>31.5</v>
      </c>
      <c r="L3138" s="3">
        <f t="shared" ref="L3138:L3201" si="199">J3138-K3138</f>
        <v>913.5</v>
      </c>
      <c r="M3138" s="3" t="str">
        <f>TEXT(Table3[[#This Row],[Date]], "mmmm")</f>
        <v>February</v>
      </c>
      <c r="N3138" s="3" t="str">
        <f>_xlfn.XLOOKUP(D3138,Customers!A:A,Customers!B:B )</f>
        <v>Alexander-Williams</v>
      </c>
      <c r="O3138" s="3" t="str">
        <f>_xlfn.XLOOKUP(C3138,Books!A:A,Books!B:B)</f>
        <v>Detail difficult power</v>
      </c>
      <c r="P3138" s="3" t="str">
        <f>INDEX(Customers!B:B,MATCH(D3138,Customers!A:A,0))</f>
        <v>Alexander-Williams</v>
      </c>
    </row>
    <row r="3139" spans="1:16">
      <c r="A3139" t="s">
        <v>3786</v>
      </c>
      <c r="B3139" s="5">
        <v>44972</v>
      </c>
      <c r="C3139" t="s">
        <v>98</v>
      </c>
      <c r="D3139" t="s">
        <v>448</v>
      </c>
      <c r="E3139">
        <v>3</v>
      </c>
      <c r="F3139" t="str">
        <f t="shared" si="196"/>
        <v>normal</v>
      </c>
      <c r="G3139" s="3">
        <v>206</v>
      </c>
      <c r="H3139">
        <v>0</v>
      </c>
      <c r="I3139" t="str">
        <f t="shared" si="197"/>
        <v>full price</v>
      </c>
      <c r="J3139" s="3">
        <f>Table3[[#This Row],[Quantity_Sold]]*Table3[[#This Row],[Selling_Price]]</f>
        <v>618</v>
      </c>
      <c r="K3139" s="3">
        <f t="shared" si="198"/>
        <v>0</v>
      </c>
      <c r="L3139" s="3">
        <f t="shared" si="199"/>
        <v>618</v>
      </c>
      <c r="M3139" s="3" t="str">
        <f>TEXT(Table3[[#This Row],[Date]], "mmmm")</f>
        <v>February</v>
      </c>
      <c r="N3139" s="3" t="str">
        <f>_xlfn.XLOOKUP(D3139,Customers!A:A,Customers!B:B )</f>
        <v>Blair, Gibson and Patel</v>
      </c>
      <c r="O3139" s="3" t="str">
        <f>_xlfn.XLOOKUP(C3139,Books!A:A,Books!B:B)</f>
        <v>Inside lot never discover</v>
      </c>
      <c r="P3139" s="3" t="str">
        <f>INDEX(Customers!B:B,MATCH(D3139,Customers!A:A,0))</f>
        <v>Blair, Gibson and Patel</v>
      </c>
    </row>
    <row r="3140" spans="1:16">
      <c r="A3140" t="s">
        <v>3787</v>
      </c>
      <c r="B3140" s="5">
        <v>44984</v>
      </c>
      <c r="C3140" t="s">
        <v>18</v>
      </c>
      <c r="D3140" t="s">
        <v>438</v>
      </c>
      <c r="E3140">
        <v>2</v>
      </c>
      <c r="F3140" t="str">
        <f t="shared" si="196"/>
        <v>normal</v>
      </c>
      <c r="G3140" s="3">
        <v>500</v>
      </c>
      <c r="H3140">
        <v>10</v>
      </c>
      <c r="I3140" t="str">
        <f t="shared" si="197"/>
        <v>discounted</v>
      </c>
      <c r="J3140" s="3">
        <f>Table3[[#This Row],[Quantity_Sold]]*Table3[[#This Row],[Selling_Price]]</f>
        <v>1000</v>
      </c>
      <c r="K3140" s="3">
        <f t="shared" si="198"/>
        <v>50</v>
      </c>
      <c r="L3140" s="3">
        <f t="shared" si="199"/>
        <v>950</v>
      </c>
      <c r="M3140" s="3" t="str">
        <f>TEXT(Table3[[#This Row],[Date]], "mmmm")</f>
        <v>February</v>
      </c>
      <c r="N3140" s="3" t="str">
        <f>_xlfn.XLOOKUP(D3140,Customers!A:A,Customers!B:B )</f>
        <v>Wolfe-Spencer</v>
      </c>
      <c r="O3140" s="3" t="str">
        <f>_xlfn.XLOOKUP(C3140,Books!A:A,Books!B:B)</f>
        <v>Cell become</v>
      </c>
      <c r="P3140" s="3" t="str">
        <f>INDEX(Customers!B:B,MATCH(D3140,Customers!A:A,0))</f>
        <v>Wolfe-Spencer</v>
      </c>
    </row>
    <row r="3141" spans="1:16">
      <c r="A3141" t="s">
        <v>3788</v>
      </c>
      <c r="B3141" s="5">
        <v>44958</v>
      </c>
      <c r="C3141" t="s">
        <v>13</v>
      </c>
      <c r="D3141" t="s">
        <v>372</v>
      </c>
      <c r="E3141">
        <v>10</v>
      </c>
      <c r="F3141" t="str">
        <f t="shared" si="196"/>
        <v>Bulk</v>
      </c>
      <c r="G3141" s="3">
        <v>354</v>
      </c>
      <c r="H3141">
        <v>5</v>
      </c>
      <c r="I3141" t="str">
        <f t="shared" si="197"/>
        <v>discounted</v>
      </c>
      <c r="J3141" s="3">
        <f>Table3[[#This Row],[Quantity_Sold]]*Table3[[#This Row],[Selling_Price]]</f>
        <v>3540</v>
      </c>
      <c r="K3141" s="3">
        <f t="shared" si="198"/>
        <v>17.7</v>
      </c>
      <c r="L3141" s="3">
        <f t="shared" si="199"/>
        <v>3522.3</v>
      </c>
      <c r="M3141" s="3" t="str">
        <f>TEXT(Table3[[#This Row],[Date]], "mmmm")</f>
        <v>February</v>
      </c>
      <c r="N3141" s="3" t="str">
        <f>_xlfn.XLOOKUP(D3141,Customers!A:A,Customers!B:B )</f>
        <v>Lambert, Valdez and Garcia</v>
      </c>
      <c r="O3141" s="3" t="str">
        <f>_xlfn.XLOOKUP(C3141,Books!A:A,Books!B:B)</f>
        <v>Food ability</v>
      </c>
      <c r="P3141" s="3" t="str">
        <f>INDEX(Customers!B:B,MATCH(D3141,Customers!A:A,0))</f>
        <v>Lambert, Valdez and Garcia</v>
      </c>
    </row>
    <row r="3142" spans="1:16">
      <c r="A3142" t="s">
        <v>3789</v>
      </c>
      <c r="B3142" s="5">
        <v>44961</v>
      </c>
      <c r="C3142" t="s">
        <v>88</v>
      </c>
      <c r="D3142" t="s">
        <v>232</v>
      </c>
      <c r="E3142">
        <v>1</v>
      </c>
      <c r="F3142" t="str">
        <f t="shared" si="196"/>
        <v>normal</v>
      </c>
      <c r="G3142" s="3">
        <v>456</v>
      </c>
      <c r="H3142">
        <v>15</v>
      </c>
      <c r="I3142" t="str">
        <f t="shared" si="197"/>
        <v>discounted</v>
      </c>
      <c r="J3142" s="3">
        <f>Table3[[#This Row],[Quantity_Sold]]*Table3[[#This Row],[Selling_Price]]</f>
        <v>456</v>
      </c>
      <c r="K3142" s="3">
        <f t="shared" si="198"/>
        <v>68.400000000000006</v>
      </c>
      <c r="L3142" s="3">
        <f t="shared" si="199"/>
        <v>387.6</v>
      </c>
      <c r="M3142" s="3" t="str">
        <f>TEXT(Table3[[#This Row],[Date]], "mmmm")</f>
        <v>February</v>
      </c>
      <c r="N3142" s="3" t="str">
        <f>_xlfn.XLOOKUP(D3142,Customers!A:A,Customers!B:B )</f>
        <v>Mcknight LLC</v>
      </c>
      <c r="O3142" s="3" t="str">
        <f>_xlfn.XLOOKUP(C3142,Books!A:A,Books!B:B)</f>
        <v>Lay chance</v>
      </c>
      <c r="P3142" s="3" t="str">
        <f>INDEX(Customers!B:B,MATCH(D3142,Customers!A:A,0))</f>
        <v>Mcknight LLC</v>
      </c>
    </row>
    <row r="3143" spans="1:16">
      <c r="A3143" t="s">
        <v>3790</v>
      </c>
      <c r="B3143" s="5">
        <v>44975</v>
      </c>
      <c r="C3143" t="s">
        <v>18</v>
      </c>
      <c r="D3143" t="s">
        <v>280</v>
      </c>
      <c r="E3143">
        <v>3</v>
      </c>
      <c r="F3143" t="str">
        <f t="shared" si="196"/>
        <v>normal</v>
      </c>
      <c r="G3143" s="3">
        <v>500</v>
      </c>
      <c r="H3143">
        <v>0</v>
      </c>
      <c r="I3143" t="str">
        <f t="shared" si="197"/>
        <v>full price</v>
      </c>
      <c r="J3143" s="3">
        <f>Table3[[#This Row],[Quantity_Sold]]*Table3[[#This Row],[Selling_Price]]</f>
        <v>1500</v>
      </c>
      <c r="K3143" s="3">
        <f t="shared" si="198"/>
        <v>0</v>
      </c>
      <c r="L3143" s="3">
        <f t="shared" si="199"/>
        <v>1500</v>
      </c>
      <c r="M3143" s="3" t="str">
        <f>TEXT(Table3[[#This Row],[Date]], "mmmm")</f>
        <v>February</v>
      </c>
      <c r="N3143" s="3" t="str">
        <f>_xlfn.XLOOKUP(D3143,Customers!A:A,Customers!B:B )</f>
        <v>Bautista-Wright</v>
      </c>
      <c r="O3143" s="3" t="str">
        <f>_xlfn.XLOOKUP(C3143,Books!A:A,Books!B:B)</f>
        <v>Cell become</v>
      </c>
      <c r="P3143" s="3" t="str">
        <f>INDEX(Customers!B:B,MATCH(D3143,Customers!A:A,0))</f>
        <v>Bautista-Wright</v>
      </c>
    </row>
    <row r="3144" spans="1:16">
      <c r="A3144" t="s">
        <v>3791</v>
      </c>
      <c r="B3144" s="5">
        <v>44983</v>
      </c>
      <c r="C3144" t="s">
        <v>70</v>
      </c>
      <c r="D3144" t="s">
        <v>606</v>
      </c>
      <c r="E3144">
        <v>10</v>
      </c>
      <c r="F3144" t="str">
        <f t="shared" si="196"/>
        <v>Bulk</v>
      </c>
      <c r="G3144" s="3">
        <v>370</v>
      </c>
      <c r="H3144">
        <v>0</v>
      </c>
      <c r="I3144" t="str">
        <f t="shared" si="197"/>
        <v>full price</v>
      </c>
      <c r="J3144" s="3">
        <f>Table3[[#This Row],[Quantity_Sold]]*Table3[[#This Row],[Selling_Price]]</f>
        <v>3700</v>
      </c>
      <c r="K3144" s="3">
        <f t="shared" si="198"/>
        <v>0</v>
      </c>
      <c r="L3144" s="3">
        <f t="shared" si="199"/>
        <v>3700</v>
      </c>
      <c r="M3144" s="3" t="str">
        <f>TEXT(Table3[[#This Row],[Date]], "mmmm")</f>
        <v>February</v>
      </c>
      <c r="N3144" s="3" t="str">
        <f>_xlfn.XLOOKUP(D3144,Customers!A:A,Customers!B:B )</f>
        <v>Jackson Inc</v>
      </c>
      <c r="O3144" s="3" t="str">
        <f>_xlfn.XLOOKUP(C3144,Books!A:A,Books!B:B)</f>
        <v>Assume wrong</v>
      </c>
      <c r="P3144" s="3" t="str">
        <f>INDEX(Customers!B:B,MATCH(D3144,Customers!A:A,0))</f>
        <v>Jackson Inc</v>
      </c>
    </row>
    <row r="3145" spans="1:16">
      <c r="A3145" t="s">
        <v>3792</v>
      </c>
      <c r="B3145" s="5">
        <v>44981</v>
      </c>
      <c r="C3145" t="s">
        <v>4</v>
      </c>
      <c r="D3145" t="s">
        <v>198</v>
      </c>
      <c r="E3145">
        <v>6</v>
      </c>
      <c r="F3145" t="str">
        <f t="shared" si="196"/>
        <v>Bulk</v>
      </c>
      <c r="G3145" s="3">
        <v>418</v>
      </c>
      <c r="H3145">
        <v>5</v>
      </c>
      <c r="I3145" t="str">
        <f t="shared" si="197"/>
        <v>discounted</v>
      </c>
      <c r="J3145" s="3">
        <f>Table3[[#This Row],[Quantity_Sold]]*Table3[[#This Row],[Selling_Price]]</f>
        <v>2508</v>
      </c>
      <c r="K3145" s="3">
        <f t="shared" si="198"/>
        <v>20.9</v>
      </c>
      <c r="L3145" s="3">
        <f t="shared" si="199"/>
        <v>2487.1</v>
      </c>
      <c r="M3145" s="3" t="str">
        <f>TEXT(Table3[[#This Row],[Date]], "mmmm")</f>
        <v>February</v>
      </c>
      <c r="N3145" s="3" t="str">
        <f>_xlfn.XLOOKUP(D3145,Customers!A:A,Customers!B:B )</f>
        <v>Harris-Mills</v>
      </c>
      <c r="O3145" s="3" t="str">
        <f>_xlfn.XLOOKUP(C3145,Books!A:A,Books!B:B)</f>
        <v>Arrive ok</v>
      </c>
      <c r="P3145" s="3" t="str">
        <f>INDEX(Customers!B:B,MATCH(D3145,Customers!A:A,0))</f>
        <v>Harris-Mills</v>
      </c>
    </row>
    <row r="3146" spans="1:16">
      <c r="A3146" t="s">
        <v>3793</v>
      </c>
      <c r="B3146" s="5">
        <v>44968</v>
      </c>
      <c r="C3146" t="s">
        <v>20</v>
      </c>
      <c r="D3146" t="s">
        <v>276</v>
      </c>
      <c r="E3146">
        <v>6</v>
      </c>
      <c r="F3146" t="str">
        <f t="shared" si="196"/>
        <v>Bulk</v>
      </c>
      <c r="G3146" s="3">
        <v>213</v>
      </c>
      <c r="H3146">
        <v>10</v>
      </c>
      <c r="I3146" t="str">
        <f t="shared" si="197"/>
        <v>discounted</v>
      </c>
      <c r="J3146" s="3">
        <f>Table3[[#This Row],[Quantity_Sold]]*Table3[[#This Row],[Selling_Price]]</f>
        <v>1278</v>
      </c>
      <c r="K3146" s="3">
        <f t="shared" si="198"/>
        <v>21.3</v>
      </c>
      <c r="L3146" s="3">
        <f t="shared" si="199"/>
        <v>1256.7</v>
      </c>
      <c r="M3146" s="3" t="str">
        <f>TEXT(Table3[[#This Row],[Date]], "mmmm")</f>
        <v>February</v>
      </c>
      <c r="N3146" s="3" t="str">
        <f>_xlfn.XLOOKUP(D3146,Customers!A:A,Customers!B:B )</f>
        <v>Johnston and Sons</v>
      </c>
      <c r="O3146" s="3" t="str">
        <f>_xlfn.XLOOKUP(C3146,Books!A:A,Books!B:B)</f>
        <v>System they</v>
      </c>
      <c r="P3146" s="3" t="str">
        <f>INDEX(Customers!B:B,MATCH(D3146,Customers!A:A,0))</f>
        <v>Johnston and Sons</v>
      </c>
    </row>
    <row r="3147" spans="1:16">
      <c r="A3147" t="s">
        <v>3794</v>
      </c>
      <c r="B3147" s="5">
        <v>44985</v>
      </c>
      <c r="C3147" t="s">
        <v>80</v>
      </c>
      <c r="D3147" t="s">
        <v>292</v>
      </c>
      <c r="E3147">
        <v>1</v>
      </c>
      <c r="F3147" t="str">
        <f t="shared" si="196"/>
        <v>normal</v>
      </c>
      <c r="G3147" s="3">
        <v>164</v>
      </c>
      <c r="H3147">
        <v>5</v>
      </c>
      <c r="I3147" t="str">
        <f t="shared" si="197"/>
        <v>discounted</v>
      </c>
      <c r="J3147" s="3">
        <f>Table3[[#This Row],[Quantity_Sold]]*Table3[[#This Row],[Selling_Price]]</f>
        <v>164</v>
      </c>
      <c r="K3147" s="3">
        <f t="shared" si="198"/>
        <v>8.1999999999999993</v>
      </c>
      <c r="L3147" s="3">
        <f t="shared" si="199"/>
        <v>155.80000000000001</v>
      </c>
      <c r="M3147" s="3" t="str">
        <f>TEXT(Table3[[#This Row],[Date]], "mmmm")</f>
        <v>February</v>
      </c>
      <c r="N3147" s="3" t="str">
        <f>_xlfn.XLOOKUP(D3147,Customers!A:A,Customers!B:B )</f>
        <v>Murphy Group</v>
      </c>
      <c r="O3147" s="3" t="str">
        <f>_xlfn.XLOOKUP(C3147,Books!A:A,Books!B:B)</f>
        <v>Can apply</v>
      </c>
      <c r="P3147" s="3" t="str">
        <f>INDEX(Customers!B:B,MATCH(D3147,Customers!A:A,0))</f>
        <v>Murphy Group</v>
      </c>
    </row>
    <row r="3148" spans="1:16">
      <c r="A3148" t="s">
        <v>3795</v>
      </c>
      <c r="B3148" s="5">
        <v>44976</v>
      </c>
      <c r="C3148" t="s">
        <v>58</v>
      </c>
      <c r="D3148" t="s">
        <v>254</v>
      </c>
      <c r="E3148">
        <v>5</v>
      </c>
      <c r="F3148" t="str">
        <f t="shared" si="196"/>
        <v>normal</v>
      </c>
      <c r="G3148" s="3">
        <v>467</v>
      </c>
      <c r="H3148">
        <v>10</v>
      </c>
      <c r="I3148" t="str">
        <f t="shared" si="197"/>
        <v>discounted</v>
      </c>
      <c r="J3148" s="3">
        <f>Table3[[#This Row],[Quantity_Sold]]*Table3[[#This Row],[Selling_Price]]</f>
        <v>2335</v>
      </c>
      <c r="K3148" s="3">
        <f t="shared" si="198"/>
        <v>46.7</v>
      </c>
      <c r="L3148" s="3">
        <f t="shared" si="199"/>
        <v>2288.3000000000002</v>
      </c>
      <c r="M3148" s="3" t="str">
        <f>TEXT(Table3[[#This Row],[Date]], "mmmm")</f>
        <v>February</v>
      </c>
      <c r="N3148" s="3" t="str">
        <f>_xlfn.XLOOKUP(D3148,Customers!A:A,Customers!B:B )</f>
        <v>Nielsen, Chandler and Erickson</v>
      </c>
      <c r="O3148" s="3" t="str">
        <f>_xlfn.XLOOKUP(C3148,Books!A:A,Books!B:B)</f>
        <v>World threat</v>
      </c>
      <c r="P3148" s="3" t="str">
        <f>INDEX(Customers!B:B,MATCH(D3148,Customers!A:A,0))</f>
        <v>Nielsen, Chandler and Erickson</v>
      </c>
    </row>
    <row r="3149" spans="1:16">
      <c r="A3149" t="s">
        <v>3796</v>
      </c>
      <c r="B3149" s="5">
        <v>44967</v>
      </c>
      <c r="C3149" t="s">
        <v>72</v>
      </c>
      <c r="D3149" t="s">
        <v>368</v>
      </c>
      <c r="E3149">
        <v>1</v>
      </c>
      <c r="F3149" t="str">
        <f t="shared" si="196"/>
        <v>normal</v>
      </c>
      <c r="G3149" s="3">
        <v>423</v>
      </c>
      <c r="H3149">
        <v>5</v>
      </c>
      <c r="I3149" t="str">
        <f t="shared" si="197"/>
        <v>discounted</v>
      </c>
      <c r="J3149" s="3">
        <f>Table3[[#This Row],[Quantity_Sold]]*Table3[[#This Row],[Selling_Price]]</f>
        <v>423</v>
      </c>
      <c r="K3149" s="3">
        <f t="shared" si="198"/>
        <v>21.15</v>
      </c>
      <c r="L3149" s="3">
        <f t="shared" si="199"/>
        <v>401.85</v>
      </c>
      <c r="M3149" s="3" t="str">
        <f>TEXT(Table3[[#This Row],[Date]], "mmmm")</f>
        <v>February</v>
      </c>
      <c r="N3149" s="3" t="str">
        <f>_xlfn.XLOOKUP(D3149,Customers!A:A,Customers!B:B )</f>
        <v>Anderson-Martinez</v>
      </c>
      <c r="O3149" s="3" t="str">
        <f>_xlfn.XLOOKUP(C3149,Books!A:A,Books!B:B)</f>
        <v>Remain hard</v>
      </c>
      <c r="P3149" s="3" t="str">
        <f>INDEX(Customers!B:B,MATCH(D3149,Customers!A:A,0))</f>
        <v>Anderson-Martinez</v>
      </c>
    </row>
    <row r="3150" spans="1:16">
      <c r="A3150" t="s">
        <v>3797</v>
      </c>
      <c r="B3150" s="5">
        <v>44958</v>
      </c>
      <c r="C3150" t="s">
        <v>72</v>
      </c>
      <c r="D3150" t="s">
        <v>492</v>
      </c>
      <c r="E3150">
        <v>9</v>
      </c>
      <c r="F3150" t="str">
        <f t="shared" si="196"/>
        <v>Bulk</v>
      </c>
      <c r="G3150" s="3">
        <v>423</v>
      </c>
      <c r="H3150">
        <v>5</v>
      </c>
      <c r="I3150" t="str">
        <f t="shared" si="197"/>
        <v>discounted</v>
      </c>
      <c r="J3150" s="3">
        <f>Table3[[#This Row],[Quantity_Sold]]*Table3[[#This Row],[Selling_Price]]</f>
        <v>3807</v>
      </c>
      <c r="K3150" s="3">
        <f t="shared" si="198"/>
        <v>21.15</v>
      </c>
      <c r="L3150" s="3">
        <f t="shared" si="199"/>
        <v>3785.85</v>
      </c>
      <c r="M3150" s="3" t="str">
        <f>TEXT(Table3[[#This Row],[Date]], "mmmm")</f>
        <v>February</v>
      </c>
      <c r="N3150" s="3" t="str">
        <f>_xlfn.XLOOKUP(D3150,Customers!A:A,Customers!B:B )</f>
        <v>Murray, Mason and Taylor</v>
      </c>
      <c r="O3150" s="3" t="str">
        <f>_xlfn.XLOOKUP(C3150,Books!A:A,Books!B:B)</f>
        <v>Remain hard</v>
      </c>
      <c r="P3150" s="3" t="str">
        <f>INDEX(Customers!B:B,MATCH(D3150,Customers!A:A,0))</f>
        <v>Murray, Mason and Taylor</v>
      </c>
    </row>
    <row r="3151" spans="1:16">
      <c r="A3151" t="s">
        <v>3798</v>
      </c>
      <c r="B3151" s="5">
        <v>44959</v>
      </c>
      <c r="C3151" t="s">
        <v>15</v>
      </c>
      <c r="D3151" t="s">
        <v>482</v>
      </c>
      <c r="E3151">
        <v>4</v>
      </c>
      <c r="F3151" t="str">
        <f t="shared" si="196"/>
        <v>normal</v>
      </c>
      <c r="G3151" s="3">
        <v>248</v>
      </c>
      <c r="H3151">
        <v>15</v>
      </c>
      <c r="I3151" t="str">
        <f t="shared" si="197"/>
        <v>discounted</v>
      </c>
      <c r="J3151" s="3">
        <f>Table3[[#This Row],[Quantity_Sold]]*Table3[[#This Row],[Selling_Price]]</f>
        <v>992</v>
      </c>
      <c r="K3151" s="3">
        <f t="shared" si="198"/>
        <v>37.200000000000003</v>
      </c>
      <c r="L3151" s="3">
        <f t="shared" si="199"/>
        <v>954.8</v>
      </c>
      <c r="M3151" s="3" t="str">
        <f>TEXT(Table3[[#This Row],[Date]], "mmmm")</f>
        <v>February</v>
      </c>
      <c r="N3151" s="3" t="str">
        <f>_xlfn.XLOOKUP(D3151,Customers!A:A,Customers!B:B )</f>
        <v>Arnold-Mahoney</v>
      </c>
      <c r="O3151" s="3" t="str">
        <f>_xlfn.XLOOKUP(C3151,Books!A:A,Books!B:B)</f>
        <v>Especially father down</v>
      </c>
      <c r="P3151" s="3" t="str">
        <f>INDEX(Customers!B:B,MATCH(D3151,Customers!A:A,0))</f>
        <v>Arnold-Mahoney</v>
      </c>
    </row>
    <row r="3152" spans="1:16">
      <c r="A3152" t="s">
        <v>3799</v>
      </c>
      <c r="B3152" s="5">
        <v>44958</v>
      </c>
      <c r="C3152" t="s">
        <v>4</v>
      </c>
      <c r="D3152" t="s">
        <v>248</v>
      </c>
      <c r="E3152">
        <v>2</v>
      </c>
      <c r="F3152" t="str">
        <f t="shared" si="196"/>
        <v>normal</v>
      </c>
      <c r="G3152" s="3">
        <v>418</v>
      </c>
      <c r="H3152">
        <v>0</v>
      </c>
      <c r="I3152" t="str">
        <f t="shared" si="197"/>
        <v>full price</v>
      </c>
      <c r="J3152" s="3">
        <f>Table3[[#This Row],[Quantity_Sold]]*Table3[[#This Row],[Selling_Price]]</f>
        <v>836</v>
      </c>
      <c r="K3152" s="3">
        <f t="shared" si="198"/>
        <v>0</v>
      </c>
      <c r="L3152" s="3">
        <f t="shared" si="199"/>
        <v>836</v>
      </c>
      <c r="M3152" s="3" t="str">
        <f>TEXT(Table3[[#This Row],[Date]], "mmmm")</f>
        <v>February</v>
      </c>
      <c r="N3152" s="3" t="str">
        <f>_xlfn.XLOOKUP(D3152,Customers!A:A,Customers!B:B )</f>
        <v>Macdonald Ltd</v>
      </c>
      <c r="O3152" s="3" t="str">
        <f>_xlfn.XLOOKUP(C3152,Books!A:A,Books!B:B)</f>
        <v>Arrive ok</v>
      </c>
      <c r="P3152" s="3" t="str">
        <f>INDEX(Customers!B:B,MATCH(D3152,Customers!A:A,0))</f>
        <v>Macdonald Ltd</v>
      </c>
    </row>
    <row r="3153" spans="1:16">
      <c r="A3153" t="s">
        <v>3800</v>
      </c>
      <c r="B3153" s="5">
        <v>44971</v>
      </c>
      <c r="C3153" t="s">
        <v>92</v>
      </c>
      <c r="D3153" t="s">
        <v>314</v>
      </c>
      <c r="E3153">
        <v>8</v>
      </c>
      <c r="F3153" t="str">
        <f t="shared" si="196"/>
        <v>Bulk</v>
      </c>
      <c r="G3153" s="3">
        <v>381</v>
      </c>
      <c r="H3153">
        <v>10</v>
      </c>
      <c r="I3153" t="str">
        <f t="shared" si="197"/>
        <v>discounted</v>
      </c>
      <c r="J3153" s="3">
        <f>Table3[[#This Row],[Quantity_Sold]]*Table3[[#This Row],[Selling_Price]]</f>
        <v>3048</v>
      </c>
      <c r="K3153" s="3">
        <f t="shared" si="198"/>
        <v>38.1</v>
      </c>
      <c r="L3153" s="3">
        <f t="shared" si="199"/>
        <v>3009.9</v>
      </c>
      <c r="M3153" s="3" t="str">
        <f>TEXT(Table3[[#This Row],[Date]], "mmmm")</f>
        <v>February</v>
      </c>
      <c r="N3153" s="3" t="str">
        <f>_xlfn.XLOOKUP(D3153,Customers!A:A,Customers!B:B )</f>
        <v>Anderson LLC</v>
      </c>
      <c r="O3153" s="3" t="str">
        <f>_xlfn.XLOOKUP(C3153,Books!A:A,Books!B:B)</f>
        <v>Also general growth local</v>
      </c>
      <c r="P3153" s="3" t="str">
        <f>INDEX(Customers!B:B,MATCH(D3153,Customers!A:A,0))</f>
        <v>Anderson LLC</v>
      </c>
    </row>
    <row r="3154" spans="1:16">
      <c r="A3154" t="s">
        <v>3801</v>
      </c>
      <c r="B3154" s="5">
        <v>44976</v>
      </c>
      <c r="C3154" t="s">
        <v>90</v>
      </c>
      <c r="D3154" t="s">
        <v>442</v>
      </c>
      <c r="E3154">
        <v>10</v>
      </c>
      <c r="F3154" t="str">
        <f t="shared" si="196"/>
        <v>Bulk</v>
      </c>
      <c r="G3154" s="3">
        <v>222</v>
      </c>
      <c r="H3154">
        <v>5</v>
      </c>
      <c r="I3154" t="str">
        <f t="shared" si="197"/>
        <v>discounted</v>
      </c>
      <c r="J3154" s="3">
        <f>Table3[[#This Row],[Quantity_Sold]]*Table3[[#This Row],[Selling_Price]]</f>
        <v>2220</v>
      </c>
      <c r="K3154" s="3">
        <f t="shared" si="198"/>
        <v>11.1</v>
      </c>
      <c r="L3154" s="3">
        <f t="shared" si="199"/>
        <v>2208.9</v>
      </c>
      <c r="M3154" s="3" t="str">
        <f>TEXT(Table3[[#This Row],[Date]], "mmmm")</f>
        <v>February</v>
      </c>
      <c r="N3154" s="3" t="str">
        <f>_xlfn.XLOOKUP(D3154,Customers!A:A,Customers!B:B )</f>
        <v>Terry-Simpson</v>
      </c>
      <c r="O3154" s="3" t="str">
        <f>_xlfn.XLOOKUP(C3154,Books!A:A,Books!B:B)</f>
        <v>Remember approach buy</v>
      </c>
      <c r="P3154" s="3" t="str">
        <f>INDEX(Customers!B:B,MATCH(D3154,Customers!A:A,0))</f>
        <v>Terry-Simpson</v>
      </c>
    </row>
    <row r="3155" spans="1:16">
      <c r="A3155" t="s">
        <v>3802</v>
      </c>
      <c r="B3155" s="5">
        <v>44967</v>
      </c>
      <c r="C3155" t="s">
        <v>30</v>
      </c>
      <c r="D3155" t="s">
        <v>360</v>
      </c>
      <c r="E3155">
        <v>3</v>
      </c>
      <c r="F3155" t="str">
        <f t="shared" si="196"/>
        <v>normal</v>
      </c>
      <c r="G3155" s="3">
        <v>281</v>
      </c>
      <c r="H3155">
        <v>0</v>
      </c>
      <c r="I3155" t="str">
        <f t="shared" si="197"/>
        <v>full price</v>
      </c>
      <c r="J3155" s="3">
        <f>Table3[[#This Row],[Quantity_Sold]]*Table3[[#This Row],[Selling_Price]]</f>
        <v>843</v>
      </c>
      <c r="K3155" s="3">
        <f t="shared" si="198"/>
        <v>0</v>
      </c>
      <c r="L3155" s="3">
        <f t="shared" si="199"/>
        <v>843</v>
      </c>
      <c r="M3155" s="3" t="str">
        <f>TEXT(Table3[[#This Row],[Date]], "mmmm")</f>
        <v>February</v>
      </c>
      <c r="N3155" s="3" t="str">
        <f>_xlfn.XLOOKUP(D3155,Customers!A:A,Customers!B:B )</f>
        <v>Guzman Ltd</v>
      </c>
      <c r="O3155" s="3" t="str">
        <f>_xlfn.XLOOKUP(C3155,Books!A:A,Books!B:B)</f>
        <v>Remember serve</v>
      </c>
      <c r="P3155" s="3" t="str">
        <f>INDEX(Customers!B:B,MATCH(D3155,Customers!A:A,0))</f>
        <v>Guzman Ltd</v>
      </c>
    </row>
    <row r="3156" spans="1:16">
      <c r="A3156" t="s">
        <v>3803</v>
      </c>
      <c r="B3156" s="5">
        <v>44962</v>
      </c>
      <c r="C3156" t="s">
        <v>44</v>
      </c>
      <c r="D3156" t="s">
        <v>392</v>
      </c>
      <c r="E3156">
        <v>9</v>
      </c>
      <c r="F3156" t="str">
        <f t="shared" si="196"/>
        <v>Bulk</v>
      </c>
      <c r="G3156" s="3">
        <v>295</v>
      </c>
      <c r="H3156">
        <v>0</v>
      </c>
      <c r="I3156" t="str">
        <f t="shared" si="197"/>
        <v>full price</v>
      </c>
      <c r="J3156" s="3">
        <f>Table3[[#This Row],[Quantity_Sold]]*Table3[[#This Row],[Selling_Price]]</f>
        <v>2655</v>
      </c>
      <c r="K3156" s="3">
        <f t="shared" si="198"/>
        <v>0</v>
      </c>
      <c r="L3156" s="3">
        <f t="shared" si="199"/>
        <v>2655</v>
      </c>
      <c r="M3156" s="3" t="str">
        <f>TEXT(Table3[[#This Row],[Date]], "mmmm")</f>
        <v>February</v>
      </c>
      <c r="N3156" s="3" t="str">
        <f>_xlfn.XLOOKUP(D3156,Customers!A:A,Customers!B:B )</f>
        <v>Bruce-Jacobs</v>
      </c>
      <c r="O3156" s="3" t="str">
        <f>_xlfn.XLOOKUP(C3156,Books!A:A,Books!B:B)</f>
        <v>Once suddenly</v>
      </c>
      <c r="P3156" s="3" t="str">
        <f>INDEX(Customers!B:B,MATCH(D3156,Customers!A:A,0))</f>
        <v>Bruce-Jacobs</v>
      </c>
    </row>
    <row r="3157" spans="1:16">
      <c r="A3157" t="s">
        <v>3804</v>
      </c>
      <c r="B3157" s="5">
        <v>44962</v>
      </c>
      <c r="C3157" t="s">
        <v>58</v>
      </c>
      <c r="D3157" t="s">
        <v>256</v>
      </c>
      <c r="E3157">
        <v>5</v>
      </c>
      <c r="F3157" t="str">
        <f t="shared" si="196"/>
        <v>normal</v>
      </c>
      <c r="G3157" s="3">
        <v>467</v>
      </c>
      <c r="H3157">
        <v>15</v>
      </c>
      <c r="I3157" t="str">
        <f t="shared" si="197"/>
        <v>discounted</v>
      </c>
      <c r="J3157" s="3">
        <f>Table3[[#This Row],[Quantity_Sold]]*Table3[[#This Row],[Selling_Price]]</f>
        <v>2335</v>
      </c>
      <c r="K3157" s="3">
        <f t="shared" si="198"/>
        <v>70.05</v>
      </c>
      <c r="L3157" s="3">
        <f t="shared" si="199"/>
        <v>2264.9499999999998</v>
      </c>
      <c r="M3157" s="3" t="str">
        <f>TEXT(Table3[[#This Row],[Date]], "mmmm")</f>
        <v>February</v>
      </c>
      <c r="N3157" s="3" t="str">
        <f>_xlfn.XLOOKUP(D3157,Customers!A:A,Customers!B:B )</f>
        <v>Stevenson-Phillips</v>
      </c>
      <c r="O3157" s="3" t="str">
        <f>_xlfn.XLOOKUP(C3157,Books!A:A,Books!B:B)</f>
        <v>World threat</v>
      </c>
      <c r="P3157" s="3" t="str">
        <f>INDEX(Customers!B:B,MATCH(D3157,Customers!A:A,0))</f>
        <v>Stevenson-Phillips</v>
      </c>
    </row>
    <row r="3158" spans="1:16">
      <c r="A3158" t="s">
        <v>3805</v>
      </c>
      <c r="B3158" s="5">
        <v>44972</v>
      </c>
      <c r="C3158" t="s">
        <v>102</v>
      </c>
      <c r="D3158" t="s">
        <v>518</v>
      </c>
      <c r="E3158">
        <v>4</v>
      </c>
      <c r="F3158" t="str">
        <f t="shared" si="196"/>
        <v>normal</v>
      </c>
      <c r="G3158" s="3">
        <v>162</v>
      </c>
      <c r="H3158">
        <v>10</v>
      </c>
      <c r="I3158" t="str">
        <f t="shared" si="197"/>
        <v>discounted</v>
      </c>
      <c r="J3158" s="3">
        <f>Table3[[#This Row],[Quantity_Sold]]*Table3[[#This Row],[Selling_Price]]</f>
        <v>648</v>
      </c>
      <c r="K3158" s="3">
        <f t="shared" si="198"/>
        <v>16.2</v>
      </c>
      <c r="L3158" s="3">
        <f t="shared" si="199"/>
        <v>631.79999999999995</v>
      </c>
      <c r="M3158" s="3" t="str">
        <f>TEXT(Table3[[#This Row],[Date]], "mmmm")</f>
        <v>February</v>
      </c>
      <c r="N3158" s="3" t="str">
        <f>_xlfn.XLOOKUP(D3158,Customers!A:A,Customers!B:B )</f>
        <v>Koch, Tran and Garner</v>
      </c>
      <c r="O3158" s="3" t="str">
        <f>_xlfn.XLOOKUP(C3158,Books!A:A,Books!B:B)</f>
        <v>Effort same</v>
      </c>
      <c r="P3158" s="3" t="str">
        <f>INDEX(Customers!B:B,MATCH(D3158,Customers!A:A,0))</f>
        <v>Koch, Tran and Garner</v>
      </c>
    </row>
    <row r="3159" spans="1:16">
      <c r="A3159" t="s">
        <v>3806</v>
      </c>
      <c r="B3159" s="5">
        <v>44984</v>
      </c>
      <c r="C3159" t="s">
        <v>32</v>
      </c>
      <c r="D3159" t="s">
        <v>280</v>
      </c>
      <c r="E3159">
        <v>2</v>
      </c>
      <c r="F3159" t="str">
        <f t="shared" si="196"/>
        <v>normal</v>
      </c>
      <c r="G3159" s="3">
        <v>186</v>
      </c>
      <c r="H3159">
        <v>5</v>
      </c>
      <c r="I3159" t="str">
        <f t="shared" si="197"/>
        <v>discounted</v>
      </c>
      <c r="J3159" s="3">
        <f>Table3[[#This Row],[Quantity_Sold]]*Table3[[#This Row],[Selling_Price]]</f>
        <v>372</v>
      </c>
      <c r="K3159" s="3">
        <f t="shared" si="198"/>
        <v>9.3000000000000007</v>
      </c>
      <c r="L3159" s="3">
        <f t="shared" si="199"/>
        <v>362.7</v>
      </c>
      <c r="M3159" s="3" t="str">
        <f>TEXT(Table3[[#This Row],[Date]], "mmmm")</f>
        <v>February</v>
      </c>
      <c r="N3159" s="3" t="str">
        <f>_xlfn.XLOOKUP(D3159,Customers!A:A,Customers!B:B )</f>
        <v>Bautista-Wright</v>
      </c>
      <c r="O3159" s="3" t="str">
        <f>_xlfn.XLOOKUP(C3159,Books!A:A,Books!B:B)</f>
        <v>Charge along</v>
      </c>
      <c r="P3159" s="3" t="str">
        <f>INDEX(Customers!B:B,MATCH(D3159,Customers!A:A,0))</f>
        <v>Bautista-Wright</v>
      </c>
    </row>
    <row r="3160" spans="1:16">
      <c r="A3160" t="s">
        <v>3807</v>
      </c>
      <c r="B3160" s="5">
        <v>44981</v>
      </c>
      <c r="C3160" t="s">
        <v>15</v>
      </c>
      <c r="D3160" t="s">
        <v>522</v>
      </c>
      <c r="E3160">
        <v>2</v>
      </c>
      <c r="F3160" t="str">
        <f t="shared" si="196"/>
        <v>normal</v>
      </c>
      <c r="G3160" s="3">
        <v>248</v>
      </c>
      <c r="H3160">
        <v>5</v>
      </c>
      <c r="I3160" t="str">
        <f t="shared" si="197"/>
        <v>discounted</v>
      </c>
      <c r="J3160" s="3">
        <f>Table3[[#This Row],[Quantity_Sold]]*Table3[[#This Row],[Selling_Price]]</f>
        <v>496</v>
      </c>
      <c r="K3160" s="3">
        <f t="shared" si="198"/>
        <v>12.4</v>
      </c>
      <c r="L3160" s="3">
        <f t="shared" si="199"/>
        <v>483.6</v>
      </c>
      <c r="M3160" s="3" t="str">
        <f>TEXT(Table3[[#This Row],[Date]], "mmmm")</f>
        <v>February</v>
      </c>
      <c r="N3160" s="3" t="str">
        <f>_xlfn.XLOOKUP(D3160,Customers!A:A,Customers!B:B )</f>
        <v>Williams-Ross</v>
      </c>
      <c r="O3160" s="3" t="str">
        <f>_xlfn.XLOOKUP(C3160,Books!A:A,Books!B:B)</f>
        <v>Especially father down</v>
      </c>
      <c r="P3160" s="3" t="str">
        <f>INDEX(Customers!B:B,MATCH(D3160,Customers!A:A,0))</f>
        <v>Williams-Ross</v>
      </c>
    </row>
    <row r="3161" spans="1:16">
      <c r="A3161" t="s">
        <v>3808</v>
      </c>
      <c r="B3161" s="5">
        <v>44982</v>
      </c>
      <c r="C3161" t="s">
        <v>24</v>
      </c>
      <c r="D3161" t="s">
        <v>290</v>
      </c>
      <c r="E3161">
        <v>8</v>
      </c>
      <c r="F3161" t="str">
        <f t="shared" si="196"/>
        <v>Bulk</v>
      </c>
      <c r="G3161" s="3">
        <v>492</v>
      </c>
      <c r="H3161">
        <v>10</v>
      </c>
      <c r="I3161" t="str">
        <f t="shared" si="197"/>
        <v>discounted</v>
      </c>
      <c r="J3161" s="3">
        <f>Table3[[#This Row],[Quantity_Sold]]*Table3[[#This Row],[Selling_Price]]</f>
        <v>3936</v>
      </c>
      <c r="K3161" s="3">
        <f t="shared" si="198"/>
        <v>49.2</v>
      </c>
      <c r="L3161" s="3">
        <f t="shared" si="199"/>
        <v>3886.8</v>
      </c>
      <c r="M3161" s="3" t="str">
        <f>TEXT(Table3[[#This Row],[Date]], "mmmm")</f>
        <v>February</v>
      </c>
      <c r="N3161" s="3" t="str">
        <f>_xlfn.XLOOKUP(D3161,Customers!A:A,Customers!B:B )</f>
        <v>Kaiser Group</v>
      </c>
      <c r="O3161" s="3" t="str">
        <f>_xlfn.XLOOKUP(C3161,Books!A:A,Books!B:B)</f>
        <v>Audience stop sport</v>
      </c>
      <c r="P3161" s="3" t="str">
        <f>INDEX(Customers!B:B,MATCH(D3161,Customers!A:A,0))</f>
        <v>Kaiser Group</v>
      </c>
    </row>
    <row r="3162" spans="1:16">
      <c r="A3162" t="s">
        <v>3809</v>
      </c>
      <c r="B3162" s="5">
        <v>44974</v>
      </c>
      <c r="C3162" t="s">
        <v>40</v>
      </c>
      <c r="D3162" t="s">
        <v>442</v>
      </c>
      <c r="E3162">
        <v>8</v>
      </c>
      <c r="F3162" t="str">
        <f t="shared" si="196"/>
        <v>Bulk</v>
      </c>
      <c r="G3162" s="3">
        <v>427</v>
      </c>
      <c r="H3162">
        <v>5</v>
      </c>
      <c r="I3162" t="str">
        <f t="shared" si="197"/>
        <v>discounted</v>
      </c>
      <c r="J3162" s="3">
        <f>Table3[[#This Row],[Quantity_Sold]]*Table3[[#This Row],[Selling_Price]]</f>
        <v>3416</v>
      </c>
      <c r="K3162" s="3">
        <f t="shared" si="198"/>
        <v>21.35</v>
      </c>
      <c r="L3162" s="3">
        <f t="shared" si="199"/>
        <v>3394.65</v>
      </c>
      <c r="M3162" s="3" t="str">
        <f>TEXT(Table3[[#This Row],[Date]], "mmmm")</f>
        <v>February</v>
      </c>
      <c r="N3162" s="3" t="str">
        <f>_xlfn.XLOOKUP(D3162,Customers!A:A,Customers!B:B )</f>
        <v>Terry-Simpson</v>
      </c>
      <c r="O3162" s="3" t="str">
        <f>_xlfn.XLOOKUP(C3162,Books!A:A,Books!B:B)</f>
        <v>Big thought where</v>
      </c>
      <c r="P3162" s="3" t="str">
        <f>INDEX(Customers!B:B,MATCH(D3162,Customers!A:A,0))</f>
        <v>Terry-Simpson</v>
      </c>
    </row>
    <row r="3163" spans="1:16">
      <c r="A3163" t="s">
        <v>3810</v>
      </c>
      <c r="B3163" s="5">
        <v>44968</v>
      </c>
      <c r="C3163" t="s">
        <v>54</v>
      </c>
      <c r="D3163" t="s">
        <v>566</v>
      </c>
      <c r="E3163">
        <v>4</v>
      </c>
      <c r="F3163" t="str">
        <f t="shared" si="196"/>
        <v>normal</v>
      </c>
      <c r="G3163" s="3">
        <v>421</v>
      </c>
      <c r="H3163">
        <v>15</v>
      </c>
      <c r="I3163" t="str">
        <f t="shared" si="197"/>
        <v>discounted</v>
      </c>
      <c r="J3163" s="3">
        <f>Table3[[#This Row],[Quantity_Sold]]*Table3[[#This Row],[Selling_Price]]</f>
        <v>1684</v>
      </c>
      <c r="K3163" s="3">
        <f t="shared" si="198"/>
        <v>63.15</v>
      </c>
      <c r="L3163" s="3">
        <f t="shared" si="199"/>
        <v>1620.85</v>
      </c>
      <c r="M3163" s="3" t="str">
        <f>TEXT(Table3[[#This Row],[Date]], "mmmm")</f>
        <v>February</v>
      </c>
      <c r="N3163" s="3" t="str">
        <f>_xlfn.XLOOKUP(D3163,Customers!A:A,Customers!B:B )</f>
        <v>Benson, Cervantes and Johnson</v>
      </c>
      <c r="O3163" s="3" t="str">
        <f>_xlfn.XLOOKUP(C3163,Books!A:A,Books!B:B)</f>
        <v>Author director</v>
      </c>
      <c r="P3163" s="3" t="str">
        <f>INDEX(Customers!B:B,MATCH(D3163,Customers!A:A,0))</f>
        <v>Benson, Cervantes and Johnson</v>
      </c>
    </row>
    <row r="3164" spans="1:16">
      <c r="A3164" t="s">
        <v>3811</v>
      </c>
      <c r="B3164" s="5">
        <v>44959</v>
      </c>
      <c r="C3164" t="s">
        <v>42</v>
      </c>
      <c r="D3164" t="s">
        <v>320</v>
      </c>
      <c r="E3164">
        <v>7</v>
      </c>
      <c r="F3164" t="str">
        <f t="shared" si="196"/>
        <v>Bulk</v>
      </c>
      <c r="G3164" s="3">
        <v>303</v>
      </c>
      <c r="H3164">
        <v>0</v>
      </c>
      <c r="I3164" t="str">
        <f t="shared" si="197"/>
        <v>full price</v>
      </c>
      <c r="J3164" s="3">
        <f>Table3[[#This Row],[Quantity_Sold]]*Table3[[#This Row],[Selling_Price]]</f>
        <v>2121</v>
      </c>
      <c r="K3164" s="3">
        <f t="shared" si="198"/>
        <v>0</v>
      </c>
      <c r="L3164" s="3">
        <f t="shared" si="199"/>
        <v>2121</v>
      </c>
      <c r="M3164" s="3" t="str">
        <f>TEXT(Table3[[#This Row],[Date]], "mmmm")</f>
        <v>February</v>
      </c>
      <c r="N3164" s="3" t="str">
        <f>_xlfn.XLOOKUP(D3164,Customers!A:A,Customers!B:B )</f>
        <v>Warner, Willis and Ray</v>
      </c>
      <c r="O3164" s="3" t="str">
        <f>_xlfn.XLOOKUP(C3164,Books!A:A,Books!B:B)</f>
        <v>Industry sport interesting</v>
      </c>
      <c r="P3164" s="3" t="str">
        <f>INDEX(Customers!B:B,MATCH(D3164,Customers!A:A,0))</f>
        <v>Warner, Willis and Ray</v>
      </c>
    </row>
    <row r="3165" spans="1:16">
      <c r="A3165" t="s">
        <v>3812</v>
      </c>
      <c r="B3165" s="5">
        <v>44967</v>
      </c>
      <c r="C3165" t="s">
        <v>120</v>
      </c>
      <c r="D3165" t="s">
        <v>600</v>
      </c>
      <c r="E3165">
        <v>8</v>
      </c>
      <c r="F3165" t="str">
        <f t="shared" si="196"/>
        <v>Bulk</v>
      </c>
      <c r="G3165" s="3">
        <v>204</v>
      </c>
      <c r="H3165">
        <v>10</v>
      </c>
      <c r="I3165" t="str">
        <f t="shared" si="197"/>
        <v>discounted</v>
      </c>
      <c r="J3165" s="3">
        <f>Table3[[#This Row],[Quantity_Sold]]*Table3[[#This Row],[Selling_Price]]</f>
        <v>1632</v>
      </c>
      <c r="K3165" s="3">
        <f t="shared" si="198"/>
        <v>20.399999999999999</v>
      </c>
      <c r="L3165" s="3">
        <f t="shared" si="199"/>
        <v>1611.6</v>
      </c>
      <c r="M3165" s="3" t="str">
        <f>TEXT(Table3[[#This Row],[Date]], "mmmm")</f>
        <v>February</v>
      </c>
      <c r="N3165" s="3" t="str">
        <f>_xlfn.XLOOKUP(D3165,Customers!A:A,Customers!B:B )</f>
        <v>Lester and Sons</v>
      </c>
      <c r="O3165" s="3" t="str">
        <f>_xlfn.XLOOKUP(C3165,Books!A:A,Books!B:B)</f>
        <v>Expect turn</v>
      </c>
      <c r="P3165" s="3" t="str">
        <f>INDEX(Customers!B:B,MATCH(D3165,Customers!A:A,0))</f>
        <v>Lester and Sons</v>
      </c>
    </row>
    <row r="3166" spans="1:16">
      <c r="A3166" t="s">
        <v>3813</v>
      </c>
      <c r="B3166" s="5">
        <v>44984</v>
      </c>
      <c r="C3166" t="s">
        <v>68</v>
      </c>
      <c r="D3166" t="s">
        <v>404</v>
      </c>
      <c r="E3166">
        <v>10</v>
      </c>
      <c r="F3166" t="str">
        <f t="shared" si="196"/>
        <v>Bulk</v>
      </c>
      <c r="G3166" s="3">
        <v>410</v>
      </c>
      <c r="H3166">
        <v>10</v>
      </c>
      <c r="I3166" t="str">
        <f t="shared" si="197"/>
        <v>discounted</v>
      </c>
      <c r="J3166" s="3">
        <f>Table3[[#This Row],[Quantity_Sold]]*Table3[[#This Row],[Selling_Price]]</f>
        <v>4100</v>
      </c>
      <c r="K3166" s="3">
        <f t="shared" si="198"/>
        <v>41</v>
      </c>
      <c r="L3166" s="3">
        <f t="shared" si="199"/>
        <v>4059</v>
      </c>
      <c r="M3166" s="3" t="str">
        <f>TEXT(Table3[[#This Row],[Date]], "mmmm")</f>
        <v>February</v>
      </c>
      <c r="N3166" s="3" t="str">
        <f>_xlfn.XLOOKUP(D3166,Customers!A:A,Customers!B:B )</f>
        <v>Morales-Morris</v>
      </c>
      <c r="O3166" s="3" t="str">
        <f>_xlfn.XLOOKUP(C3166,Books!A:A,Books!B:B)</f>
        <v>Audience will series</v>
      </c>
      <c r="P3166" s="3" t="str">
        <f>INDEX(Customers!B:B,MATCH(D3166,Customers!A:A,0))</f>
        <v>Morales-Morris</v>
      </c>
    </row>
    <row r="3167" spans="1:16">
      <c r="A3167" t="s">
        <v>3814</v>
      </c>
      <c r="B3167" s="5">
        <v>44963</v>
      </c>
      <c r="C3167" t="s">
        <v>22</v>
      </c>
      <c r="D3167" t="s">
        <v>160</v>
      </c>
      <c r="E3167">
        <v>4</v>
      </c>
      <c r="F3167" t="str">
        <f t="shared" si="196"/>
        <v>normal</v>
      </c>
      <c r="G3167" s="3">
        <v>332</v>
      </c>
      <c r="H3167">
        <v>15</v>
      </c>
      <c r="I3167" t="str">
        <f t="shared" si="197"/>
        <v>discounted</v>
      </c>
      <c r="J3167" s="3">
        <f>Table3[[#This Row],[Quantity_Sold]]*Table3[[#This Row],[Selling_Price]]</f>
        <v>1328</v>
      </c>
      <c r="K3167" s="3">
        <f t="shared" si="198"/>
        <v>49.8</v>
      </c>
      <c r="L3167" s="3">
        <f t="shared" si="199"/>
        <v>1278.2</v>
      </c>
      <c r="M3167" s="3" t="str">
        <f>TEXT(Table3[[#This Row],[Date]], "mmmm")</f>
        <v>February</v>
      </c>
      <c r="N3167" s="3" t="str">
        <f>_xlfn.XLOOKUP(D3167,Customers!A:A,Customers!B:B )</f>
        <v>Wu Group</v>
      </c>
      <c r="O3167" s="3" t="str">
        <f>_xlfn.XLOOKUP(C3167,Books!A:A,Books!B:B)</f>
        <v>Loss peace on</v>
      </c>
      <c r="P3167" s="3" t="str">
        <f>INDEX(Customers!B:B,MATCH(D3167,Customers!A:A,0))</f>
        <v>Wu Group</v>
      </c>
    </row>
    <row r="3168" spans="1:16">
      <c r="A3168" t="s">
        <v>3815</v>
      </c>
      <c r="B3168" s="5">
        <v>44964</v>
      </c>
      <c r="C3168" t="s">
        <v>86</v>
      </c>
      <c r="D3168" t="s">
        <v>610</v>
      </c>
      <c r="E3168">
        <v>6</v>
      </c>
      <c r="F3168" t="str">
        <f t="shared" si="196"/>
        <v>Bulk</v>
      </c>
      <c r="G3168" s="3">
        <v>356</v>
      </c>
      <c r="H3168">
        <v>15</v>
      </c>
      <c r="I3168" t="str">
        <f t="shared" si="197"/>
        <v>discounted</v>
      </c>
      <c r="J3168" s="3">
        <f>Table3[[#This Row],[Quantity_Sold]]*Table3[[#This Row],[Selling_Price]]</f>
        <v>2136</v>
      </c>
      <c r="K3168" s="3">
        <f t="shared" si="198"/>
        <v>53.4</v>
      </c>
      <c r="L3168" s="3">
        <f t="shared" si="199"/>
        <v>2082.6</v>
      </c>
      <c r="M3168" s="3" t="str">
        <f>TEXT(Table3[[#This Row],[Date]], "mmmm")</f>
        <v>February</v>
      </c>
      <c r="N3168" s="3" t="str">
        <f>_xlfn.XLOOKUP(D3168,Customers!A:A,Customers!B:B )</f>
        <v>Ross Ltd</v>
      </c>
      <c r="O3168" s="3" t="str">
        <f>_xlfn.XLOOKUP(C3168,Books!A:A,Books!B:B)</f>
        <v>While responsibility</v>
      </c>
      <c r="P3168" s="3" t="str">
        <f>INDEX(Customers!B:B,MATCH(D3168,Customers!A:A,0))</f>
        <v>Ross Ltd</v>
      </c>
    </row>
    <row r="3169" spans="1:16">
      <c r="A3169" t="s">
        <v>3816</v>
      </c>
      <c r="B3169" s="5">
        <v>44960</v>
      </c>
      <c r="C3169" t="s">
        <v>84</v>
      </c>
      <c r="D3169" t="s">
        <v>294</v>
      </c>
      <c r="E3169">
        <v>2</v>
      </c>
      <c r="F3169" t="str">
        <f t="shared" si="196"/>
        <v>normal</v>
      </c>
      <c r="G3169" s="3">
        <v>481</v>
      </c>
      <c r="H3169">
        <v>0</v>
      </c>
      <c r="I3169" t="str">
        <f t="shared" si="197"/>
        <v>full price</v>
      </c>
      <c r="J3169" s="3">
        <f>Table3[[#This Row],[Quantity_Sold]]*Table3[[#This Row],[Selling_Price]]</f>
        <v>962</v>
      </c>
      <c r="K3169" s="3">
        <f t="shared" si="198"/>
        <v>0</v>
      </c>
      <c r="L3169" s="3">
        <f t="shared" si="199"/>
        <v>962</v>
      </c>
      <c r="M3169" s="3" t="str">
        <f>TEXT(Table3[[#This Row],[Date]], "mmmm")</f>
        <v>February</v>
      </c>
      <c r="N3169" s="3" t="str">
        <f>_xlfn.XLOOKUP(D3169,Customers!A:A,Customers!B:B )</f>
        <v>Davis-Buckley</v>
      </c>
      <c r="O3169" s="3" t="str">
        <f>_xlfn.XLOOKUP(C3169,Books!A:A,Books!B:B)</f>
        <v>Statement back brother</v>
      </c>
      <c r="P3169" s="3" t="str">
        <f>INDEX(Customers!B:B,MATCH(D3169,Customers!A:A,0))</f>
        <v>Davis-Buckley</v>
      </c>
    </row>
    <row r="3170" spans="1:16">
      <c r="A3170" t="s">
        <v>3817</v>
      </c>
      <c r="B3170" s="5">
        <v>44975</v>
      </c>
      <c r="C3170" t="s">
        <v>52</v>
      </c>
      <c r="D3170" t="s">
        <v>376</v>
      </c>
      <c r="E3170">
        <v>7</v>
      </c>
      <c r="F3170" t="str">
        <f t="shared" si="196"/>
        <v>Bulk</v>
      </c>
      <c r="G3170" s="3">
        <v>441</v>
      </c>
      <c r="H3170">
        <v>0</v>
      </c>
      <c r="I3170" t="str">
        <f t="shared" si="197"/>
        <v>full price</v>
      </c>
      <c r="J3170" s="3">
        <f>Table3[[#This Row],[Quantity_Sold]]*Table3[[#This Row],[Selling_Price]]</f>
        <v>3087</v>
      </c>
      <c r="K3170" s="3">
        <f t="shared" si="198"/>
        <v>0</v>
      </c>
      <c r="L3170" s="3">
        <f t="shared" si="199"/>
        <v>3087</v>
      </c>
      <c r="M3170" s="3" t="str">
        <f>TEXT(Table3[[#This Row],[Date]], "mmmm")</f>
        <v>February</v>
      </c>
      <c r="N3170" s="3" t="str">
        <f>_xlfn.XLOOKUP(D3170,Customers!A:A,Customers!B:B )</f>
        <v>Miller Ltd</v>
      </c>
      <c r="O3170" s="3" t="str">
        <f>_xlfn.XLOOKUP(C3170,Books!A:A,Books!B:B)</f>
        <v>Hope meet thing</v>
      </c>
      <c r="P3170" s="3" t="str">
        <f>INDEX(Customers!B:B,MATCH(D3170,Customers!A:A,0))</f>
        <v>Miller Ltd</v>
      </c>
    </row>
    <row r="3171" spans="1:16">
      <c r="A3171" t="s">
        <v>3818</v>
      </c>
      <c r="B3171" s="5">
        <v>44977</v>
      </c>
      <c r="C3171" t="s">
        <v>13</v>
      </c>
      <c r="D3171" t="s">
        <v>326</v>
      </c>
      <c r="E3171">
        <v>4</v>
      </c>
      <c r="F3171" t="str">
        <f t="shared" si="196"/>
        <v>normal</v>
      </c>
      <c r="G3171" s="3">
        <v>354</v>
      </c>
      <c r="H3171">
        <v>15</v>
      </c>
      <c r="I3171" t="str">
        <f t="shared" si="197"/>
        <v>discounted</v>
      </c>
      <c r="J3171" s="3">
        <f>Table3[[#This Row],[Quantity_Sold]]*Table3[[#This Row],[Selling_Price]]</f>
        <v>1416</v>
      </c>
      <c r="K3171" s="3">
        <f t="shared" si="198"/>
        <v>53.1</v>
      </c>
      <c r="L3171" s="3">
        <f t="shared" si="199"/>
        <v>1362.9</v>
      </c>
      <c r="M3171" s="3" t="str">
        <f>TEXT(Table3[[#This Row],[Date]], "mmmm")</f>
        <v>February</v>
      </c>
      <c r="N3171" s="3" t="str">
        <f>_xlfn.XLOOKUP(D3171,Customers!A:A,Customers!B:B )</f>
        <v>Scott-Johnston</v>
      </c>
      <c r="O3171" s="3" t="str">
        <f>_xlfn.XLOOKUP(C3171,Books!A:A,Books!B:B)</f>
        <v>Food ability</v>
      </c>
      <c r="P3171" s="3" t="str">
        <f>INDEX(Customers!B:B,MATCH(D3171,Customers!A:A,0))</f>
        <v>Scott-Johnston</v>
      </c>
    </row>
    <row r="3172" spans="1:16">
      <c r="A3172" t="s">
        <v>3819</v>
      </c>
      <c r="B3172" s="5">
        <v>44965</v>
      </c>
      <c r="C3172" t="s">
        <v>54</v>
      </c>
      <c r="D3172" t="s">
        <v>608</v>
      </c>
      <c r="E3172">
        <v>1</v>
      </c>
      <c r="F3172" t="str">
        <f t="shared" si="196"/>
        <v>normal</v>
      </c>
      <c r="G3172" s="3">
        <v>421</v>
      </c>
      <c r="H3172">
        <v>5</v>
      </c>
      <c r="I3172" t="str">
        <f t="shared" si="197"/>
        <v>discounted</v>
      </c>
      <c r="J3172" s="3">
        <f>Table3[[#This Row],[Quantity_Sold]]*Table3[[#This Row],[Selling_Price]]</f>
        <v>421</v>
      </c>
      <c r="K3172" s="3">
        <f t="shared" si="198"/>
        <v>21.05</v>
      </c>
      <c r="L3172" s="3">
        <f t="shared" si="199"/>
        <v>399.95</v>
      </c>
      <c r="M3172" s="3" t="str">
        <f>TEXT(Table3[[#This Row],[Date]], "mmmm")</f>
        <v>February</v>
      </c>
      <c r="N3172" s="3" t="str">
        <f>_xlfn.XLOOKUP(D3172,Customers!A:A,Customers!B:B )</f>
        <v>Taylor Group</v>
      </c>
      <c r="O3172" s="3" t="str">
        <f>_xlfn.XLOOKUP(C3172,Books!A:A,Books!B:B)</f>
        <v>Author director</v>
      </c>
      <c r="P3172" s="3" t="str">
        <f>INDEX(Customers!B:B,MATCH(D3172,Customers!A:A,0))</f>
        <v>Taylor Group</v>
      </c>
    </row>
    <row r="3173" spans="1:16">
      <c r="A3173" t="s">
        <v>3820</v>
      </c>
      <c r="B3173" s="5">
        <v>44977</v>
      </c>
      <c r="C3173" t="s">
        <v>94</v>
      </c>
      <c r="D3173" t="s">
        <v>372</v>
      </c>
      <c r="E3173">
        <v>4</v>
      </c>
      <c r="F3173" t="str">
        <f t="shared" si="196"/>
        <v>normal</v>
      </c>
      <c r="G3173" s="3">
        <v>262</v>
      </c>
      <c r="H3173">
        <v>15</v>
      </c>
      <c r="I3173" t="str">
        <f t="shared" si="197"/>
        <v>discounted</v>
      </c>
      <c r="J3173" s="3">
        <f>Table3[[#This Row],[Quantity_Sold]]*Table3[[#This Row],[Selling_Price]]</f>
        <v>1048</v>
      </c>
      <c r="K3173" s="3">
        <f t="shared" si="198"/>
        <v>39.299999999999997</v>
      </c>
      <c r="L3173" s="3">
        <f t="shared" si="199"/>
        <v>1008.7</v>
      </c>
      <c r="M3173" s="3" t="str">
        <f>TEXT(Table3[[#This Row],[Date]], "mmmm")</f>
        <v>February</v>
      </c>
      <c r="N3173" s="3" t="str">
        <f>_xlfn.XLOOKUP(D3173,Customers!A:A,Customers!B:B )</f>
        <v>Lambert, Valdez and Garcia</v>
      </c>
      <c r="O3173" s="3" t="str">
        <f>_xlfn.XLOOKUP(C3173,Books!A:A,Books!B:B)</f>
        <v>Number owner</v>
      </c>
      <c r="P3173" s="3" t="str">
        <f>INDEX(Customers!B:B,MATCH(D3173,Customers!A:A,0))</f>
        <v>Lambert, Valdez and Garcia</v>
      </c>
    </row>
    <row r="3174" spans="1:16">
      <c r="A3174" t="s">
        <v>3821</v>
      </c>
      <c r="B3174" s="5">
        <v>44983</v>
      </c>
      <c r="C3174" t="s">
        <v>120</v>
      </c>
      <c r="D3174" t="s">
        <v>136</v>
      </c>
      <c r="E3174">
        <v>8</v>
      </c>
      <c r="F3174" t="str">
        <f t="shared" si="196"/>
        <v>Bulk</v>
      </c>
      <c r="G3174" s="3">
        <v>204</v>
      </c>
      <c r="H3174">
        <v>0</v>
      </c>
      <c r="I3174" t="str">
        <f t="shared" si="197"/>
        <v>full price</v>
      </c>
      <c r="J3174" s="3">
        <f>Table3[[#This Row],[Quantity_Sold]]*Table3[[#This Row],[Selling_Price]]</f>
        <v>1632</v>
      </c>
      <c r="K3174" s="3">
        <f t="shared" si="198"/>
        <v>0</v>
      </c>
      <c r="L3174" s="3">
        <f t="shared" si="199"/>
        <v>1632</v>
      </c>
      <c r="M3174" s="3" t="str">
        <f>TEXT(Table3[[#This Row],[Date]], "mmmm")</f>
        <v>February</v>
      </c>
      <c r="N3174" s="3" t="str">
        <f>_xlfn.XLOOKUP(D3174,Customers!A:A,Customers!B:B )</f>
        <v>Bowman Group</v>
      </c>
      <c r="O3174" s="3" t="str">
        <f>_xlfn.XLOOKUP(C3174,Books!A:A,Books!B:B)</f>
        <v>Expect turn</v>
      </c>
      <c r="P3174" s="3" t="str">
        <f>INDEX(Customers!B:B,MATCH(D3174,Customers!A:A,0))</f>
        <v>Bowman Group</v>
      </c>
    </row>
    <row r="3175" spans="1:16">
      <c r="A3175" t="s">
        <v>3822</v>
      </c>
      <c r="B3175" s="5">
        <v>44964</v>
      </c>
      <c r="C3175" t="s">
        <v>102</v>
      </c>
      <c r="D3175" t="s">
        <v>626</v>
      </c>
      <c r="E3175">
        <v>9</v>
      </c>
      <c r="F3175" t="str">
        <f t="shared" si="196"/>
        <v>Bulk</v>
      </c>
      <c r="G3175" s="3">
        <v>162</v>
      </c>
      <c r="H3175">
        <v>10</v>
      </c>
      <c r="I3175" t="str">
        <f t="shared" si="197"/>
        <v>discounted</v>
      </c>
      <c r="J3175" s="3">
        <f>Table3[[#This Row],[Quantity_Sold]]*Table3[[#This Row],[Selling_Price]]</f>
        <v>1458</v>
      </c>
      <c r="K3175" s="3">
        <f t="shared" si="198"/>
        <v>16.2</v>
      </c>
      <c r="L3175" s="3">
        <f t="shared" si="199"/>
        <v>1441.8</v>
      </c>
      <c r="M3175" s="3" t="str">
        <f>TEXT(Table3[[#This Row],[Date]], "mmmm")</f>
        <v>February</v>
      </c>
      <c r="N3175" s="3" t="str">
        <f>_xlfn.XLOOKUP(D3175,Customers!A:A,Customers!B:B )</f>
        <v>Young Ltd</v>
      </c>
      <c r="O3175" s="3" t="str">
        <f>_xlfn.XLOOKUP(C3175,Books!A:A,Books!B:B)</f>
        <v>Effort same</v>
      </c>
      <c r="P3175" s="3" t="str">
        <f>INDEX(Customers!B:B,MATCH(D3175,Customers!A:A,0))</f>
        <v>Young Ltd</v>
      </c>
    </row>
    <row r="3176" spans="1:16">
      <c r="A3176" t="s">
        <v>3823</v>
      </c>
      <c r="B3176" s="5">
        <v>44966</v>
      </c>
      <c r="C3176" t="s">
        <v>13</v>
      </c>
      <c r="D3176" t="s">
        <v>202</v>
      </c>
      <c r="E3176">
        <v>2</v>
      </c>
      <c r="F3176" t="str">
        <f t="shared" si="196"/>
        <v>normal</v>
      </c>
      <c r="G3176" s="3">
        <v>354</v>
      </c>
      <c r="H3176">
        <v>0</v>
      </c>
      <c r="I3176" t="str">
        <f t="shared" si="197"/>
        <v>full price</v>
      </c>
      <c r="J3176" s="3">
        <f>Table3[[#This Row],[Quantity_Sold]]*Table3[[#This Row],[Selling_Price]]</f>
        <v>708</v>
      </c>
      <c r="K3176" s="3">
        <f t="shared" si="198"/>
        <v>0</v>
      </c>
      <c r="L3176" s="3">
        <f t="shared" si="199"/>
        <v>708</v>
      </c>
      <c r="M3176" s="3" t="str">
        <f>TEXT(Table3[[#This Row],[Date]], "mmmm")</f>
        <v>February</v>
      </c>
      <c r="N3176" s="3" t="str">
        <f>_xlfn.XLOOKUP(D3176,Customers!A:A,Customers!B:B )</f>
        <v>Finley and Sons</v>
      </c>
      <c r="O3176" s="3" t="str">
        <f>_xlfn.XLOOKUP(C3176,Books!A:A,Books!B:B)</f>
        <v>Food ability</v>
      </c>
      <c r="P3176" s="3" t="str">
        <f>INDEX(Customers!B:B,MATCH(D3176,Customers!A:A,0))</f>
        <v>Finley and Sons</v>
      </c>
    </row>
    <row r="3177" spans="1:16">
      <c r="A3177" t="s">
        <v>3824</v>
      </c>
      <c r="B3177" s="5">
        <v>44985</v>
      </c>
      <c r="C3177" t="s">
        <v>120</v>
      </c>
      <c r="D3177" t="s">
        <v>464</v>
      </c>
      <c r="E3177">
        <v>9</v>
      </c>
      <c r="F3177" t="str">
        <f t="shared" si="196"/>
        <v>Bulk</v>
      </c>
      <c r="G3177" s="3">
        <v>204</v>
      </c>
      <c r="H3177">
        <v>10</v>
      </c>
      <c r="I3177" t="str">
        <f t="shared" si="197"/>
        <v>discounted</v>
      </c>
      <c r="J3177" s="3">
        <f>Table3[[#This Row],[Quantity_Sold]]*Table3[[#This Row],[Selling_Price]]</f>
        <v>1836</v>
      </c>
      <c r="K3177" s="3">
        <f t="shared" si="198"/>
        <v>20.399999999999999</v>
      </c>
      <c r="L3177" s="3">
        <f t="shared" si="199"/>
        <v>1815.6</v>
      </c>
      <c r="M3177" s="3" t="str">
        <f>TEXT(Table3[[#This Row],[Date]], "mmmm")</f>
        <v>February</v>
      </c>
      <c r="N3177" s="3" t="str">
        <f>_xlfn.XLOOKUP(D3177,Customers!A:A,Customers!B:B )</f>
        <v>Vargas, Ali and Vasquez</v>
      </c>
      <c r="O3177" s="3" t="str">
        <f>_xlfn.XLOOKUP(C3177,Books!A:A,Books!B:B)</f>
        <v>Expect turn</v>
      </c>
      <c r="P3177" s="3" t="str">
        <f>INDEX(Customers!B:B,MATCH(D3177,Customers!A:A,0))</f>
        <v>Vargas, Ali and Vasquez</v>
      </c>
    </row>
    <row r="3178" spans="1:16">
      <c r="A3178" t="s">
        <v>3825</v>
      </c>
      <c r="B3178" s="5">
        <v>44965</v>
      </c>
      <c r="C3178" t="s">
        <v>34</v>
      </c>
      <c r="D3178" t="s">
        <v>378</v>
      </c>
      <c r="E3178">
        <v>5</v>
      </c>
      <c r="F3178" t="str">
        <f t="shared" si="196"/>
        <v>normal</v>
      </c>
      <c r="G3178" s="3">
        <v>284</v>
      </c>
      <c r="H3178">
        <v>15</v>
      </c>
      <c r="I3178" t="str">
        <f t="shared" si="197"/>
        <v>discounted</v>
      </c>
      <c r="J3178" s="3">
        <f>Table3[[#This Row],[Quantity_Sold]]*Table3[[#This Row],[Selling_Price]]</f>
        <v>1420</v>
      </c>
      <c r="K3178" s="3">
        <f t="shared" si="198"/>
        <v>42.6</v>
      </c>
      <c r="L3178" s="3">
        <f t="shared" si="199"/>
        <v>1377.4</v>
      </c>
      <c r="M3178" s="3" t="str">
        <f>TEXT(Table3[[#This Row],[Date]], "mmmm")</f>
        <v>February</v>
      </c>
      <c r="N3178" s="3" t="str">
        <f>_xlfn.XLOOKUP(D3178,Customers!A:A,Customers!B:B )</f>
        <v>Aguirre Group</v>
      </c>
      <c r="O3178" s="3" t="str">
        <f>_xlfn.XLOOKUP(C3178,Books!A:A,Books!B:B)</f>
        <v>Against realize bill</v>
      </c>
      <c r="P3178" s="3" t="str">
        <f>INDEX(Customers!B:B,MATCH(D3178,Customers!A:A,0))</f>
        <v>Aguirre Group</v>
      </c>
    </row>
    <row r="3179" spans="1:16">
      <c r="A3179" t="s">
        <v>3826</v>
      </c>
      <c r="B3179" s="5">
        <v>44983</v>
      </c>
      <c r="C3179" t="s">
        <v>38</v>
      </c>
      <c r="D3179" t="s">
        <v>143</v>
      </c>
      <c r="E3179">
        <v>7</v>
      </c>
      <c r="F3179" t="str">
        <f t="shared" si="196"/>
        <v>Bulk</v>
      </c>
      <c r="G3179" s="3">
        <v>417</v>
      </c>
      <c r="H3179">
        <v>0</v>
      </c>
      <c r="I3179" t="str">
        <f t="shared" si="197"/>
        <v>full price</v>
      </c>
      <c r="J3179" s="3">
        <f>Table3[[#This Row],[Quantity_Sold]]*Table3[[#This Row],[Selling_Price]]</f>
        <v>2919</v>
      </c>
      <c r="K3179" s="3">
        <f t="shared" si="198"/>
        <v>0</v>
      </c>
      <c r="L3179" s="3">
        <f t="shared" si="199"/>
        <v>2919</v>
      </c>
      <c r="M3179" s="3" t="str">
        <f>TEXT(Table3[[#This Row],[Date]], "mmmm")</f>
        <v>February</v>
      </c>
      <c r="N3179" s="3" t="str">
        <f>_xlfn.XLOOKUP(D3179,Customers!A:A,Customers!B:B )</f>
        <v>Scott Ltd</v>
      </c>
      <c r="O3179" s="3" t="str">
        <f>_xlfn.XLOOKUP(C3179,Books!A:A,Books!B:B)</f>
        <v>Impact believe worker look</v>
      </c>
      <c r="P3179" s="3" t="str">
        <f>INDEX(Customers!B:B,MATCH(D3179,Customers!A:A,0))</f>
        <v>Scott Ltd</v>
      </c>
    </row>
    <row r="3180" spans="1:16">
      <c r="A3180" t="s">
        <v>3827</v>
      </c>
      <c r="B3180" s="5">
        <v>44964</v>
      </c>
      <c r="C3180" t="s">
        <v>92</v>
      </c>
      <c r="D3180" t="s">
        <v>378</v>
      </c>
      <c r="E3180">
        <v>10</v>
      </c>
      <c r="F3180" t="str">
        <f t="shared" si="196"/>
        <v>Bulk</v>
      </c>
      <c r="G3180" s="3">
        <v>381</v>
      </c>
      <c r="H3180">
        <v>10</v>
      </c>
      <c r="I3180" t="str">
        <f t="shared" si="197"/>
        <v>discounted</v>
      </c>
      <c r="J3180" s="3">
        <f>Table3[[#This Row],[Quantity_Sold]]*Table3[[#This Row],[Selling_Price]]</f>
        <v>3810</v>
      </c>
      <c r="K3180" s="3">
        <f t="shared" si="198"/>
        <v>38.1</v>
      </c>
      <c r="L3180" s="3">
        <f t="shared" si="199"/>
        <v>3771.9</v>
      </c>
      <c r="M3180" s="3" t="str">
        <f>TEXT(Table3[[#This Row],[Date]], "mmmm")</f>
        <v>February</v>
      </c>
      <c r="N3180" s="3" t="str">
        <f>_xlfn.XLOOKUP(D3180,Customers!A:A,Customers!B:B )</f>
        <v>Aguirre Group</v>
      </c>
      <c r="O3180" s="3" t="str">
        <f>_xlfn.XLOOKUP(C3180,Books!A:A,Books!B:B)</f>
        <v>Also general growth local</v>
      </c>
      <c r="P3180" s="3" t="str">
        <f>INDEX(Customers!B:B,MATCH(D3180,Customers!A:A,0))</f>
        <v>Aguirre Group</v>
      </c>
    </row>
    <row r="3181" spans="1:16">
      <c r="A3181" t="s">
        <v>3828</v>
      </c>
      <c r="B3181" s="5">
        <v>44970</v>
      </c>
      <c r="C3181" t="s">
        <v>30</v>
      </c>
      <c r="D3181" t="s">
        <v>143</v>
      </c>
      <c r="E3181">
        <v>8</v>
      </c>
      <c r="F3181" t="str">
        <f t="shared" si="196"/>
        <v>Bulk</v>
      </c>
      <c r="G3181" s="3">
        <v>281</v>
      </c>
      <c r="H3181">
        <v>10</v>
      </c>
      <c r="I3181" t="str">
        <f t="shared" si="197"/>
        <v>discounted</v>
      </c>
      <c r="J3181" s="3">
        <f>Table3[[#This Row],[Quantity_Sold]]*Table3[[#This Row],[Selling_Price]]</f>
        <v>2248</v>
      </c>
      <c r="K3181" s="3">
        <f t="shared" si="198"/>
        <v>28.1</v>
      </c>
      <c r="L3181" s="3">
        <f t="shared" si="199"/>
        <v>2219.9</v>
      </c>
      <c r="M3181" s="3" t="str">
        <f>TEXT(Table3[[#This Row],[Date]], "mmmm")</f>
        <v>February</v>
      </c>
      <c r="N3181" s="3" t="str">
        <f>_xlfn.XLOOKUP(D3181,Customers!A:A,Customers!B:B )</f>
        <v>Scott Ltd</v>
      </c>
      <c r="O3181" s="3" t="str">
        <f>_xlfn.XLOOKUP(C3181,Books!A:A,Books!B:B)</f>
        <v>Remember serve</v>
      </c>
      <c r="P3181" s="3" t="str">
        <f>INDEX(Customers!B:B,MATCH(D3181,Customers!A:A,0))</f>
        <v>Scott Ltd</v>
      </c>
    </row>
    <row r="3182" spans="1:16">
      <c r="A3182" t="s">
        <v>3829</v>
      </c>
      <c r="B3182" s="5">
        <v>44970</v>
      </c>
      <c r="C3182" t="s">
        <v>82</v>
      </c>
      <c r="D3182" t="s">
        <v>400</v>
      </c>
      <c r="E3182">
        <v>7</v>
      </c>
      <c r="F3182" t="str">
        <f t="shared" si="196"/>
        <v>Bulk</v>
      </c>
      <c r="G3182" s="3">
        <v>373</v>
      </c>
      <c r="H3182">
        <v>10</v>
      </c>
      <c r="I3182" t="str">
        <f t="shared" si="197"/>
        <v>discounted</v>
      </c>
      <c r="J3182" s="3">
        <f>Table3[[#This Row],[Quantity_Sold]]*Table3[[#This Row],[Selling_Price]]</f>
        <v>2611</v>
      </c>
      <c r="K3182" s="3">
        <f t="shared" si="198"/>
        <v>37.299999999999997</v>
      </c>
      <c r="L3182" s="3">
        <f t="shared" si="199"/>
        <v>2573.6999999999998</v>
      </c>
      <c r="M3182" s="3" t="str">
        <f>TEXT(Table3[[#This Row],[Date]], "mmmm")</f>
        <v>February</v>
      </c>
      <c r="N3182" s="3" t="str">
        <f>_xlfn.XLOOKUP(D3182,Customers!A:A,Customers!B:B )</f>
        <v>Clarke Group</v>
      </c>
      <c r="O3182" s="3" t="str">
        <f>_xlfn.XLOOKUP(C3182,Books!A:A,Books!B:B)</f>
        <v>Light leader expect</v>
      </c>
      <c r="P3182" s="3" t="str">
        <f>INDEX(Customers!B:B,MATCH(D3182,Customers!A:A,0))</f>
        <v>Clarke Group</v>
      </c>
    </row>
    <row r="3183" spans="1:16">
      <c r="A3183" t="s">
        <v>3830</v>
      </c>
      <c r="B3183" s="5">
        <v>44963</v>
      </c>
      <c r="C3183" t="s">
        <v>30</v>
      </c>
      <c r="D3183" t="s">
        <v>608</v>
      </c>
      <c r="E3183">
        <v>3</v>
      </c>
      <c r="F3183" t="str">
        <f t="shared" si="196"/>
        <v>normal</v>
      </c>
      <c r="G3183" s="3">
        <v>281</v>
      </c>
      <c r="H3183">
        <v>0</v>
      </c>
      <c r="I3183" t="str">
        <f t="shared" si="197"/>
        <v>full price</v>
      </c>
      <c r="J3183" s="3">
        <f>Table3[[#This Row],[Quantity_Sold]]*Table3[[#This Row],[Selling_Price]]</f>
        <v>843</v>
      </c>
      <c r="K3183" s="3">
        <f t="shared" si="198"/>
        <v>0</v>
      </c>
      <c r="L3183" s="3">
        <f t="shared" si="199"/>
        <v>843</v>
      </c>
      <c r="M3183" s="3" t="str">
        <f>TEXT(Table3[[#This Row],[Date]], "mmmm")</f>
        <v>February</v>
      </c>
      <c r="N3183" s="3" t="str">
        <f>_xlfn.XLOOKUP(D3183,Customers!A:A,Customers!B:B )</f>
        <v>Taylor Group</v>
      </c>
      <c r="O3183" s="3" t="str">
        <f>_xlfn.XLOOKUP(C3183,Books!A:A,Books!B:B)</f>
        <v>Remember serve</v>
      </c>
      <c r="P3183" s="3" t="str">
        <f>INDEX(Customers!B:B,MATCH(D3183,Customers!A:A,0))</f>
        <v>Taylor Group</v>
      </c>
    </row>
    <row r="3184" spans="1:16">
      <c r="A3184" t="s">
        <v>3831</v>
      </c>
      <c r="B3184" s="5">
        <v>44958</v>
      </c>
      <c r="C3184" t="s">
        <v>62</v>
      </c>
      <c r="D3184" t="s">
        <v>284</v>
      </c>
      <c r="E3184">
        <v>1</v>
      </c>
      <c r="F3184" t="str">
        <f t="shared" si="196"/>
        <v>normal</v>
      </c>
      <c r="G3184" s="3">
        <v>336</v>
      </c>
      <c r="H3184">
        <v>0</v>
      </c>
      <c r="I3184" t="str">
        <f t="shared" si="197"/>
        <v>full price</v>
      </c>
      <c r="J3184" s="3">
        <f>Table3[[#This Row],[Quantity_Sold]]*Table3[[#This Row],[Selling_Price]]</f>
        <v>336</v>
      </c>
      <c r="K3184" s="3">
        <f t="shared" si="198"/>
        <v>0</v>
      </c>
      <c r="L3184" s="3">
        <f t="shared" si="199"/>
        <v>336</v>
      </c>
      <c r="M3184" s="3" t="str">
        <f>TEXT(Table3[[#This Row],[Date]], "mmmm")</f>
        <v>February</v>
      </c>
      <c r="N3184" s="3" t="str">
        <f>_xlfn.XLOOKUP(D3184,Customers!A:A,Customers!B:B )</f>
        <v>Rodriguez, Evans and Valdez</v>
      </c>
      <c r="O3184" s="3" t="str">
        <f>_xlfn.XLOOKUP(C3184,Books!A:A,Books!B:B)</f>
        <v>Wife get age</v>
      </c>
      <c r="P3184" s="3" t="str">
        <f>INDEX(Customers!B:B,MATCH(D3184,Customers!A:A,0))</f>
        <v>Rodriguez, Evans and Valdez</v>
      </c>
    </row>
    <row r="3185" spans="1:16">
      <c r="A3185" t="s">
        <v>3832</v>
      </c>
      <c r="B3185" s="5">
        <v>44971</v>
      </c>
      <c r="C3185" t="s">
        <v>62</v>
      </c>
      <c r="D3185" t="s">
        <v>396</v>
      </c>
      <c r="E3185">
        <v>8</v>
      </c>
      <c r="F3185" t="str">
        <f t="shared" si="196"/>
        <v>Bulk</v>
      </c>
      <c r="G3185" s="3">
        <v>336</v>
      </c>
      <c r="H3185">
        <v>0</v>
      </c>
      <c r="I3185" t="str">
        <f t="shared" si="197"/>
        <v>full price</v>
      </c>
      <c r="J3185" s="3">
        <f>Table3[[#This Row],[Quantity_Sold]]*Table3[[#This Row],[Selling_Price]]</f>
        <v>2688</v>
      </c>
      <c r="K3185" s="3">
        <f t="shared" si="198"/>
        <v>0</v>
      </c>
      <c r="L3185" s="3">
        <f t="shared" si="199"/>
        <v>2688</v>
      </c>
      <c r="M3185" s="3" t="str">
        <f>TEXT(Table3[[#This Row],[Date]], "mmmm")</f>
        <v>February</v>
      </c>
      <c r="N3185" s="3" t="str">
        <f>_xlfn.XLOOKUP(D3185,Customers!A:A,Customers!B:B )</f>
        <v>Holt-Brown</v>
      </c>
      <c r="O3185" s="3" t="str">
        <f>_xlfn.XLOOKUP(C3185,Books!A:A,Books!B:B)</f>
        <v>Wife get age</v>
      </c>
      <c r="P3185" s="3" t="str">
        <f>INDEX(Customers!B:B,MATCH(D3185,Customers!A:A,0))</f>
        <v>Holt-Brown</v>
      </c>
    </row>
    <row r="3186" spans="1:16">
      <c r="A3186" t="s">
        <v>3833</v>
      </c>
      <c r="B3186" s="5">
        <v>44959</v>
      </c>
      <c r="C3186" t="s">
        <v>38</v>
      </c>
      <c r="D3186" t="s">
        <v>594</v>
      </c>
      <c r="E3186">
        <v>6</v>
      </c>
      <c r="F3186" t="str">
        <f t="shared" si="196"/>
        <v>Bulk</v>
      </c>
      <c r="G3186" s="3">
        <v>417</v>
      </c>
      <c r="H3186">
        <v>15</v>
      </c>
      <c r="I3186" t="str">
        <f t="shared" si="197"/>
        <v>discounted</v>
      </c>
      <c r="J3186" s="3">
        <f>Table3[[#This Row],[Quantity_Sold]]*Table3[[#This Row],[Selling_Price]]</f>
        <v>2502</v>
      </c>
      <c r="K3186" s="3">
        <f t="shared" si="198"/>
        <v>62.55</v>
      </c>
      <c r="L3186" s="3">
        <f t="shared" si="199"/>
        <v>2439.4499999999998</v>
      </c>
      <c r="M3186" s="3" t="str">
        <f>TEXT(Table3[[#This Row],[Date]], "mmmm")</f>
        <v>February</v>
      </c>
      <c r="N3186" s="3" t="str">
        <f>_xlfn.XLOOKUP(D3186,Customers!A:A,Customers!B:B )</f>
        <v>Bauer, Page and Archer</v>
      </c>
      <c r="O3186" s="3" t="str">
        <f>_xlfn.XLOOKUP(C3186,Books!A:A,Books!B:B)</f>
        <v>Impact believe worker look</v>
      </c>
      <c r="P3186" s="3" t="str">
        <f>INDEX(Customers!B:B,MATCH(D3186,Customers!A:A,0))</f>
        <v>Bauer, Page and Archer</v>
      </c>
    </row>
    <row r="3187" spans="1:16">
      <c r="A3187" t="s">
        <v>3834</v>
      </c>
      <c r="B3187" s="5">
        <v>44964</v>
      </c>
      <c r="C3187" t="s">
        <v>118</v>
      </c>
      <c r="D3187" t="s">
        <v>198</v>
      </c>
      <c r="E3187">
        <v>7</v>
      </c>
      <c r="F3187" t="str">
        <f t="shared" si="196"/>
        <v>Bulk</v>
      </c>
      <c r="G3187" s="3">
        <v>192</v>
      </c>
      <c r="H3187">
        <v>15</v>
      </c>
      <c r="I3187" t="str">
        <f t="shared" si="197"/>
        <v>discounted</v>
      </c>
      <c r="J3187" s="3">
        <f>Table3[[#This Row],[Quantity_Sold]]*Table3[[#This Row],[Selling_Price]]</f>
        <v>1344</v>
      </c>
      <c r="K3187" s="3">
        <f t="shared" si="198"/>
        <v>28.8</v>
      </c>
      <c r="L3187" s="3">
        <f t="shared" si="199"/>
        <v>1315.2</v>
      </c>
      <c r="M3187" s="3" t="str">
        <f>TEXT(Table3[[#This Row],[Date]], "mmmm")</f>
        <v>February</v>
      </c>
      <c r="N3187" s="3" t="str">
        <f>_xlfn.XLOOKUP(D3187,Customers!A:A,Customers!B:B )</f>
        <v>Harris-Mills</v>
      </c>
      <c r="O3187" s="3" t="str">
        <f>_xlfn.XLOOKUP(C3187,Books!A:A,Books!B:B)</f>
        <v>Attorney</v>
      </c>
      <c r="P3187" s="3" t="str">
        <f>INDEX(Customers!B:B,MATCH(D3187,Customers!A:A,0))</f>
        <v>Harris-Mills</v>
      </c>
    </row>
    <row r="3188" spans="1:16">
      <c r="A3188" t="s">
        <v>3835</v>
      </c>
      <c r="B3188" s="5">
        <v>44977</v>
      </c>
      <c r="C3188" t="s">
        <v>122</v>
      </c>
      <c r="D3188" t="s">
        <v>340</v>
      </c>
      <c r="E3188">
        <v>5</v>
      </c>
      <c r="F3188" t="str">
        <f t="shared" si="196"/>
        <v>normal</v>
      </c>
      <c r="G3188" s="3">
        <v>326</v>
      </c>
      <c r="H3188">
        <v>15</v>
      </c>
      <c r="I3188" t="str">
        <f t="shared" si="197"/>
        <v>discounted</v>
      </c>
      <c r="J3188" s="3">
        <f>Table3[[#This Row],[Quantity_Sold]]*Table3[[#This Row],[Selling_Price]]</f>
        <v>1630</v>
      </c>
      <c r="K3188" s="3">
        <f t="shared" si="198"/>
        <v>48.9</v>
      </c>
      <c r="L3188" s="3">
        <f t="shared" si="199"/>
        <v>1581.1</v>
      </c>
      <c r="M3188" s="3" t="str">
        <f>TEXT(Table3[[#This Row],[Date]], "mmmm")</f>
        <v>February</v>
      </c>
      <c r="N3188" s="3" t="str">
        <f>_xlfn.XLOOKUP(D3188,Customers!A:A,Customers!B:B )</f>
        <v>Miller-Miller</v>
      </c>
      <c r="O3188" s="3" t="str">
        <f>_xlfn.XLOOKUP(C3188,Books!A:A,Books!B:B)</f>
        <v>Than every</v>
      </c>
      <c r="P3188" s="3" t="str">
        <f>INDEX(Customers!B:B,MATCH(D3188,Customers!A:A,0))</f>
        <v>Miller-Miller</v>
      </c>
    </row>
    <row r="3189" spans="1:16">
      <c r="A3189" t="s">
        <v>3836</v>
      </c>
      <c r="B3189" s="5">
        <v>44966</v>
      </c>
      <c r="C3189" t="s">
        <v>28</v>
      </c>
      <c r="D3189" t="s">
        <v>526</v>
      </c>
      <c r="E3189">
        <v>2</v>
      </c>
      <c r="F3189" t="str">
        <f t="shared" si="196"/>
        <v>normal</v>
      </c>
      <c r="G3189" s="3">
        <v>342</v>
      </c>
      <c r="H3189">
        <v>0</v>
      </c>
      <c r="I3189" t="str">
        <f t="shared" si="197"/>
        <v>full price</v>
      </c>
      <c r="J3189" s="3">
        <f>Table3[[#This Row],[Quantity_Sold]]*Table3[[#This Row],[Selling_Price]]</f>
        <v>684</v>
      </c>
      <c r="K3189" s="3">
        <f t="shared" si="198"/>
        <v>0</v>
      </c>
      <c r="L3189" s="3">
        <f t="shared" si="199"/>
        <v>684</v>
      </c>
      <c r="M3189" s="3" t="str">
        <f>TEXT(Table3[[#This Row],[Date]], "mmmm")</f>
        <v>February</v>
      </c>
      <c r="N3189" s="3" t="str">
        <f>_xlfn.XLOOKUP(D3189,Customers!A:A,Customers!B:B )</f>
        <v>Holden, Austin and Robinson</v>
      </c>
      <c r="O3189" s="3" t="str">
        <f>_xlfn.XLOOKUP(C3189,Books!A:A,Books!B:B)</f>
        <v>Eat pattern view</v>
      </c>
      <c r="P3189" s="3" t="str">
        <f>INDEX(Customers!B:B,MATCH(D3189,Customers!A:A,0))</f>
        <v>Holden, Austin and Robinson</v>
      </c>
    </row>
    <row r="3190" spans="1:16">
      <c r="A3190" t="s">
        <v>3837</v>
      </c>
      <c r="B3190" s="5">
        <v>44983</v>
      </c>
      <c r="C3190" t="s">
        <v>70</v>
      </c>
      <c r="D3190" t="s">
        <v>268</v>
      </c>
      <c r="E3190">
        <v>5</v>
      </c>
      <c r="F3190" t="str">
        <f t="shared" si="196"/>
        <v>normal</v>
      </c>
      <c r="G3190" s="3">
        <v>370</v>
      </c>
      <c r="H3190">
        <v>0</v>
      </c>
      <c r="I3190" t="str">
        <f t="shared" si="197"/>
        <v>full price</v>
      </c>
      <c r="J3190" s="3">
        <f>Table3[[#This Row],[Quantity_Sold]]*Table3[[#This Row],[Selling_Price]]</f>
        <v>1850</v>
      </c>
      <c r="K3190" s="3">
        <f t="shared" si="198"/>
        <v>0</v>
      </c>
      <c r="L3190" s="3">
        <f t="shared" si="199"/>
        <v>1850</v>
      </c>
      <c r="M3190" s="3" t="str">
        <f>TEXT(Table3[[#This Row],[Date]], "mmmm")</f>
        <v>February</v>
      </c>
      <c r="N3190" s="3" t="str">
        <f>_xlfn.XLOOKUP(D3190,Customers!A:A,Customers!B:B )</f>
        <v>Williams-Hart</v>
      </c>
      <c r="O3190" s="3" t="str">
        <f>_xlfn.XLOOKUP(C3190,Books!A:A,Books!B:B)</f>
        <v>Assume wrong</v>
      </c>
      <c r="P3190" s="3" t="str">
        <f>INDEX(Customers!B:B,MATCH(D3190,Customers!A:A,0))</f>
        <v>Williams-Hart</v>
      </c>
    </row>
    <row r="3191" spans="1:16">
      <c r="A3191" t="s">
        <v>3838</v>
      </c>
      <c r="B3191" s="5">
        <v>44966</v>
      </c>
      <c r="C3191" t="s">
        <v>80</v>
      </c>
      <c r="D3191" t="s">
        <v>336</v>
      </c>
      <c r="E3191">
        <v>9</v>
      </c>
      <c r="F3191" t="str">
        <f t="shared" si="196"/>
        <v>Bulk</v>
      </c>
      <c r="G3191" s="3">
        <v>164</v>
      </c>
      <c r="H3191">
        <v>0</v>
      </c>
      <c r="I3191" t="str">
        <f t="shared" si="197"/>
        <v>full price</v>
      </c>
      <c r="J3191" s="3">
        <f>Table3[[#This Row],[Quantity_Sold]]*Table3[[#This Row],[Selling_Price]]</f>
        <v>1476</v>
      </c>
      <c r="K3191" s="3">
        <f t="shared" si="198"/>
        <v>0</v>
      </c>
      <c r="L3191" s="3">
        <f t="shared" si="199"/>
        <v>1476</v>
      </c>
      <c r="M3191" s="3" t="str">
        <f>TEXT(Table3[[#This Row],[Date]], "mmmm")</f>
        <v>February</v>
      </c>
      <c r="N3191" s="3" t="str">
        <f>_xlfn.XLOOKUP(D3191,Customers!A:A,Customers!B:B )</f>
        <v>Kelley, Pena and Zimmerman</v>
      </c>
      <c r="O3191" s="3" t="str">
        <f>_xlfn.XLOOKUP(C3191,Books!A:A,Books!B:B)</f>
        <v>Can apply</v>
      </c>
      <c r="P3191" s="3" t="str">
        <f>INDEX(Customers!B:B,MATCH(D3191,Customers!A:A,0))</f>
        <v>Kelley, Pena and Zimmerman</v>
      </c>
    </row>
    <row r="3192" spans="1:16">
      <c r="A3192" t="s">
        <v>3839</v>
      </c>
      <c r="B3192" s="5">
        <v>44980</v>
      </c>
      <c r="C3192" t="s">
        <v>42</v>
      </c>
      <c r="D3192" t="s">
        <v>192</v>
      </c>
      <c r="E3192">
        <v>8</v>
      </c>
      <c r="F3192" t="str">
        <f t="shared" si="196"/>
        <v>Bulk</v>
      </c>
      <c r="G3192" s="3">
        <v>303</v>
      </c>
      <c r="H3192">
        <v>10</v>
      </c>
      <c r="I3192" t="str">
        <f t="shared" si="197"/>
        <v>discounted</v>
      </c>
      <c r="J3192" s="3">
        <f>Table3[[#This Row],[Quantity_Sold]]*Table3[[#This Row],[Selling_Price]]</f>
        <v>2424</v>
      </c>
      <c r="K3192" s="3">
        <f t="shared" si="198"/>
        <v>30.3</v>
      </c>
      <c r="L3192" s="3">
        <f t="shared" si="199"/>
        <v>2393.6999999999998</v>
      </c>
      <c r="M3192" s="3" t="str">
        <f>TEXT(Table3[[#This Row],[Date]], "mmmm")</f>
        <v>February</v>
      </c>
      <c r="N3192" s="3" t="str">
        <f>_xlfn.XLOOKUP(D3192,Customers!A:A,Customers!B:B )</f>
        <v>Evans LLC</v>
      </c>
      <c r="O3192" s="3" t="str">
        <f>_xlfn.XLOOKUP(C3192,Books!A:A,Books!B:B)</f>
        <v>Industry sport interesting</v>
      </c>
      <c r="P3192" s="3" t="str">
        <f>INDEX(Customers!B:B,MATCH(D3192,Customers!A:A,0))</f>
        <v>Evans LLC</v>
      </c>
    </row>
    <row r="3193" spans="1:16">
      <c r="A3193" t="s">
        <v>3840</v>
      </c>
      <c r="B3193" s="5">
        <v>44966</v>
      </c>
      <c r="C3193" t="s">
        <v>116</v>
      </c>
      <c r="D3193" t="s">
        <v>298</v>
      </c>
      <c r="E3193">
        <v>4</v>
      </c>
      <c r="F3193" t="str">
        <f t="shared" si="196"/>
        <v>normal</v>
      </c>
      <c r="G3193" s="3">
        <v>209</v>
      </c>
      <c r="H3193">
        <v>0</v>
      </c>
      <c r="I3193" t="str">
        <f t="shared" si="197"/>
        <v>full price</v>
      </c>
      <c r="J3193" s="3">
        <f>Table3[[#This Row],[Quantity_Sold]]*Table3[[#This Row],[Selling_Price]]</f>
        <v>836</v>
      </c>
      <c r="K3193" s="3">
        <f t="shared" si="198"/>
        <v>0</v>
      </c>
      <c r="L3193" s="3">
        <f t="shared" si="199"/>
        <v>836</v>
      </c>
      <c r="M3193" s="3" t="str">
        <f>TEXT(Table3[[#This Row],[Date]], "mmmm")</f>
        <v>February</v>
      </c>
      <c r="N3193" s="3" t="str">
        <f>_xlfn.XLOOKUP(D3193,Customers!A:A,Customers!B:B )</f>
        <v>Hayes, Hampton and Palmer</v>
      </c>
      <c r="O3193" s="3" t="str">
        <f>_xlfn.XLOOKUP(C3193,Books!A:A,Books!B:B)</f>
        <v>Present positive</v>
      </c>
      <c r="P3193" s="3" t="str">
        <f>INDEX(Customers!B:B,MATCH(D3193,Customers!A:A,0))</f>
        <v>Hayes, Hampton and Palmer</v>
      </c>
    </row>
    <row r="3194" spans="1:16">
      <c r="A3194" t="s">
        <v>3841</v>
      </c>
      <c r="B3194" s="5">
        <v>44964</v>
      </c>
      <c r="C3194" t="s">
        <v>84</v>
      </c>
      <c r="D3194" t="s">
        <v>230</v>
      </c>
      <c r="E3194">
        <v>6</v>
      </c>
      <c r="F3194" t="str">
        <f t="shared" si="196"/>
        <v>Bulk</v>
      </c>
      <c r="G3194" s="3">
        <v>481</v>
      </c>
      <c r="H3194">
        <v>15</v>
      </c>
      <c r="I3194" t="str">
        <f t="shared" si="197"/>
        <v>discounted</v>
      </c>
      <c r="J3194" s="3">
        <f>Table3[[#This Row],[Quantity_Sold]]*Table3[[#This Row],[Selling_Price]]</f>
        <v>2886</v>
      </c>
      <c r="K3194" s="3">
        <f t="shared" si="198"/>
        <v>72.150000000000006</v>
      </c>
      <c r="L3194" s="3">
        <f t="shared" si="199"/>
        <v>2813.85</v>
      </c>
      <c r="M3194" s="3" t="str">
        <f>TEXT(Table3[[#This Row],[Date]], "mmmm")</f>
        <v>February</v>
      </c>
      <c r="N3194" s="3" t="str">
        <f>_xlfn.XLOOKUP(D3194,Customers!A:A,Customers!B:B )</f>
        <v>Alexander-Williams</v>
      </c>
      <c r="O3194" s="3" t="str">
        <f>_xlfn.XLOOKUP(C3194,Books!A:A,Books!B:B)</f>
        <v>Statement back brother</v>
      </c>
      <c r="P3194" s="3" t="str">
        <f>INDEX(Customers!B:B,MATCH(D3194,Customers!A:A,0))</f>
        <v>Alexander-Williams</v>
      </c>
    </row>
    <row r="3195" spans="1:16">
      <c r="A3195" t="s">
        <v>3842</v>
      </c>
      <c r="B3195" s="5">
        <v>44971</v>
      </c>
      <c r="C3195" t="s">
        <v>118</v>
      </c>
      <c r="D3195" t="s">
        <v>338</v>
      </c>
      <c r="E3195">
        <v>8</v>
      </c>
      <c r="F3195" t="str">
        <f t="shared" si="196"/>
        <v>Bulk</v>
      </c>
      <c r="G3195" s="3">
        <v>192</v>
      </c>
      <c r="H3195">
        <v>10</v>
      </c>
      <c r="I3195" t="str">
        <f t="shared" si="197"/>
        <v>discounted</v>
      </c>
      <c r="J3195" s="3">
        <f>Table3[[#This Row],[Quantity_Sold]]*Table3[[#This Row],[Selling_Price]]</f>
        <v>1536</v>
      </c>
      <c r="K3195" s="3">
        <f t="shared" si="198"/>
        <v>19.2</v>
      </c>
      <c r="L3195" s="3">
        <f t="shared" si="199"/>
        <v>1516.8</v>
      </c>
      <c r="M3195" s="3" t="str">
        <f>TEXT(Table3[[#This Row],[Date]], "mmmm")</f>
        <v>February</v>
      </c>
      <c r="N3195" s="3" t="str">
        <f>_xlfn.XLOOKUP(D3195,Customers!A:A,Customers!B:B )</f>
        <v>Mahoney-Long</v>
      </c>
      <c r="O3195" s="3" t="str">
        <f>_xlfn.XLOOKUP(C3195,Books!A:A,Books!B:B)</f>
        <v>Attorney</v>
      </c>
      <c r="P3195" s="3" t="str">
        <f>INDEX(Customers!B:B,MATCH(D3195,Customers!A:A,0))</f>
        <v>Mahoney-Long</v>
      </c>
    </row>
    <row r="3196" spans="1:16">
      <c r="A3196" t="s">
        <v>3843</v>
      </c>
      <c r="B3196" s="5">
        <v>44977</v>
      </c>
      <c r="C3196" t="s">
        <v>54</v>
      </c>
      <c r="D3196" t="s">
        <v>606</v>
      </c>
      <c r="E3196">
        <v>1</v>
      </c>
      <c r="F3196" t="str">
        <f t="shared" si="196"/>
        <v>normal</v>
      </c>
      <c r="G3196" s="3">
        <v>421</v>
      </c>
      <c r="H3196">
        <v>0</v>
      </c>
      <c r="I3196" t="str">
        <f t="shared" si="197"/>
        <v>full price</v>
      </c>
      <c r="J3196" s="3">
        <f>Table3[[#This Row],[Quantity_Sold]]*Table3[[#This Row],[Selling_Price]]</f>
        <v>421</v>
      </c>
      <c r="K3196" s="3">
        <f t="shared" si="198"/>
        <v>0</v>
      </c>
      <c r="L3196" s="3">
        <f t="shared" si="199"/>
        <v>421</v>
      </c>
      <c r="M3196" s="3" t="str">
        <f>TEXT(Table3[[#This Row],[Date]], "mmmm")</f>
        <v>February</v>
      </c>
      <c r="N3196" s="3" t="str">
        <f>_xlfn.XLOOKUP(D3196,Customers!A:A,Customers!B:B )</f>
        <v>Jackson Inc</v>
      </c>
      <c r="O3196" s="3" t="str">
        <f>_xlfn.XLOOKUP(C3196,Books!A:A,Books!B:B)</f>
        <v>Author director</v>
      </c>
      <c r="P3196" s="3" t="str">
        <f>INDEX(Customers!B:B,MATCH(D3196,Customers!A:A,0))</f>
        <v>Jackson Inc</v>
      </c>
    </row>
    <row r="3197" spans="1:16">
      <c r="A3197" t="s">
        <v>3844</v>
      </c>
      <c r="B3197" s="5">
        <v>44983</v>
      </c>
      <c r="C3197" t="s">
        <v>96</v>
      </c>
      <c r="D3197" t="s">
        <v>368</v>
      </c>
      <c r="E3197">
        <v>7</v>
      </c>
      <c r="F3197" t="str">
        <f t="shared" si="196"/>
        <v>Bulk</v>
      </c>
      <c r="G3197" s="3">
        <v>396</v>
      </c>
      <c r="H3197">
        <v>15</v>
      </c>
      <c r="I3197" t="str">
        <f t="shared" si="197"/>
        <v>discounted</v>
      </c>
      <c r="J3197" s="3">
        <f>Table3[[#This Row],[Quantity_Sold]]*Table3[[#This Row],[Selling_Price]]</f>
        <v>2772</v>
      </c>
      <c r="K3197" s="3">
        <f t="shared" si="198"/>
        <v>59.4</v>
      </c>
      <c r="L3197" s="3">
        <f t="shared" si="199"/>
        <v>2712.6</v>
      </c>
      <c r="M3197" s="3" t="str">
        <f>TEXT(Table3[[#This Row],[Date]], "mmmm")</f>
        <v>February</v>
      </c>
      <c r="N3197" s="3" t="str">
        <f>_xlfn.XLOOKUP(D3197,Customers!A:A,Customers!B:B )</f>
        <v>Anderson-Martinez</v>
      </c>
      <c r="O3197" s="3" t="str">
        <f>_xlfn.XLOOKUP(C3197,Books!A:A,Books!B:B)</f>
        <v>Green city audience</v>
      </c>
      <c r="P3197" s="3" t="str">
        <f>INDEX(Customers!B:B,MATCH(D3197,Customers!A:A,0))</f>
        <v>Anderson-Martinez</v>
      </c>
    </row>
    <row r="3198" spans="1:16">
      <c r="A3198" t="s">
        <v>3845</v>
      </c>
      <c r="B3198" s="5">
        <v>44982</v>
      </c>
      <c r="C3198" t="s">
        <v>54</v>
      </c>
      <c r="D3198" t="s">
        <v>206</v>
      </c>
      <c r="E3198">
        <v>7</v>
      </c>
      <c r="F3198" t="str">
        <f t="shared" si="196"/>
        <v>Bulk</v>
      </c>
      <c r="G3198" s="3">
        <v>421</v>
      </c>
      <c r="H3198">
        <v>15</v>
      </c>
      <c r="I3198" t="str">
        <f t="shared" si="197"/>
        <v>discounted</v>
      </c>
      <c r="J3198" s="3">
        <f>Table3[[#This Row],[Quantity_Sold]]*Table3[[#This Row],[Selling_Price]]</f>
        <v>2947</v>
      </c>
      <c r="K3198" s="3">
        <f t="shared" si="198"/>
        <v>63.15</v>
      </c>
      <c r="L3198" s="3">
        <f t="shared" si="199"/>
        <v>2883.85</v>
      </c>
      <c r="M3198" s="3" t="str">
        <f>TEXT(Table3[[#This Row],[Date]], "mmmm")</f>
        <v>February</v>
      </c>
      <c r="N3198" s="3" t="str">
        <f>_xlfn.XLOOKUP(D3198,Customers!A:A,Customers!B:B )</f>
        <v>Sanchez-Jenkins</v>
      </c>
      <c r="O3198" s="3" t="str">
        <f>_xlfn.XLOOKUP(C3198,Books!A:A,Books!B:B)</f>
        <v>Author director</v>
      </c>
      <c r="P3198" s="3" t="str">
        <f>INDEX(Customers!B:B,MATCH(D3198,Customers!A:A,0))</f>
        <v>Sanchez-Jenkins</v>
      </c>
    </row>
    <row r="3199" spans="1:16">
      <c r="A3199" t="s">
        <v>3846</v>
      </c>
      <c r="B3199" s="5">
        <v>44964</v>
      </c>
      <c r="C3199" t="s">
        <v>13</v>
      </c>
      <c r="D3199" t="s">
        <v>252</v>
      </c>
      <c r="E3199">
        <v>1</v>
      </c>
      <c r="F3199" t="str">
        <f t="shared" si="196"/>
        <v>normal</v>
      </c>
      <c r="G3199" s="3">
        <v>354</v>
      </c>
      <c r="H3199">
        <v>0</v>
      </c>
      <c r="I3199" t="str">
        <f t="shared" si="197"/>
        <v>full price</v>
      </c>
      <c r="J3199" s="3">
        <f>Table3[[#This Row],[Quantity_Sold]]*Table3[[#This Row],[Selling_Price]]</f>
        <v>354</v>
      </c>
      <c r="K3199" s="3">
        <f t="shared" si="198"/>
        <v>0</v>
      </c>
      <c r="L3199" s="3">
        <f t="shared" si="199"/>
        <v>354</v>
      </c>
      <c r="M3199" s="3" t="str">
        <f>TEXT(Table3[[#This Row],[Date]], "mmmm")</f>
        <v>February</v>
      </c>
      <c r="N3199" s="3" t="str">
        <f>_xlfn.XLOOKUP(D3199,Customers!A:A,Customers!B:B )</f>
        <v>Weber PLC</v>
      </c>
      <c r="O3199" s="3" t="str">
        <f>_xlfn.XLOOKUP(C3199,Books!A:A,Books!B:B)</f>
        <v>Food ability</v>
      </c>
      <c r="P3199" s="3" t="str">
        <f>INDEX(Customers!B:B,MATCH(D3199,Customers!A:A,0))</f>
        <v>Weber PLC</v>
      </c>
    </row>
    <row r="3200" spans="1:16">
      <c r="A3200" t="s">
        <v>3847</v>
      </c>
      <c r="B3200" s="5">
        <v>44963</v>
      </c>
      <c r="C3200" t="s">
        <v>13</v>
      </c>
      <c r="D3200" t="s">
        <v>342</v>
      </c>
      <c r="E3200">
        <v>6</v>
      </c>
      <c r="F3200" t="str">
        <f t="shared" si="196"/>
        <v>Bulk</v>
      </c>
      <c r="G3200" s="3">
        <v>354</v>
      </c>
      <c r="H3200">
        <v>15</v>
      </c>
      <c r="I3200" t="str">
        <f t="shared" si="197"/>
        <v>discounted</v>
      </c>
      <c r="J3200" s="3">
        <f>Table3[[#This Row],[Quantity_Sold]]*Table3[[#This Row],[Selling_Price]]</f>
        <v>2124</v>
      </c>
      <c r="K3200" s="3">
        <f t="shared" si="198"/>
        <v>53.1</v>
      </c>
      <c r="L3200" s="3">
        <f t="shared" si="199"/>
        <v>2070.9</v>
      </c>
      <c r="M3200" s="3" t="str">
        <f>TEXT(Table3[[#This Row],[Date]], "mmmm")</f>
        <v>February</v>
      </c>
      <c r="N3200" s="3" t="str">
        <f>_xlfn.XLOOKUP(D3200,Customers!A:A,Customers!B:B )</f>
        <v>Cooper-Bennett</v>
      </c>
      <c r="O3200" s="3" t="str">
        <f>_xlfn.XLOOKUP(C3200,Books!A:A,Books!B:B)</f>
        <v>Food ability</v>
      </c>
      <c r="P3200" s="3" t="str">
        <f>INDEX(Customers!B:B,MATCH(D3200,Customers!A:A,0))</f>
        <v>Cooper-Bennett</v>
      </c>
    </row>
    <row r="3201" spans="1:16">
      <c r="A3201" t="s">
        <v>3848</v>
      </c>
      <c r="B3201" s="5">
        <v>44969</v>
      </c>
      <c r="C3201" t="s">
        <v>76</v>
      </c>
      <c r="D3201" t="s">
        <v>262</v>
      </c>
      <c r="E3201">
        <v>1</v>
      </c>
      <c r="F3201" t="str">
        <f t="shared" si="196"/>
        <v>normal</v>
      </c>
      <c r="G3201" s="3">
        <v>305</v>
      </c>
      <c r="H3201">
        <v>0</v>
      </c>
      <c r="I3201" t="str">
        <f t="shared" si="197"/>
        <v>full price</v>
      </c>
      <c r="J3201" s="3">
        <f>Table3[[#This Row],[Quantity_Sold]]*Table3[[#This Row],[Selling_Price]]</f>
        <v>305</v>
      </c>
      <c r="K3201" s="3">
        <f t="shared" si="198"/>
        <v>0</v>
      </c>
      <c r="L3201" s="3">
        <f t="shared" si="199"/>
        <v>305</v>
      </c>
      <c r="M3201" s="3" t="str">
        <f>TEXT(Table3[[#This Row],[Date]], "mmmm")</f>
        <v>February</v>
      </c>
      <c r="N3201" s="3" t="str">
        <f>_xlfn.XLOOKUP(D3201,Customers!A:A,Customers!B:B )</f>
        <v>Brown, Diaz and Freeman</v>
      </c>
      <c r="O3201" s="3" t="str">
        <f>_xlfn.XLOOKUP(C3201,Books!A:A,Books!B:B)</f>
        <v>Above treatment</v>
      </c>
      <c r="P3201" s="3" t="str">
        <f>INDEX(Customers!B:B,MATCH(D3201,Customers!A:A,0))</f>
        <v>Brown, Diaz and Freeman</v>
      </c>
    </row>
    <row r="3202" spans="1:16">
      <c r="A3202" t="s">
        <v>3849</v>
      </c>
      <c r="B3202" s="5">
        <v>44962</v>
      </c>
      <c r="C3202" t="s">
        <v>80</v>
      </c>
      <c r="D3202" t="s">
        <v>366</v>
      </c>
      <c r="E3202">
        <v>4</v>
      </c>
      <c r="F3202" t="str">
        <f t="shared" ref="F3202:F3265" si="200">IF(E3202&gt;5,"Bulk","normal")</f>
        <v>normal</v>
      </c>
      <c r="G3202" s="3">
        <v>164</v>
      </c>
      <c r="H3202">
        <v>0</v>
      </c>
      <c r="I3202" t="str">
        <f t="shared" ref="I3202:I3265" si="201">IF(H3202&gt;0,"discounted","full price")</f>
        <v>full price</v>
      </c>
      <c r="J3202" s="3">
        <f>Table3[[#This Row],[Quantity_Sold]]*Table3[[#This Row],[Selling_Price]]</f>
        <v>656</v>
      </c>
      <c r="K3202" s="3">
        <f t="shared" ref="K3202:K3265" si="202">H3202*G3202/100</f>
        <v>0</v>
      </c>
      <c r="L3202" s="3">
        <f t="shared" ref="L3202:L3265" si="203">J3202-K3202</f>
        <v>656</v>
      </c>
      <c r="M3202" s="3" t="str">
        <f>TEXT(Table3[[#This Row],[Date]], "mmmm")</f>
        <v>February</v>
      </c>
      <c r="N3202" s="3" t="str">
        <f>_xlfn.XLOOKUP(D3202,Customers!A:A,Customers!B:B )</f>
        <v>Carr Ltd</v>
      </c>
      <c r="O3202" s="3" t="str">
        <f>_xlfn.XLOOKUP(C3202,Books!A:A,Books!B:B)</f>
        <v>Can apply</v>
      </c>
      <c r="P3202" s="3" t="str">
        <f>INDEX(Customers!B:B,MATCH(D3202,Customers!A:A,0))</f>
        <v>Carr Ltd</v>
      </c>
    </row>
    <row r="3203" spans="1:16">
      <c r="A3203" t="s">
        <v>3850</v>
      </c>
      <c r="B3203" s="5">
        <v>44980</v>
      </c>
      <c r="C3203" t="s">
        <v>74</v>
      </c>
      <c r="D3203" t="s">
        <v>312</v>
      </c>
      <c r="E3203">
        <v>6</v>
      </c>
      <c r="F3203" t="str">
        <f t="shared" si="200"/>
        <v>Bulk</v>
      </c>
      <c r="G3203" s="3">
        <v>347</v>
      </c>
      <c r="H3203">
        <v>15</v>
      </c>
      <c r="I3203" t="str">
        <f t="shared" si="201"/>
        <v>discounted</v>
      </c>
      <c r="J3203" s="3">
        <f>Table3[[#This Row],[Quantity_Sold]]*Table3[[#This Row],[Selling_Price]]</f>
        <v>2082</v>
      </c>
      <c r="K3203" s="3">
        <f t="shared" si="202"/>
        <v>52.05</v>
      </c>
      <c r="L3203" s="3">
        <f t="shared" si="203"/>
        <v>2029.95</v>
      </c>
      <c r="M3203" s="3" t="str">
        <f>TEXT(Table3[[#This Row],[Date]], "mmmm")</f>
        <v>February</v>
      </c>
      <c r="N3203" s="3" t="str">
        <f>_xlfn.XLOOKUP(D3203,Customers!A:A,Customers!B:B )</f>
        <v>White and Sons</v>
      </c>
      <c r="O3203" s="3" t="str">
        <f>_xlfn.XLOOKUP(C3203,Books!A:A,Books!B:B)</f>
        <v>Think either pressure</v>
      </c>
      <c r="P3203" s="3" t="str">
        <f>INDEX(Customers!B:B,MATCH(D3203,Customers!A:A,0))</f>
        <v>White and Sons</v>
      </c>
    </row>
    <row r="3204" spans="1:16">
      <c r="A3204" t="s">
        <v>3851</v>
      </c>
      <c r="B3204" s="5">
        <v>44965</v>
      </c>
      <c r="C3204" t="s">
        <v>18</v>
      </c>
      <c r="D3204" t="s">
        <v>308</v>
      </c>
      <c r="E3204">
        <v>6</v>
      </c>
      <c r="F3204" t="str">
        <f t="shared" si="200"/>
        <v>Bulk</v>
      </c>
      <c r="G3204" s="3">
        <v>500</v>
      </c>
      <c r="H3204">
        <v>5</v>
      </c>
      <c r="I3204" t="str">
        <f t="shared" si="201"/>
        <v>discounted</v>
      </c>
      <c r="J3204" s="3">
        <f>Table3[[#This Row],[Quantity_Sold]]*Table3[[#This Row],[Selling_Price]]</f>
        <v>3000</v>
      </c>
      <c r="K3204" s="3">
        <f t="shared" si="202"/>
        <v>25</v>
      </c>
      <c r="L3204" s="3">
        <f t="shared" si="203"/>
        <v>2975</v>
      </c>
      <c r="M3204" s="3" t="str">
        <f>TEXT(Table3[[#This Row],[Date]], "mmmm")</f>
        <v>February</v>
      </c>
      <c r="N3204" s="3" t="str">
        <f>_xlfn.XLOOKUP(D3204,Customers!A:A,Customers!B:B )</f>
        <v>Sanford-Bullock</v>
      </c>
      <c r="O3204" s="3" t="str">
        <f>_xlfn.XLOOKUP(C3204,Books!A:A,Books!B:B)</f>
        <v>Cell become</v>
      </c>
      <c r="P3204" s="3" t="str">
        <f>INDEX(Customers!B:B,MATCH(D3204,Customers!A:A,0))</f>
        <v>Sanford-Bullock</v>
      </c>
    </row>
    <row r="3205" spans="1:16">
      <c r="A3205" t="s">
        <v>3852</v>
      </c>
      <c r="B3205" s="5">
        <v>44978</v>
      </c>
      <c r="C3205" t="s">
        <v>32</v>
      </c>
      <c r="D3205" t="s">
        <v>410</v>
      </c>
      <c r="E3205">
        <v>7</v>
      </c>
      <c r="F3205" t="str">
        <f t="shared" si="200"/>
        <v>Bulk</v>
      </c>
      <c r="G3205" s="3">
        <v>186</v>
      </c>
      <c r="H3205">
        <v>10</v>
      </c>
      <c r="I3205" t="str">
        <f t="shared" si="201"/>
        <v>discounted</v>
      </c>
      <c r="J3205" s="3">
        <f>Table3[[#This Row],[Quantity_Sold]]*Table3[[#This Row],[Selling_Price]]</f>
        <v>1302</v>
      </c>
      <c r="K3205" s="3">
        <f t="shared" si="202"/>
        <v>18.600000000000001</v>
      </c>
      <c r="L3205" s="3">
        <f t="shared" si="203"/>
        <v>1283.4000000000001</v>
      </c>
      <c r="M3205" s="3" t="str">
        <f>TEXT(Table3[[#This Row],[Date]], "mmmm")</f>
        <v>February</v>
      </c>
      <c r="N3205" s="3" t="str">
        <f>_xlfn.XLOOKUP(D3205,Customers!A:A,Customers!B:B )</f>
        <v>Norris Group</v>
      </c>
      <c r="O3205" s="3" t="str">
        <f>_xlfn.XLOOKUP(C3205,Books!A:A,Books!B:B)</f>
        <v>Charge along</v>
      </c>
      <c r="P3205" s="3" t="str">
        <f>INDEX(Customers!B:B,MATCH(D3205,Customers!A:A,0))</f>
        <v>Norris Group</v>
      </c>
    </row>
    <row r="3206" spans="1:16">
      <c r="A3206" t="s">
        <v>3853</v>
      </c>
      <c r="B3206" s="5">
        <v>44978</v>
      </c>
      <c r="C3206" t="s">
        <v>28</v>
      </c>
      <c r="D3206" t="s">
        <v>312</v>
      </c>
      <c r="E3206">
        <v>3</v>
      </c>
      <c r="F3206" t="str">
        <f t="shared" si="200"/>
        <v>normal</v>
      </c>
      <c r="G3206" s="3">
        <v>342</v>
      </c>
      <c r="H3206">
        <v>5</v>
      </c>
      <c r="I3206" t="str">
        <f t="shared" si="201"/>
        <v>discounted</v>
      </c>
      <c r="J3206" s="3">
        <f>Table3[[#This Row],[Quantity_Sold]]*Table3[[#This Row],[Selling_Price]]</f>
        <v>1026</v>
      </c>
      <c r="K3206" s="3">
        <f t="shared" si="202"/>
        <v>17.100000000000001</v>
      </c>
      <c r="L3206" s="3">
        <f t="shared" si="203"/>
        <v>1008.9</v>
      </c>
      <c r="M3206" s="3" t="str">
        <f>TEXT(Table3[[#This Row],[Date]], "mmmm")</f>
        <v>February</v>
      </c>
      <c r="N3206" s="3" t="str">
        <f>_xlfn.XLOOKUP(D3206,Customers!A:A,Customers!B:B )</f>
        <v>White and Sons</v>
      </c>
      <c r="O3206" s="3" t="str">
        <f>_xlfn.XLOOKUP(C3206,Books!A:A,Books!B:B)</f>
        <v>Eat pattern view</v>
      </c>
      <c r="P3206" s="3" t="str">
        <f>INDEX(Customers!B:B,MATCH(D3206,Customers!A:A,0))</f>
        <v>White and Sons</v>
      </c>
    </row>
    <row r="3207" spans="1:16">
      <c r="A3207" t="s">
        <v>3854</v>
      </c>
      <c r="B3207" s="5">
        <v>44978</v>
      </c>
      <c r="C3207" t="s">
        <v>74</v>
      </c>
      <c r="D3207" t="s">
        <v>362</v>
      </c>
      <c r="E3207">
        <v>8</v>
      </c>
      <c r="F3207" t="str">
        <f t="shared" si="200"/>
        <v>Bulk</v>
      </c>
      <c r="G3207" s="3">
        <v>347</v>
      </c>
      <c r="H3207">
        <v>5</v>
      </c>
      <c r="I3207" t="str">
        <f t="shared" si="201"/>
        <v>discounted</v>
      </c>
      <c r="J3207" s="3">
        <f>Table3[[#This Row],[Quantity_Sold]]*Table3[[#This Row],[Selling_Price]]</f>
        <v>2776</v>
      </c>
      <c r="K3207" s="3">
        <f t="shared" si="202"/>
        <v>17.350000000000001</v>
      </c>
      <c r="L3207" s="3">
        <f t="shared" si="203"/>
        <v>2758.65</v>
      </c>
      <c r="M3207" s="3" t="str">
        <f>TEXT(Table3[[#This Row],[Date]], "mmmm")</f>
        <v>February</v>
      </c>
      <c r="N3207" s="3" t="str">
        <f>_xlfn.XLOOKUP(D3207,Customers!A:A,Customers!B:B )</f>
        <v>Moss, Lewis and Rosales</v>
      </c>
      <c r="O3207" s="3" t="str">
        <f>_xlfn.XLOOKUP(C3207,Books!A:A,Books!B:B)</f>
        <v>Think either pressure</v>
      </c>
      <c r="P3207" s="3" t="str">
        <f>INDEX(Customers!B:B,MATCH(D3207,Customers!A:A,0))</f>
        <v>Moss, Lewis and Rosales</v>
      </c>
    </row>
    <row r="3208" spans="1:16">
      <c r="A3208" t="s">
        <v>3855</v>
      </c>
      <c r="B3208" s="5">
        <v>44982</v>
      </c>
      <c r="C3208" t="s">
        <v>90</v>
      </c>
      <c r="D3208" t="s">
        <v>364</v>
      </c>
      <c r="E3208">
        <v>7</v>
      </c>
      <c r="F3208" t="str">
        <f t="shared" si="200"/>
        <v>Bulk</v>
      </c>
      <c r="G3208" s="3">
        <v>222</v>
      </c>
      <c r="H3208">
        <v>10</v>
      </c>
      <c r="I3208" t="str">
        <f t="shared" si="201"/>
        <v>discounted</v>
      </c>
      <c r="J3208" s="3">
        <f>Table3[[#This Row],[Quantity_Sold]]*Table3[[#This Row],[Selling_Price]]</f>
        <v>1554</v>
      </c>
      <c r="K3208" s="3">
        <f t="shared" si="202"/>
        <v>22.2</v>
      </c>
      <c r="L3208" s="3">
        <f t="shared" si="203"/>
        <v>1531.8</v>
      </c>
      <c r="M3208" s="3" t="str">
        <f>TEXT(Table3[[#This Row],[Date]], "mmmm")</f>
        <v>February</v>
      </c>
      <c r="N3208" s="3" t="str">
        <f>_xlfn.XLOOKUP(D3208,Customers!A:A,Customers!B:B )</f>
        <v>Mann PLC</v>
      </c>
      <c r="O3208" s="3" t="str">
        <f>_xlfn.XLOOKUP(C3208,Books!A:A,Books!B:B)</f>
        <v>Remember approach buy</v>
      </c>
      <c r="P3208" s="3" t="str">
        <f>INDEX(Customers!B:B,MATCH(D3208,Customers!A:A,0))</f>
        <v>Mann PLC</v>
      </c>
    </row>
    <row r="3209" spans="1:16">
      <c r="A3209" t="s">
        <v>3856</v>
      </c>
      <c r="B3209" s="5">
        <v>44963</v>
      </c>
      <c r="C3209" t="s">
        <v>56</v>
      </c>
      <c r="D3209" t="s">
        <v>176</v>
      </c>
      <c r="E3209">
        <v>1</v>
      </c>
      <c r="F3209" t="str">
        <f t="shared" si="200"/>
        <v>normal</v>
      </c>
      <c r="G3209" s="3">
        <v>222</v>
      </c>
      <c r="H3209">
        <v>15</v>
      </c>
      <c r="I3209" t="str">
        <f t="shared" si="201"/>
        <v>discounted</v>
      </c>
      <c r="J3209" s="3">
        <f>Table3[[#This Row],[Quantity_Sold]]*Table3[[#This Row],[Selling_Price]]</f>
        <v>222</v>
      </c>
      <c r="K3209" s="3">
        <f t="shared" si="202"/>
        <v>33.299999999999997</v>
      </c>
      <c r="L3209" s="3">
        <f t="shared" si="203"/>
        <v>188.7</v>
      </c>
      <c r="M3209" s="3" t="str">
        <f>TEXT(Table3[[#This Row],[Date]], "mmmm")</f>
        <v>February</v>
      </c>
      <c r="N3209" s="3" t="str">
        <f>_xlfn.XLOOKUP(D3209,Customers!A:A,Customers!B:B )</f>
        <v>Pierce, Cross and Solomon</v>
      </c>
      <c r="O3209" s="3" t="str">
        <f>_xlfn.XLOOKUP(C3209,Books!A:A,Books!B:B)</f>
        <v>Unit coach</v>
      </c>
      <c r="P3209" s="3" t="str">
        <f>INDEX(Customers!B:B,MATCH(D3209,Customers!A:A,0))</f>
        <v>Pierce, Cross and Solomon</v>
      </c>
    </row>
    <row r="3210" spans="1:16">
      <c r="A3210" t="s">
        <v>3857</v>
      </c>
      <c r="B3210" s="5">
        <v>44969</v>
      </c>
      <c r="C3210" t="s">
        <v>122</v>
      </c>
      <c r="D3210" t="s">
        <v>430</v>
      </c>
      <c r="E3210">
        <v>10</v>
      </c>
      <c r="F3210" t="str">
        <f t="shared" si="200"/>
        <v>Bulk</v>
      </c>
      <c r="G3210" s="3">
        <v>326</v>
      </c>
      <c r="H3210">
        <v>5</v>
      </c>
      <c r="I3210" t="str">
        <f t="shared" si="201"/>
        <v>discounted</v>
      </c>
      <c r="J3210" s="3">
        <f>Table3[[#This Row],[Quantity_Sold]]*Table3[[#This Row],[Selling_Price]]</f>
        <v>3260</v>
      </c>
      <c r="K3210" s="3">
        <f t="shared" si="202"/>
        <v>16.3</v>
      </c>
      <c r="L3210" s="3">
        <f t="shared" si="203"/>
        <v>3243.7</v>
      </c>
      <c r="M3210" s="3" t="str">
        <f>TEXT(Table3[[#This Row],[Date]], "mmmm")</f>
        <v>February</v>
      </c>
      <c r="N3210" s="3" t="str">
        <f>_xlfn.XLOOKUP(D3210,Customers!A:A,Customers!B:B )</f>
        <v>Ford PLC</v>
      </c>
      <c r="O3210" s="3" t="str">
        <f>_xlfn.XLOOKUP(C3210,Books!A:A,Books!B:B)</f>
        <v>Than every</v>
      </c>
      <c r="P3210" s="3" t="str">
        <f>INDEX(Customers!B:B,MATCH(D3210,Customers!A:A,0))</f>
        <v>Ford PLC</v>
      </c>
    </row>
    <row r="3211" spans="1:16">
      <c r="A3211" t="s">
        <v>3858</v>
      </c>
      <c r="B3211" s="5">
        <v>44968</v>
      </c>
      <c r="C3211" t="s">
        <v>40</v>
      </c>
      <c r="D3211" t="s">
        <v>214</v>
      </c>
      <c r="E3211">
        <v>9</v>
      </c>
      <c r="F3211" t="str">
        <f t="shared" si="200"/>
        <v>Bulk</v>
      </c>
      <c r="G3211" s="3">
        <v>427</v>
      </c>
      <c r="H3211">
        <v>10</v>
      </c>
      <c r="I3211" t="str">
        <f t="shared" si="201"/>
        <v>discounted</v>
      </c>
      <c r="J3211" s="3">
        <f>Table3[[#This Row],[Quantity_Sold]]*Table3[[#This Row],[Selling_Price]]</f>
        <v>3843</v>
      </c>
      <c r="K3211" s="3">
        <f t="shared" si="202"/>
        <v>42.7</v>
      </c>
      <c r="L3211" s="3">
        <f t="shared" si="203"/>
        <v>3800.3</v>
      </c>
      <c r="M3211" s="3" t="str">
        <f>TEXT(Table3[[#This Row],[Date]], "mmmm")</f>
        <v>February</v>
      </c>
      <c r="N3211" s="3" t="str">
        <f>_xlfn.XLOOKUP(D3211,Customers!A:A,Customers!B:B )</f>
        <v>Cummings, Taylor and Pearson</v>
      </c>
      <c r="O3211" s="3" t="str">
        <f>_xlfn.XLOOKUP(C3211,Books!A:A,Books!B:B)</f>
        <v>Big thought where</v>
      </c>
      <c r="P3211" s="3" t="str">
        <f>INDEX(Customers!B:B,MATCH(D3211,Customers!A:A,0))</f>
        <v>Cummings, Taylor and Pearson</v>
      </c>
    </row>
    <row r="3212" spans="1:16">
      <c r="A3212" t="s">
        <v>3859</v>
      </c>
      <c r="B3212" s="5">
        <v>44976</v>
      </c>
      <c r="C3212" t="s">
        <v>84</v>
      </c>
      <c r="D3212" t="s">
        <v>141</v>
      </c>
      <c r="E3212">
        <v>8</v>
      </c>
      <c r="F3212" t="str">
        <f t="shared" si="200"/>
        <v>Bulk</v>
      </c>
      <c r="G3212" s="3">
        <v>481</v>
      </c>
      <c r="H3212">
        <v>5</v>
      </c>
      <c r="I3212" t="str">
        <f t="shared" si="201"/>
        <v>discounted</v>
      </c>
      <c r="J3212" s="3">
        <f>Table3[[#This Row],[Quantity_Sold]]*Table3[[#This Row],[Selling_Price]]</f>
        <v>3848</v>
      </c>
      <c r="K3212" s="3">
        <f t="shared" si="202"/>
        <v>24.05</v>
      </c>
      <c r="L3212" s="3">
        <f t="shared" si="203"/>
        <v>3823.95</v>
      </c>
      <c r="M3212" s="3" t="str">
        <f>TEXT(Table3[[#This Row],[Date]], "mmmm")</f>
        <v>February</v>
      </c>
      <c r="N3212" s="3" t="str">
        <f>_xlfn.XLOOKUP(D3212,Customers!A:A,Customers!B:B )</f>
        <v>Clark and Sons</v>
      </c>
      <c r="O3212" s="3" t="str">
        <f>_xlfn.XLOOKUP(C3212,Books!A:A,Books!B:B)</f>
        <v>Statement back brother</v>
      </c>
      <c r="P3212" s="3" t="str">
        <f>INDEX(Customers!B:B,MATCH(D3212,Customers!A:A,0))</f>
        <v>Clark and Sons</v>
      </c>
    </row>
    <row r="3213" spans="1:16">
      <c r="A3213" t="s">
        <v>3860</v>
      </c>
      <c r="B3213" s="5">
        <v>44969</v>
      </c>
      <c r="C3213" t="s">
        <v>4</v>
      </c>
      <c r="D3213" t="s">
        <v>224</v>
      </c>
      <c r="E3213">
        <v>3</v>
      </c>
      <c r="F3213" t="str">
        <f t="shared" si="200"/>
        <v>normal</v>
      </c>
      <c r="G3213" s="3">
        <v>418</v>
      </c>
      <c r="H3213">
        <v>0</v>
      </c>
      <c r="I3213" t="str">
        <f t="shared" si="201"/>
        <v>full price</v>
      </c>
      <c r="J3213" s="3">
        <f>Table3[[#This Row],[Quantity_Sold]]*Table3[[#This Row],[Selling_Price]]</f>
        <v>1254</v>
      </c>
      <c r="K3213" s="3">
        <f t="shared" si="202"/>
        <v>0</v>
      </c>
      <c r="L3213" s="3">
        <f t="shared" si="203"/>
        <v>1254</v>
      </c>
      <c r="M3213" s="3" t="str">
        <f>TEXT(Table3[[#This Row],[Date]], "mmmm")</f>
        <v>February</v>
      </c>
      <c r="N3213" s="3" t="str">
        <f>_xlfn.XLOOKUP(D3213,Customers!A:A,Customers!B:B )</f>
        <v>Williams Ltd</v>
      </c>
      <c r="O3213" s="3" t="str">
        <f>_xlfn.XLOOKUP(C3213,Books!A:A,Books!B:B)</f>
        <v>Arrive ok</v>
      </c>
      <c r="P3213" s="3" t="str">
        <f>INDEX(Customers!B:B,MATCH(D3213,Customers!A:A,0))</f>
        <v>Williams Ltd</v>
      </c>
    </row>
    <row r="3214" spans="1:16">
      <c r="A3214" t="s">
        <v>3861</v>
      </c>
      <c r="B3214" s="5">
        <v>44973</v>
      </c>
      <c r="C3214" t="s">
        <v>60</v>
      </c>
      <c r="D3214" t="s">
        <v>414</v>
      </c>
      <c r="E3214">
        <v>9</v>
      </c>
      <c r="F3214" t="str">
        <f t="shared" si="200"/>
        <v>Bulk</v>
      </c>
      <c r="G3214" s="3">
        <v>459</v>
      </c>
      <c r="H3214">
        <v>0</v>
      </c>
      <c r="I3214" t="str">
        <f t="shared" si="201"/>
        <v>full price</v>
      </c>
      <c r="J3214" s="3">
        <f>Table3[[#This Row],[Quantity_Sold]]*Table3[[#This Row],[Selling_Price]]</f>
        <v>4131</v>
      </c>
      <c r="K3214" s="3">
        <f t="shared" si="202"/>
        <v>0</v>
      </c>
      <c r="L3214" s="3">
        <f t="shared" si="203"/>
        <v>4131</v>
      </c>
      <c r="M3214" s="3" t="str">
        <f>TEXT(Table3[[#This Row],[Date]], "mmmm")</f>
        <v>February</v>
      </c>
      <c r="N3214" s="3" t="str">
        <f>_xlfn.XLOOKUP(D3214,Customers!A:A,Customers!B:B )</f>
        <v>Brown, Hunt and Anderson</v>
      </c>
      <c r="O3214" s="3" t="str">
        <f>_xlfn.XLOOKUP(C3214,Books!A:A,Books!B:B)</f>
        <v>Whatever method</v>
      </c>
      <c r="P3214" s="3" t="str">
        <f>INDEX(Customers!B:B,MATCH(D3214,Customers!A:A,0))</f>
        <v>Brown, Hunt and Anderson</v>
      </c>
    </row>
    <row r="3215" spans="1:16">
      <c r="A3215" t="s">
        <v>3862</v>
      </c>
      <c r="B3215" s="5">
        <v>44971</v>
      </c>
      <c r="C3215" t="s">
        <v>114</v>
      </c>
      <c r="D3215" t="s">
        <v>330</v>
      </c>
      <c r="E3215">
        <v>10</v>
      </c>
      <c r="F3215" t="str">
        <f t="shared" si="200"/>
        <v>Bulk</v>
      </c>
      <c r="G3215" s="3">
        <v>315</v>
      </c>
      <c r="H3215">
        <v>10</v>
      </c>
      <c r="I3215" t="str">
        <f t="shared" si="201"/>
        <v>discounted</v>
      </c>
      <c r="J3215" s="3">
        <f>Table3[[#This Row],[Quantity_Sold]]*Table3[[#This Row],[Selling_Price]]</f>
        <v>3150</v>
      </c>
      <c r="K3215" s="3">
        <f t="shared" si="202"/>
        <v>31.5</v>
      </c>
      <c r="L3215" s="3">
        <f t="shared" si="203"/>
        <v>3118.5</v>
      </c>
      <c r="M3215" s="3" t="str">
        <f>TEXT(Table3[[#This Row],[Date]], "mmmm")</f>
        <v>February</v>
      </c>
      <c r="N3215" s="3" t="str">
        <f>_xlfn.XLOOKUP(D3215,Customers!A:A,Customers!B:B )</f>
        <v>Tate-Massey</v>
      </c>
      <c r="O3215" s="3" t="str">
        <f>_xlfn.XLOOKUP(C3215,Books!A:A,Books!B:B)</f>
        <v>Detail difficult power</v>
      </c>
      <c r="P3215" s="3" t="str">
        <f>INDEX(Customers!B:B,MATCH(D3215,Customers!A:A,0))</f>
        <v>Tate-Massey</v>
      </c>
    </row>
    <row r="3216" spans="1:16">
      <c r="A3216" t="s">
        <v>3863</v>
      </c>
      <c r="B3216" s="5">
        <v>44969</v>
      </c>
      <c r="C3216" t="s">
        <v>22</v>
      </c>
      <c r="D3216" t="s">
        <v>160</v>
      </c>
      <c r="E3216">
        <v>2</v>
      </c>
      <c r="F3216" t="str">
        <f t="shared" si="200"/>
        <v>normal</v>
      </c>
      <c r="G3216" s="3">
        <v>332</v>
      </c>
      <c r="H3216">
        <v>5</v>
      </c>
      <c r="I3216" t="str">
        <f t="shared" si="201"/>
        <v>discounted</v>
      </c>
      <c r="J3216" s="3">
        <f>Table3[[#This Row],[Quantity_Sold]]*Table3[[#This Row],[Selling_Price]]</f>
        <v>664</v>
      </c>
      <c r="K3216" s="3">
        <f t="shared" si="202"/>
        <v>16.600000000000001</v>
      </c>
      <c r="L3216" s="3">
        <f t="shared" si="203"/>
        <v>647.4</v>
      </c>
      <c r="M3216" s="3" t="str">
        <f>TEXT(Table3[[#This Row],[Date]], "mmmm")</f>
        <v>February</v>
      </c>
      <c r="N3216" s="3" t="str">
        <f>_xlfn.XLOOKUP(D3216,Customers!A:A,Customers!B:B )</f>
        <v>Wu Group</v>
      </c>
      <c r="O3216" s="3" t="str">
        <f>_xlfn.XLOOKUP(C3216,Books!A:A,Books!B:B)</f>
        <v>Loss peace on</v>
      </c>
      <c r="P3216" s="3" t="str">
        <f>INDEX(Customers!B:B,MATCH(D3216,Customers!A:A,0))</f>
        <v>Wu Group</v>
      </c>
    </row>
    <row r="3217" spans="1:16">
      <c r="A3217" t="s">
        <v>3864</v>
      </c>
      <c r="B3217" s="5">
        <v>44974</v>
      </c>
      <c r="C3217" t="s">
        <v>92</v>
      </c>
      <c r="D3217" t="s">
        <v>386</v>
      </c>
      <c r="E3217">
        <v>10</v>
      </c>
      <c r="F3217" t="str">
        <f t="shared" si="200"/>
        <v>Bulk</v>
      </c>
      <c r="G3217" s="3">
        <v>381</v>
      </c>
      <c r="H3217">
        <v>10</v>
      </c>
      <c r="I3217" t="str">
        <f t="shared" si="201"/>
        <v>discounted</v>
      </c>
      <c r="J3217" s="3">
        <f>Table3[[#This Row],[Quantity_Sold]]*Table3[[#This Row],[Selling_Price]]</f>
        <v>3810</v>
      </c>
      <c r="K3217" s="3">
        <f t="shared" si="202"/>
        <v>38.1</v>
      </c>
      <c r="L3217" s="3">
        <f t="shared" si="203"/>
        <v>3771.9</v>
      </c>
      <c r="M3217" s="3" t="str">
        <f>TEXT(Table3[[#This Row],[Date]], "mmmm")</f>
        <v>February</v>
      </c>
      <c r="N3217" s="3" t="str">
        <f>_xlfn.XLOOKUP(D3217,Customers!A:A,Customers!B:B )</f>
        <v>Sullivan-Patterson</v>
      </c>
      <c r="O3217" s="3" t="str">
        <f>_xlfn.XLOOKUP(C3217,Books!A:A,Books!B:B)</f>
        <v>Also general growth local</v>
      </c>
      <c r="P3217" s="3" t="str">
        <f>INDEX(Customers!B:B,MATCH(D3217,Customers!A:A,0))</f>
        <v>Sullivan-Patterson</v>
      </c>
    </row>
    <row r="3218" spans="1:16">
      <c r="A3218" t="s">
        <v>3865</v>
      </c>
      <c r="B3218" s="5">
        <v>44965</v>
      </c>
      <c r="C3218" t="s">
        <v>122</v>
      </c>
      <c r="D3218" t="s">
        <v>396</v>
      </c>
      <c r="E3218">
        <v>5</v>
      </c>
      <c r="F3218" t="str">
        <f t="shared" si="200"/>
        <v>normal</v>
      </c>
      <c r="G3218" s="3">
        <v>326</v>
      </c>
      <c r="H3218">
        <v>10</v>
      </c>
      <c r="I3218" t="str">
        <f t="shared" si="201"/>
        <v>discounted</v>
      </c>
      <c r="J3218" s="3">
        <f>Table3[[#This Row],[Quantity_Sold]]*Table3[[#This Row],[Selling_Price]]</f>
        <v>1630</v>
      </c>
      <c r="K3218" s="3">
        <f t="shared" si="202"/>
        <v>32.6</v>
      </c>
      <c r="L3218" s="3">
        <f t="shared" si="203"/>
        <v>1597.4</v>
      </c>
      <c r="M3218" s="3" t="str">
        <f>TEXT(Table3[[#This Row],[Date]], "mmmm")</f>
        <v>February</v>
      </c>
      <c r="N3218" s="3" t="str">
        <f>_xlfn.XLOOKUP(D3218,Customers!A:A,Customers!B:B )</f>
        <v>Holt-Brown</v>
      </c>
      <c r="O3218" s="3" t="str">
        <f>_xlfn.XLOOKUP(C3218,Books!A:A,Books!B:B)</f>
        <v>Than every</v>
      </c>
      <c r="P3218" s="3" t="str">
        <f>INDEX(Customers!B:B,MATCH(D3218,Customers!A:A,0))</f>
        <v>Holt-Brown</v>
      </c>
    </row>
    <row r="3219" spans="1:16">
      <c r="A3219" t="s">
        <v>3866</v>
      </c>
      <c r="B3219" s="5">
        <v>44974</v>
      </c>
      <c r="C3219" t="s">
        <v>114</v>
      </c>
      <c r="D3219" t="s">
        <v>308</v>
      </c>
      <c r="E3219">
        <v>5</v>
      </c>
      <c r="F3219" t="str">
        <f t="shared" si="200"/>
        <v>normal</v>
      </c>
      <c r="G3219" s="3">
        <v>315</v>
      </c>
      <c r="H3219">
        <v>15</v>
      </c>
      <c r="I3219" t="str">
        <f t="shared" si="201"/>
        <v>discounted</v>
      </c>
      <c r="J3219" s="3">
        <f>Table3[[#This Row],[Quantity_Sold]]*Table3[[#This Row],[Selling_Price]]</f>
        <v>1575</v>
      </c>
      <c r="K3219" s="3">
        <f t="shared" si="202"/>
        <v>47.25</v>
      </c>
      <c r="L3219" s="3">
        <f t="shared" si="203"/>
        <v>1527.75</v>
      </c>
      <c r="M3219" s="3" t="str">
        <f>TEXT(Table3[[#This Row],[Date]], "mmmm")</f>
        <v>February</v>
      </c>
      <c r="N3219" s="3" t="str">
        <f>_xlfn.XLOOKUP(D3219,Customers!A:A,Customers!B:B )</f>
        <v>Sanford-Bullock</v>
      </c>
      <c r="O3219" s="3" t="str">
        <f>_xlfn.XLOOKUP(C3219,Books!A:A,Books!B:B)</f>
        <v>Detail difficult power</v>
      </c>
      <c r="P3219" s="3" t="str">
        <f>INDEX(Customers!B:B,MATCH(D3219,Customers!A:A,0))</f>
        <v>Sanford-Bullock</v>
      </c>
    </row>
    <row r="3220" spans="1:16">
      <c r="A3220" t="s">
        <v>3867</v>
      </c>
      <c r="B3220" s="5">
        <v>44965</v>
      </c>
      <c r="C3220" t="s">
        <v>90</v>
      </c>
      <c r="D3220" t="s">
        <v>284</v>
      </c>
      <c r="E3220">
        <v>4</v>
      </c>
      <c r="F3220" t="str">
        <f t="shared" si="200"/>
        <v>normal</v>
      </c>
      <c r="G3220" s="3">
        <v>222</v>
      </c>
      <c r="H3220">
        <v>0</v>
      </c>
      <c r="I3220" t="str">
        <f t="shared" si="201"/>
        <v>full price</v>
      </c>
      <c r="J3220" s="3">
        <f>Table3[[#This Row],[Quantity_Sold]]*Table3[[#This Row],[Selling_Price]]</f>
        <v>888</v>
      </c>
      <c r="K3220" s="3">
        <f t="shared" si="202"/>
        <v>0</v>
      </c>
      <c r="L3220" s="3">
        <f t="shared" si="203"/>
        <v>888</v>
      </c>
      <c r="M3220" s="3" t="str">
        <f>TEXT(Table3[[#This Row],[Date]], "mmmm")</f>
        <v>February</v>
      </c>
      <c r="N3220" s="3" t="str">
        <f>_xlfn.XLOOKUP(D3220,Customers!A:A,Customers!B:B )</f>
        <v>Rodriguez, Evans and Valdez</v>
      </c>
      <c r="O3220" s="3" t="str">
        <f>_xlfn.XLOOKUP(C3220,Books!A:A,Books!B:B)</f>
        <v>Remember approach buy</v>
      </c>
      <c r="P3220" s="3" t="str">
        <f>INDEX(Customers!B:B,MATCH(D3220,Customers!A:A,0))</f>
        <v>Rodriguez, Evans and Valdez</v>
      </c>
    </row>
    <row r="3221" spans="1:16">
      <c r="A3221" t="s">
        <v>3868</v>
      </c>
      <c r="B3221" s="5">
        <v>44969</v>
      </c>
      <c r="C3221" t="s">
        <v>106</v>
      </c>
      <c r="D3221" t="s">
        <v>468</v>
      </c>
      <c r="E3221">
        <v>1</v>
      </c>
      <c r="F3221" t="str">
        <f t="shared" si="200"/>
        <v>normal</v>
      </c>
      <c r="G3221" s="3">
        <v>219</v>
      </c>
      <c r="H3221">
        <v>0</v>
      </c>
      <c r="I3221" t="str">
        <f t="shared" si="201"/>
        <v>full price</v>
      </c>
      <c r="J3221" s="3">
        <f>Table3[[#This Row],[Quantity_Sold]]*Table3[[#This Row],[Selling_Price]]</f>
        <v>219</v>
      </c>
      <c r="K3221" s="3">
        <f t="shared" si="202"/>
        <v>0</v>
      </c>
      <c r="L3221" s="3">
        <f t="shared" si="203"/>
        <v>219</v>
      </c>
      <c r="M3221" s="3" t="str">
        <f>TEXT(Table3[[#This Row],[Date]], "mmmm")</f>
        <v>February</v>
      </c>
      <c r="N3221" s="3" t="str">
        <f>_xlfn.XLOOKUP(D3221,Customers!A:A,Customers!B:B )</f>
        <v>Barnes PLC</v>
      </c>
      <c r="O3221" s="3" t="str">
        <f>_xlfn.XLOOKUP(C3221,Books!A:A,Books!B:B)</f>
        <v>Some may</v>
      </c>
      <c r="P3221" s="3" t="str">
        <f>INDEX(Customers!B:B,MATCH(D3221,Customers!A:A,0))</f>
        <v>Barnes PLC</v>
      </c>
    </row>
    <row r="3222" spans="1:16">
      <c r="A3222" t="s">
        <v>3869</v>
      </c>
      <c r="B3222" s="5">
        <v>44974</v>
      </c>
      <c r="C3222" t="s">
        <v>98</v>
      </c>
      <c r="D3222" t="s">
        <v>402</v>
      </c>
      <c r="E3222">
        <v>6</v>
      </c>
      <c r="F3222" t="str">
        <f t="shared" si="200"/>
        <v>Bulk</v>
      </c>
      <c r="G3222" s="3">
        <v>206</v>
      </c>
      <c r="H3222">
        <v>0</v>
      </c>
      <c r="I3222" t="str">
        <f t="shared" si="201"/>
        <v>full price</v>
      </c>
      <c r="J3222" s="3">
        <f>Table3[[#This Row],[Quantity_Sold]]*Table3[[#This Row],[Selling_Price]]</f>
        <v>1236</v>
      </c>
      <c r="K3222" s="3">
        <f t="shared" si="202"/>
        <v>0</v>
      </c>
      <c r="L3222" s="3">
        <f t="shared" si="203"/>
        <v>1236</v>
      </c>
      <c r="M3222" s="3" t="str">
        <f>TEXT(Table3[[#This Row],[Date]], "mmmm")</f>
        <v>February</v>
      </c>
      <c r="N3222" s="3" t="str">
        <f>_xlfn.XLOOKUP(D3222,Customers!A:A,Customers!B:B )</f>
        <v>Caldwell PLC</v>
      </c>
      <c r="O3222" s="3" t="str">
        <f>_xlfn.XLOOKUP(C3222,Books!A:A,Books!B:B)</f>
        <v>Inside lot never discover</v>
      </c>
      <c r="P3222" s="3" t="str">
        <f>INDEX(Customers!B:B,MATCH(D3222,Customers!A:A,0))</f>
        <v>Caldwell PLC</v>
      </c>
    </row>
    <row r="3223" spans="1:16">
      <c r="A3223" t="s">
        <v>3870</v>
      </c>
      <c r="B3223" s="5">
        <v>44965</v>
      </c>
      <c r="C3223" t="s">
        <v>84</v>
      </c>
      <c r="D3223" t="s">
        <v>322</v>
      </c>
      <c r="E3223">
        <v>1</v>
      </c>
      <c r="F3223" t="str">
        <f t="shared" si="200"/>
        <v>normal</v>
      </c>
      <c r="G3223" s="3">
        <v>481</v>
      </c>
      <c r="H3223">
        <v>15</v>
      </c>
      <c r="I3223" t="str">
        <f t="shared" si="201"/>
        <v>discounted</v>
      </c>
      <c r="J3223" s="3">
        <f>Table3[[#This Row],[Quantity_Sold]]*Table3[[#This Row],[Selling_Price]]</f>
        <v>481</v>
      </c>
      <c r="K3223" s="3">
        <f t="shared" si="202"/>
        <v>72.150000000000006</v>
      </c>
      <c r="L3223" s="3">
        <f t="shared" si="203"/>
        <v>408.85</v>
      </c>
      <c r="M3223" s="3" t="str">
        <f>TEXT(Table3[[#This Row],[Date]], "mmmm")</f>
        <v>February</v>
      </c>
      <c r="N3223" s="3" t="str">
        <f>_xlfn.XLOOKUP(D3223,Customers!A:A,Customers!B:B )</f>
        <v>Henderson, Daniels and Kelly</v>
      </c>
      <c r="O3223" s="3" t="str">
        <f>_xlfn.XLOOKUP(C3223,Books!A:A,Books!B:B)</f>
        <v>Statement back brother</v>
      </c>
      <c r="P3223" s="3" t="str">
        <f>INDEX(Customers!B:B,MATCH(D3223,Customers!A:A,0))</f>
        <v>Henderson, Daniels and Kelly</v>
      </c>
    </row>
    <row r="3224" spans="1:16">
      <c r="A3224" t="s">
        <v>3871</v>
      </c>
      <c r="B3224" s="5">
        <v>44984</v>
      </c>
      <c r="C3224" t="s">
        <v>52</v>
      </c>
      <c r="D3224" t="s">
        <v>436</v>
      </c>
      <c r="E3224">
        <v>6</v>
      </c>
      <c r="F3224" t="str">
        <f t="shared" si="200"/>
        <v>Bulk</v>
      </c>
      <c r="G3224" s="3">
        <v>441</v>
      </c>
      <c r="H3224">
        <v>10</v>
      </c>
      <c r="I3224" t="str">
        <f t="shared" si="201"/>
        <v>discounted</v>
      </c>
      <c r="J3224" s="3">
        <f>Table3[[#This Row],[Quantity_Sold]]*Table3[[#This Row],[Selling_Price]]</f>
        <v>2646</v>
      </c>
      <c r="K3224" s="3">
        <f t="shared" si="202"/>
        <v>44.1</v>
      </c>
      <c r="L3224" s="3">
        <f t="shared" si="203"/>
        <v>2601.9</v>
      </c>
      <c r="M3224" s="3" t="str">
        <f>TEXT(Table3[[#This Row],[Date]], "mmmm")</f>
        <v>February</v>
      </c>
      <c r="N3224" s="3" t="str">
        <f>_xlfn.XLOOKUP(D3224,Customers!A:A,Customers!B:B )</f>
        <v>Brown-Rivers</v>
      </c>
      <c r="O3224" s="3" t="str">
        <f>_xlfn.XLOOKUP(C3224,Books!A:A,Books!B:B)</f>
        <v>Hope meet thing</v>
      </c>
      <c r="P3224" s="3" t="str">
        <f>INDEX(Customers!B:B,MATCH(D3224,Customers!A:A,0))</f>
        <v>Brown-Rivers</v>
      </c>
    </row>
    <row r="3225" spans="1:16">
      <c r="A3225" t="s">
        <v>3872</v>
      </c>
      <c r="B3225" s="5">
        <v>44959</v>
      </c>
      <c r="C3225" t="s">
        <v>42</v>
      </c>
      <c r="D3225" t="s">
        <v>536</v>
      </c>
      <c r="E3225">
        <v>3</v>
      </c>
      <c r="F3225" t="str">
        <f t="shared" si="200"/>
        <v>normal</v>
      </c>
      <c r="G3225" s="3">
        <v>303</v>
      </c>
      <c r="H3225">
        <v>0</v>
      </c>
      <c r="I3225" t="str">
        <f t="shared" si="201"/>
        <v>full price</v>
      </c>
      <c r="J3225" s="3">
        <f>Table3[[#This Row],[Quantity_Sold]]*Table3[[#This Row],[Selling_Price]]</f>
        <v>909</v>
      </c>
      <c r="K3225" s="3">
        <f t="shared" si="202"/>
        <v>0</v>
      </c>
      <c r="L3225" s="3">
        <f t="shared" si="203"/>
        <v>909</v>
      </c>
      <c r="M3225" s="3" t="str">
        <f>TEXT(Table3[[#This Row],[Date]], "mmmm")</f>
        <v>February</v>
      </c>
      <c r="N3225" s="3" t="str">
        <f>_xlfn.XLOOKUP(D3225,Customers!A:A,Customers!B:B )</f>
        <v>Watts, Phillips and Vang</v>
      </c>
      <c r="O3225" s="3" t="str">
        <f>_xlfn.XLOOKUP(C3225,Books!A:A,Books!B:B)</f>
        <v>Industry sport interesting</v>
      </c>
      <c r="P3225" s="3" t="str">
        <f>INDEX(Customers!B:B,MATCH(D3225,Customers!A:A,0))</f>
        <v>Watts, Phillips and Vang</v>
      </c>
    </row>
    <row r="3226" spans="1:16">
      <c r="A3226" t="s">
        <v>3873</v>
      </c>
      <c r="B3226" s="5">
        <v>44972</v>
      </c>
      <c r="C3226" t="s">
        <v>122</v>
      </c>
      <c r="D3226" t="s">
        <v>376</v>
      </c>
      <c r="E3226">
        <v>4</v>
      </c>
      <c r="F3226" t="str">
        <f t="shared" si="200"/>
        <v>normal</v>
      </c>
      <c r="G3226" s="3">
        <v>326</v>
      </c>
      <c r="H3226">
        <v>15</v>
      </c>
      <c r="I3226" t="str">
        <f t="shared" si="201"/>
        <v>discounted</v>
      </c>
      <c r="J3226" s="3">
        <f>Table3[[#This Row],[Quantity_Sold]]*Table3[[#This Row],[Selling_Price]]</f>
        <v>1304</v>
      </c>
      <c r="K3226" s="3">
        <f t="shared" si="202"/>
        <v>48.9</v>
      </c>
      <c r="L3226" s="3">
        <f t="shared" si="203"/>
        <v>1255.0999999999999</v>
      </c>
      <c r="M3226" s="3" t="str">
        <f>TEXT(Table3[[#This Row],[Date]], "mmmm")</f>
        <v>February</v>
      </c>
      <c r="N3226" s="3" t="str">
        <f>_xlfn.XLOOKUP(D3226,Customers!A:A,Customers!B:B )</f>
        <v>Miller Ltd</v>
      </c>
      <c r="O3226" s="3" t="str">
        <f>_xlfn.XLOOKUP(C3226,Books!A:A,Books!B:B)</f>
        <v>Than every</v>
      </c>
      <c r="P3226" s="3" t="str">
        <f>INDEX(Customers!B:B,MATCH(D3226,Customers!A:A,0))</f>
        <v>Miller Ltd</v>
      </c>
    </row>
    <row r="3227" spans="1:16">
      <c r="A3227" t="s">
        <v>3874</v>
      </c>
      <c r="B3227" s="5">
        <v>44979</v>
      </c>
      <c r="C3227" t="s">
        <v>72</v>
      </c>
      <c r="D3227" t="s">
        <v>484</v>
      </c>
      <c r="E3227">
        <v>6</v>
      </c>
      <c r="F3227" t="str">
        <f t="shared" si="200"/>
        <v>Bulk</v>
      </c>
      <c r="G3227" s="3">
        <v>423</v>
      </c>
      <c r="H3227">
        <v>0</v>
      </c>
      <c r="I3227" t="str">
        <f t="shared" si="201"/>
        <v>full price</v>
      </c>
      <c r="J3227" s="3">
        <f>Table3[[#This Row],[Quantity_Sold]]*Table3[[#This Row],[Selling_Price]]</f>
        <v>2538</v>
      </c>
      <c r="K3227" s="3">
        <f t="shared" si="202"/>
        <v>0</v>
      </c>
      <c r="L3227" s="3">
        <f t="shared" si="203"/>
        <v>2538</v>
      </c>
      <c r="M3227" s="3" t="str">
        <f>TEXT(Table3[[#This Row],[Date]], "mmmm")</f>
        <v>February</v>
      </c>
      <c r="N3227" s="3" t="str">
        <f>_xlfn.XLOOKUP(D3227,Customers!A:A,Customers!B:B )</f>
        <v>Hall-Morgan</v>
      </c>
      <c r="O3227" s="3" t="str">
        <f>_xlfn.XLOOKUP(C3227,Books!A:A,Books!B:B)</f>
        <v>Remain hard</v>
      </c>
      <c r="P3227" s="3" t="str">
        <f>INDEX(Customers!B:B,MATCH(D3227,Customers!A:A,0))</f>
        <v>Hall-Morgan</v>
      </c>
    </row>
    <row r="3228" spans="1:16">
      <c r="A3228" t="s">
        <v>3875</v>
      </c>
      <c r="B3228" s="5">
        <v>44961</v>
      </c>
      <c r="C3228" t="s">
        <v>48</v>
      </c>
      <c r="D3228" t="s">
        <v>498</v>
      </c>
      <c r="E3228">
        <v>8</v>
      </c>
      <c r="F3228" t="str">
        <f t="shared" si="200"/>
        <v>Bulk</v>
      </c>
      <c r="G3228" s="3">
        <v>386</v>
      </c>
      <c r="H3228">
        <v>15</v>
      </c>
      <c r="I3228" t="str">
        <f t="shared" si="201"/>
        <v>discounted</v>
      </c>
      <c r="J3228" s="3">
        <f>Table3[[#This Row],[Quantity_Sold]]*Table3[[#This Row],[Selling_Price]]</f>
        <v>3088</v>
      </c>
      <c r="K3228" s="3">
        <f t="shared" si="202"/>
        <v>57.9</v>
      </c>
      <c r="L3228" s="3">
        <f t="shared" si="203"/>
        <v>3030.1</v>
      </c>
      <c r="M3228" s="3" t="str">
        <f>TEXT(Table3[[#This Row],[Date]], "mmmm")</f>
        <v>February</v>
      </c>
      <c r="N3228" s="3" t="str">
        <f>_xlfn.XLOOKUP(D3228,Customers!A:A,Customers!B:B )</f>
        <v>Anderson-Hogan</v>
      </c>
      <c r="O3228" s="3" t="str">
        <f>_xlfn.XLOOKUP(C3228,Books!A:A,Books!B:B)</f>
        <v>Choose level</v>
      </c>
      <c r="P3228" s="3" t="str">
        <f>INDEX(Customers!B:B,MATCH(D3228,Customers!A:A,0))</f>
        <v>Anderson-Hogan</v>
      </c>
    </row>
    <row r="3229" spans="1:16">
      <c r="A3229" t="s">
        <v>3876</v>
      </c>
      <c r="B3229" s="5">
        <v>44974</v>
      </c>
      <c r="C3229" t="s">
        <v>78</v>
      </c>
      <c r="D3229" t="s">
        <v>212</v>
      </c>
      <c r="E3229">
        <v>5</v>
      </c>
      <c r="F3229" t="str">
        <f t="shared" si="200"/>
        <v>normal</v>
      </c>
      <c r="G3229" s="3">
        <v>288</v>
      </c>
      <c r="H3229">
        <v>10</v>
      </c>
      <c r="I3229" t="str">
        <f t="shared" si="201"/>
        <v>discounted</v>
      </c>
      <c r="J3229" s="3">
        <f>Table3[[#This Row],[Quantity_Sold]]*Table3[[#This Row],[Selling_Price]]</f>
        <v>1440</v>
      </c>
      <c r="K3229" s="3">
        <f t="shared" si="202"/>
        <v>28.8</v>
      </c>
      <c r="L3229" s="3">
        <f t="shared" si="203"/>
        <v>1411.2</v>
      </c>
      <c r="M3229" s="3" t="str">
        <f>TEXT(Table3[[#This Row],[Date]], "mmmm")</f>
        <v>February</v>
      </c>
      <c r="N3229" s="3" t="str">
        <f>_xlfn.XLOOKUP(D3229,Customers!A:A,Customers!B:B )</f>
        <v>Barrett-Bryant</v>
      </c>
      <c r="O3229" s="3" t="str">
        <f>_xlfn.XLOOKUP(C3229,Books!A:A,Books!B:B)</f>
        <v>Visit although I</v>
      </c>
      <c r="P3229" s="3" t="str">
        <f>INDEX(Customers!B:B,MATCH(D3229,Customers!A:A,0))</f>
        <v>Barrett-Bryant</v>
      </c>
    </row>
    <row r="3230" spans="1:16">
      <c r="A3230" t="s">
        <v>3877</v>
      </c>
      <c r="B3230" s="5">
        <v>44964</v>
      </c>
      <c r="C3230" t="s">
        <v>70</v>
      </c>
      <c r="D3230" t="s">
        <v>366</v>
      </c>
      <c r="E3230">
        <v>4</v>
      </c>
      <c r="F3230" t="str">
        <f t="shared" si="200"/>
        <v>normal</v>
      </c>
      <c r="G3230" s="3">
        <v>370</v>
      </c>
      <c r="H3230">
        <v>5</v>
      </c>
      <c r="I3230" t="str">
        <f t="shared" si="201"/>
        <v>discounted</v>
      </c>
      <c r="J3230" s="3">
        <f>Table3[[#This Row],[Quantity_Sold]]*Table3[[#This Row],[Selling_Price]]</f>
        <v>1480</v>
      </c>
      <c r="K3230" s="3">
        <f t="shared" si="202"/>
        <v>18.5</v>
      </c>
      <c r="L3230" s="3">
        <f t="shared" si="203"/>
        <v>1461.5</v>
      </c>
      <c r="M3230" s="3" t="str">
        <f>TEXT(Table3[[#This Row],[Date]], "mmmm")</f>
        <v>February</v>
      </c>
      <c r="N3230" s="3" t="str">
        <f>_xlfn.XLOOKUP(D3230,Customers!A:A,Customers!B:B )</f>
        <v>Carr Ltd</v>
      </c>
      <c r="O3230" s="3" t="str">
        <f>_xlfn.XLOOKUP(C3230,Books!A:A,Books!B:B)</f>
        <v>Assume wrong</v>
      </c>
      <c r="P3230" s="3" t="str">
        <f>INDEX(Customers!B:B,MATCH(D3230,Customers!A:A,0))</f>
        <v>Carr Ltd</v>
      </c>
    </row>
    <row r="3231" spans="1:16">
      <c r="A3231" t="s">
        <v>3878</v>
      </c>
      <c r="B3231" s="5">
        <v>44982</v>
      </c>
      <c r="C3231" t="s">
        <v>122</v>
      </c>
      <c r="D3231" t="s">
        <v>376</v>
      </c>
      <c r="E3231">
        <v>8</v>
      </c>
      <c r="F3231" t="str">
        <f t="shared" si="200"/>
        <v>Bulk</v>
      </c>
      <c r="G3231" s="3">
        <v>326</v>
      </c>
      <c r="H3231">
        <v>0</v>
      </c>
      <c r="I3231" t="str">
        <f t="shared" si="201"/>
        <v>full price</v>
      </c>
      <c r="J3231" s="3">
        <f>Table3[[#This Row],[Quantity_Sold]]*Table3[[#This Row],[Selling_Price]]</f>
        <v>2608</v>
      </c>
      <c r="K3231" s="3">
        <f t="shared" si="202"/>
        <v>0</v>
      </c>
      <c r="L3231" s="3">
        <f t="shared" si="203"/>
        <v>2608</v>
      </c>
      <c r="M3231" s="3" t="str">
        <f>TEXT(Table3[[#This Row],[Date]], "mmmm")</f>
        <v>February</v>
      </c>
      <c r="N3231" s="3" t="str">
        <f>_xlfn.XLOOKUP(D3231,Customers!A:A,Customers!B:B )</f>
        <v>Miller Ltd</v>
      </c>
      <c r="O3231" s="3" t="str">
        <f>_xlfn.XLOOKUP(C3231,Books!A:A,Books!B:B)</f>
        <v>Than every</v>
      </c>
      <c r="P3231" s="3" t="str">
        <f>INDEX(Customers!B:B,MATCH(D3231,Customers!A:A,0))</f>
        <v>Miller Ltd</v>
      </c>
    </row>
    <row r="3232" spans="1:16">
      <c r="A3232" t="s">
        <v>3879</v>
      </c>
      <c r="B3232" s="5">
        <v>44967</v>
      </c>
      <c r="C3232" t="s">
        <v>108</v>
      </c>
      <c r="D3232" t="s">
        <v>612</v>
      </c>
      <c r="E3232">
        <v>7</v>
      </c>
      <c r="F3232" t="str">
        <f t="shared" si="200"/>
        <v>Bulk</v>
      </c>
      <c r="G3232" s="3">
        <v>287</v>
      </c>
      <c r="H3232">
        <v>10</v>
      </c>
      <c r="I3232" t="str">
        <f t="shared" si="201"/>
        <v>discounted</v>
      </c>
      <c r="J3232" s="3">
        <f>Table3[[#This Row],[Quantity_Sold]]*Table3[[#This Row],[Selling_Price]]</f>
        <v>2009</v>
      </c>
      <c r="K3232" s="3">
        <f t="shared" si="202"/>
        <v>28.7</v>
      </c>
      <c r="L3232" s="3">
        <f t="shared" si="203"/>
        <v>1980.3</v>
      </c>
      <c r="M3232" s="3" t="str">
        <f>TEXT(Table3[[#This Row],[Date]], "mmmm")</f>
        <v>February</v>
      </c>
      <c r="N3232" s="3" t="str">
        <f>_xlfn.XLOOKUP(D3232,Customers!A:A,Customers!B:B )</f>
        <v>Washington, Golden and Roberts</v>
      </c>
      <c r="O3232" s="3" t="str">
        <f>_xlfn.XLOOKUP(C3232,Books!A:A,Books!B:B)</f>
        <v>Front</v>
      </c>
      <c r="P3232" s="3" t="str">
        <f>INDEX(Customers!B:B,MATCH(D3232,Customers!A:A,0))</f>
        <v>Washington, Golden and Roberts</v>
      </c>
    </row>
    <row r="3233" spans="1:16">
      <c r="A3233" t="s">
        <v>3880</v>
      </c>
      <c r="B3233" s="5">
        <v>44982</v>
      </c>
      <c r="C3233" t="s">
        <v>90</v>
      </c>
      <c r="D3233" t="s">
        <v>276</v>
      </c>
      <c r="E3233">
        <v>9</v>
      </c>
      <c r="F3233" t="str">
        <f t="shared" si="200"/>
        <v>Bulk</v>
      </c>
      <c r="G3233" s="3">
        <v>222</v>
      </c>
      <c r="H3233">
        <v>0</v>
      </c>
      <c r="I3233" t="str">
        <f t="shared" si="201"/>
        <v>full price</v>
      </c>
      <c r="J3233" s="3">
        <f>Table3[[#This Row],[Quantity_Sold]]*Table3[[#This Row],[Selling_Price]]</f>
        <v>1998</v>
      </c>
      <c r="K3233" s="3">
        <f t="shared" si="202"/>
        <v>0</v>
      </c>
      <c r="L3233" s="3">
        <f t="shared" si="203"/>
        <v>1998</v>
      </c>
      <c r="M3233" s="3" t="str">
        <f>TEXT(Table3[[#This Row],[Date]], "mmmm")</f>
        <v>February</v>
      </c>
      <c r="N3233" s="3" t="str">
        <f>_xlfn.XLOOKUP(D3233,Customers!A:A,Customers!B:B )</f>
        <v>Johnston and Sons</v>
      </c>
      <c r="O3233" s="3" t="str">
        <f>_xlfn.XLOOKUP(C3233,Books!A:A,Books!B:B)</f>
        <v>Remember approach buy</v>
      </c>
      <c r="P3233" s="3" t="str">
        <f>INDEX(Customers!B:B,MATCH(D3233,Customers!A:A,0))</f>
        <v>Johnston and Sons</v>
      </c>
    </row>
    <row r="3234" spans="1:16">
      <c r="A3234" t="s">
        <v>3881</v>
      </c>
      <c r="B3234" s="5">
        <v>44983</v>
      </c>
      <c r="C3234" t="s">
        <v>15</v>
      </c>
      <c r="D3234" t="s">
        <v>630</v>
      </c>
      <c r="E3234">
        <v>10</v>
      </c>
      <c r="F3234" t="str">
        <f t="shared" si="200"/>
        <v>Bulk</v>
      </c>
      <c r="G3234" s="3">
        <v>248</v>
      </c>
      <c r="H3234">
        <v>15</v>
      </c>
      <c r="I3234" t="str">
        <f t="shared" si="201"/>
        <v>discounted</v>
      </c>
      <c r="J3234" s="3">
        <f>Table3[[#This Row],[Quantity_Sold]]*Table3[[#This Row],[Selling_Price]]</f>
        <v>2480</v>
      </c>
      <c r="K3234" s="3">
        <f t="shared" si="202"/>
        <v>37.200000000000003</v>
      </c>
      <c r="L3234" s="3">
        <f t="shared" si="203"/>
        <v>2442.8000000000002</v>
      </c>
      <c r="M3234" s="3" t="str">
        <f>TEXT(Table3[[#This Row],[Date]], "mmmm")</f>
        <v>February</v>
      </c>
      <c r="N3234" s="3" t="str">
        <f>_xlfn.XLOOKUP(D3234,Customers!A:A,Customers!B:B )</f>
        <v>Harding-Johns</v>
      </c>
      <c r="O3234" s="3" t="str">
        <f>_xlfn.XLOOKUP(C3234,Books!A:A,Books!B:B)</f>
        <v>Especially father down</v>
      </c>
      <c r="P3234" s="3" t="str">
        <f>INDEX(Customers!B:B,MATCH(D3234,Customers!A:A,0))</f>
        <v>Harding-Johns</v>
      </c>
    </row>
    <row r="3235" spans="1:16">
      <c r="A3235" t="s">
        <v>3882</v>
      </c>
      <c r="B3235" s="5">
        <v>44965</v>
      </c>
      <c r="C3235" t="s">
        <v>108</v>
      </c>
      <c r="D3235" t="s">
        <v>520</v>
      </c>
      <c r="E3235">
        <v>1</v>
      </c>
      <c r="F3235" t="str">
        <f t="shared" si="200"/>
        <v>normal</v>
      </c>
      <c r="G3235" s="3">
        <v>287</v>
      </c>
      <c r="H3235">
        <v>5</v>
      </c>
      <c r="I3235" t="str">
        <f t="shared" si="201"/>
        <v>discounted</v>
      </c>
      <c r="J3235" s="3">
        <f>Table3[[#This Row],[Quantity_Sold]]*Table3[[#This Row],[Selling_Price]]</f>
        <v>287</v>
      </c>
      <c r="K3235" s="3">
        <f t="shared" si="202"/>
        <v>14.35</v>
      </c>
      <c r="L3235" s="3">
        <f t="shared" si="203"/>
        <v>272.64999999999998</v>
      </c>
      <c r="M3235" s="3" t="str">
        <f>TEXT(Table3[[#This Row],[Date]], "mmmm")</f>
        <v>February</v>
      </c>
      <c r="N3235" s="3" t="str">
        <f>_xlfn.XLOOKUP(D3235,Customers!A:A,Customers!B:B )</f>
        <v>Lucero and Sons</v>
      </c>
      <c r="O3235" s="3" t="str">
        <f>_xlfn.XLOOKUP(C3235,Books!A:A,Books!B:B)</f>
        <v>Front</v>
      </c>
      <c r="P3235" s="3" t="str">
        <f>INDEX(Customers!B:B,MATCH(D3235,Customers!A:A,0))</f>
        <v>Lucero and Sons</v>
      </c>
    </row>
    <row r="3236" spans="1:16">
      <c r="A3236" t="s">
        <v>3883</v>
      </c>
      <c r="B3236" s="5">
        <v>44982</v>
      </c>
      <c r="C3236" t="s">
        <v>92</v>
      </c>
      <c r="D3236" t="s">
        <v>164</v>
      </c>
      <c r="E3236">
        <v>9</v>
      </c>
      <c r="F3236" t="str">
        <f t="shared" si="200"/>
        <v>Bulk</v>
      </c>
      <c r="G3236" s="3">
        <v>381</v>
      </c>
      <c r="H3236">
        <v>10</v>
      </c>
      <c r="I3236" t="str">
        <f t="shared" si="201"/>
        <v>discounted</v>
      </c>
      <c r="J3236" s="3">
        <f>Table3[[#This Row],[Quantity_Sold]]*Table3[[#This Row],[Selling_Price]]</f>
        <v>3429</v>
      </c>
      <c r="K3236" s="3">
        <f t="shared" si="202"/>
        <v>38.1</v>
      </c>
      <c r="L3236" s="3">
        <f t="shared" si="203"/>
        <v>3390.9</v>
      </c>
      <c r="M3236" s="3" t="str">
        <f>TEXT(Table3[[#This Row],[Date]], "mmmm")</f>
        <v>February</v>
      </c>
      <c r="N3236" s="3" t="str">
        <f>_xlfn.XLOOKUP(D3236,Customers!A:A,Customers!B:B )</f>
        <v>Munoz, Black and Wilson</v>
      </c>
      <c r="O3236" s="3" t="str">
        <f>_xlfn.XLOOKUP(C3236,Books!A:A,Books!B:B)</f>
        <v>Also general growth local</v>
      </c>
      <c r="P3236" s="3" t="str">
        <f>INDEX(Customers!B:B,MATCH(D3236,Customers!A:A,0))</f>
        <v>Munoz, Black and Wilson</v>
      </c>
    </row>
    <row r="3237" spans="1:16">
      <c r="A3237" t="s">
        <v>3884</v>
      </c>
      <c r="B3237" s="5">
        <v>44985</v>
      </c>
      <c r="C3237" t="s">
        <v>76</v>
      </c>
      <c r="D3237" t="s">
        <v>340</v>
      </c>
      <c r="E3237">
        <v>6</v>
      </c>
      <c r="F3237" t="str">
        <f t="shared" si="200"/>
        <v>Bulk</v>
      </c>
      <c r="G3237" s="3">
        <v>305</v>
      </c>
      <c r="H3237">
        <v>15</v>
      </c>
      <c r="I3237" t="str">
        <f t="shared" si="201"/>
        <v>discounted</v>
      </c>
      <c r="J3237" s="3">
        <f>Table3[[#This Row],[Quantity_Sold]]*Table3[[#This Row],[Selling_Price]]</f>
        <v>1830</v>
      </c>
      <c r="K3237" s="3">
        <f t="shared" si="202"/>
        <v>45.75</v>
      </c>
      <c r="L3237" s="3">
        <f t="shared" si="203"/>
        <v>1784.25</v>
      </c>
      <c r="M3237" s="3" t="str">
        <f>TEXT(Table3[[#This Row],[Date]], "mmmm")</f>
        <v>February</v>
      </c>
      <c r="N3237" s="3" t="str">
        <f>_xlfn.XLOOKUP(D3237,Customers!A:A,Customers!B:B )</f>
        <v>Miller-Miller</v>
      </c>
      <c r="O3237" s="3" t="str">
        <f>_xlfn.XLOOKUP(C3237,Books!A:A,Books!B:B)</f>
        <v>Above treatment</v>
      </c>
      <c r="P3237" s="3" t="str">
        <f>INDEX(Customers!B:B,MATCH(D3237,Customers!A:A,0))</f>
        <v>Miller-Miller</v>
      </c>
    </row>
    <row r="3238" spans="1:16">
      <c r="A3238" t="s">
        <v>3885</v>
      </c>
      <c r="B3238" s="5">
        <v>44960</v>
      </c>
      <c r="C3238" t="s">
        <v>44</v>
      </c>
      <c r="D3238" t="s">
        <v>434</v>
      </c>
      <c r="E3238">
        <v>5</v>
      </c>
      <c r="F3238" t="str">
        <f t="shared" si="200"/>
        <v>normal</v>
      </c>
      <c r="G3238" s="3">
        <v>295</v>
      </c>
      <c r="H3238">
        <v>15</v>
      </c>
      <c r="I3238" t="str">
        <f t="shared" si="201"/>
        <v>discounted</v>
      </c>
      <c r="J3238" s="3">
        <f>Table3[[#This Row],[Quantity_Sold]]*Table3[[#This Row],[Selling_Price]]</f>
        <v>1475</v>
      </c>
      <c r="K3238" s="3">
        <f t="shared" si="202"/>
        <v>44.25</v>
      </c>
      <c r="L3238" s="3">
        <f t="shared" si="203"/>
        <v>1430.75</v>
      </c>
      <c r="M3238" s="3" t="str">
        <f>TEXT(Table3[[#This Row],[Date]], "mmmm")</f>
        <v>February</v>
      </c>
      <c r="N3238" s="3" t="str">
        <f>_xlfn.XLOOKUP(D3238,Customers!A:A,Customers!B:B )</f>
        <v>Gonzalez-Tran</v>
      </c>
      <c r="O3238" s="3" t="str">
        <f>_xlfn.XLOOKUP(C3238,Books!A:A,Books!B:B)</f>
        <v>Once suddenly</v>
      </c>
      <c r="P3238" s="3" t="str">
        <f>INDEX(Customers!B:B,MATCH(D3238,Customers!A:A,0))</f>
        <v>Gonzalez-Tran</v>
      </c>
    </row>
    <row r="3239" spans="1:16">
      <c r="A3239" t="s">
        <v>3886</v>
      </c>
      <c r="B3239" s="5">
        <v>44973</v>
      </c>
      <c r="C3239" t="s">
        <v>86</v>
      </c>
      <c r="D3239" t="s">
        <v>426</v>
      </c>
      <c r="E3239">
        <v>2</v>
      </c>
      <c r="F3239" t="str">
        <f t="shared" si="200"/>
        <v>normal</v>
      </c>
      <c r="G3239" s="3">
        <v>356</v>
      </c>
      <c r="H3239">
        <v>5</v>
      </c>
      <c r="I3239" t="str">
        <f t="shared" si="201"/>
        <v>discounted</v>
      </c>
      <c r="J3239" s="3">
        <f>Table3[[#This Row],[Quantity_Sold]]*Table3[[#This Row],[Selling_Price]]</f>
        <v>712</v>
      </c>
      <c r="K3239" s="3">
        <f t="shared" si="202"/>
        <v>17.8</v>
      </c>
      <c r="L3239" s="3">
        <f t="shared" si="203"/>
        <v>694.2</v>
      </c>
      <c r="M3239" s="3" t="str">
        <f>TEXT(Table3[[#This Row],[Date]], "mmmm")</f>
        <v>February</v>
      </c>
      <c r="N3239" s="3" t="str">
        <f>_xlfn.XLOOKUP(D3239,Customers!A:A,Customers!B:B )</f>
        <v>Martinez-Stout</v>
      </c>
      <c r="O3239" s="3" t="str">
        <f>_xlfn.XLOOKUP(C3239,Books!A:A,Books!B:B)</f>
        <v>While responsibility</v>
      </c>
      <c r="P3239" s="3" t="str">
        <f>INDEX(Customers!B:B,MATCH(D3239,Customers!A:A,0))</f>
        <v>Martinez-Stout</v>
      </c>
    </row>
    <row r="3240" spans="1:16">
      <c r="A3240" t="s">
        <v>3887</v>
      </c>
      <c r="B3240" s="5">
        <v>44973</v>
      </c>
      <c r="C3240" t="s">
        <v>44</v>
      </c>
      <c r="D3240" t="s">
        <v>250</v>
      </c>
      <c r="E3240">
        <v>7</v>
      </c>
      <c r="F3240" t="str">
        <f t="shared" si="200"/>
        <v>Bulk</v>
      </c>
      <c r="G3240" s="3">
        <v>295</v>
      </c>
      <c r="H3240">
        <v>15</v>
      </c>
      <c r="I3240" t="str">
        <f t="shared" si="201"/>
        <v>discounted</v>
      </c>
      <c r="J3240" s="3">
        <f>Table3[[#This Row],[Quantity_Sold]]*Table3[[#This Row],[Selling_Price]]</f>
        <v>2065</v>
      </c>
      <c r="K3240" s="3">
        <f t="shared" si="202"/>
        <v>44.25</v>
      </c>
      <c r="L3240" s="3">
        <f t="shared" si="203"/>
        <v>2020.75</v>
      </c>
      <c r="M3240" s="3" t="str">
        <f>TEXT(Table3[[#This Row],[Date]], "mmmm")</f>
        <v>February</v>
      </c>
      <c r="N3240" s="3" t="str">
        <f>_xlfn.XLOOKUP(D3240,Customers!A:A,Customers!B:B )</f>
        <v>Contreras, Suarez and Rocha</v>
      </c>
      <c r="O3240" s="3" t="str">
        <f>_xlfn.XLOOKUP(C3240,Books!A:A,Books!B:B)</f>
        <v>Once suddenly</v>
      </c>
      <c r="P3240" s="3" t="str">
        <f>INDEX(Customers!B:B,MATCH(D3240,Customers!A:A,0))</f>
        <v>Contreras, Suarez and Rocha</v>
      </c>
    </row>
    <row r="3241" spans="1:16">
      <c r="A3241" t="s">
        <v>3888</v>
      </c>
      <c r="B3241" s="5">
        <v>44964</v>
      </c>
      <c r="C3241" t="s">
        <v>78</v>
      </c>
      <c r="D3241" t="s">
        <v>536</v>
      </c>
      <c r="E3241">
        <v>1</v>
      </c>
      <c r="F3241" t="str">
        <f t="shared" si="200"/>
        <v>normal</v>
      </c>
      <c r="G3241" s="3">
        <v>288</v>
      </c>
      <c r="H3241">
        <v>10</v>
      </c>
      <c r="I3241" t="str">
        <f t="shared" si="201"/>
        <v>discounted</v>
      </c>
      <c r="J3241" s="3">
        <f>Table3[[#This Row],[Quantity_Sold]]*Table3[[#This Row],[Selling_Price]]</f>
        <v>288</v>
      </c>
      <c r="K3241" s="3">
        <f t="shared" si="202"/>
        <v>28.8</v>
      </c>
      <c r="L3241" s="3">
        <f t="shared" si="203"/>
        <v>259.2</v>
      </c>
      <c r="M3241" s="3" t="str">
        <f>TEXT(Table3[[#This Row],[Date]], "mmmm")</f>
        <v>February</v>
      </c>
      <c r="N3241" s="3" t="str">
        <f>_xlfn.XLOOKUP(D3241,Customers!A:A,Customers!B:B )</f>
        <v>Watts, Phillips and Vang</v>
      </c>
      <c r="O3241" s="3" t="str">
        <f>_xlfn.XLOOKUP(C3241,Books!A:A,Books!B:B)</f>
        <v>Visit although I</v>
      </c>
      <c r="P3241" s="3" t="str">
        <f>INDEX(Customers!B:B,MATCH(D3241,Customers!A:A,0))</f>
        <v>Watts, Phillips and Vang</v>
      </c>
    </row>
    <row r="3242" spans="1:16">
      <c r="A3242" t="s">
        <v>3889</v>
      </c>
      <c r="B3242" s="5">
        <v>44974</v>
      </c>
      <c r="C3242" t="s">
        <v>38</v>
      </c>
      <c r="D3242" t="s">
        <v>458</v>
      </c>
      <c r="E3242">
        <v>3</v>
      </c>
      <c r="F3242" t="str">
        <f t="shared" si="200"/>
        <v>normal</v>
      </c>
      <c r="G3242" s="3">
        <v>417</v>
      </c>
      <c r="H3242">
        <v>5</v>
      </c>
      <c r="I3242" t="str">
        <f t="shared" si="201"/>
        <v>discounted</v>
      </c>
      <c r="J3242" s="3">
        <f>Table3[[#This Row],[Quantity_Sold]]*Table3[[#This Row],[Selling_Price]]</f>
        <v>1251</v>
      </c>
      <c r="K3242" s="3">
        <f t="shared" si="202"/>
        <v>20.85</v>
      </c>
      <c r="L3242" s="3">
        <f t="shared" si="203"/>
        <v>1230.1500000000001</v>
      </c>
      <c r="M3242" s="3" t="str">
        <f>TEXT(Table3[[#This Row],[Date]], "mmmm")</f>
        <v>February</v>
      </c>
      <c r="N3242" s="3" t="str">
        <f>_xlfn.XLOOKUP(D3242,Customers!A:A,Customers!B:B )</f>
        <v>Salazar, Maldonado and Thomas</v>
      </c>
      <c r="O3242" s="3" t="str">
        <f>_xlfn.XLOOKUP(C3242,Books!A:A,Books!B:B)</f>
        <v>Impact believe worker look</v>
      </c>
      <c r="P3242" s="3" t="str">
        <f>INDEX(Customers!B:B,MATCH(D3242,Customers!A:A,0))</f>
        <v>Salazar, Maldonado and Thomas</v>
      </c>
    </row>
    <row r="3243" spans="1:16">
      <c r="A3243" t="s">
        <v>3890</v>
      </c>
      <c r="B3243" s="5">
        <v>44965</v>
      </c>
      <c r="C3243" t="s">
        <v>98</v>
      </c>
      <c r="D3243" t="s">
        <v>478</v>
      </c>
      <c r="E3243">
        <v>8</v>
      </c>
      <c r="F3243" t="str">
        <f t="shared" si="200"/>
        <v>Bulk</v>
      </c>
      <c r="G3243" s="3">
        <v>206</v>
      </c>
      <c r="H3243">
        <v>5</v>
      </c>
      <c r="I3243" t="str">
        <f t="shared" si="201"/>
        <v>discounted</v>
      </c>
      <c r="J3243" s="3">
        <f>Table3[[#This Row],[Quantity_Sold]]*Table3[[#This Row],[Selling_Price]]</f>
        <v>1648</v>
      </c>
      <c r="K3243" s="3">
        <f t="shared" si="202"/>
        <v>10.3</v>
      </c>
      <c r="L3243" s="3">
        <f t="shared" si="203"/>
        <v>1637.7</v>
      </c>
      <c r="M3243" s="3" t="str">
        <f>TEXT(Table3[[#This Row],[Date]], "mmmm")</f>
        <v>February</v>
      </c>
      <c r="N3243" s="3" t="str">
        <f>_xlfn.XLOOKUP(D3243,Customers!A:A,Customers!B:B )</f>
        <v>Moran LLC</v>
      </c>
      <c r="O3243" s="3" t="str">
        <f>_xlfn.XLOOKUP(C3243,Books!A:A,Books!B:B)</f>
        <v>Inside lot never discover</v>
      </c>
      <c r="P3243" s="3" t="str">
        <f>INDEX(Customers!B:B,MATCH(D3243,Customers!A:A,0))</f>
        <v>Moran LLC</v>
      </c>
    </row>
    <row r="3244" spans="1:16">
      <c r="A3244" t="s">
        <v>3891</v>
      </c>
      <c r="B3244" s="5">
        <v>44969</v>
      </c>
      <c r="C3244" t="s">
        <v>116</v>
      </c>
      <c r="D3244" t="s">
        <v>598</v>
      </c>
      <c r="E3244">
        <v>3</v>
      </c>
      <c r="F3244" t="str">
        <f t="shared" si="200"/>
        <v>normal</v>
      </c>
      <c r="G3244" s="3">
        <v>209</v>
      </c>
      <c r="H3244">
        <v>10</v>
      </c>
      <c r="I3244" t="str">
        <f t="shared" si="201"/>
        <v>discounted</v>
      </c>
      <c r="J3244" s="3">
        <f>Table3[[#This Row],[Quantity_Sold]]*Table3[[#This Row],[Selling_Price]]</f>
        <v>627</v>
      </c>
      <c r="K3244" s="3">
        <f t="shared" si="202"/>
        <v>20.9</v>
      </c>
      <c r="L3244" s="3">
        <f t="shared" si="203"/>
        <v>606.1</v>
      </c>
      <c r="M3244" s="3" t="str">
        <f>TEXT(Table3[[#This Row],[Date]], "mmmm")</f>
        <v>February</v>
      </c>
      <c r="N3244" s="3" t="str">
        <f>_xlfn.XLOOKUP(D3244,Customers!A:A,Customers!B:B )</f>
        <v>Clark LLC</v>
      </c>
      <c r="O3244" s="3" t="str">
        <f>_xlfn.XLOOKUP(C3244,Books!A:A,Books!B:B)</f>
        <v>Present positive</v>
      </c>
      <c r="P3244" s="3" t="str">
        <f>INDEX(Customers!B:B,MATCH(D3244,Customers!A:A,0))</f>
        <v>Clark LLC</v>
      </c>
    </row>
    <row r="3245" spans="1:16">
      <c r="A3245" t="s">
        <v>3892</v>
      </c>
      <c r="B3245" s="5">
        <v>44966</v>
      </c>
      <c r="C3245" t="s">
        <v>40</v>
      </c>
      <c r="D3245" t="s">
        <v>286</v>
      </c>
      <c r="E3245">
        <v>7</v>
      </c>
      <c r="F3245" t="str">
        <f t="shared" si="200"/>
        <v>Bulk</v>
      </c>
      <c r="G3245" s="3">
        <v>427</v>
      </c>
      <c r="H3245">
        <v>5</v>
      </c>
      <c r="I3245" t="str">
        <f t="shared" si="201"/>
        <v>discounted</v>
      </c>
      <c r="J3245" s="3">
        <f>Table3[[#This Row],[Quantity_Sold]]*Table3[[#This Row],[Selling_Price]]</f>
        <v>2989</v>
      </c>
      <c r="K3245" s="3">
        <f t="shared" si="202"/>
        <v>21.35</v>
      </c>
      <c r="L3245" s="3">
        <f t="shared" si="203"/>
        <v>2967.65</v>
      </c>
      <c r="M3245" s="3" t="str">
        <f>TEXT(Table3[[#This Row],[Date]], "mmmm")</f>
        <v>February</v>
      </c>
      <c r="N3245" s="3" t="str">
        <f>_xlfn.XLOOKUP(D3245,Customers!A:A,Customers!B:B )</f>
        <v>White-Cox</v>
      </c>
      <c r="O3245" s="3" t="str">
        <f>_xlfn.XLOOKUP(C3245,Books!A:A,Books!B:B)</f>
        <v>Big thought where</v>
      </c>
      <c r="P3245" s="3" t="str">
        <f>INDEX(Customers!B:B,MATCH(D3245,Customers!A:A,0))</f>
        <v>White-Cox</v>
      </c>
    </row>
    <row r="3246" spans="1:16">
      <c r="A3246" t="s">
        <v>3893</v>
      </c>
      <c r="B3246" s="5">
        <v>44974</v>
      </c>
      <c r="C3246" t="s">
        <v>88</v>
      </c>
      <c r="D3246" t="s">
        <v>382</v>
      </c>
      <c r="E3246">
        <v>6</v>
      </c>
      <c r="F3246" t="str">
        <f t="shared" si="200"/>
        <v>Bulk</v>
      </c>
      <c r="G3246" s="3">
        <v>456</v>
      </c>
      <c r="H3246">
        <v>15</v>
      </c>
      <c r="I3246" t="str">
        <f t="shared" si="201"/>
        <v>discounted</v>
      </c>
      <c r="J3246" s="3">
        <f>Table3[[#This Row],[Quantity_Sold]]*Table3[[#This Row],[Selling_Price]]</f>
        <v>2736</v>
      </c>
      <c r="K3246" s="3">
        <f t="shared" si="202"/>
        <v>68.400000000000006</v>
      </c>
      <c r="L3246" s="3">
        <f t="shared" si="203"/>
        <v>2667.6</v>
      </c>
      <c r="M3246" s="3" t="str">
        <f>TEXT(Table3[[#This Row],[Date]], "mmmm")</f>
        <v>February</v>
      </c>
      <c r="N3246" s="3" t="str">
        <f>_xlfn.XLOOKUP(D3246,Customers!A:A,Customers!B:B )</f>
        <v>Williams and Sons</v>
      </c>
      <c r="O3246" s="3" t="str">
        <f>_xlfn.XLOOKUP(C3246,Books!A:A,Books!B:B)</f>
        <v>Lay chance</v>
      </c>
      <c r="P3246" s="3" t="str">
        <f>INDEX(Customers!B:B,MATCH(D3246,Customers!A:A,0))</f>
        <v>Williams and Sons</v>
      </c>
    </row>
    <row r="3247" spans="1:16">
      <c r="A3247" t="s">
        <v>3894</v>
      </c>
      <c r="B3247" s="5">
        <v>44982</v>
      </c>
      <c r="C3247" t="s">
        <v>66</v>
      </c>
      <c r="D3247" t="s">
        <v>302</v>
      </c>
      <c r="E3247">
        <v>7</v>
      </c>
      <c r="F3247" t="str">
        <f t="shared" si="200"/>
        <v>Bulk</v>
      </c>
      <c r="G3247" s="3">
        <v>271</v>
      </c>
      <c r="H3247">
        <v>0</v>
      </c>
      <c r="I3247" t="str">
        <f t="shared" si="201"/>
        <v>full price</v>
      </c>
      <c r="J3247" s="3">
        <f>Table3[[#This Row],[Quantity_Sold]]*Table3[[#This Row],[Selling_Price]]</f>
        <v>1897</v>
      </c>
      <c r="K3247" s="3">
        <f t="shared" si="202"/>
        <v>0</v>
      </c>
      <c r="L3247" s="3">
        <f t="shared" si="203"/>
        <v>1897</v>
      </c>
      <c r="M3247" s="3" t="str">
        <f>TEXT(Table3[[#This Row],[Date]], "mmmm")</f>
        <v>February</v>
      </c>
      <c r="N3247" s="3" t="str">
        <f>_xlfn.XLOOKUP(D3247,Customers!A:A,Customers!B:B )</f>
        <v>Miles Ltd</v>
      </c>
      <c r="O3247" s="3" t="str">
        <f>_xlfn.XLOOKUP(C3247,Books!A:A,Books!B:B)</f>
        <v>Easy citizen time</v>
      </c>
      <c r="P3247" s="3" t="str">
        <f>INDEX(Customers!B:B,MATCH(D3247,Customers!A:A,0))</f>
        <v>Miles Ltd</v>
      </c>
    </row>
    <row r="3248" spans="1:16">
      <c r="A3248" t="s">
        <v>3895</v>
      </c>
      <c r="B3248" s="5">
        <v>44980</v>
      </c>
      <c r="C3248" t="s">
        <v>82</v>
      </c>
      <c r="D3248" t="s">
        <v>186</v>
      </c>
      <c r="E3248">
        <v>3</v>
      </c>
      <c r="F3248" t="str">
        <f t="shared" si="200"/>
        <v>normal</v>
      </c>
      <c r="G3248" s="3">
        <v>373</v>
      </c>
      <c r="H3248">
        <v>5</v>
      </c>
      <c r="I3248" t="str">
        <f t="shared" si="201"/>
        <v>discounted</v>
      </c>
      <c r="J3248" s="3">
        <f>Table3[[#This Row],[Quantity_Sold]]*Table3[[#This Row],[Selling_Price]]</f>
        <v>1119</v>
      </c>
      <c r="K3248" s="3">
        <f t="shared" si="202"/>
        <v>18.649999999999999</v>
      </c>
      <c r="L3248" s="3">
        <f t="shared" si="203"/>
        <v>1100.3499999999999</v>
      </c>
      <c r="M3248" s="3" t="str">
        <f>TEXT(Table3[[#This Row],[Date]], "mmmm")</f>
        <v>February</v>
      </c>
      <c r="N3248" s="3" t="str">
        <f>_xlfn.XLOOKUP(D3248,Customers!A:A,Customers!B:B )</f>
        <v>Williams-Edwards</v>
      </c>
      <c r="O3248" s="3" t="str">
        <f>_xlfn.XLOOKUP(C3248,Books!A:A,Books!B:B)</f>
        <v>Light leader expect</v>
      </c>
      <c r="P3248" s="3" t="str">
        <f>INDEX(Customers!B:B,MATCH(D3248,Customers!A:A,0))</f>
        <v>Williams-Edwards</v>
      </c>
    </row>
    <row r="3249" spans="1:16">
      <c r="A3249" t="s">
        <v>3896</v>
      </c>
      <c r="B3249" s="5">
        <v>44964</v>
      </c>
      <c r="C3249" t="s">
        <v>28</v>
      </c>
      <c r="D3249" t="s">
        <v>404</v>
      </c>
      <c r="E3249">
        <v>9</v>
      </c>
      <c r="F3249" t="str">
        <f t="shared" si="200"/>
        <v>Bulk</v>
      </c>
      <c r="G3249" s="3">
        <v>342</v>
      </c>
      <c r="H3249">
        <v>10</v>
      </c>
      <c r="I3249" t="str">
        <f t="shared" si="201"/>
        <v>discounted</v>
      </c>
      <c r="J3249" s="3">
        <f>Table3[[#This Row],[Quantity_Sold]]*Table3[[#This Row],[Selling_Price]]</f>
        <v>3078</v>
      </c>
      <c r="K3249" s="3">
        <f t="shared" si="202"/>
        <v>34.200000000000003</v>
      </c>
      <c r="L3249" s="3">
        <f t="shared" si="203"/>
        <v>3043.8</v>
      </c>
      <c r="M3249" s="3" t="str">
        <f>TEXT(Table3[[#This Row],[Date]], "mmmm")</f>
        <v>February</v>
      </c>
      <c r="N3249" s="3" t="str">
        <f>_xlfn.XLOOKUP(D3249,Customers!A:A,Customers!B:B )</f>
        <v>Morales-Morris</v>
      </c>
      <c r="O3249" s="3" t="str">
        <f>_xlfn.XLOOKUP(C3249,Books!A:A,Books!B:B)</f>
        <v>Eat pattern view</v>
      </c>
      <c r="P3249" s="3" t="str">
        <f>INDEX(Customers!B:B,MATCH(D3249,Customers!A:A,0))</f>
        <v>Morales-Morris</v>
      </c>
    </row>
    <row r="3250" spans="1:16">
      <c r="A3250" t="s">
        <v>3897</v>
      </c>
      <c r="B3250" s="5">
        <v>44970</v>
      </c>
      <c r="C3250" t="s">
        <v>4</v>
      </c>
      <c r="D3250" t="s">
        <v>168</v>
      </c>
      <c r="E3250">
        <v>6</v>
      </c>
      <c r="F3250" t="str">
        <f t="shared" si="200"/>
        <v>Bulk</v>
      </c>
      <c r="G3250" s="3">
        <v>418</v>
      </c>
      <c r="H3250">
        <v>0</v>
      </c>
      <c r="I3250" t="str">
        <f t="shared" si="201"/>
        <v>full price</v>
      </c>
      <c r="J3250" s="3">
        <f>Table3[[#This Row],[Quantity_Sold]]*Table3[[#This Row],[Selling_Price]]</f>
        <v>2508</v>
      </c>
      <c r="K3250" s="3">
        <f t="shared" si="202"/>
        <v>0</v>
      </c>
      <c r="L3250" s="3">
        <f t="shared" si="203"/>
        <v>2508</v>
      </c>
      <c r="M3250" s="3" t="str">
        <f>TEXT(Table3[[#This Row],[Date]], "mmmm")</f>
        <v>February</v>
      </c>
      <c r="N3250" s="3" t="str">
        <f>_xlfn.XLOOKUP(D3250,Customers!A:A,Customers!B:B )</f>
        <v>Maldonado, Miller and Thomas</v>
      </c>
      <c r="O3250" s="3" t="str">
        <f>_xlfn.XLOOKUP(C3250,Books!A:A,Books!B:B)</f>
        <v>Arrive ok</v>
      </c>
      <c r="P3250" s="3" t="str">
        <f>INDEX(Customers!B:B,MATCH(D3250,Customers!A:A,0))</f>
        <v>Maldonado, Miller and Thomas</v>
      </c>
    </row>
    <row r="3251" spans="1:16">
      <c r="A3251" t="s">
        <v>3898</v>
      </c>
      <c r="B3251" s="5">
        <v>44961</v>
      </c>
      <c r="C3251" t="s">
        <v>60</v>
      </c>
      <c r="D3251" t="s">
        <v>580</v>
      </c>
      <c r="E3251">
        <v>8</v>
      </c>
      <c r="F3251" t="str">
        <f t="shared" si="200"/>
        <v>Bulk</v>
      </c>
      <c r="G3251" s="3">
        <v>459</v>
      </c>
      <c r="H3251">
        <v>5</v>
      </c>
      <c r="I3251" t="str">
        <f t="shared" si="201"/>
        <v>discounted</v>
      </c>
      <c r="J3251" s="3">
        <f>Table3[[#This Row],[Quantity_Sold]]*Table3[[#This Row],[Selling_Price]]</f>
        <v>3672</v>
      </c>
      <c r="K3251" s="3">
        <f t="shared" si="202"/>
        <v>22.95</v>
      </c>
      <c r="L3251" s="3">
        <f t="shared" si="203"/>
        <v>3649.05</v>
      </c>
      <c r="M3251" s="3" t="str">
        <f>TEXT(Table3[[#This Row],[Date]], "mmmm")</f>
        <v>February</v>
      </c>
      <c r="N3251" s="3" t="str">
        <f>_xlfn.XLOOKUP(D3251,Customers!A:A,Customers!B:B )</f>
        <v>Brown-Walter</v>
      </c>
      <c r="O3251" s="3" t="str">
        <f>_xlfn.XLOOKUP(C3251,Books!A:A,Books!B:B)</f>
        <v>Whatever method</v>
      </c>
      <c r="P3251" s="3" t="str">
        <f>INDEX(Customers!B:B,MATCH(D3251,Customers!A:A,0))</f>
        <v>Brown-Walter</v>
      </c>
    </row>
    <row r="3252" spans="1:16">
      <c r="A3252" t="s">
        <v>3899</v>
      </c>
      <c r="B3252" s="5">
        <v>44976</v>
      </c>
      <c r="C3252" t="s">
        <v>94</v>
      </c>
      <c r="D3252" t="s">
        <v>274</v>
      </c>
      <c r="E3252">
        <v>3</v>
      </c>
      <c r="F3252" t="str">
        <f t="shared" si="200"/>
        <v>normal</v>
      </c>
      <c r="G3252" s="3">
        <v>262</v>
      </c>
      <c r="H3252">
        <v>5</v>
      </c>
      <c r="I3252" t="str">
        <f t="shared" si="201"/>
        <v>discounted</v>
      </c>
      <c r="J3252" s="3">
        <f>Table3[[#This Row],[Quantity_Sold]]*Table3[[#This Row],[Selling_Price]]</f>
        <v>786</v>
      </c>
      <c r="K3252" s="3">
        <f t="shared" si="202"/>
        <v>13.1</v>
      </c>
      <c r="L3252" s="3">
        <f t="shared" si="203"/>
        <v>772.9</v>
      </c>
      <c r="M3252" s="3" t="str">
        <f>TEXT(Table3[[#This Row],[Date]], "mmmm")</f>
        <v>February</v>
      </c>
      <c r="N3252" s="3" t="str">
        <f>_xlfn.XLOOKUP(D3252,Customers!A:A,Customers!B:B )</f>
        <v>Green, Wilson and Flynn</v>
      </c>
      <c r="O3252" s="3" t="str">
        <f>_xlfn.XLOOKUP(C3252,Books!A:A,Books!B:B)</f>
        <v>Number owner</v>
      </c>
      <c r="P3252" s="3" t="str">
        <f>INDEX(Customers!B:B,MATCH(D3252,Customers!A:A,0))</f>
        <v>Green, Wilson and Flynn</v>
      </c>
    </row>
    <row r="3253" spans="1:16">
      <c r="A3253" t="s">
        <v>3900</v>
      </c>
      <c r="B3253" s="5">
        <v>44981</v>
      </c>
      <c r="C3253" t="s">
        <v>60</v>
      </c>
      <c r="D3253" t="s">
        <v>164</v>
      </c>
      <c r="E3253">
        <v>8</v>
      </c>
      <c r="F3253" t="str">
        <f t="shared" si="200"/>
        <v>Bulk</v>
      </c>
      <c r="G3253" s="3">
        <v>459</v>
      </c>
      <c r="H3253">
        <v>0</v>
      </c>
      <c r="I3253" t="str">
        <f t="shared" si="201"/>
        <v>full price</v>
      </c>
      <c r="J3253" s="3">
        <f>Table3[[#This Row],[Quantity_Sold]]*Table3[[#This Row],[Selling_Price]]</f>
        <v>3672</v>
      </c>
      <c r="K3253" s="3">
        <f t="shared" si="202"/>
        <v>0</v>
      </c>
      <c r="L3253" s="3">
        <f t="shared" si="203"/>
        <v>3672</v>
      </c>
      <c r="M3253" s="3" t="str">
        <f>TEXT(Table3[[#This Row],[Date]], "mmmm")</f>
        <v>February</v>
      </c>
      <c r="N3253" s="3" t="str">
        <f>_xlfn.XLOOKUP(D3253,Customers!A:A,Customers!B:B )</f>
        <v>Munoz, Black and Wilson</v>
      </c>
      <c r="O3253" s="3" t="str">
        <f>_xlfn.XLOOKUP(C3253,Books!A:A,Books!B:B)</f>
        <v>Whatever method</v>
      </c>
      <c r="P3253" s="3" t="str">
        <f>INDEX(Customers!B:B,MATCH(D3253,Customers!A:A,0))</f>
        <v>Munoz, Black and Wilson</v>
      </c>
    </row>
    <row r="3254" spans="1:16">
      <c r="A3254" t="s">
        <v>3901</v>
      </c>
      <c r="B3254" s="5">
        <v>44983</v>
      </c>
      <c r="C3254" t="s">
        <v>10</v>
      </c>
      <c r="D3254" t="s">
        <v>446</v>
      </c>
      <c r="E3254">
        <v>7</v>
      </c>
      <c r="F3254" t="str">
        <f t="shared" si="200"/>
        <v>Bulk</v>
      </c>
      <c r="G3254" s="3">
        <v>167</v>
      </c>
      <c r="H3254">
        <v>15</v>
      </c>
      <c r="I3254" t="str">
        <f t="shared" si="201"/>
        <v>discounted</v>
      </c>
      <c r="J3254" s="3">
        <f>Table3[[#This Row],[Quantity_Sold]]*Table3[[#This Row],[Selling_Price]]</f>
        <v>1169</v>
      </c>
      <c r="K3254" s="3">
        <f t="shared" si="202"/>
        <v>25.05</v>
      </c>
      <c r="L3254" s="3">
        <f t="shared" si="203"/>
        <v>1143.95</v>
      </c>
      <c r="M3254" s="3" t="str">
        <f>TEXT(Table3[[#This Row],[Date]], "mmmm")</f>
        <v>February</v>
      </c>
      <c r="N3254" s="3" t="str">
        <f>_xlfn.XLOOKUP(D3254,Customers!A:A,Customers!B:B )</f>
        <v>Trevino LLC</v>
      </c>
      <c r="O3254" s="3" t="str">
        <f>_xlfn.XLOOKUP(C3254,Books!A:A,Books!B:B)</f>
        <v>Late</v>
      </c>
      <c r="P3254" s="3" t="str">
        <f>INDEX(Customers!B:B,MATCH(D3254,Customers!A:A,0))</f>
        <v>Trevino LLC</v>
      </c>
    </row>
    <row r="3255" spans="1:16">
      <c r="A3255" t="s">
        <v>3902</v>
      </c>
      <c r="B3255" s="5">
        <v>44975</v>
      </c>
      <c r="C3255" t="s">
        <v>92</v>
      </c>
      <c r="D3255" t="s">
        <v>346</v>
      </c>
      <c r="E3255">
        <v>3</v>
      </c>
      <c r="F3255" t="str">
        <f t="shared" si="200"/>
        <v>normal</v>
      </c>
      <c r="G3255" s="3">
        <v>381</v>
      </c>
      <c r="H3255">
        <v>10</v>
      </c>
      <c r="I3255" t="str">
        <f t="shared" si="201"/>
        <v>discounted</v>
      </c>
      <c r="J3255" s="3">
        <f>Table3[[#This Row],[Quantity_Sold]]*Table3[[#This Row],[Selling_Price]]</f>
        <v>1143</v>
      </c>
      <c r="K3255" s="3">
        <f t="shared" si="202"/>
        <v>38.1</v>
      </c>
      <c r="L3255" s="3">
        <f t="shared" si="203"/>
        <v>1104.9000000000001</v>
      </c>
      <c r="M3255" s="3" t="str">
        <f>TEXT(Table3[[#This Row],[Date]], "mmmm")</f>
        <v>February</v>
      </c>
      <c r="N3255" s="3" t="str">
        <f>_xlfn.XLOOKUP(D3255,Customers!A:A,Customers!B:B )</f>
        <v>Palmer Inc</v>
      </c>
      <c r="O3255" s="3" t="str">
        <f>_xlfn.XLOOKUP(C3255,Books!A:A,Books!B:B)</f>
        <v>Also general growth local</v>
      </c>
      <c r="P3255" s="3" t="str">
        <f>INDEX(Customers!B:B,MATCH(D3255,Customers!A:A,0))</f>
        <v>Palmer Inc</v>
      </c>
    </row>
    <row r="3256" spans="1:16">
      <c r="A3256" t="s">
        <v>3903</v>
      </c>
      <c r="B3256" s="5">
        <v>44976</v>
      </c>
      <c r="C3256" t="s">
        <v>15</v>
      </c>
      <c r="D3256" t="s">
        <v>612</v>
      </c>
      <c r="E3256">
        <v>5</v>
      </c>
      <c r="F3256" t="str">
        <f t="shared" si="200"/>
        <v>normal</v>
      </c>
      <c r="G3256" s="3">
        <v>248</v>
      </c>
      <c r="H3256">
        <v>5</v>
      </c>
      <c r="I3256" t="str">
        <f t="shared" si="201"/>
        <v>discounted</v>
      </c>
      <c r="J3256" s="3">
        <f>Table3[[#This Row],[Quantity_Sold]]*Table3[[#This Row],[Selling_Price]]</f>
        <v>1240</v>
      </c>
      <c r="K3256" s="3">
        <f t="shared" si="202"/>
        <v>12.4</v>
      </c>
      <c r="L3256" s="3">
        <f t="shared" si="203"/>
        <v>1227.5999999999999</v>
      </c>
      <c r="M3256" s="3" t="str">
        <f>TEXT(Table3[[#This Row],[Date]], "mmmm")</f>
        <v>February</v>
      </c>
      <c r="N3256" s="3" t="str">
        <f>_xlfn.XLOOKUP(D3256,Customers!A:A,Customers!B:B )</f>
        <v>Washington, Golden and Roberts</v>
      </c>
      <c r="O3256" s="3" t="str">
        <f>_xlfn.XLOOKUP(C3256,Books!A:A,Books!B:B)</f>
        <v>Especially father down</v>
      </c>
      <c r="P3256" s="3" t="str">
        <f>INDEX(Customers!B:B,MATCH(D3256,Customers!A:A,0))</f>
        <v>Washington, Golden and Roberts</v>
      </c>
    </row>
    <row r="3257" spans="1:16">
      <c r="A3257" t="s">
        <v>3904</v>
      </c>
      <c r="B3257" s="5">
        <v>44984</v>
      </c>
      <c r="C3257" t="s">
        <v>38</v>
      </c>
      <c r="D3257" t="s">
        <v>288</v>
      </c>
      <c r="E3257">
        <v>2</v>
      </c>
      <c r="F3257" t="str">
        <f t="shared" si="200"/>
        <v>normal</v>
      </c>
      <c r="G3257" s="3">
        <v>417</v>
      </c>
      <c r="H3257">
        <v>15</v>
      </c>
      <c r="I3257" t="str">
        <f t="shared" si="201"/>
        <v>discounted</v>
      </c>
      <c r="J3257" s="3">
        <f>Table3[[#This Row],[Quantity_Sold]]*Table3[[#This Row],[Selling_Price]]</f>
        <v>834</v>
      </c>
      <c r="K3257" s="3">
        <f t="shared" si="202"/>
        <v>62.55</v>
      </c>
      <c r="L3257" s="3">
        <f t="shared" si="203"/>
        <v>771.45</v>
      </c>
      <c r="M3257" s="3" t="str">
        <f>TEXT(Table3[[#This Row],[Date]], "mmmm")</f>
        <v>February</v>
      </c>
      <c r="N3257" s="3" t="str">
        <f>_xlfn.XLOOKUP(D3257,Customers!A:A,Customers!B:B )</f>
        <v>Martinez, Bruce and Brady</v>
      </c>
      <c r="O3257" s="3" t="str">
        <f>_xlfn.XLOOKUP(C3257,Books!A:A,Books!B:B)</f>
        <v>Impact believe worker look</v>
      </c>
      <c r="P3257" s="3" t="str">
        <f>INDEX(Customers!B:B,MATCH(D3257,Customers!A:A,0))</f>
        <v>Martinez, Bruce and Brady</v>
      </c>
    </row>
    <row r="3258" spans="1:16">
      <c r="A3258" t="s">
        <v>3905</v>
      </c>
      <c r="B3258" s="5">
        <v>44964</v>
      </c>
      <c r="C3258" t="s">
        <v>92</v>
      </c>
      <c r="D3258" t="s">
        <v>354</v>
      </c>
      <c r="E3258">
        <v>8</v>
      </c>
      <c r="F3258" t="str">
        <f t="shared" si="200"/>
        <v>Bulk</v>
      </c>
      <c r="G3258" s="3">
        <v>381</v>
      </c>
      <c r="H3258">
        <v>10</v>
      </c>
      <c r="I3258" t="str">
        <f t="shared" si="201"/>
        <v>discounted</v>
      </c>
      <c r="J3258" s="3">
        <f>Table3[[#This Row],[Quantity_Sold]]*Table3[[#This Row],[Selling_Price]]</f>
        <v>3048</v>
      </c>
      <c r="K3258" s="3">
        <f t="shared" si="202"/>
        <v>38.1</v>
      </c>
      <c r="L3258" s="3">
        <f t="shared" si="203"/>
        <v>3009.9</v>
      </c>
      <c r="M3258" s="3" t="str">
        <f>TEXT(Table3[[#This Row],[Date]], "mmmm")</f>
        <v>February</v>
      </c>
      <c r="N3258" s="3" t="str">
        <f>_xlfn.XLOOKUP(D3258,Customers!A:A,Customers!B:B )</f>
        <v>Davis, Harmon and Morgan</v>
      </c>
      <c r="O3258" s="3" t="str">
        <f>_xlfn.XLOOKUP(C3258,Books!A:A,Books!B:B)</f>
        <v>Also general growth local</v>
      </c>
      <c r="P3258" s="3" t="str">
        <f>INDEX(Customers!B:B,MATCH(D3258,Customers!A:A,0))</f>
        <v>Davis, Harmon and Morgan</v>
      </c>
    </row>
    <row r="3259" spans="1:16">
      <c r="A3259" t="s">
        <v>3906</v>
      </c>
      <c r="B3259" s="5">
        <v>44982</v>
      </c>
      <c r="C3259" t="s">
        <v>112</v>
      </c>
      <c r="D3259" t="s">
        <v>440</v>
      </c>
      <c r="E3259">
        <v>1</v>
      </c>
      <c r="F3259" t="str">
        <f t="shared" si="200"/>
        <v>normal</v>
      </c>
      <c r="G3259" s="3">
        <v>462</v>
      </c>
      <c r="H3259">
        <v>5</v>
      </c>
      <c r="I3259" t="str">
        <f t="shared" si="201"/>
        <v>discounted</v>
      </c>
      <c r="J3259" s="3">
        <f>Table3[[#This Row],[Quantity_Sold]]*Table3[[#This Row],[Selling_Price]]</f>
        <v>462</v>
      </c>
      <c r="K3259" s="3">
        <f t="shared" si="202"/>
        <v>23.1</v>
      </c>
      <c r="L3259" s="3">
        <f t="shared" si="203"/>
        <v>438.9</v>
      </c>
      <c r="M3259" s="3" t="str">
        <f>TEXT(Table3[[#This Row],[Date]], "mmmm")</f>
        <v>February</v>
      </c>
      <c r="N3259" s="3" t="str">
        <f>_xlfn.XLOOKUP(D3259,Customers!A:A,Customers!B:B )</f>
        <v>Lopez Ltd</v>
      </c>
      <c r="O3259" s="3" t="str">
        <f>_xlfn.XLOOKUP(C3259,Books!A:A,Books!B:B)</f>
        <v>Now stage</v>
      </c>
      <c r="P3259" s="3" t="str">
        <f>INDEX(Customers!B:B,MATCH(D3259,Customers!A:A,0))</f>
        <v>Lopez Ltd</v>
      </c>
    </row>
    <row r="3260" spans="1:16">
      <c r="A3260" t="s">
        <v>3907</v>
      </c>
      <c r="B3260" s="5">
        <v>44985</v>
      </c>
      <c r="C3260" t="s">
        <v>66</v>
      </c>
      <c r="D3260" t="s">
        <v>422</v>
      </c>
      <c r="E3260">
        <v>3</v>
      </c>
      <c r="F3260" t="str">
        <f t="shared" si="200"/>
        <v>normal</v>
      </c>
      <c r="G3260" s="3">
        <v>271</v>
      </c>
      <c r="H3260">
        <v>5</v>
      </c>
      <c r="I3260" t="str">
        <f t="shared" si="201"/>
        <v>discounted</v>
      </c>
      <c r="J3260" s="3">
        <f>Table3[[#This Row],[Quantity_Sold]]*Table3[[#This Row],[Selling_Price]]</f>
        <v>813</v>
      </c>
      <c r="K3260" s="3">
        <f t="shared" si="202"/>
        <v>13.55</v>
      </c>
      <c r="L3260" s="3">
        <f t="shared" si="203"/>
        <v>799.45</v>
      </c>
      <c r="M3260" s="3" t="str">
        <f>TEXT(Table3[[#This Row],[Date]], "mmmm")</f>
        <v>February</v>
      </c>
      <c r="N3260" s="3" t="str">
        <f>_xlfn.XLOOKUP(D3260,Customers!A:A,Customers!B:B )</f>
        <v>Butler-Carter</v>
      </c>
      <c r="O3260" s="3" t="str">
        <f>_xlfn.XLOOKUP(C3260,Books!A:A,Books!B:B)</f>
        <v>Easy citizen time</v>
      </c>
      <c r="P3260" s="3" t="str">
        <f>INDEX(Customers!B:B,MATCH(D3260,Customers!A:A,0))</f>
        <v>Butler-Carter</v>
      </c>
    </row>
    <row r="3261" spans="1:16">
      <c r="A3261" t="s">
        <v>3908</v>
      </c>
      <c r="B3261" s="5">
        <v>44972</v>
      </c>
      <c r="C3261" t="s">
        <v>4</v>
      </c>
      <c r="D3261" t="s">
        <v>458</v>
      </c>
      <c r="E3261">
        <v>5</v>
      </c>
      <c r="F3261" t="str">
        <f t="shared" si="200"/>
        <v>normal</v>
      </c>
      <c r="G3261" s="3">
        <v>418</v>
      </c>
      <c r="H3261">
        <v>0</v>
      </c>
      <c r="I3261" t="str">
        <f t="shared" si="201"/>
        <v>full price</v>
      </c>
      <c r="J3261" s="3">
        <f>Table3[[#This Row],[Quantity_Sold]]*Table3[[#This Row],[Selling_Price]]</f>
        <v>2090</v>
      </c>
      <c r="K3261" s="3">
        <f t="shared" si="202"/>
        <v>0</v>
      </c>
      <c r="L3261" s="3">
        <f t="shared" si="203"/>
        <v>2090</v>
      </c>
      <c r="M3261" s="3" t="str">
        <f>TEXT(Table3[[#This Row],[Date]], "mmmm")</f>
        <v>February</v>
      </c>
      <c r="N3261" s="3" t="str">
        <f>_xlfn.XLOOKUP(D3261,Customers!A:A,Customers!B:B )</f>
        <v>Salazar, Maldonado and Thomas</v>
      </c>
      <c r="O3261" s="3" t="str">
        <f>_xlfn.XLOOKUP(C3261,Books!A:A,Books!B:B)</f>
        <v>Arrive ok</v>
      </c>
      <c r="P3261" s="3" t="str">
        <f>INDEX(Customers!B:B,MATCH(D3261,Customers!A:A,0))</f>
        <v>Salazar, Maldonado and Thomas</v>
      </c>
    </row>
    <row r="3262" spans="1:16">
      <c r="A3262" t="s">
        <v>3909</v>
      </c>
      <c r="B3262" s="5">
        <v>44984</v>
      </c>
      <c r="C3262" t="s">
        <v>52</v>
      </c>
      <c r="D3262" t="s">
        <v>558</v>
      </c>
      <c r="E3262">
        <v>4</v>
      </c>
      <c r="F3262" t="str">
        <f t="shared" si="200"/>
        <v>normal</v>
      </c>
      <c r="G3262" s="3">
        <v>441</v>
      </c>
      <c r="H3262">
        <v>5</v>
      </c>
      <c r="I3262" t="str">
        <f t="shared" si="201"/>
        <v>discounted</v>
      </c>
      <c r="J3262" s="3">
        <f>Table3[[#This Row],[Quantity_Sold]]*Table3[[#This Row],[Selling_Price]]</f>
        <v>1764</v>
      </c>
      <c r="K3262" s="3">
        <f t="shared" si="202"/>
        <v>22.05</v>
      </c>
      <c r="L3262" s="3">
        <f t="shared" si="203"/>
        <v>1741.95</v>
      </c>
      <c r="M3262" s="3" t="str">
        <f>TEXT(Table3[[#This Row],[Date]], "mmmm")</f>
        <v>February</v>
      </c>
      <c r="N3262" s="3" t="str">
        <f>_xlfn.XLOOKUP(D3262,Customers!A:A,Customers!B:B )</f>
        <v>Maldonado-Cohen</v>
      </c>
      <c r="O3262" s="3" t="str">
        <f>_xlfn.XLOOKUP(C3262,Books!A:A,Books!B:B)</f>
        <v>Hope meet thing</v>
      </c>
      <c r="P3262" s="3" t="str">
        <f>INDEX(Customers!B:B,MATCH(D3262,Customers!A:A,0))</f>
        <v>Maldonado-Cohen</v>
      </c>
    </row>
    <row r="3263" spans="1:16">
      <c r="A3263" t="s">
        <v>3910</v>
      </c>
      <c r="B3263" s="5">
        <v>44983</v>
      </c>
      <c r="C3263" t="s">
        <v>18</v>
      </c>
      <c r="D3263" t="s">
        <v>486</v>
      </c>
      <c r="E3263">
        <v>5</v>
      </c>
      <c r="F3263" t="str">
        <f t="shared" si="200"/>
        <v>normal</v>
      </c>
      <c r="G3263" s="3">
        <v>500</v>
      </c>
      <c r="H3263">
        <v>5</v>
      </c>
      <c r="I3263" t="str">
        <f t="shared" si="201"/>
        <v>discounted</v>
      </c>
      <c r="J3263" s="3">
        <f>Table3[[#This Row],[Quantity_Sold]]*Table3[[#This Row],[Selling_Price]]</f>
        <v>2500</v>
      </c>
      <c r="K3263" s="3">
        <f t="shared" si="202"/>
        <v>25</v>
      </c>
      <c r="L3263" s="3">
        <f t="shared" si="203"/>
        <v>2475</v>
      </c>
      <c r="M3263" s="3" t="str">
        <f>TEXT(Table3[[#This Row],[Date]], "mmmm")</f>
        <v>February</v>
      </c>
      <c r="N3263" s="3" t="str">
        <f>_xlfn.XLOOKUP(D3263,Customers!A:A,Customers!B:B )</f>
        <v>Liu Group</v>
      </c>
      <c r="O3263" s="3" t="str">
        <f>_xlfn.XLOOKUP(C3263,Books!A:A,Books!B:B)</f>
        <v>Cell become</v>
      </c>
      <c r="P3263" s="3" t="str">
        <f>INDEX(Customers!B:B,MATCH(D3263,Customers!A:A,0))</f>
        <v>Liu Group</v>
      </c>
    </row>
    <row r="3264" spans="1:16">
      <c r="A3264" t="s">
        <v>3911</v>
      </c>
      <c r="B3264" s="5">
        <v>44981</v>
      </c>
      <c r="C3264" t="s">
        <v>78</v>
      </c>
      <c r="D3264" t="s">
        <v>356</v>
      </c>
      <c r="E3264">
        <v>1</v>
      </c>
      <c r="F3264" t="str">
        <f t="shared" si="200"/>
        <v>normal</v>
      </c>
      <c r="G3264" s="3">
        <v>288</v>
      </c>
      <c r="H3264">
        <v>5</v>
      </c>
      <c r="I3264" t="str">
        <f t="shared" si="201"/>
        <v>discounted</v>
      </c>
      <c r="J3264" s="3">
        <f>Table3[[#This Row],[Quantity_Sold]]*Table3[[#This Row],[Selling_Price]]</f>
        <v>288</v>
      </c>
      <c r="K3264" s="3">
        <f t="shared" si="202"/>
        <v>14.4</v>
      </c>
      <c r="L3264" s="3">
        <f t="shared" si="203"/>
        <v>273.60000000000002</v>
      </c>
      <c r="M3264" s="3" t="str">
        <f>TEXT(Table3[[#This Row],[Date]], "mmmm")</f>
        <v>February</v>
      </c>
      <c r="N3264" s="3" t="str">
        <f>_xlfn.XLOOKUP(D3264,Customers!A:A,Customers!B:B )</f>
        <v>Nash, Rich and Hill</v>
      </c>
      <c r="O3264" s="3" t="str">
        <f>_xlfn.XLOOKUP(C3264,Books!A:A,Books!B:B)</f>
        <v>Visit although I</v>
      </c>
      <c r="P3264" s="3" t="str">
        <f>INDEX(Customers!B:B,MATCH(D3264,Customers!A:A,0))</f>
        <v>Nash, Rich and Hill</v>
      </c>
    </row>
    <row r="3265" spans="1:16">
      <c r="A3265" t="s">
        <v>3912</v>
      </c>
      <c r="B3265" s="5">
        <v>44965</v>
      </c>
      <c r="C3265" t="s">
        <v>50</v>
      </c>
      <c r="D3265" t="s">
        <v>558</v>
      </c>
      <c r="E3265">
        <v>6</v>
      </c>
      <c r="F3265" t="str">
        <f t="shared" si="200"/>
        <v>Bulk</v>
      </c>
      <c r="G3265" s="3">
        <v>269</v>
      </c>
      <c r="H3265">
        <v>0</v>
      </c>
      <c r="I3265" t="str">
        <f t="shared" si="201"/>
        <v>full price</v>
      </c>
      <c r="J3265" s="3">
        <f>Table3[[#This Row],[Quantity_Sold]]*Table3[[#This Row],[Selling_Price]]</f>
        <v>1614</v>
      </c>
      <c r="K3265" s="3">
        <f t="shared" si="202"/>
        <v>0</v>
      </c>
      <c r="L3265" s="3">
        <f t="shared" si="203"/>
        <v>1614</v>
      </c>
      <c r="M3265" s="3" t="str">
        <f>TEXT(Table3[[#This Row],[Date]], "mmmm")</f>
        <v>February</v>
      </c>
      <c r="N3265" s="3" t="str">
        <f>_xlfn.XLOOKUP(D3265,Customers!A:A,Customers!B:B )</f>
        <v>Maldonado-Cohen</v>
      </c>
      <c r="O3265" s="3" t="str">
        <f>_xlfn.XLOOKUP(C3265,Books!A:A,Books!B:B)</f>
        <v>Course history</v>
      </c>
      <c r="P3265" s="3" t="str">
        <f>INDEX(Customers!B:B,MATCH(D3265,Customers!A:A,0))</f>
        <v>Maldonado-Cohen</v>
      </c>
    </row>
    <row r="3266" spans="1:16">
      <c r="A3266" t="s">
        <v>3913</v>
      </c>
      <c r="B3266" s="5">
        <v>44979</v>
      </c>
      <c r="C3266" t="s">
        <v>108</v>
      </c>
      <c r="D3266" t="s">
        <v>398</v>
      </c>
      <c r="E3266">
        <v>9</v>
      </c>
      <c r="F3266" t="str">
        <f t="shared" ref="F3266:F3329" si="204">IF(E3266&gt;5,"Bulk","normal")</f>
        <v>Bulk</v>
      </c>
      <c r="G3266" s="3">
        <v>287</v>
      </c>
      <c r="H3266">
        <v>10</v>
      </c>
      <c r="I3266" t="str">
        <f t="shared" ref="I3266:I3329" si="205">IF(H3266&gt;0,"discounted","full price")</f>
        <v>discounted</v>
      </c>
      <c r="J3266" s="3">
        <f>Table3[[#This Row],[Quantity_Sold]]*Table3[[#This Row],[Selling_Price]]</f>
        <v>2583</v>
      </c>
      <c r="K3266" s="3">
        <f t="shared" ref="K3266:K3329" si="206">H3266*G3266/100</f>
        <v>28.7</v>
      </c>
      <c r="L3266" s="3">
        <f t="shared" ref="L3266:L3329" si="207">J3266-K3266</f>
        <v>2554.3000000000002</v>
      </c>
      <c r="M3266" s="3" t="str">
        <f>TEXT(Table3[[#This Row],[Date]], "mmmm")</f>
        <v>February</v>
      </c>
      <c r="N3266" s="3" t="str">
        <f>_xlfn.XLOOKUP(D3266,Customers!A:A,Customers!B:B )</f>
        <v>Moreno, Jenkins and Perez</v>
      </c>
      <c r="O3266" s="3" t="str">
        <f>_xlfn.XLOOKUP(C3266,Books!A:A,Books!B:B)</f>
        <v>Front</v>
      </c>
      <c r="P3266" s="3" t="str">
        <f>INDEX(Customers!B:B,MATCH(D3266,Customers!A:A,0))</f>
        <v>Moreno, Jenkins and Perez</v>
      </c>
    </row>
    <row r="3267" spans="1:16">
      <c r="A3267" t="s">
        <v>3914</v>
      </c>
      <c r="B3267" s="5">
        <v>44965</v>
      </c>
      <c r="C3267" t="s">
        <v>72</v>
      </c>
      <c r="D3267" t="s">
        <v>502</v>
      </c>
      <c r="E3267">
        <v>7</v>
      </c>
      <c r="F3267" t="str">
        <f t="shared" si="204"/>
        <v>Bulk</v>
      </c>
      <c r="G3267" s="3">
        <v>423</v>
      </c>
      <c r="H3267">
        <v>0</v>
      </c>
      <c r="I3267" t="str">
        <f t="shared" si="205"/>
        <v>full price</v>
      </c>
      <c r="J3267" s="3">
        <f>Table3[[#This Row],[Quantity_Sold]]*Table3[[#This Row],[Selling_Price]]</f>
        <v>2961</v>
      </c>
      <c r="K3267" s="3">
        <f t="shared" si="206"/>
        <v>0</v>
      </c>
      <c r="L3267" s="3">
        <f t="shared" si="207"/>
        <v>2961</v>
      </c>
      <c r="M3267" s="3" t="str">
        <f>TEXT(Table3[[#This Row],[Date]], "mmmm")</f>
        <v>February</v>
      </c>
      <c r="N3267" s="3" t="str">
        <f>_xlfn.XLOOKUP(D3267,Customers!A:A,Customers!B:B )</f>
        <v>Ware LLC</v>
      </c>
      <c r="O3267" s="3" t="str">
        <f>_xlfn.XLOOKUP(C3267,Books!A:A,Books!B:B)</f>
        <v>Remain hard</v>
      </c>
      <c r="P3267" s="3" t="str">
        <f>INDEX(Customers!B:B,MATCH(D3267,Customers!A:A,0))</f>
        <v>Ware LLC</v>
      </c>
    </row>
    <row r="3268" spans="1:16">
      <c r="A3268" t="s">
        <v>3915</v>
      </c>
      <c r="B3268" s="5">
        <v>44976</v>
      </c>
      <c r="C3268" t="s">
        <v>64</v>
      </c>
      <c r="D3268" t="s">
        <v>278</v>
      </c>
      <c r="E3268">
        <v>8</v>
      </c>
      <c r="F3268" t="str">
        <f t="shared" si="204"/>
        <v>Bulk</v>
      </c>
      <c r="G3268" s="3">
        <v>487</v>
      </c>
      <c r="H3268">
        <v>15</v>
      </c>
      <c r="I3268" t="str">
        <f t="shared" si="205"/>
        <v>discounted</v>
      </c>
      <c r="J3268" s="3">
        <f>Table3[[#This Row],[Quantity_Sold]]*Table3[[#This Row],[Selling_Price]]</f>
        <v>3896</v>
      </c>
      <c r="K3268" s="3">
        <f t="shared" si="206"/>
        <v>73.05</v>
      </c>
      <c r="L3268" s="3">
        <f t="shared" si="207"/>
        <v>3822.95</v>
      </c>
      <c r="M3268" s="3" t="str">
        <f>TEXT(Table3[[#This Row],[Date]], "mmmm")</f>
        <v>February</v>
      </c>
      <c r="N3268" s="3" t="str">
        <f>_xlfn.XLOOKUP(D3268,Customers!A:A,Customers!B:B )</f>
        <v>Reid, Chavez and Flowers</v>
      </c>
      <c r="O3268" s="3" t="str">
        <f>_xlfn.XLOOKUP(C3268,Books!A:A,Books!B:B)</f>
        <v>Health beyond back</v>
      </c>
      <c r="P3268" s="3" t="str">
        <f>INDEX(Customers!B:B,MATCH(D3268,Customers!A:A,0))</f>
        <v>Reid, Chavez and Flowers</v>
      </c>
    </row>
    <row r="3269" spans="1:16">
      <c r="A3269" t="s">
        <v>3916</v>
      </c>
      <c r="B3269" s="5">
        <v>44970</v>
      </c>
      <c r="C3269" t="s">
        <v>104</v>
      </c>
      <c r="D3269" t="s">
        <v>358</v>
      </c>
      <c r="E3269">
        <v>3</v>
      </c>
      <c r="F3269" t="str">
        <f t="shared" si="204"/>
        <v>normal</v>
      </c>
      <c r="G3269" s="3">
        <v>465</v>
      </c>
      <c r="H3269">
        <v>15</v>
      </c>
      <c r="I3269" t="str">
        <f t="shared" si="205"/>
        <v>discounted</v>
      </c>
      <c r="J3269" s="3">
        <f>Table3[[#This Row],[Quantity_Sold]]*Table3[[#This Row],[Selling_Price]]</f>
        <v>1395</v>
      </c>
      <c r="K3269" s="3">
        <f t="shared" si="206"/>
        <v>69.75</v>
      </c>
      <c r="L3269" s="3">
        <f t="shared" si="207"/>
        <v>1325.25</v>
      </c>
      <c r="M3269" s="3" t="str">
        <f>TEXT(Table3[[#This Row],[Date]], "mmmm")</f>
        <v>February</v>
      </c>
      <c r="N3269" s="3" t="str">
        <f>_xlfn.XLOOKUP(D3269,Customers!A:A,Customers!B:B )</f>
        <v>Hood-Pena</v>
      </c>
      <c r="O3269" s="3" t="str">
        <f>_xlfn.XLOOKUP(C3269,Books!A:A,Books!B:B)</f>
        <v>Process find daughter</v>
      </c>
      <c r="P3269" s="3" t="str">
        <f>INDEX(Customers!B:B,MATCH(D3269,Customers!A:A,0))</f>
        <v>Hood-Pena</v>
      </c>
    </row>
    <row r="3270" spans="1:16">
      <c r="A3270" t="s">
        <v>3917</v>
      </c>
      <c r="B3270" s="5">
        <v>44958</v>
      </c>
      <c r="C3270" t="s">
        <v>124</v>
      </c>
      <c r="D3270" t="s">
        <v>596</v>
      </c>
      <c r="E3270">
        <v>9</v>
      </c>
      <c r="F3270" t="str">
        <f t="shared" si="204"/>
        <v>Bulk</v>
      </c>
      <c r="G3270" s="3">
        <v>362</v>
      </c>
      <c r="H3270">
        <v>15</v>
      </c>
      <c r="I3270" t="str">
        <f t="shared" si="205"/>
        <v>discounted</v>
      </c>
      <c r="J3270" s="3">
        <f>Table3[[#This Row],[Quantity_Sold]]*Table3[[#This Row],[Selling_Price]]</f>
        <v>3258</v>
      </c>
      <c r="K3270" s="3">
        <f t="shared" si="206"/>
        <v>54.3</v>
      </c>
      <c r="L3270" s="3">
        <f t="shared" si="207"/>
        <v>3203.7</v>
      </c>
      <c r="M3270" s="3" t="str">
        <f>TEXT(Table3[[#This Row],[Date]], "mmmm")</f>
        <v>February</v>
      </c>
      <c r="N3270" s="3" t="str">
        <f>_xlfn.XLOOKUP(D3270,Customers!A:A,Customers!B:B )</f>
        <v>Adams-Aguilar</v>
      </c>
      <c r="O3270" s="3" t="str">
        <f>_xlfn.XLOOKUP(C3270,Books!A:A,Books!B:B)</f>
        <v>Financial</v>
      </c>
      <c r="P3270" s="3" t="str">
        <f>INDEX(Customers!B:B,MATCH(D3270,Customers!A:A,0))</f>
        <v>Adams-Aguilar</v>
      </c>
    </row>
    <row r="3271" spans="1:16">
      <c r="A3271" t="s">
        <v>3918</v>
      </c>
      <c r="B3271" s="5">
        <v>44971</v>
      </c>
      <c r="C3271" t="s">
        <v>36</v>
      </c>
      <c r="D3271" t="s">
        <v>246</v>
      </c>
      <c r="E3271">
        <v>2</v>
      </c>
      <c r="F3271" t="str">
        <f t="shared" si="204"/>
        <v>normal</v>
      </c>
      <c r="G3271" s="3">
        <v>420</v>
      </c>
      <c r="H3271">
        <v>0</v>
      </c>
      <c r="I3271" t="str">
        <f t="shared" si="205"/>
        <v>full price</v>
      </c>
      <c r="J3271" s="3">
        <f>Table3[[#This Row],[Quantity_Sold]]*Table3[[#This Row],[Selling_Price]]</f>
        <v>840</v>
      </c>
      <c r="K3271" s="3">
        <f t="shared" si="206"/>
        <v>0</v>
      </c>
      <c r="L3271" s="3">
        <f t="shared" si="207"/>
        <v>840</v>
      </c>
      <c r="M3271" s="3" t="str">
        <f>TEXT(Table3[[#This Row],[Date]], "mmmm")</f>
        <v>February</v>
      </c>
      <c r="N3271" s="3" t="str">
        <f>_xlfn.XLOOKUP(D3271,Customers!A:A,Customers!B:B )</f>
        <v>Murphy LLC</v>
      </c>
      <c r="O3271" s="3" t="str">
        <f>_xlfn.XLOOKUP(C3271,Books!A:A,Books!B:B)</f>
        <v>Try fast</v>
      </c>
      <c r="P3271" s="3" t="str">
        <f>INDEX(Customers!B:B,MATCH(D3271,Customers!A:A,0))</f>
        <v>Murphy LLC</v>
      </c>
    </row>
    <row r="3272" spans="1:16">
      <c r="A3272" t="s">
        <v>3919</v>
      </c>
      <c r="B3272" s="5">
        <v>44959</v>
      </c>
      <c r="C3272" t="s">
        <v>24</v>
      </c>
      <c r="D3272" t="s">
        <v>376</v>
      </c>
      <c r="E3272">
        <v>3</v>
      </c>
      <c r="F3272" t="str">
        <f t="shared" si="204"/>
        <v>normal</v>
      </c>
      <c r="G3272" s="3">
        <v>492</v>
      </c>
      <c r="H3272">
        <v>5</v>
      </c>
      <c r="I3272" t="str">
        <f t="shared" si="205"/>
        <v>discounted</v>
      </c>
      <c r="J3272" s="3">
        <f>Table3[[#This Row],[Quantity_Sold]]*Table3[[#This Row],[Selling_Price]]</f>
        <v>1476</v>
      </c>
      <c r="K3272" s="3">
        <f t="shared" si="206"/>
        <v>24.6</v>
      </c>
      <c r="L3272" s="3">
        <f t="shared" si="207"/>
        <v>1451.4</v>
      </c>
      <c r="M3272" s="3" t="str">
        <f>TEXT(Table3[[#This Row],[Date]], "mmmm")</f>
        <v>February</v>
      </c>
      <c r="N3272" s="3" t="str">
        <f>_xlfn.XLOOKUP(D3272,Customers!A:A,Customers!B:B )</f>
        <v>Miller Ltd</v>
      </c>
      <c r="O3272" s="3" t="str">
        <f>_xlfn.XLOOKUP(C3272,Books!A:A,Books!B:B)</f>
        <v>Audience stop sport</v>
      </c>
      <c r="P3272" s="3" t="str">
        <f>INDEX(Customers!B:B,MATCH(D3272,Customers!A:A,0))</f>
        <v>Miller Ltd</v>
      </c>
    </row>
    <row r="3273" spans="1:16">
      <c r="A3273" t="s">
        <v>3920</v>
      </c>
      <c r="B3273" s="5">
        <v>44974</v>
      </c>
      <c r="C3273" t="s">
        <v>52</v>
      </c>
      <c r="D3273" t="s">
        <v>160</v>
      </c>
      <c r="E3273">
        <v>2</v>
      </c>
      <c r="F3273" t="str">
        <f t="shared" si="204"/>
        <v>normal</v>
      </c>
      <c r="G3273" s="3">
        <v>441</v>
      </c>
      <c r="H3273">
        <v>0</v>
      </c>
      <c r="I3273" t="str">
        <f t="shared" si="205"/>
        <v>full price</v>
      </c>
      <c r="J3273" s="3">
        <f>Table3[[#This Row],[Quantity_Sold]]*Table3[[#This Row],[Selling_Price]]</f>
        <v>882</v>
      </c>
      <c r="K3273" s="3">
        <f t="shared" si="206"/>
        <v>0</v>
      </c>
      <c r="L3273" s="3">
        <f t="shared" si="207"/>
        <v>882</v>
      </c>
      <c r="M3273" s="3" t="str">
        <f>TEXT(Table3[[#This Row],[Date]], "mmmm")</f>
        <v>February</v>
      </c>
      <c r="N3273" s="3" t="str">
        <f>_xlfn.XLOOKUP(D3273,Customers!A:A,Customers!B:B )</f>
        <v>Wu Group</v>
      </c>
      <c r="O3273" s="3" t="str">
        <f>_xlfn.XLOOKUP(C3273,Books!A:A,Books!B:B)</f>
        <v>Hope meet thing</v>
      </c>
      <c r="P3273" s="3" t="str">
        <f>INDEX(Customers!B:B,MATCH(D3273,Customers!A:A,0))</f>
        <v>Wu Group</v>
      </c>
    </row>
    <row r="3274" spans="1:16">
      <c r="A3274" t="s">
        <v>3921</v>
      </c>
      <c r="B3274" s="5">
        <v>44961</v>
      </c>
      <c r="C3274" t="s">
        <v>86</v>
      </c>
      <c r="D3274" t="s">
        <v>454</v>
      </c>
      <c r="E3274">
        <v>6</v>
      </c>
      <c r="F3274" t="str">
        <f t="shared" si="204"/>
        <v>Bulk</v>
      </c>
      <c r="G3274" s="3">
        <v>356</v>
      </c>
      <c r="H3274">
        <v>5</v>
      </c>
      <c r="I3274" t="str">
        <f t="shared" si="205"/>
        <v>discounted</v>
      </c>
      <c r="J3274" s="3">
        <f>Table3[[#This Row],[Quantity_Sold]]*Table3[[#This Row],[Selling_Price]]</f>
        <v>2136</v>
      </c>
      <c r="K3274" s="3">
        <f t="shared" si="206"/>
        <v>17.8</v>
      </c>
      <c r="L3274" s="3">
        <f t="shared" si="207"/>
        <v>2118.1999999999998</v>
      </c>
      <c r="M3274" s="3" t="str">
        <f>TEXT(Table3[[#This Row],[Date]], "mmmm")</f>
        <v>February</v>
      </c>
      <c r="N3274" s="3" t="str">
        <f>_xlfn.XLOOKUP(D3274,Customers!A:A,Customers!B:B )</f>
        <v>Martin Ltd</v>
      </c>
      <c r="O3274" s="3" t="str">
        <f>_xlfn.XLOOKUP(C3274,Books!A:A,Books!B:B)</f>
        <v>While responsibility</v>
      </c>
      <c r="P3274" s="3" t="str">
        <f>INDEX(Customers!B:B,MATCH(D3274,Customers!A:A,0))</f>
        <v>Martin Ltd</v>
      </c>
    </row>
    <row r="3275" spans="1:16">
      <c r="A3275" t="s">
        <v>3922</v>
      </c>
      <c r="B3275" s="5">
        <v>44971</v>
      </c>
      <c r="C3275" t="s">
        <v>32</v>
      </c>
      <c r="D3275" t="s">
        <v>132</v>
      </c>
      <c r="E3275">
        <v>4</v>
      </c>
      <c r="F3275" t="str">
        <f t="shared" si="204"/>
        <v>normal</v>
      </c>
      <c r="G3275" s="3">
        <v>186</v>
      </c>
      <c r="H3275">
        <v>0</v>
      </c>
      <c r="I3275" t="str">
        <f t="shared" si="205"/>
        <v>full price</v>
      </c>
      <c r="J3275" s="3">
        <f>Table3[[#This Row],[Quantity_Sold]]*Table3[[#This Row],[Selling_Price]]</f>
        <v>744</v>
      </c>
      <c r="K3275" s="3">
        <f t="shared" si="206"/>
        <v>0</v>
      </c>
      <c r="L3275" s="3">
        <f t="shared" si="207"/>
        <v>744</v>
      </c>
      <c r="M3275" s="3" t="str">
        <f>TEXT(Table3[[#This Row],[Date]], "mmmm")</f>
        <v>February</v>
      </c>
      <c r="N3275" s="3" t="str">
        <f>_xlfn.XLOOKUP(D3275,Customers!A:A,Customers!B:B )</f>
        <v>Harris, Wilkinson and Barber</v>
      </c>
      <c r="O3275" s="3" t="str">
        <f>_xlfn.XLOOKUP(C3275,Books!A:A,Books!B:B)</f>
        <v>Charge along</v>
      </c>
      <c r="P3275" s="3" t="str">
        <f>INDEX(Customers!B:B,MATCH(D3275,Customers!A:A,0))</f>
        <v>Harris, Wilkinson and Barber</v>
      </c>
    </row>
    <row r="3276" spans="1:16">
      <c r="A3276" t="s">
        <v>3923</v>
      </c>
      <c r="B3276" s="5">
        <v>44974</v>
      </c>
      <c r="C3276" t="s">
        <v>92</v>
      </c>
      <c r="D3276" t="s">
        <v>622</v>
      </c>
      <c r="E3276">
        <v>7</v>
      </c>
      <c r="F3276" t="str">
        <f t="shared" si="204"/>
        <v>Bulk</v>
      </c>
      <c r="G3276" s="3">
        <v>381</v>
      </c>
      <c r="H3276">
        <v>15</v>
      </c>
      <c r="I3276" t="str">
        <f t="shared" si="205"/>
        <v>discounted</v>
      </c>
      <c r="J3276" s="3">
        <f>Table3[[#This Row],[Quantity_Sold]]*Table3[[#This Row],[Selling_Price]]</f>
        <v>2667</v>
      </c>
      <c r="K3276" s="3">
        <f t="shared" si="206"/>
        <v>57.15</v>
      </c>
      <c r="L3276" s="3">
        <f t="shared" si="207"/>
        <v>2609.85</v>
      </c>
      <c r="M3276" s="3" t="str">
        <f>TEXT(Table3[[#This Row],[Date]], "mmmm")</f>
        <v>February</v>
      </c>
      <c r="N3276" s="3" t="str">
        <f>_xlfn.XLOOKUP(D3276,Customers!A:A,Customers!B:B )</f>
        <v>Schmidt, Mccoy and Sanchez</v>
      </c>
      <c r="O3276" s="3" t="str">
        <f>_xlfn.XLOOKUP(C3276,Books!A:A,Books!B:B)</f>
        <v>Also general growth local</v>
      </c>
      <c r="P3276" s="3" t="str">
        <f>INDEX(Customers!B:B,MATCH(D3276,Customers!A:A,0))</f>
        <v>Schmidt, Mccoy and Sanchez</v>
      </c>
    </row>
    <row r="3277" spans="1:16">
      <c r="A3277" t="s">
        <v>3924</v>
      </c>
      <c r="B3277" s="5">
        <v>44963</v>
      </c>
      <c r="C3277" t="s">
        <v>88</v>
      </c>
      <c r="D3277" t="s">
        <v>466</v>
      </c>
      <c r="E3277">
        <v>10</v>
      </c>
      <c r="F3277" t="str">
        <f t="shared" si="204"/>
        <v>Bulk</v>
      </c>
      <c r="G3277" s="3">
        <v>456</v>
      </c>
      <c r="H3277">
        <v>5</v>
      </c>
      <c r="I3277" t="str">
        <f t="shared" si="205"/>
        <v>discounted</v>
      </c>
      <c r="J3277" s="3">
        <f>Table3[[#This Row],[Quantity_Sold]]*Table3[[#This Row],[Selling_Price]]</f>
        <v>4560</v>
      </c>
      <c r="K3277" s="3">
        <f t="shared" si="206"/>
        <v>22.8</v>
      </c>
      <c r="L3277" s="3">
        <f t="shared" si="207"/>
        <v>4537.2</v>
      </c>
      <c r="M3277" s="3" t="str">
        <f>TEXT(Table3[[#This Row],[Date]], "mmmm")</f>
        <v>February</v>
      </c>
      <c r="N3277" s="3" t="str">
        <f>_xlfn.XLOOKUP(D3277,Customers!A:A,Customers!B:B )</f>
        <v>Knight-Coleman</v>
      </c>
      <c r="O3277" s="3" t="str">
        <f>_xlfn.XLOOKUP(C3277,Books!A:A,Books!B:B)</f>
        <v>Lay chance</v>
      </c>
      <c r="P3277" s="3" t="str">
        <f>INDEX(Customers!B:B,MATCH(D3277,Customers!A:A,0))</f>
        <v>Knight-Coleman</v>
      </c>
    </row>
    <row r="3278" spans="1:16">
      <c r="A3278" t="s">
        <v>3925</v>
      </c>
      <c r="B3278" s="5">
        <v>44960</v>
      </c>
      <c r="C3278" t="s">
        <v>28</v>
      </c>
      <c r="D3278" t="s">
        <v>332</v>
      </c>
      <c r="E3278">
        <v>2</v>
      </c>
      <c r="F3278" t="str">
        <f t="shared" si="204"/>
        <v>normal</v>
      </c>
      <c r="G3278" s="3">
        <v>342</v>
      </c>
      <c r="H3278">
        <v>10</v>
      </c>
      <c r="I3278" t="str">
        <f t="shared" si="205"/>
        <v>discounted</v>
      </c>
      <c r="J3278" s="3">
        <f>Table3[[#This Row],[Quantity_Sold]]*Table3[[#This Row],[Selling_Price]]</f>
        <v>684</v>
      </c>
      <c r="K3278" s="3">
        <f t="shared" si="206"/>
        <v>34.200000000000003</v>
      </c>
      <c r="L3278" s="3">
        <f t="shared" si="207"/>
        <v>649.79999999999995</v>
      </c>
      <c r="M3278" s="3" t="str">
        <f>TEXT(Table3[[#This Row],[Date]], "mmmm")</f>
        <v>February</v>
      </c>
      <c r="N3278" s="3" t="str">
        <f>_xlfn.XLOOKUP(D3278,Customers!A:A,Customers!B:B )</f>
        <v>Powell-Cox</v>
      </c>
      <c r="O3278" s="3" t="str">
        <f>_xlfn.XLOOKUP(C3278,Books!A:A,Books!B:B)</f>
        <v>Eat pattern view</v>
      </c>
      <c r="P3278" s="3" t="str">
        <f>INDEX(Customers!B:B,MATCH(D3278,Customers!A:A,0))</f>
        <v>Powell-Cox</v>
      </c>
    </row>
    <row r="3279" spans="1:16">
      <c r="A3279" t="s">
        <v>3926</v>
      </c>
      <c r="B3279" s="5">
        <v>44959</v>
      </c>
      <c r="C3279" t="s">
        <v>26</v>
      </c>
      <c r="D3279" t="s">
        <v>462</v>
      </c>
      <c r="E3279">
        <v>1</v>
      </c>
      <c r="F3279" t="str">
        <f t="shared" si="204"/>
        <v>normal</v>
      </c>
      <c r="G3279" s="3">
        <v>210</v>
      </c>
      <c r="H3279">
        <v>0</v>
      </c>
      <c r="I3279" t="str">
        <f t="shared" si="205"/>
        <v>full price</v>
      </c>
      <c r="J3279" s="3">
        <f>Table3[[#This Row],[Quantity_Sold]]*Table3[[#This Row],[Selling_Price]]</f>
        <v>210</v>
      </c>
      <c r="K3279" s="3">
        <f t="shared" si="206"/>
        <v>0</v>
      </c>
      <c r="L3279" s="3">
        <f t="shared" si="207"/>
        <v>210</v>
      </c>
      <c r="M3279" s="3" t="str">
        <f>TEXT(Table3[[#This Row],[Date]], "mmmm")</f>
        <v>February</v>
      </c>
      <c r="N3279" s="3" t="str">
        <f>_xlfn.XLOOKUP(D3279,Customers!A:A,Customers!B:B )</f>
        <v>Harris Ltd</v>
      </c>
      <c r="O3279" s="3" t="str">
        <f>_xlfn.XLOOKUP(C3279,Books!A:A,Books!B:B)</f>
        <v>Nearly material</v>
      </c>
      <c r="P3279" s="3" t="str">
        <f>INDEX(Customers!B:B,MATCH(D3279,Customers!A:A,0))</f>
        <v>Harris Ltd</v>
      </c>
    </row>
    <row r="3280" spans="1:16">
      <c r="A3280" t="s">
        <v>3927</v>
      </c>
      <c r="B3280" s="5">
        <v>44973</v>
      </c>
      <c r="C3280" t="s">
        <v>82</v>
      </c>
      <c r="D3280" t="s">
        <v>244</v>
      </c>
      <c r="E3280">
        <v>3</v>
      </c>
      <c r="F3280" t="str">
        <f t="shared" si="204"/>
        <v>normal</v>
      </c>
      <c r="G3280" s="3">
        <v>373</v>
      </c>
      <c r="H3280">
        <v>15</v>
      </c>
      <c r="I3280" t="str">
        <f t="shared" si="205"/>
        <v>discounted</v>
      </c>
      <c r="J3280" s="3">
        <f>Table3[[#This Row],[Quantity_Sold]]*Table3[[#This Row],[Selling_Price]]</f>
        <v>1119</v>
      </c>
      <c r="K3280" s="3">
        <f t="shared" si="206"/>
        <v>55.95</v>
      </c>
      <c r="L3280" s="3">
        <f t="shared" si="207"/>
        <v>1063.05</v>
      </c>
      <c r="M3280" s="3" t="str">
        <f>TEXT(Table3[[#This Row],[Date]], "mmmm")</f>
        <v>February</v>
      </c>
      <c r="N3280" s="3" t="str">
        <f>_xlfn.XLOOKUP(D3280,Customers!A:A,Customers!B:B )</f>
        <v>Byrd, Dixon and Kennedy</v>
      </c>
      <c r="O3280" s="3" t="str">
        <f>_xlfn.XLOOKUP(C3280,Books!A:A,Books!B:B)</f>
        <v>Light leader expect</v>
      </c>
      <c r="P3280" s="3" t="str">
        <f>INDEX(Customers!B:B,MATCH(D3280,Customers!A:A,0))</f>
        <v>Byrd, Dixon and Kennedy</v>
      </c>
    </row>
    <row r="3281" spans="1:16">
      <c r="A3281" t="s">
        <v>3928</v>
      </c>
      <c r="B3281" s="5">
        <v>44960</v>
      </c>
      <c r="C3281" t="s">
        <v>96</v>
      </c>
      <c r="D3281" t="s">
        <v>306</v>
      </c>
      <c r="E3281">
        <v>3</v>
      </c>
      <c r="F3281" t="str">
        <f t="shared" si="204"/>
        <v>normal</v>
      </c>
      <c r="G3281" s="3">
        <v>396</v>
      </c>
      <c r="H3281">
        <v>0</v>
      </c>
      <c r="I3281" t="str">
        <f t="shared" si="205"/>
        <v>full price</v>
      </c>
      <c r="J3281" s="3">
        <f>Table3[[#This Row],[Quantity_Sold]]*Table3[[#This Row],[Selling_Price]]</f>
        <v>1188</v>
      </c>
      <c r="K3281" s="3">
        <f t="shared" si="206"/>
        <v>0</v>
      </c>
      <c r="L3281" s="3">
        <f t="shared" si="207"/>
        <v>1188</v>
      </c>
      <c r="M3281" s="3" t="str">
        <f>TEXT(Table3[[#This Row],[Date]], "mmmm")</f>
        <v>February</v>
      </c>
      <c r="N3281" s="3" t="str">
        <f>_xlfn.XLOOKUP(D3281,Customers!A:A,Customers!B:B )</f>
        <v>Brown-Smith</v>
      </c>
      <c r="O3281" s="3" t="str">
        <f>_xlfn.XLOOKUP(C3281,Books!A:A,Books!B:B)</f>
        <v>Green city audience</v>
      </c>
      <c r="P3281" s="3" t="str">
        <f>INDEX(Customers!B:B,MATCH(D3281,Customers!A:A,0))</f>
        <v>Brown-Smith</v>
      </c>
    </row>
    <row r="3282" spans="1:16">
      <c r="A3282" t="s">
        <v>3929</v>
      </c>
      <c r="B3282" s="5">
        <v>44978</v>
      </c>
      <c r="C3282" t="s">
        <v>36</v>
      </c>
      <c r="D3282" t="s">
        <v>548</v>
      </c>
      <c r="E3282">
        <v>6</v>
      </c>
      <c r="F3282" t="str">
        <f t="shared" si="204"/>
        <v>Bulk</v>
      </c>
      <c r="G3282" s="3">
        <v>420</v>
      </c>
      <c r="H3282">
        <v>10</v>
      </c>
      <c r="I3282" t="str">
        <f t="shared" si="205"/>
        <v>discounted</v>
      </c>
      <c r="J3282" s="3">
        <f>Table3[[#This Row],[Quantity_Sold]]*Table3[[#This Row],[Selling_Price]]</f>
        <v>2520</v>
      </c>
      <c r="K3282" s="3">
        <f t="shared" si="206"/>
        <v>42</v>
      </c>
      <c r="L3282" s="3">
        <f t="shared" si="207"/>
        <v>2478</v>
      </c>
      <c r="M3282" s="3" t="str">
        <f>TEXT(Table3[[#This Row],[Date]], "mmmm")</f>
        <v>February</v>
      </c>
      <c r="N3282" s="3" t="str">
        <f>_xlfn.XLOOKUP(D3282,Customers!A:A,Customers!B:B )</f>
        <v>Mendoza LLC</v>
      </c>
      <c r="O3282" s="3" t="str">
        <f>_xlfn.XLOOKUP(C3282,Books!A:A,Books!B:B)</f>
        <v>Try fast</v>
      </c>
      <c r="P3282" s="3" t="str">
        <f>INDEX(Customers!B:B,MATCH(D3282,Customers!A:A,0))</f>
        <v>Mendoza LLC</v>
      </c>
    </row>
    <row r="3283" spans="1:16">
      <c r="A3283" t="s">
        <v>3930</v>
      </c>
      <c r="B3283" s="5">
        <v>44970</v>
      </c>
      <c r="C3283" t="s">
        <v>84</v>
      </c>
      <c r="D3283" t="s">
        <v>162</v>
      </c>
      <c r="E3283">
        <v>2</v>
      </c>
      <c r="F3283" t="str">
        <f t="shared" si="204"/>
        <v>normal</v>
      </c>
      <c r="G3283" s="3">
        <v>481</v>
      </c>
      <c r="H3283">
        <v>0</v>
      </c>
      <c r="I3283" t="str">
        <f t="shared" si="205"/>
        <v>full price</v>
      </c>
      <c r="J3283" s="3">
        <f>Table3[[#This Row],[Quantity_Sold]]*Table3[[#This Row],[Selling_Price]]</f>
        <v>962</v>
      </c>
      <c r="K3283" s="3">
        <f t="shared" si="206"/>
        <v>0</v>
      </c>
      <c r="L3283" s="3">
        <f t="shared" si="207"/>
        <v>962</v>
      </c>
      <c r="M3283" s="3" t="str">
        <f>TEXT(Table3[[#This Row],[Date]], "mmmm")</f>
        <v>February</v>
      </c>
      <c r="N3283" s="3" t="str">
        <f>_xlfn.XLOOKUP(D3283,Customers!A:A,Customers!B:B )</f>
        <v>Trevino PLC</v>
      </c>
      <c r="O3283" s="3" t="str">
        <f>_xlfn.XLOOKUP(C3283,Books!A:A,Books!B:B)</f>
        <v>Statement back brother</v>
      </c>
      <c r="P3283" s="3" t="str">
        <f>INDEX(Customers!B:B,MATCH(D3283,Customers!A:A,0))</f>
        <v>Trevino PLC</v>
      </c>
    </row>
    <row r="3284" spans="1:16">
      <c r="A3284" t="s">
        <v>3931</v>
      </c>
      <c r="B3284" s="5">
        <v>44966</v>
      </c>
      <c r="C3284" t="s">
        <v>58</v>
      </c>
      <c r="D3284" t="s">
        <v>626</v>
      </c>
      <c r="E3284">
        <v>3</v>
      </c>
      <c r="F3284" t="str">
        <f t="shared" si="204"/>
        <v>normal</v>
      </c>
      <c r="G3284" s="3">
        <v>467</v>
      </c>
      <c r="H3284">
        <v>10</v>
      </c>
      <c r="I3284" t="str">
        <f t="shared" si="205"/>
        <v>discounted</v>
      </c>
      <c r="J3284" s="3">
        <f>Table3[[#This Row],[Quantity_Sold]]*Table3[[#This Row],[Selling_Price]]</f>
        <v>1401</v>
      </c>
      <c r="K3284" s="3">
        <f t="shared" si="206"/>
        <v>46.7</v>
      </c>
      <c r="L3284" s="3">
        <f t="shared" si="207"/>
        <v>1354.3</v>
      </c>
      <c r="M3284" s="3" t="str">
        <f>TEXT(Table3[[#This Row],[Date]], "mmmm")</f>
        <v>February</v>
      </c>
      <c r="N3284" s="3" t="str">
        <f>_xlfn.XLOOKUP(D3284,Customers!A:A,Customers!B:B )</f>
        <v>Young Ltd</v>
      </c>
      <c r="O3284" s="3" t="str">
        <f>_xlfn.XLOOKUP(C3284,Books!A:A,Books!B:B)</f>
        <v>World threat</v>
      </c>
      <c r="P3284" s="3" t="str">
        <f>INDEX(Customers!B:B,MATCH(D3284,Customers!A:A,0))</f>
        <v>Young Ltd</v>
      </c>
    </row>
    <row r="3285" spans="1:16">
      <c r="A3285" t="s">
        <v>3932</v>
      </c>
      <c r="B3285" s="5">
        <v>44966</v>
      </c>
      <c r="C3285" t="s">
        <v>94</v>
      </c>
      <c r="D3285" t="s">
        <v>590</v>
      </c>
      <c r="E3285">
        <v>6</v>
      </c>
      <c r="F3285" t="str">
        <f t="shared" si="204"/>
        <v>Bulk</v>
      </c>
      <c r="G3285" s="3">
        <v>262</v>
      </c>
      <c r="H3285">
        <v>5</v>
      </c>
      <c r="I3285" t="str">
        <f t="shared" si="205"/>
        <v>discounted</v>
      </c>
      <c r="J3285" s="3">
        <f>Table3[[#This Row],[Quantity_Sold]]*Table3[[#This Row],[Selling_Price]]</f>
        <v>1572</v>
      </c>
      <c r="K3285" s="3">
        <f t="shared" si="206"/>
        <v>13.1</v>
      </c>
      <c r="L3285" s="3">
        <f t="shared" si="207"/>
        <v>1558.9</v>
      </c>
      <c r="M3285" s="3" t="str">
        <f>TEXT(Table3[[#This Row],[Date]], "mmmm")</f>
        <v>February</v>
      </c>
      <c r="N3285" s="3" t="str">
        <f>_xlfn.XLOOKUP(D3285,Customers!A:A,Customers!B:B )</f>
        <v>Mills, Robles and Smith</v>
      </c>
      <c r="O3285" s="3" t="str">
        <f>_xlfn.XLOOKUP(C3285,Books!A:A,Books!B:B)</f>
        <v>Number owner</v>
      </c>
      <c r="P3285" s="3" t="str">
        <f>INDEX(Customers!B:B,MATCH(D3285,Customers!A:A,0))</f>
        <v>Mills, Robles and Smith</v>
      </c>
    </row>
    <row r="3286" spans="1:16">
      <c r="A3286" t="s">
        <v>3933</v>
      </c>
      <c r="B3286" s="5">
        <v>44969</v>
      </c>
      <c r="C3286" t="s">
        <v>126</v>
      </c>
      <c r="D3286" t="s">
        <v>598</v>
      </c>
      <c r="E3286">
        <v>7</v>
      </c>
      <c r="F3286" t="str">
        <f t="shared" si="204"/>
        <v>Bulk</v>
      </c>
      <c r="G3286" s="3">
        <v>399</v>
      </c>
      <c r="H3286">
        <v>15</v>
      </c>
      <c r="I3286" t="str">
        <f t="shared" si="205"/>
        <v>discounted</v>
      </c>
      <c r="J3286" s="3">
        <f>Table3[[#This Row],[Quantity_Sold]]*Table3[[#This Row],[Selling_Price]]</f>
        <v>2793</v>
      </c>
      <c r="K3286" s="3">
        <f t="shared" si="206"/>
        <v>59.85</v>
      </c>
      <c r="L3286" s="3">
        <f t="shared" si="207"/>
        <v>2733.15</v>
      </c>
      <c r="M3286" s="3" t="str">
        <f>TEXT(Table3[[#This Row],[Date]], "mmmm")</f>
        <v>February</v>
      </c>
      <c r="N3286" s="3" t="str">
        <f>_xlfn.XLOOKUP(D3286,Customers!A:A,Customers!B:B )</f>
        <v>Clark LLC</v>
      </c>
      <c r="O3286" s="3" t="str">
        <f>_xlfn.XLOOKUP(C3286,Books!A:A,Books!B:B)</f>
        <v>Ahead leg senior</v>
      </c>
      <c r="P3286" s="3" t="str">
        <f>INDEX(Customers!B:B,MATCH(D3286,Customers!A:A,0))</f>
        <v>Clark LLC</v>
      </c>
    </row>
    <row r="3287" spans="1:16">
      <c r="A3287" t="s">
        <v>3934</v>
      </c>
      <c r="B3287" s="5">
        <v>44969</v>
      </c>
      <c r="C3287" t="s">
        <v>98</v>
      </c>
      <c r="D3287" t="s">
        <v>334</v>
      </c>
      <c r="E3287">
        <v>5</v>
      </c>
      <c r="F3287" t="str">
        <f t="shared" si="204"/>
        <v>normal</v>
      </c>
      <c r="G3287" s="3">
        <v>206</v>
      </c>
      <c r="H3287">
        <v>0</v>
      </c>
      <c r="I3287" t="str">
        <f t="shared" si="205"/>
        <v>full price</v>
      </c>
      <c r="J3287" s="3">
        <f>Table3[[#This Row],[Quantity_Sold]]*Table3[[#This Row],[Selling_Price]]</f>
        <v>1030</v>
      </c>
      <c r="K3287" s="3">
        <f t="shared" si="206"/>
        <v>0</v>
      </c>
      <c r="L3287" s="3">
        <f t="shared" si="207"/>
        <v>1030</v>
      </c>
      <c r="M3287" s="3" t="str">
        <f>TEXT(Table3[[#This Row],[Date]], "mmmm")</f>
        <v>February</v>
      </c>
      <c r="N3287" s="3" t="str">
        <f>_xlfn.XLOOKUP(D3287,Customers!A:A,Customers!B:B )</f>
        <v>Torres, Rodriguez and Edwards</v>
      </c>
      <c r="O3287" s="3" t="str">
        <f>_xlfn.XLOOKUP(C3287,Books!A:A,Books!B:B)</f>
        <v>Inside lot never discover</v>
      </c>
      <c r="P3287" s="3" t="str">
        <f>INDEX(Customers!B:B,MATCH(D3287,Customers!A:A,0))</f>
        <v>Torres, Rodriguez and Edwards</v>
      </c>
    </row>
    <row r="3288" spans="1:16">
      <c r="A3288" t="s">
        <v>3935</v>
      </c>
      <c r="B3288" s="5">
        <v>44976</v>
      </c>
      <c r="C3288" t="s">
        <v>15</v>
      </c>
      <c r="D3288" t="s">
        <v>410</v>
      </c>
      <c r="E3288">
        <v>6</v>
      </c>
      <c r="F3288" t="str">
        <f t="shared" si="204"/>
        <v>Bulk</v>
      </c>
      <c r="G3288" s="3">
        <v>248</v>
      </c>
      <c r="H3288">
        <v>0</v>
      </c>
      <c r="I3288" t="str">
        <f t="shared" si="205"/>
        <v>full price</v>
      </c>
      <c r="J3288" s="3">
        <f>Table3[[#This Row],[Quantity_Sold]]*Table3[[#This Row],[Selling_Price]]</f>
        <v>1488</v>
      </c>
      <c r="K3288" s="3">
        <f t="shared" si="206"/>
        <v>0</v>
      </c>
      <c r="L3288" s="3">
        <f t="shared" si="207"/>
        <v>1488</v>
      </c>
      <c r="M3288" s="3" t="str">
        <f>TEXT(Table3[[#This Row],[Date]], "mmmm")</f>
        <v>February</v>
      </c>
      <c r="N3288" s="3" t="str">
        <f>_xlfn.XLOOKUP(D3288,Customers!A:A,Customers!B:B )</f>
        <v>Norris Group</v>
      </c>
      <c r="O3288" s="3" t="str">
        <f>_xlfn.XLOOKUP(C3288,Books!A:A,Books!B:B)</f>
        <v>Especially father down</v>
      </c>
      <c r="P3288" s="3" t="str">
        <f>INDEX(Customers!B:B,MATCH(D3288,Customers!A:A,0))</f>
        <v>Norris Group</v>
      </c>
    </row>
    <row r="3289" spans="1:16">
      <c r="A3289" t="s">
        <v>3936</v>
      </c>
      <c r="B3289" s="5">
        <v>44972</v>
      </c>
      <c r="C3289" t="s">
        <v>100</v>
      </c>
      <c r="D3289" t="s">
        <v>578</v>
      </c>
      <c r="E3289">
        <v>7</v>
      </c>
      <c r="F3289" t="str">
        <f t="shared" si="204"/>
        <v>Bulk</v>
      </c>
      <c r="G3289" s="3">
        <v>334</v>
      </c>
      <c r="H3289">
        <v>0</v>
      </c>
      <c r="I3289" t="str">
        <f t="shared" si="205"/>
        <v>full price</v>
      </c>
      <c r="J3289" s="3">
        <f>Table3[[#This Row],[Quantity_Sold]]*Table3[[#This Row],[Selling_Price]]</f>
        <v>2338</v>
      </c>
      <c r="K3289" s="3">
        <f t="shared" si="206"/>
        <v>0</v>
      </c>
      <c r="L3289" s="3">
        <f t="shared" si="207"/>
        <v>2338</v>
      </c>
      <c r="M3289" s="3" t="str">
        <f>TEXT(Table3[[#This Row],[Date]], "mmmm")</f>
        <v>February</v>
      </c>
      <c r="N3289" s="3" t="str">
        <f>_xlfn.XLOOKUP(D3289,Customers!A:A,Customers!B:B )</f>
        <v>Moody-Dunn</v>
      </c>
      <c r="O3289" s="3" t="str">
        <f>_xlfn.XLOOKUP(C3289,Books!A:A,Books!B:B)</f>
        <v>Prevent particularly wrong</v>
      </c>
      <c r="P3289" s="3" t="str">
        <f>INDEX(Customers!B:B,MATCH(D3289,Customers!A:A,0))</f>
        <v>Moody-Dunn</v>
      </c>
    </row>
    <row r="3290" spans="1:16">
      <c r="A3290" t="s">
        <v>3937</v>
      </c>
      <c r="B3290" s="5">
        <v>44970</v>
      </c>
      <c r="C3290" t="s">
        <v>15</v>
      </c>
      <c r="D3290" t="s">
        <v>232</v>
      </c>
      <c r="E3290">
        <v>5</v>
      </c>
      <c r="F3290" t="str">
        <f t="shared" si="204"/>
        <v>normal</v>
      </c>
      <c r="G3290" s="3">
        <v>248</v>
      </c>
      <c r="H3290">
        <v>15</v>
      </c>
      <c r="I3290" t="str">
        <f t="shared" si="205"/>
        <v>discounted</v>
      </c>
      <c r="J3290" s="3">
        <f>Table3[[#This Row],[Quantity_Sold]]*Table3[[#This Row],[Selling_Price]]</f>
        <v>1240</v>
      </c>
      <c r="K3290" s="3">
        <f t="shared" si="206"/>
        <v>37.200000000000003</v>
      </c>
      <c r="L3290" s="3">
        <f t="shared" si="207"/>
        <v>1202.8</v>
      </c>
      <c r="M3290" s="3" t="str">
        <f>TEXT(Table3[[#This Row],[Date]], "mmmm")</f>
        <v>February</v>
      </c>
      <c r="N3290" s="3" t="str">
        <f>_xlfn.XLOOKUP(D3290,Customers!A:A,Customers!B:B )</f>
        <v>Mcknight LLC</v>
      </c>
      <c r="O3290" s="3" t="str">
        <f>_xlfn.XLOOKUP(C3290,Books!A:A,Books!B:B)</f>
        <v>Especially father down</v>
      </c>
      <c r="P3290" s="3" t="str">
        <f>INDEX(Customers!B:B,MATCH(D3290,Customers!A:A,0))</f>
        <v>Mcknight LLC</v>
      </c>
    </row>
    <row r="3291" spans="1:16">
      <c r="A3291" t="s">
        <v>3938</v>
      </c>
      <c r="B3291" s="5">
        <v>44961</v>
      </c>
      <c r="C3291" t="s">
        <v>80</v>
      </c>
      <c r="D3291" t="s">
        <v>136</v>
      </c>
      <c r="E3291">
        <v>7</v>
      </c>
      <c r="F3291" t="str">
        <f t="shared" si="204"/>
        <v>Bulk</v>
      </c>
      <c r="G3291" s="3">
        <v>164</v>
      </c>
      <c r="H3291">
        <v>10</v>
      </c>
      <c r="I3291" t="str">
        <f t="shared" si="205"/>
        <v>discounted</v>
      </c>
      <c r="J3291" s="3">
        <f>Table3[[#This Row],[Quantity_Sold]]*Table3[[#This Row],[Selling_Price]]</f>
        <v>1148</v>
      </c>
      <c r="K3291" s="3">
        <f t="shared" si="206"/>
        <v>16.399999999999999</v>
      </c>
      <c r="L3291" s="3">
        <f t="shared" si="207"/>
        <v>1131.5999999999999</v>
      </c>
      <c r="M3291" s="3" t="str">
        <f>TEXT(Table3[[#This Row],[Date]], "mmmm")</f>
        <v>February</v>
      </c>
      <c r="N3291" s="3" t="str">
        <f>_xlfn.XLOOKUP(D3291,Customers!A:A,Customers!B:B )</f>
        <v>Bowman Group</v>
      </c>
      <c r="O3291" s="3" t="str">
        <f>_xlfn.XLOOKUP(C3291,Books!A:A,Books!B:B)</f>
        <v>Can apply</v>
      </c>
      <c r="P3291" s="3" t="str">
        <f>INDEX(Customers!B:B,MATCH(D3291,Customers!A:A,0))</f>
        <v>Bowman Group</v>
      </c>
    </row>
    <row r="3292" spans="1:16">
      <c r="A3292" t="s">
        <v>3939</v>
      </c>
      <c r="B3292" s="5">
        <v>44970</v>
      </c>
      <c r="C3292" t="s">
        <v>98</v>
      </c>
      <c r="D3292" t="s">
        <v>141</v>
      </c>
      <c r="E3292">
        <v>3</v>
      </c>
      <c r="F3292" t="str">
        <f t="shared" si="204"/>
        <v>normal</v>
      </c>
      <c r="G3292" s="3">
        <v>206</v>
      </c>
      <c r="H3292">
        <v>10</v>
      </c>
      <c r="I3292" t="str">
        <f t="shared" si="205"/>
        <v>discounted</v>
      </c>
      <c r="J3292" s="3">
        <f>Table3[[#This Row],[Quantity_Sold]]*Table3[[#This Row],[Selling_Price]]</f>
        <v>618</v>
      </c>
      <c r="K3292" s="3">
        <f t="shared" si="206"/>
        <v>20.6</v>
      </c>
      <c r="L3292" s="3">
        <f t="shared" si="207"/>
        <v>597.4</v>
      </c>
      <c r="M3292" s="3" t="str">
        <f>TEXT(Table3[[#This Row],[Date]], "mmmm")</f>
        <v>February</v>
      </c>
      <c r="N3292" s="3" t="str">
        <f>_xlfn.XLOOKUP(D3292,Customers!A:A,Customers!B:B )</f>
        <v>Clark and Sons</v>
      </c>
      <c r="O3292" s="3" t="str">
        <f>_xlfn.XLOOKUP(C3292,Books!A:A,Books!B:B)</f>
        <v>Inside lot never discover</v>
      </c>
      <c r="P3292" s="3" t="str">
        <f>INDEX(Customers!B:B,MATCH(D3292,Customers!A:A,0))</f>
        <v>Clark and Sons</v>
      </c>
    </row>
    <row r="3293" spans="1:16">
      <c r="A3293" t="s">
        <v>3940</v>
      </c>
      <c r="B3293" s="5">
        <v>44985</v>
      </c>
      <c r="C3293" t="s">
        <v>96</v>
      </c>
      <c r="D3293" t="s">
        <v>528</v>
      </c>
      <c r="E3293">
        <v>9</v>
      </c>
      <c r="F3293" t="str">
        <f t="shared" si="204"/>
        <v>Bulk</v>
      </c>
      <c r="G3293" s="3">
        <v>396</v>
      </c>
      <c r="H3293">
        <v>5</v>
      </c>
      <c r="I3293" t="str">
        <f t="shared" si="205"/>
        <v>discounted</v>
      </c>
      <c r="J3293" s="3">
        <f>Table3[[#This Row],[Quantity_Sold]]*Table3[[#This Row],[Selling_Price]]</f>
        <v>3564</v>
      </c>
      <c r="K3293" s="3">
        <f t="shared" si="206"/>
        <v>19.8</v>
      </c>
      <c r="L3293" s="3">
        <f t="shared" si="207"/>
        <v>3544.2</v>
      </c>
      <c r="M3293" s="3" t="str">
        <f>TEXT(Table3[[#This Row],[Date]], "mmmm")</f>
        <v>February</v>
      </c>
      <c r="N3293" s="3" t="str">
        <f>_xlfn.XLOOKUP(D3293,Customers!A:A,Customers!B:B )</f>
        <v>Solis, Snyder and Newton</v>
      </c>
      <c r="O3293" s="3" t="str">
        <f>_xlfn.XLOOKUP(C3293,Books!A:A,Books!B:B)</f>
        <v>Green city audience</v>
      </c>
      <c r="P3293" s="3" t="str">
        <f>INDEX(Customers!B:B,MATCH(D3293,Customers!A:A,0))</f>
        <v>Solis, Snyder and Newton</v>
      </c>
    </row>
    <row r="3294" spans="1:16">
      <c r="A3294" t="s">
        <v>3941</v>
      </c>
      <c r="B3294" s="5">
        <v>44959</v>
      </c>
      <c r="C3294" t="s">
        <v>44</v>
      </c>
      <c r="D3294" t="s">
        <v>406</v>
      </c>
      <c r="E3294">
        <v>6</v>
      </c>
      <c r="F3294" t="str">
        <f t="shared" si="204"/>
        <v>Bulk</v>
      </c>
      <c r="G3294" s="3">
        <v>295</v>
      </c>
      <c r="H3294">
        <v>5</v>
      </c>
      <c r="I3294" t="str">
        <f t="shared" si="205"/>
        <v>discounted</v>
      </c>
      <c r="J3294" s="3">
        <f>Table3[[#This Row],[Quantity_Sold]]*Table3[[#This Row],[Selling_Price]]</f>
        <v>1770</v>
      </c>
      <c r="K3294" s="3">
        <f t="shared" si="206"/>
        <v>14.75</v>
      </c>
      <c r="L3294" s="3">
        <f t="shared" si="207"/>
        <v>1755.25</v>
      </c>
      <c r="M3294" s="3" t="str">
        <f>TEXT(Table3[[#This Row],[Date]], "mmmm")</f>
        <v>February</v>
      </c>
      <c r="N3294" s="3" t="str">
        <f>_xlfn.XLOOKUP(D3294,Customers!A:A,Customers!B:B )</f>
        <v>Hernandez PLC</v>
      </c>
      <c r="O3294" s="3" t="str">
        <f>_xlfn.XLOOKUP(C3294,Books!A:A,Books!B:B)</f>
        <v>Once suddenly</v>
      </c>
      <c r="P3294" s="3" t="str">
        <f>INDEX(Customers!B:B,MATCH(D3294,Customers!A:A,0))</f>
        <v>Hernandez PLC</v>
      </c>
    </row>
    <row r="3295" spans="1:16">
      <c r="A3295" t="s">
        <v>3942</v>
      </c>
      <c r="B3295" s="5">
        <v>44981</v>
      </c>
      <c r="C3295" t="s">
        <v>30</v>
      </c>
      <c r="D3295" t="s">
        <v>578</v>
      </c>
      <c r="E3295">
        <v>2</v>
      </c>
      <c r="F3295" t="str">
        <f t="shared" si="204"/>
        <v>normal</v>
      </c>
      <c r="G3295" s="3">
        <v>281</v>
      </c>
      <c r="H3295">
        <v>15</v>
      </c>
      <c r="I3295" t="str">
        <f t="shared" si="205"/>
        <v>discounted</v>
      </c>
      <c r="J3295" s="3">
        <f>Table3[[#This Row],[Quantity_Sold]]*Table3[[#This Row],[Selling_Price]]</f>
        <v>562</v>
      </c>
      <c r="K3295" s="3">
        <f t="shared" si="206"/>
        <v>42.15</v>
      </c>
      <c r="L3295" s="3">
        <f t="shared" si="207"/>
        <v>519.85</v>
      </c>
      <c r="M3295" s="3" t="str">
        <f>TEXT(Table3[[#This Row],[Date]], "mmmm")</f>
        <v>February</v>
      </c>
      <c r="N3295" s="3" t="str">
        <f>_xlfn.XLOOKUP(D3295,Customers!A:A,Customers!B:B )</f>
        <v>Moody-Dunn</v>
      </c>
      <c r="O3295" s="3" t="str">
        <f>_xlfn.XLOOKUP(C3295,Books!A:A,Books!B:B)</f>
        <v>Remember serve</v>
      </c>
      <c r="P3295" s="3" t="str">
        <f>INDEX(Customers!B:B,MATCH(D3295,Customers!A:A,0))</f>
        <v>Moody-Dunn</v>
      </c>
    </row>
    <row r="3296" spans="1:16">
      <c r="A3296" t="s">
        <v>3943</v>
      </c>
      <c r="B3296" s="5">
        <v>44982</v>
      </c>
      <c r="C3296" t="s">
        <v>10</v>
      </c>
      <c r="D3296" t="s">
        <v>160</v>
      </c>
      <c r="E3296">
        <v>3</v>
      </c>
      <c r="F3296" t="str">
        <f t="shared" si="204"/>
        <v>normal</v>
      </c>
      <c r="G3296" s="3">
        <v>167</v>
      </c>
      <c r="H3296">
        <v>0</v>
      </c>
      <c r="I3296" t="str">
        <f t="shared" si="205"/>
        <v>full price</v>
      </c>
      <c r="J3296" s="3">
        <f>Table3[[#This Row],[Quantity_Sold]]*Table3[[#This Row],[Selling_Price]]</f>
        <v>501</v>
      </c>
      <c r="K3296" s="3">
        <f t="shared" si="206"/>
        <v>0</v>
      </c>
      <c r="L3296" s="3">
        <f t="shared" si="207"/>
        <v>501</v>
      </c>
      <c r="M3296" s="3" t="str">
        <f>TEXT(Table3[[#This Row],[Date]], "mmmm")</f>
        <v>February</v>
      </c>
      <c r="N3296" s="3" t="str">
        <f>_xlfn.XLOOKUP(D3296,Customers!A:A,Customers!B:B )</f>
        <v>Wu Group</v>
      </c>
      <c r="O3296" s="3" t="str">
        <f>_xlfn.XLOOKUP(C3296,Books!A:A,Books!B:B)</f>
        <v>Late</v>
      </c>
      <c r="P3296" s="3" t="str">
        <f>INDEX(Customers!B:B,MATCH(D3296,Customers!A:A,0))</f>
        <v>Wu Group</v>
      </c>
    </row>
    <row r="3297" spans="1:16">
      <c r="A3297" t="s">
        <v>3944</v>
      </c>
      <c r="B3297" s="5">
        <v>44966</v>
      </c>
      <c r="C3297" t="s">
        <v>76</v>
      </c>
      <c r="D3297" t="s">
        <v>202</v>
      </c>
      <c r="E3297">
        <v>4</v>
      </c>
      <c r="F3297" t="str">
        <f t="shared" si="204"/>
        <v>normal</v>
      </c>
      <c r="G3297" s="3">
        <v>305</v>
      </c>
      <c r="H3297">
        <v>5</v>
      </c>
      <c r="I3297" t="str">
        <f t="shared" si="205"/>
        <v>discounted</v>
      </c>
      <c r="J3297" s="3">
        <f>Table3[[#This Row],[Quantity_Sold]]*Table3[[#This Row],[Selling_Price]]</f>
        <v>1220</v>
      </c>
      <c r="K3297" s="3">
        <f t="shared" si="206"/>
        <v>15.25</v>
      </c>
      <c r="L3297" s="3">
        <f t="shared" si="207"/>
        <v>1204.75</v>
      </c>
      <c r="M3297" s="3" t="str">
        <f>TEXT(Table3[[#This Row],[Date]], "mmmm")</f>
        <v>February</v>
      </c>
      <c r="N3297" s="3" t="str">
        <f>_xlfn.XLOOKUP(D3297,Customers!A:A,Customers!B:B )</f>
        <v>Finley and Sons</v>
      </c>
      <c r="O3297" s="3" t="str">
        <f>_xlfn.XLOOKUP(C3297,Books!A:A,Books!B:B)</f>
        <v>Above treatment</v>
      </c>
      <c r="P3297" s="3" t="str">
        <f>INDEX(Customers!B:B,MATCH(D3297,Customers!A:A,0))</f>
        <v>Finley and Sons</v>
      </c>
    </row>
    <row r="3298" spans="1:16">
      <c r="A3298" t="s">
        <v>3945</v>
      </c>
      <c r="B3298" s="5">
        <v>44971</v>
      </c>
      <c r="C3298" t="s">
        <v>62</v>
      </c>
      <c r="D3298" t="s">
        <v>520</v>
      </c>
      <c r="E3298">
        <v>8</v>
      </c>
      <c r="F3298" t="str">
        <f t="shared" si="204"/>
        <v>Bulk</v>
      </c>
      <c r="G3298" s="3">
        <v>336</v>
      </c>
      <c r="H3298">
        <v>5</v>
      </c>
      <c r="I3298" t="str">
        <f t="shared" si="205"/>
        <v>discounted</v>
      </c>
      <c r="J3298" s="3">
        <f>Table3[[#This Row],[Quantity_Sold]]*Table3[[#This Row],[Selling_Price]]</f>
        <v>2688</v>
      </c>
      <c r="K3298" s="3">
        <f t="shared" si="206"/>
        <v>16.8</v>
      </c>
      <c r="L3298" s="3">
        <f t="shared" si="207"/>
        <v>2671.2</v>
      </c>
      <c r="M3298" s="3" t="str">
        <f>TEXT(Table3[[#This Row],[Date]], "mmmm")</f>
        <v>February</v>
      </c>
      <c r="N3298" s="3" t="str">
        <f>_xlfn.XLOOKUP(D3298,Customers!A:A,Customers!B:B )</f>
        <v>Lucero and Sons</v>
      </c>
      <c r="O3298" s="3" t="str">
        <f>_xlfn.XLOOKUP(C3298,Books!A:A,Books!B:B)</f>
        <v>Wife get age</v>
      </c>
      <c r="P3298" s="3" t="str">
        <f>INDEX(Customers!B:B,MATCH(D3298,Customers!A:A,0))</f>
        <v>Lucero and Sons</v>
      </c>
    </row>
    <row r="3299" spans="1:16">
      <c r="A3299" t="s">
        <v>3946</v>
      </c>
      <c r="B3299" s="5">
        <v>44969</v>
      </c>
      <c r="C3299" t="s">
        <v>7</v>
      </c>
      <c r="D3299" t="s">
        <v>384</v>
      </c>
      <c r="E3299">
        <v>2</v>
      </c>
      <c r="F3299" t="str">
        <f t="shared" si="204"/>
        <v>normal</v>
      </c>
      <c r="G3299" s="3">
        <v>341</v>
      </c>
      <c r="H3299">
        <v>5</v>
      </c>
      <c r="I3299" t="str">
        <f t="shared" si="205"/>
        <v>discounted</v>
      </c>
      <c r="J3299" s="3">
        <f>Table3[[#This Row],[Quantity_Sold]]*Table3[[#This Row],[Selling_Price]]</f>
        <v>682</v>
      </c>
      <c r="K3299" s="3">
        <f t="shared" si="206"/>
        <v>17.05</v>
      </c>
      <c r="L3299" s="3">
        <f t="shared" si="207"/>
        <v>664.95</v>
      </c>
      <c r="M3299" s="3" t="str">
        <f>TEXT(Table3[[#This Row],[Date]], "mmmm")</f>
        <v>February</v>
      </c>
      <c r="N3299" s="3" t="str">
        <f>_xlfn.XLOOKUP(D3299,Customers!A:A,Customers!B:B )</f>
        <v>Mendoza-Burke</v>
      </c>
      <c r="O3299" s="3" t="str">
        <f>_xlfn.XLOOKUP(C3299,Books!A:A,Books!B:B)</f>
        <v>Key protect simple fall</v>
      </c>
      <c r="P3299" s="3" t="str">
        <f>INDEX(Customers!B:B,MATCH(D3299,Customers!A:A,0))</f>
        <v>Mendoza-Burke</v>
      </c>
    </row>
    <row r="3300" spans="1:16">
      <c r="A3300" t="s">
        <v>3947</v>
      </c>
      <c r="B3300" s="5">
        <v>44973</v>
      </c>
      <c r="C3300" t="s">
        <v>70</v>
      </c>
      <c r="D3300" t="s">
        <v>428</v>
      </c>
      <c r="E3300">
        <v>3</v>
      </c>
      <c r="F3300" t="str">
        <f t="shared" si="204"/>
        <v>normal</v>
      </c>
      <c r="G3300" s="3">
        <v>370</v>
      </c>
      <c r="H3300">
        <v>0</v>
      </c>
      <c r="I3300" t="str">
        <f t="shared" si="205"/>
        <v>full price</v>
      </c>
      <c r="J3300" s="3">
        <f>Table3[[#This Row],[Quantity_Sold]]*Table3[[#This Row],[Selling_Price]]</f>
        <v>1110</v>
      </c>
      <c r="K3300" s="3">
        <f t="shared" si="206"/>
        <v>0</v>
      </c>
      <c r="L3300" s="3">
        <f t="shared" si="207"/>
        <v>1110</v>
      </c>
      <c r="M3300" s="3" t="str">
        <f>TEXT(Table3[[#This Row],[Date]], "mmmm")</f>
        <v>February</v>
      </c>
      <c r="N3300" s="3" t="str">
        <f>_xlfn.XLOOKUP(D3300,Customers!A:A,Customers!B:B )</f>
        <v>Daniels-Bond</v>
      </c>
      <c r="O3300" s="3" t="str">
        <f>_xlfn.XLOOKUP(C3300,Books!A:A,Books!B:B)</f>
        <v>Assume wrong</v>
      </c>
      <c r="P3300" s="3" t="str">
        <f>INDEX(Customers!B:B,MATCH(D3300,Customers!A:A,0))</f>
        <v>Daniels-Bond</v>
      </c>
    </row>
    <row r="3301" spans="1:16">
      <c r="A3301" t="s">
        <v>3948</v>
      </c>
      <c r="B3301" s="5">
        <v>44965</v>
      </c>
      <c r="C3301" t="s">
        <v>60</v>
      </c>
      <c r="D3301" t="s">
        <v>184</v>
      </c>
      <c r="E3301">
        <v>7</v>
      </c>
      <c r="F3301" t="str">
        <f t="shared" si="204"/>
        <v>Bulk</v>
      </c>
      <c r="G3301" s="3">
        <v>459</v>
      </c>
      <c r="H3301">
        <v>5</v>
      </c>
      <c r="I3301" t="str">
        <f t="shared" si="205"/>
        <v>discounted</v>
      </c>
      <c r="J3301" s="3">
        <f>Table3[[#This Row],[Quantity_Sold]]*Table3[[#This Row],[Selling_Price]]</f>
        <v>3213</v>
      </c>
      <c r="K3301" s="3">
        <f t="shared" si="206"/>
        <v>22.95</v>
      </c>
      <c r="L3301" s="3">
        <f t="shared" si="207"/>
        <v>3190.05</v>
      </c>
      <c r="M3301" s="3" t="str">
        <f>TEXT(Table3[[#This Row],[Date]], "mmmm")</f>
        <v>February</v>
      </c>
      <c r="N3301" s="3" t="str">
        <f>_xlfn.XLOOKUP(D3301,Customers!A:A,Customers!B:B )</f>
        <v>Wells, Jones and Rogers</v>
      </c>
      <c r="O3301" s="3" t="str">
        <f>_xlfn.XLOOKUP(C3301,Books!A:A,Books!B:B)</f>
        <v>Whatever method</v>
      </c>
      <c r="P3301" s="3" t="str">
        <f>INDEX(Customers!B:B,MATCH(D3301,Customers!A:A,0))</f>
        <v>Wells, Jones and Rogers</v>
      </c>
    </row>
    <row r="3302" spans="1:16">
      <c r="A3302" t="s">
        <v>3949</v>
      </c>
      <c r="B3302" s="5">
        <v>44985</v>
      </c>
      <c r="C3302" t="s">
        <v>64</v>
      </c>
      <c r="D3302" t="s">
        <v>430</v>
      </c>
      <c r="E3302">
        <v>6</v>
      </c>
      <c r="F3302" t="str">
        <f t="shared" si="204"/>
        <v>Bulk</v>
      </c>
      <c r="G3302" s="3">
        <v>487</v>
      </c>
      <c r="H3302">
        <v>0</v>
      </c>
      <c r="I3302" t="str">
        <f t="shared" si="205"/>
        <v>full price</v>
      </c>
      <c r="J3302" s="3">
        <f>Table3[[#This Row],[Quantity_Sold]]*Table3[[#This Row],[Selling_Price]]</f>
        <v>2922</v>
      </c>
      <c r="K3302" s="3">
        <f t="shared" si="206"/>
        <v>0</v>
      </c>
      <c r="L3302" s="3">
        <f t="shared" si="207"/>
        <v>2922</v>
      </c>
      <c r="M3302" s="3" t="str">
        <f>TEXT(Table3[[#This Row],[Date]], "mmmm")</f>
        <v>February</v>
      </c>
      <c r="N3302" s="3" t="str">
        <f>_xlfn.XLOOKUP(D3302,Customers!A:A,Customers!B:B )</f>
        <v>Ford PLC</v>
      </c>
      <c r="O3302" s="3" t="str">
        <f>_xlfn.XLOOKUP(C3302,Books!A:A,Books!B:B)</f>
        <v>Health beyond back</v>
      </c>
      <c r="P3302" s="3" t="str">
        <f>INDEX(Customers!B:B,MATCH(D3302,Customers!A:A,0))</f>
        <v>Ford PLC</v>
      </c>
    </row>
    <row r="3303" spans="1:16">
      <c r="A3303" t="s">
        <v>3950</v>
      </c>
      <c r="B3303" s="5">
        <v>44962</v>
      </c>
      <c r="C3303" t="s">
        <v>110</v>
      </c>
      <c r="D3303" t="s">
        <v>540</v>
      </c>
      <c r="E3303">
        <v>3</v>
      </c>
      <c r="F3303" t="str">
        <f t="shared" si="204"/>
        <v>normal</v>
      </c>
      <c r="G3303" s="3">
        <v>451</v>
      </c>
      <c r="H3303">
        <v>0</v>
      </c>
      <c r="I3303" t="str">
        <f t="shared" si="205"/>
        <v>full price</v>
      </c>
      <c r="J3303" s="3">
        <f>Table3[[#This Row],[Quantity_Sold]]*Table3[[#This Row],[Selling_Price]]</f>
        <v>1353</v>
      </c>
      <c r="K3303" s="3">
        <f t="shared" si="206"/>
        <v>0</v>
      </c>
      <c r="L3303" s="3">
        <f t="shared" si="207"/>
        <v>1353</v>
      </c>
      <c r="M3303" s="3" t="str">
        <f>TEXT(Table3[[#This Row],[Date]], "mmmm")</f>
        <v>February</v>
      </c>
      <c r="N3303" s="3" t="str">
        <f>_xlfn.XLOOKUP(D3303,Customers!A:A,Customers!B:B )</f>
        <v>Patel-Thomas</v>
      </c>
      <c r="O3303" s="3" t="str">
        <f>_xlfn.XLOOKUP(C3303,Books!A:A,Books!B:B)</f>
        <v>Sense produce</v>
      </c>
      <c r="P3303" s="3" t="str">
        <f>INDEX(Customers!B:B,MATCH(D3303,Customers!A:A,0))</f>
        <v>Patel-Thomas</v>
      </c>
    </row>
    <row r="3304" spans="1:16">
      <c r="A3304" t="s">
        <v>3951</v>
      </c>
      <c r="B3304" s="5">
        <v>44964</v>
      </c>
      <c r="C3304" t="s">
        <v>34</v>
      </c>
      <c r="D3304" t="s">
        <v>278</v>
      </c>
      <c r="E3304">
        <v>2</v>
      </c>
      <c r="F3304" t="str">
        <f t="shared" si="204"/>
        <v>normal</v>
      </c>
      <c r="G3304" s="3">
        <v>284</v>
      </c>
      <c r="H3304">
        <v>10</v>
      </c>
      <c r="I3304" t="str">
        <f t="shared" si="205"/>
        <v>discounted</v>
      </c>
      <c r="J3304" s="3">
        <f>Table3[[#This Row],[Quantity_Sold]]*Table3[[#This Row],[Selling_Price]]</f>
        <v>568</v>
      </c>
      <c r="K3304" s="3">
        <f t="shared" si="206"/>
        <v>28.4</v>
      </c>
      <c r="L3304" s="3">
        <f t="shared" si="207"/>
        <v>539.6</v>
      </c>
      <c r="M3304" s="3" t="str">
        <f>TEXT(Table3[[#This Row],[Date]], "mmmm")</f>
        <v>February</v>
      </c>
      <c r="N3304" s="3" t="str">
        <f>_xlfn.XLOOKUP(D3304,Customers!A:A,Customers!B:B )</f>
        <v>Reid, Chavez and Flowers</v>
      </c>
      <c r="O3304" s="3" t="str">
        <f>_xlfn.XLOOKUP(C3304,Books!A:A,Books!B:B)</f>
        <v>Against realize bill</v>
      </c>
      <c r="P3304" s="3" t="str">
        <f>INDEX(Customers!B:B,MATCH(D3304,Customers!A:A,0))</f>
        <v>Reid, Chavez and Flowers</v>
      </c>
    </row>
    <row r="3305" spans="1:16">
      <c r="A3305" t="s">
        <v>3952</v>
      </c>
      <c r="B3305" s="5">
        <v>44967</v>
      </c>
      <c r="C3305" t="s">
        <v>68</v>
      </c>
      <c r="D3305" t="s">
        <v>518</v>
      </c>
      <c r="E3305">
        <v>6</v>
      </c>
      <c r="F3305" t="str">
        <f t="shared" si="204"/>
        <v>Bulk</v>
      </c>
      <c r="G3305" s="3">
        <v>410</v>
      </c>
      <c r="H3305">
        <v>5</v>
      </c>
      <c r="I3305" t="str">
        <f t="shared" si="205"/>
        <v>discounted</v>
      </c>
      <c r="J3305" s="3">
        <f>Table3[[#This Row],[Quantity_Sold]]*Table3[[#This Row],[Selling_Price]]</f>
        <v>2460</v>
      </c>
      <c r="K3305" s="3">
        <f t="shared" si="206"/>
        <v>20.5</v>
      </c>
      <c r="L3305" s="3">
        <f t="shared" si="207"/>
        <v>2439.5</v>
      </c>
      <c r="M3305" s="3" t="str">
        <f>TEXT(Table3[[#This Row],[Date]], "mmmm")</f>
        <v>February</v>
      </c>
      <c r="N3305" s="3" t="str">
        <f>_xlfn.XLOOKUP(D3305,Customers!A:A,Customers!B:B )</f>
        <v>Koch, Tran and Garner</v>
      </c>
      <c r="O3305" s="3" t="str">
        <f>_xlfn.XLOOKUP(C3305,Books!A:A,Books!B:B)</f>
        <v>Audience will series</v>
      </c>
      <c r="P3305" s="3" t="str">
        <f>INDEX(Customers!B:B,MATCH(D3305,Customers!A:A,0))</f>
        <v>Koch, Tran and Garner</v>
      </c>
    </row>
    <row r="3306" spans="1:16">
      <c r="A3306" t="s">
        <v>3953</v>
      </c>
      <c r="B3306" s="5">
        <v>44969</v>
      </c>
      <c r="C3306" t="s">
        <v>38</v>
      </c>
      <c r="D3306" t="s">
        <v>456</v>
      </c>
      <c r="E3306">
        <v>4</v>
      </c>
      <c r="F3306" t="str">
        <f t="shared" si="204"/>
        <v>normal</v>
      </c>
      <c r="G3306" s="3">
        <v>417</v>
      </c>
      <c r="H3306">
        <v>10</v>
      </c>
      <c r="I3306" t="str">
        <f t="shared" si="205"/>
        <v>discounted</v>
      </c>
      <c r="J3306" s="3">
        <f>Table3[[#This Row],[Quantity_Sold]]*Table3[[#This Row],[Selling_Price]]</f>
        <v>1668</v>
      </c>
      <c r="K3306" s="3">
        <f t="shared" si="206"/>
        <v>41.7</v>
      </c>
      <c r="L3306" s="3">
        <f t="shared" si="207"/>
        <v>1626.3</v>
      </c>
      <c r="M3306" s="3" t="str">
        <f>TEXT(Table3[[#This Row],[Date]], "mmmm")</f>
        <v>February</v>
      </c>
      <c r="N3306" s="3" t="str">
        <f>_xlfn.XLOOKUP(D3306,Customers!A:A,Customers!B:B )</f>
        <v>Baker, Gonzalez and Wood</v>
      </c>
      <c r="O3306" s="3" t="str">
        <f>_xlfn.XLOOKUP(C3306,Books!A:A,Books!B:B)</f>
        <v>Impact believe worker look</v>
      </c>
      <c r="P3306" s="3" t="str">
        <f>INDEX(Customers!B:B,MATCH(D3306,Customers!A:A,0))</f>
        <v>Baker, Gonzalez and Wood</v>
      </c>
    </row>
    <row r="3307" spans="1:16">
      <c r="A3307" t="s">
        <v>3954</v>
      </c>
      <c r="B3307" s="5">
        <v>44959</v>
      </c>
      <c r="C3307" t="s">
        <v>48</v>
      </c>
      <c r="D3307" t="s">
        <v>442</v>
      </c>
      <c r="E3307">
        <v>7</v>
      </c>
      <c r="F3307" t="str">
        <f t="shared" si="204"/>
        <v>Bulk</v>
      </c>
      <c r="G3307" s="3">
        <v>386</v>
      </c>
      <c r="H3307">
        <v>15</v>
      </c>
      <c r="I3307" t="str">
        <f t="shared" si="205"/>
        <v>discounted</v>
      </c>
      <c r="J3307" s="3">
        <f>Table3[[#This Row],[Quantity_Sold]]*Table3[[#This Row],[Selling_Price]]</f>
        <v>2702</v>
      </c>
      <c r="K3307" s="3">
        <f t="shared" si="206"/>
        <v>57.9</v>
      </c>
      <c r="L3307" s="3">
        <f t="shared" si="207"/>
        <v>2644.1</v>
      </c>
      <c r="M3307" s="3" t="str">
        <f>TEXT(Table3[[#This Row],[Date]], "mmmm")</f>
        <v>February</v>
      </c>
      <c r="N3307" s="3" t="str">
        <f>_xlfn.XLOOKUP(D3307,Customers!A:A,Customers!B:B )</f>
        <v>Terry-Simpson</v>
      </c>
      <c r="O3307" s="3" t="str">
        <f>_xlfn.XLOOKUP(C3307,Books!A:A,Books!B:B)</f>
        <v>Choose level</v>
      </c>
      <c r="P3307" s="3" t="str">
        <f>INDEX(Customers!B:B,MATCH(D3307,Customers!A:A,0))</f>
        <v>Terry-Simpson</v>
      </c>
    </row>
    <row r="3308" spans="1:16">
      <c r="A3308" t="s">
        <v>3955</v>
      </c>
      <c r="B3308" s="5">
        <v>44967</v>
      </c>
      <c r="C3308" t="s">
        <v>116</v>
      </c>
      <c r="D3308" t="s">
        <v>132</v>
      </c>
      <c r="E3308">
        <v>8</v>
      </c>
      <c r="F3308" t="str">
        <f t="shared" si="204"/>
        <v>Bulk</v>
      </c>
      <c r="G3308" s="3">
        <v>209</v>
      </c>
      <c r="H3308">
        <v>0</v>
      </c>
      <c r="I3308" t="str">
        <f t="shared" si="205"/>
        <v>full price</v>
      </c>
      <c r="J3308" s="3">
        <f>Table3[[#This Row],[Quantity_Sold]]*Table3[[#This Row],[Selling_Price]]</f>
        <v>1672</v>
      </c>
      <c r="K3308" s="3">
        <f t="shared" si="206"/>
        <v>0</v>
      </c>
      <c r="L3308" s="3">
        <f t="shared" si="207"/>
        <v>1672</v>
      </c>
      <c r="M3308" s="3" t="str">
        <f>TEXT(Table3[[#This Row],[Date]], "mmmm")</f>
        <v>February</v>
      </c>
      <c r="N3308" s="3" t="str">
        <f>_xlfn.XLOOKUP(D3308,Customers!A:A,Customers!B:B )</f>
        <v>Harris, Wilkinson and Barber</v>
      </c>
      <c r="O3308" s="3" t="str">
        <f>_xlfn.XLOOKUP(C3308,Books!A:A,Books!B:B)</f>
        <v>Present positive</v>
      </c>
      <c r="P3308" s="3" t="str">
        <f>INDEX(Customers!B:B,MATCH(D3308,Customers!A:A,0))</f>
        <v>Harris, Wilkinson and Barber</v>
      </c>
    </row>
    <row r="3309" spans="1:16">
      <c r="A3309" t="s">
        <v>3956</v>
      </c>
      <c r="B3309" s="5">
        <v>44959</v>
      </c>
      <c r="C3309" t="s">
        <v>28</v>
      </c>
      <c r="D3309" t="s">
        <v>590</v>
      </c>
      <c r="E3309">
        <v>3</v>
      </c>
      <c r="F3309" t="str">
        <f t="shared" si="204"/>
        <v>normal</v>
      </c>
      <c r="G3309" s="3">
        <v>342</v>
      </c>
      <c r="H3309">
        <v>5</v>
      </c>
      <c r="I3309" t="str">
        <f t="shared" si="205"/>
        <v>discounted</v>
      </c>
      <c r="J3309" s="3">
        <f>Table3[[#This Row],[Quantity_Sold]]*Table3[[#This Row],[Selling_Price]]</f>
        <v>1026</v>
      </c>
      <c r="K3309" s="3">
        <f t="shared" si="206"/>
        <v>17.100000000000001</v>
      </c>
      <c r="L3309" s="3">
        <f t="shared" si="207"/>
        <v>1008.9</v>
      </c>
      <c r="M3309" s="3" t="str">
        <f>TEXT(Table3[[#This Row],[Date]], "mmmm")</f>
        <v>February</v>
      </c>
      <c r="N3309" s="3" t="str">
        <f>_xlfn.XLOOKUP(D3309,Customers!A:A,Customers!B:B )</f>
        <v>Mills, Robles and Smith</v>
      </c>
      <c r="O3309" s="3" t="str">
        <f>_xlfn.XLOOKUP(C3309,Books!A:A,Books!B:B)</f>
        <v>Eat pattern view</v>
      </c>
      <c r="P3309" s="3" t="str">
        <f>INDEX(Customers!B:B,MATCH(D3309,Customers!A:A,0))</f>
        <v>Mills, Robles and Smith</v>
      </c>
    </row>
    <row r="3310" spans="1:16">
      <c r="A3310" t="s">
        <v>3957</v>
      </c>
      <c r="B3310" s="5">
        <v>44972</v>
      </c>
      <c r="C3310" t="s">
        <v>118</v>
      </c>
      <c r="D3310" t="s">
        <v>153</v>
      </c>
      <c r="E3310">
        <v>6</v>
      </c>
      <c r="F3310" t="str">
        <f t="shared" si="204"/>
        <v>Bulk</v>
      </c>
      <c r="G3310" s="3">
        <v>192</v>
      </c>
      <c r="H3310">
        <v>15</v>
      </c>
      <c r="I3310" t="str">
        <f t="shared" si="205"/>
        <v>discounted</v>
      </c>
      <c r="J3310" s="3">
        <f>Table3[[#This Row],[Quantity_Sold]]*Table3[[#This Row],[Selling_Price]]</f>
        <v>1152</v>
      </c>
      <c r="K3310" s="3">
        <f t="shared" si="206"/>
        <v>28.8</v>
      </c>
      <c r="L3310" s="3">
        <f t="shared" si="207"/>
        <v>1123.2</v>
      </c>
      <c r="M3310" s="3" t="str">
        <f>TEXT(Table3[[#This Row],[Date]], "mmmm")</f>
        <v>February</v>
      </c>
      <c r="N3310" s="3" t="str">
        <f>_xlfn.XLOOKUP(D3310,Customers!A:A,Customers!B:B )</f>
        <v>Brown and Sons</v>
      </c>
      <c r="O3310" s="3" t="str">
        <f>_xlfn.XLOOKUP(C3310,Books!A:A,Books!B:B)</f>
        <v>Attorney</v>
      </c>
      <c r="P3310" s="3" t="str">
        <f>INDEX(Customers!B:B,MATCH(D3310,Customers!A:A,0))</f>
        <v>Brown and Sons</v>
      </c>
    </row>
    <row r="3311" spans="1:16">
      <c r="A3311" t="s">
        <v>3958</v>
      </c>
      <c r="B3311" s="5">
        <v>44977</v>
      </c>
      <c r="C3311" t="s">
        <v>88</v>
      </c>
      <c r="D3311" t="s">
        <v>220</v>
      </c>
      <c r="E3311">
        <v>3</v>
      </c>
      <c r="F3311" t="str">
        <f t="shared" si="204"/>
        <v>normal</v>
      </c>
      <c r="G3311" s="3">
        <v>456</v>
      </c>
      <c r="H3311">
        <v>15</v>
      </c>
      <c r="I3311" t="str">
        <f t="shared" si="205"/>
        <v>discounted</v>
      </c>
      <c r="J3311" s="3">
        <f>Table3[[#This Row],[Quantity_Sold]]*Table3[[#This Row],[Selling_Price]]</f>
        <v>1368</v>
      </c>
      <c r="K3311" s="3">
        <f t="shared" si="206"/>
        <v>68.400000000000006</v>
      </c>
      <c r="L3311" s="3">
        <f t="shared" si="207"/>
        <v>1299.5999999999999</v>
      </c>
      <c r="M3311" s="3" t="str">
        <f>TEXT(Table3[[#This Row],[Date]], "mmmm")</f>
        <v>February</v>
      </c>
      <c r="N3311" s="3" t="str">
        <f>_xlfn.XLOOKUP(D3311,Customers!A:A,Customers!B:B )</f>
        <v>Moore-Torres</v>
      </c>
      <c r="O3311" s="3" t="str">
        <f>_xlfn.XLOOKUP(C3311,Books!A:A,Books!B:B)</f>
        <v>Lay chance</v>
      </c>
      <c r="P3311" s="3" t="str">
        <f>INDEX(Customers!B:B,MATCH(D3311,Customers!A:A,0))</f>
        <v>Moore-Torres</v>
      </c>
    </row>
    <row r="3312" spans="1:16">
      <c r="A3312" t="s">
        <v>3959</v>
      </c>
      <c r="B3312" s="5">
        <v>44978</v>
      </c>
      <c r="C3312" t="s">
        <v>116</v>
      </c>
      <c r="D3312" t="s">
        <v>230</v>
      </c>
      <c r="E3312">
        <v>10</v>
      </c>
      <c r="F3312" t="str">
        <f t="shared" si="204"/>
        <v>Bulk</v>
      </c>
      <c r="G3312" s="3">
        <v>209</v>
      </c>
      <c r="H3312">
        <v>5</v>
      </c>
      <c r="I3312" t="str">
        <f t="shared" si="205"/>
        <v>discounted</v>
      </c>
      <c r="J3312" s="3">
        <f>Table3[[#This Row],[Quantity_Sold]]*Table3[[#This Row],[Selling_Price]]</f>
        <v>2090</v>
      </c>
      <c r="K3312" s="3">
        <f t="shared" si="206"/>
        <v>10.45</v>
      </c>
      <c r="L3312" s="3">
        <f t="shared" si="207"/>
        <v>2079.5500000000002</v>
      </c>
      <c r="M3312" s="3" t="str">
        <f>TEXT(Table3[[#This Row],[Date]], "mmmm")</f>
        <v>February</v>
      </c>
      <c r="N3312" s="3" t="str">
        <f>_xlfn.XLOOKUP(D3312,Customers!A:A,Customers!B:B )</f>
        <v>Alexander-Williams</v>
      </c>
      <c r="O3312" s="3" t="str">
        <f>_xlfn.XLOOKUP(C3312,Books!A:A,Books!B:B)</f>
        <v>Present positive</v>
      </c>
      <c r="P3312" s="3" t="str">
        <f>INDEX(Customers!B:B,MATCH(D3312,Customers!A:A,0))</f>
        <v>Alexander-Williams</v>
      </c>
    </row>
    <row r="3313" spans="1:16">
      <c r="A3313" t="s">
        <v>3960</v>
      </c>
      <c r="B3313" s="5">
        <v>44981</v>
      </c>
      <c r="C3313" t="s">
        <v>76</v>
      </c>
      <c r="D3313" t="s">
        <v>376</v>
      </c>
      <c r="E3313">
        <v>9</v>
      </c>
      <c r="F3313" t="str">
        <f t="shared" si="204"/>
        <v>Bulk</v>
      </c>
      <c r="G3313" s="3">
        <v>305</v>
      </c>
      <c r="H3313">
        <v>5</v>
      </c>
      <c r="I3313" t="str">
        <f t="shared" si="205"/>
        <v>discounted</v>
      </c>
      <c r="J3313" s="3">
        <f>Table3[[#This Row],[Quantity_Sold]]*Table3[[#This Row],[Selling_Price]]</f>
        <v>2745</v>
      </c>
      <c r="K3313" s="3">
        <f t="shared" si="206"/>
        <v>15.25</v>
      </c>
      <c r="L3313" s="3">
        <f t="shared" si="207"/>
        <v>2729.75</v>
      </c>
      <c r="M3313" s="3" t="str">
        <f>TEXT(Table3[[#This Row],[Date]], "mmmm")</f>
        <v>February</v>
      </c>
      <c r="N3313" s="3" t="str">
        <f>_xlfn.XLOOKUP(D3313,Customers!A:A,Customers!B:B )</f>
        <v>Miller Ltd</v>
      </c>
      <c r="O3313" s="3" t="str">
        <f>_xlfn.XLOOKUP(C3313,Books!A:A,Books!B:B)</f>
        <v>Above treatment</v>
      </c>
      <c r="P3313" s="3" t="str">
        <f>INDEX(Customers!B:B,MATCH(D3313,Customers!A:A,0))</f>
        <v>Miller Ltd</v>
      </c>
    </row>
    <row r="3314" spans="1:16">
      <c r="A3314" t="s">
        <v>3961</v>
      </c>
      <c r="B3314" s="5">
        <v>44978</v>
      </c>
      <c r="C3314" t="s">
        <v>24</v>
      </c>
      <c r="D3314" t="s">
        <v>170</v>
      </c>
      <c r="E3314">
        <v>5</v>
      </c>
      <c r="F3314" t="str">
        <f t="shared" si="204"/>
        <v>normal</v>
      </c>
      <c r="G3314" s="3">
        <v>492</v>
      </c>
      <c r="H3314">
        <v>10</v>
      </c>
      <c r="I3314" t="str">
        <f t="shared" si="205"/>
        <v>discounted</v>
      </c>
      <c r="J3314" s="3">
        <f>Table3[[#This Row],[Quantity_Sold]]*Table3[[#This Row],[Selling_Price]]</f>
        <v>2460</v>
      </c>
      <c r="K3314" s="3">
        <f t="shared" si="206"/>
        <v>49.2</v>
      </c>
      <c r="L3314" s="3">
        <f t="shared" si="207"/>
        <v>2410.8000000000002</v>
      </c>
      <c r="M3314" s="3" t="str">
        <f>TEXT(Table3[[#This Row],[Date]], "mmmm")</f>
        <v>February</v>
      </c>
      <c r="N3314" s="3" t="str">
        <f>_xlfn.XLOOKUP(D3314,Customers!A:A,Customers!B:B )</f>
        <v>Taylor-Kane</v>
      </c>
      <c r="O3314" s="3" t="str">
        <f>_xlfn.XLOOKUP(C3314,Books!A:A,Books!B:B)</f>
        <v>Audience stop sport</v>
      </c>
      <c r="P3314" s="3" t="str">
        <f>INDEX(Customers!B:B,MATCH(D3314,Customers!A:A,0))</f>
        <v>Taylor-Kane</v>
      </c>
    </row>
    <row r="3315" spans="1:16">
      <c r="A3315" t="s">
        <v>3962</v>
      </c>
      <c r="B3315" s="5">
        <v>44979</v>
      </c>
      <c r="C3315" t="s">
        <v>10</v>
      </c>
      <c r="D3315" t="s">
        <v>506</v>
      </c>
      <c r="E3315">
        <v>6</v>
      </c>
      <c r="F3315" t="str">
        <f t="shared" si="204"/>
        <v>Bulk</v>
      </c>
      <c r="G3315" s="3">
        <v>167</v>
      </c>
      <c r="H3315">
        <v>0</v>
      </c>
      <c r="I3315" t="str">
        <f t="shared" si="205"/>
        <v>full price</v>
      </c>
      <c r="J3315" s="3">
        <f>Table3[[#This Row],[Quantity_Sold]]*Table3[[#This Row],[Selling_Price]]</f>
        <v>1002</v>
      </c>
      <c r="K3315" s="3">
        <f t="shared" si="206"/>
        <v>0</v>
      </c>
      <c r="L3315" s="3">
        <f t="shared" si="207"/>
        <v>1002</v>
      </c>
      <c r="M3315" s="3" t="str">
        <f>TEXT(Table3[[#This Row],[Date]], "mmmm")</f>
        <v>February</v>
      </c>
      <c r="N3315" s="3" t="str">
        <f>_xlfn.XLOOKUP(D3315,Customers!A:A,Customers!B:B )</f>
        <v>Torres Ltd</v>
      </c>
      <c r="O3315" s="3" t="str">
        <f>_xlfn.XLOOKUP(C3315,Books!A:A,Books!B:B)</f>
        <v>Late</v>
      </c>
      <c r="P3315" s="3" t="str">
        <f>INDEX(Customers!B:B,MATCH(D3315,Customers!A:A,0))</f>
        <v>Torres Ltd</v>
      </c>
    </row>
    <row r="3316" spans="1:16">
      <c r="A3316" t="s">
        <v>3963</v>
      </c>
      <c r="B3316" s="5">
        <v>44979</v>
      </c>
      <c r="C3316" t="s">
        <v>70</v>
      </c>
      <c r="D3316" t="s">
        <v>392</v>
      </c>
      <c r="E3316">
        <v>6</v>
      </c>
      <c r="F3316" t="str">
        <f t="shared" si="204"/>
        <v>Bulk</v>
      </c>
      <c r="G3316" s="3">
        <v>370</v>
      </c>
      <c r="H3316">
        <v>10</v>
      </c>
      <c r="I3316" t="str">
        <f t="shared" si="205"/>
        <v>discounted</v>
      </c>
      <c r="J3316" s="3">
        <f>Table3[[#This Row],[Quantity_Sold]]*Table3[[#This Row],[Selling_Price]]</f>
        <v>2220</v>
      </c>
      <c r="K3316" s="3">
        <f t="shared" si="206"/>
        <v>37</v>
      </c>
      <c r="L3316" s="3">
        <f t="shared" si="207"/>
        <v>2183</v>
      </c>
      <c r="M3316" s="3" t="str">
        <f>TEXT(Table3[[#This Row],[Date]], "mmmm")</f>
        <v>February</v>
      </c>
      <c r="N3316" s="3" t="str">
        <f>_xlfn.XLOOKUP(D3316,Customers!A:A,Customers!B:B )</f>
        <v>Bruce-Jacobs</v>
      </c>
      <c r="O3316" s="3" t="str">
        <f>_xlfn.XLOOKUP(C3316,Books!A:A,Books!B:B)</f>
        <v>Assume wrong</v>
      </c>
      <c r="P3316" s="3" t="str">
        <f>INDEX(Customers!B:B,MATCH(D3316,Customers!A:A,0))</f>
        <v>Bruce-Jacobs</v>
      </c>
    </row>
    <row r="3317" spans="1:16">
      <c r="A3317" t="s">
        <v>3964</v>
      </c>
      <c r="B3317" s="5">
        <v>44977</v>
      </c>
      <c r="C3317" t="s">
        <v>20</v>
      </c>
      <c r="D3317" t="s">
        <v>368</v>
      </c>
      <c r="E3317">
        <v>7</v>
      </c>
      <c r="F3317" t="str">
        <f t="shared" si="204"/>
        <v>Bulk</v>
      </c>
      <c r="G3317" s="3">
        <v>213</v>
      </c>
      <c r="H3317">
        <v>5</v>
      </c>
      <c r="I3317" t="str">
        <f t="shared" si="205"/>
        <v>discounted</v>
      </c>
      <c r="J3317" s="3">
        <f>Table3[[#This Row],[Quantity_Sold]]*Table3[[#This Row],[Selling_Price]]</f>
        <v>1491</v>
      </c>
      <c r="K3317" s="3">
        <f t="shared" si="206"/>
        <v>10.65</v>
      </c>
      <c r="L3317" s="3">
        <f t="shared" si="207"/>
        <v>1480.35</v>
      </c>
      <c r="M3317" s="3" t="str">
        <f>TEXT(Table3[[#This Row],[Date]], "mmmm")</f>
        <v>February</v>
      </c>
      <c r="N3317" s="3" t="str">
        <f>_xlfn.XLOOKUP(D3317,Customers!A:A,Customers!B:B )</f>
        <v>Anderson-Martinez</v>
      </c>
      <c r="O3317" s="3" t="str">
        <f>_xlfn.XLOOKUP(C3317,Books!A:A,Books!B:B)</f>
        <v>System they</v>
      </c>
      <c r="P3317" s="3" t="str">
        <f>INDEX(Customers!B:B,MATCH(D3317,Customers!A:A,0))</f>
        <v>Anderson-Martinez</v>
      </c>
    </row>
    <row r="3318" spans="1:16">
      <c r="A3318" t="s">
        <v>3965</v>
      </c>
      <c r="B3318" s="5">
        <v>44970</v>
      </c>
      <c r="C3318" t="s">
        <v>86</v>
      </c>
      <c r="D3318" t="s">
        <v>438</v>
      </c>
      <c r="E3318">
        <v>1</v>
      </c>
      <c r="F3318" t="str">
        <f t="shared" si="204"/>
        <v>normal</v>
      </c>
      <c r="G3318" s="3">
        <v>356</v>
      </c>
      <c r="H3318">
        <v>15</v>
      </c>
      <c r="I3318" t="str">
        <f t="shared" si="205"/>
        <v>discounted</v>
      </c>
      <c r="J3318" s="3">
        <f>Table3[[#This Row],[Quantity_Sold]]*Table3[[#This Row],[Selling_Price]]</f>
        <v>356</v>
      </c>
      <c r="K3318" s="3">
        <f t="shared" si="206"/>
        <v>53.4</v>
      </c>
      <c r="L3318" s="3">
        <f t="shared" si="207"/>
        <v>302.60000000000002</v>
      </c>
      <c r="M3318" s="3" t="str">
        <f>TEXT(Table3[[#This Row],[Date]], "mmmm")</f>
        <v>February</v>
      </c>
      <c r="N3318" s="3" t="str">
        <f>_xlfn.XLOOKUP(D3318,Customers!A:A,Customers!B:B )</f>
        <v>Wolfe-Spencer</v>
      </c>
      <c r="O3318" s="3" t="str">
        <f>_xlfn.XLOOKUP(C3318,Books!A:A,Books!B:B)</f>
        <v>While responsibility</v>
      </c>
      <c r="P3318" s="3" t="str">
        <f>INDEX(Customers!B:B,MATCH(D3318,Customers!A:A,0))</f>
        <v>Wolfe-Spencer</v>
      </c>
    </row>
    <row r="3319" spans="1:16">
      <c r="A3319" t="s">
        <v>3966</v>
      </c>
      <c r="B3319" s="5">
        <v>44973</v>
      </c>
      <c r="C3319" t="s">
        <v>122</v>
      </c>
      <c r="D3319" t="s">
        <v>526</v>
      </c>
      <c r="E3319">
        <v>1</v>
      </c>
      <c r="F3319" t="str">
        <f t="shared" si="204"/>
        <v>normal</v>
      </c>
      <c r="G3319" s="3">
        <v>326</v>
      </c>
      <c r="H3319">
        <v>0</v>
      </c>
      <c r="I3319" t="str">
        <f t="shared" si="205"/>
        <v>full price</v>
      </c>
      <c r="J3319" s="3">
        <f>Table3[[#This Row],[Quantity_Sold]]*Table3[[#This Row],[Selling_Price]]</f>
        <v>326</v>
      </c>
      <c r="K3319" s="3">
        <f t="shared" si="206"/>
        <v>0</v>
      </c>
      <c r="L3319" s="3">
        <f t="shared" si="207"/>
        <v>326</v>
      </c>
      <c r="M3319" s="3" t="str">
        <f>TEXT(Table3[[#This Row],[Date]], "mmmm")</f>
        <v>February</v>
      </c>
      <c r="N3319" s="3" t="str">
        <f>_xlfn.XLOOKUP(D3319,Customers!A:A,Customers!B:B )</f>
        <v>Holden, Austin and Robinson</v>
      </c>
      <c r="O3319" s="3" t="str">
        <f>_xlfn.XLOOKUP(C3319,Books!A:A,Books!B:B)</f>
        <v>Than every</v>
      </c>
      <c r="P3319" s="3" t="str">
        <f>INDEX(Customers!B:B,MATCH(D3319,Customers!A:A,0))</f>
        <v>Holden, Austin and Robinson</v>
      </c>
    </row>
    <row r="3320" spans="1:16">
      <c r="A3320" t="s">
        <v>3967</v>
      </c>
      <c r="B3320" s="5">
        <v>44961</v>
      </c>
      <c r="C3320" t="s">
        <v>86</v>
      </c>
      <c r="D3320" t="s">
        <v>326</v>
      </c>
      <c r="E3320">
        <v>6</v>
      </c>
      <c r="F3320" t="str">
        <f t="shared" si="204"/>
        <v>Bulk</v>
      </c>
      <c r="G3320" s="3">
        <v>356</v>
      </c>
      <c r="H3320">
        <v>0</v>
      </c>
      <c r="I3320" t="str">
        <f t="shared" si="205"/>
        <v>full price</v>
      </c>
      <c r="J3320" s="3">
        <f>Table3[[#This Row],[Quantity_Sold]]*Table3[[#This Row],[Selling_Price]]</f>
        <v>2136</v>
      </c>
      <c r="K3320" s="3">
        <f t="shared" si="206"/>
        <v>0</v>
      </c>
      <c r="L3320" s="3">
        <f t="shared" si="207"/>
        <v>2136</v>
      </c>
      <c r="M3320" s="3" t="str">
        <f>TEXT(Table3[[#This Row],[Date]], "mmmm")</f>
        <v>February</v>
      </c>
      <c r="N3320" s="3" t="str">
        <f>_xlfn.XLOOKUP(D3320,Customers!A:A,Customers!B:B )</f>
        <v>Scott-Johnston</v>
      </c>
      <c r="O3320" s="3" t="str">
        <f>_xlfn.XLOOKUP(C3320,Books!A:A,Books!B:B)</f>
        <v>While responsibility</v>
      </c>
      <c r="P3320" s="3" t="str">
        <f>INDEX(Customers!B:B,MATCH(D3320,Customers!A:A,0))</f>
        <v>Scott-Johnston</v>
      </c>
    </row>
    <row r="3321" spans="1:16">
      <c r="A3321" t="s">
        <v>3968</v>
      </c>
      <c r="B3321" s="5">
        <v>44976</v>
      </c>
      <c r="C3321" t="s">
        <v>60</v>
      </c>
      <c r="D3321" t="s">
        <v>264</v>
      </c>
      <c r="E3321">
        <v>7</v>
      </c>
      <c r="F3321" t="str">
        <f t="shared" si="204"/>
        <v>Bulk</v>
      </c>
      <c r="G3321" s="3">
        <v>459</v>
      </c>
      <c r="H3321">
        <v>5</v>
      </c>
      <c r="I3321" t="str">
        <f t="shared" si="205"/>
        <v>discounted</v>
      </c>
      <c r="J3321" s="3">
        <f>Table3[[#This Row],[Quantity_Sold]]*Table3[[#This Row],[Selling_Price]]</f>
        <v>3213</v>
      </c>
      <c r="K3321" s="3">
        <f t="shared" si="206"/>
        <v>22.95</v>
      </c>
      <c r="L3321" s="3">
        <f t="shared" si="207"/>
        <v>3190.05</v>
      </c>
      <c r="M3321" s="3" t="str">
        <f>TEXT(Table3[[#This Row],[Date]], "mmmm")</f>
        <v>February</v>
      </c>
      <c r="N3321" s="3" t="str">
        <f>_xlfn.XLOOKUP(D3321,Customers!A:A,Customers!B:B )</f>
        <v>Price Ltd</v>
      </c>
      <c r="O3321" s="3" t="str">
        <f>_xlfn.XLOOKUP(C3321,Books!A:A,Books!B:B)</f>
        <v>Whatever method</v>
      </c>
      <c r="P3321" s="3" t="str">
        <f>INDEX(Customers!B:B,MATCH(D3321,Customers!A:A,0))</f>
        <v>Price Ltd</v>
      </c>
    </row>
    <row r="3322" spans="1:16">
      <c r="A3322" t="s">
        <v>3969</v>
      </c>
      <c r="B3322" s="5">
        <v>44976</v>
      </c>
      <c r="C3322" t="s">
        <v>40</v>
      </c>
      <c r="D3322" t="s">
        <v>414</v>
      </c>
      <c r="E3322">
        <v>6</v>
      </c>
      <c r="F3322" t="str">
        <f t="shared" si="204"/>
        <v>Bulk</v>
      </c>
      <c r="G3322" s="3">
        <v>427</v>
      </c>
      <c r="H3322">
        <v>15</v>
      </c>
      <c r="I3322" t="str">
        <f t="shared" si="205"/>
        <v>discounted</v>
      </c>
      <c r="J3322" s="3">
        <f>Table3[[#This Row],[Quantity_Sold]]*Table3[[#This Row],[Selling_Price]]</f>
        <v>2562</v>
      </c>
      <c r="K3322" s="3">
        <f t="shared" si="206"/>
        <v>64.05</v>
      </c>
      <c r="L3322" s="3">
        <f t="shared" si="207"/>
        <v>2497.9499999999998</v>
      </c>
      <c r="M3322" s="3" t="str">
        <f>TEXT(Table3[[#This Row],[Date]], "mmmm")</f>
        <v>February</v>
      </c>
      <c r="N3322" s="3" t="str">
        <f>_xlfn.XLOOKUP(D3322,Customers!A:A,Customers!B:B )</f>
        <v>Brown, Hunt and Anderson</v>
      </c>
      <c r="O3322" s="3" t="str">
        <f>_xlfn.XLOOKUP(C3322,Books!A:A,Books!B:B)</f>
        <v>Big thought where</v>
      </c>
      <c r="P3322" s="3" t="str">
        <f>INDEX(Customers!B:B,MATCH(D3322,Customers!A:A,0))</f>
        <v>Brown, Hunt and Anderson</v>
      </c>
    </row>
    <row r="3323" spans="1:16">
      <c r="A3323" t="s">
        <v>3970</v>
      </c>
      <c r="B3323" s="5">
        <v>44969</v>
      </c>
      <c r="C3323" t="s">
        <v>4</v>
      </c>
      <c r="D3323" t="s">
        <v>330</v>
      </c>
      <c r="E3323">
        <v>9</v>
      </c>
      <c r="F3323" t="str">
        <f t="shared" si="204"/>
        <v>Bulk</v>
      </c>
      <c r="G3323" s="3">
        <v>418</v>
      </c>
      <c r="H3323">
        <v>10</v>
      </c>
      <c r="I3323" t="str">
        <f t="shared" si="205"/>
        <v>discounted</v>
      </c>
      <c r="J3323" s="3">
        <f>Table3[[#This Row],[Quantity_Sold]]*Table3[[#This Row],[Selling_Price]]</f>
        <v>3762</v>
      </c>
      <c r="K3323" s="3">
        <f t="shared" si="206"/>
        <v>41.8</v>
      </c>
      <c r="L3323" s="3">
        <f t="shared" si="207"/>
        <v>3720.2</v>
      </c>
      <c r="M3323" s="3" t="str">
        <f>TEXT(Table3[[#This Row],[Date]], "mmmm")</f>
        <v>February</v>
      </c>
      <c r="N3323" s="3" t="str">
        <f>_xlfn.XLOOKUP(D3323,Customers!A:A,Customers!B:B )</f>
        <v>Tate-Massey</v>
      </c>
      <c r="O3323" s="3" t="str">
        <f>_xlfn.XLOOKUP(C3323,Books!A:A,Books!B:B)</f>
        <v>Arrive ok</v>
      </c>
      <c r="P3323" s="3" t="str">
        <f>INDEX(Customers!B:B,MATCH(D3323,Customers!A:A,0))</f>
        <v>Tate-Massey</v>
      </c>
    </row>
    <row r="3324" spans="1:16">
      <c r="A3324" t="s">
        <v>3971</v>
      </c>
      <c r="B3324" s="5">
        <v>44983</v>
      </c>
      <c r="C3324" t="s">
        <v>68</v>
      </c>
      <c r="D3324" t="s">
        <v>586</v>
      </c>
      <c r="E3324">
        <v>7</v>
      </c>
      <c r="F3324" t="str">
        <f t="shared" si="204"/>
        <v>Bulk</v>
      </c>
      <c r="G3324" s="3">
        <v>410</v>
      </c>
      <c r="H3324">
        <v>10</v>
      </c>
      <c r="I3324" t="str">
        <f t="shared" si="205"/>
        <v>discounted</v>
      </c>
      <c r="J3324" s="3">
        <f>Table3[[#This Row],[Quantity_Sold]]*Table3[[#This Row],[Selling_Price]]</f>
        <v>2870</v>
      </c>
      <c r="K3324" s="3">
        <f t="shared" si="206"/>
        <v>41</v>
      </c>
      <c r="L3324" s="3">
        <f t="shared" si="207"/>
        <v>2829</v>
      </c>
      <c r="M3324" s="3" t="str">
        <f>TEXT(Table3[[#This Row],[Date]], "mmmm")</f>
        <v>February</v>
      </c>
      <c r="N3324" s="3" t="str">
        <f>_xlfn.XLOOKUP(D3324,Customers!A:A,Customers!B:B )</f>
        <v>Collins-Wang</v>
      </c>
      <c r="O3324" s="3" t="str">
        <f>_xlfn.XLOOKUP(C3324,Books!A:A,Books!B:B)</f>
        <v>Audience will series</v>
      </c>
      <c r="P3324" s="3" t="str">
        <f>INDEX(Customers!B:B,MATCH(D3324,Customers!A:A,0))</f>
        <v>Collins-Wang</v>
      </c>
    </row>
    <row r="3325" spans="1:16">
      <c r="A3325" t="s">
        <v>3972</v>
      </c>
      <c r="B3325" s="5">
        <v>44971</v>
      </c>
      <c r="C3325" t="s">
        <v>56</v>
      </c>
      <c r="D3325" t="s">
        <v>466</v>
      </c>
      <c r="E3325">
        <v>7</v>
      </c>
      <c r="F3325" t="str">
        <f t="shared" si="204"/>
        <v>Bulk</v>
      </c>
      <c r="G3325" s="3">
        <v>222</v>
      </c>
      <c r="H3325">
        <v>5</v>
      </c>
      <c r="I3325" t="str">
        <f t="shared" si="205"/>
        <v>discounted</v>
      </c>
      <c r="J3325" s="3">
        <f>Table3[[#This Row],[Quantity_Sold]]*Table3[[#This Row],[Selling_Price]]</f>
        <v>1554</v>
      </c>
      <c r="K3325" s="3">
        <f t="shared" si="206"/>
        <v>11.1</v>
      </c>
      <c r="L3325" s="3">
        <f t="shared" si="207"/>
        <v>1542.9</v>
      </c>
      <c r="M3325" s="3" t="str">
        <f>TEXT(Table3[[#This Row],[Date]], "mmmm")</f>
        <v>February</v>
      </c>
      <c r="N3325" s="3" t="str">
        <f>_xlfn.XLOOKUP(D3325,Customers!A:A,Customers!B:B )</f>
        <v>Knight-Coleman</v>
      </c>
      <c r="O3325" s="3" t="str">
        <f>_xlfn.XLOOKUP(C3325,Books!A:A,Books!B:B)</f>
        <v>Unit coach</v>
      </c>
      <c r="P3325" s="3" t="str">
        <f>INDEX(Customers!B:B,MATCH(D3325,Customers!A:A,0))</f>
        <v>Knight-Coleman</v>
      </c>
    </row>
    <row r="3326" spans="1:16">
      <c r="A3326" t="s">
        <v>3973</v>
      </c>
      <c r="B3326" s="5">
        <v>44968</v>
      </c>
      <c r="C3326" t="s">
        <v>118</v>
      </c>
      <c r="D3326" t="s">
        <v>256</v>
      </c>
      <c r="E3326">
        <v>10</v>
      </c>
      <c r="F3326" t="str">
        <f t="shared" si="204"/>
        <v>Bulk</v>
      </c>
      <c r="G3326" s="3">
        <v>192</v>
      </c>
      <c r="H3326">
        <v>0</v>
      </c>
      <c r="I3326" t="str">
        <f t="shared" si="205"/>
        <v>full price</v>
      </c>
      <c r="J3326" s="3">
        <f>Table3[[#This Row],[Quantity_Sold]]*Table3[[#This Row],[Selling_Price]]</f>
        <v>1920</v>
      </c>
      <c r="K3326" s="3">
        <f t="shared" si="206"/>
        <v>0</v>
      </c>
      <c r="L3326" s="3">
        <f t="shared" si="207"/>
        <v>1920</v>
      </c>
      <c r="M3326" s="3" t="str">
        <f>TEXT(Table3[[#This Row],[Date]], "mmmm")</f>
        <v>February</v>
      </c>
      <c r="N3326" s="3" t="str">
        <f>_xlfn.XLOOKUP(D3326,Customers!A:A,Customers!B:B )</f>
        <v>Stevenson-Phillips</v>
      </c>
      <c r="O3326" s="3" t="str">
        <f>_xlfn.XLOOKUP(C3326,Books!A:A,Books!B:B)</f>
        <v>Attorney</v>
      </c>
      <c r="P3326" s="3" t="str">
        <f>INDEX(Customers!B:B,MATCH(D3326,Customers!A:A,0))</f>
        <v>Stevenson-Phillips</v>
      </c>
    </row>
    <row r="3327" spans="1:16">
      <c r="A3327" t="s">
        <v>3974</v>
      </c>
      <c r="B3327" s="5">
        <v>44985</v>
      </c>
      <c r="C3327" t="s">
        <v>116</v>
      </c>
      <c r="D3327" t="s">
        <v>550</v>
      </c>
      <c r="E3327">
        <v>2</v>
      </c>
      <c r="F3327" t="str">
        <f t="shared" si="204"/>
        <v>normal</v>
      </c>
      <c r="G3327" s="3">
        <v>209</v>
      </c>
      <c r="H3327">
        <v>0</v>
      </c>
      <c r="I3327" t="str">
        <f t="shared" si="205"/>
        <v>full price</v>
      </c>
      <c r="J3327" s="3">
        <f>Table3[[#This Row],[Quantity_Sold]]*Table3[[#This Row],[Selling_Price]]</f>
        <v>418</v>
      </c>
      <c r="K3327" s="3">
        <f t="shared" si="206"/>
        <v>0</v>
      </c>
      <c r="L3327" s="3">
        <f t="shared" si="207"/>
        <v>418</v>
      </c>
      <c r="M3327" s="3" t="str">
        <f>TEXT(Table3[[#This Row],[Date]], "mmmm")</f>
        <v>February</v>
      </c>
      <c r="N3327" s="3" t="str">
        <f>_xlfn.XLOOKUP(D3327,Customers!A:A,Customers!B:B )</f>
        <v>Hunter PLC</v>
      </c>
      <c r="O3327" s="3" t="str">
        <f>_xlfn.XLOOKUP(C3327,Books!A:A,Books!B:B)</f>
        <v>Present positive</v>
      </c>
      <c r="P3327" s="3" t="str">
        <f>INDEX(Customers!B:B,MATCH(D3327,Customers!A:A,0))</f>
        <v>Hunter PLC</v>
      </c>
    </row>
    <row r="3328" spans="1:16">
      <c r="A3328" t="s">
        <v>3975</v>
      </c>
      <c r="B3328" s="5">
        <v>44984</v>
      </c>
      <c r="C3328" t="s">
        <v>32</v>
      </c>
      <c r="D3328" t="s">
        <v>614</v>
      </c>
      <c r="E3328">
        <v>7</v>
      </c>
      <c r="F3328" t="str">
        <f t="shared" si="204"/>
        <v>Bulk</v>
      </c>
      <c r="G3328" s="3">
        <v>186</v>
      </c>
      <c r="H3328">
        <v>5</v>
      </c>
      <c r="I3328" t="str">
        <f t="shared" si="205"/>
        <v>discounted</v>
      </c>
      <c r="J3328" s="3">
        <f>Table3[[#This Row],[Quantity_Sold]]*Table3[[#This Row],[Selling_Price]]</f>
        <v>1302</v>
      </c>
      <c r="K3328" s="3">
        <f t="shared" si="206"/>
        <v>9.3000000000000007</v>
      </c>
      <c r="L3328" s="3">
        <f t="shared" si="207"/>
        <v>1292.7</v>
      </c>
      <c r="M3328" s="3" t="str">
        <f>TEXT(Table3[[#This Row],[Date]], "mmmm")</f>
        <v>February</v>
      </c>
      <c r="N3328" s="3" t="str">
        <f>_xlfn.XLOOKUP(D3328,Customers!A:A,Customers!B:B )</f>
        <v>Morgan PLC</v>
      </c>
      <c r="O3328" s="3" t="str">
        <f>_xlfn.XLOOKUP(C3328,Books!A:A,Books!B:B)</f>
        <v>Charge along</v>
      </c>
      <c r="P3328" s="3" t="str">
        <f>INDEX(Customers!B:B,MATCH(D3328,Customers!A:A,0))</f>
        <v>Morgan PLC</v>
      </c>
    </row>
    <row r="3329" spans="1:16">
      <c r="A3329" t="s">
        <v>3976</v>
      </c>
      <c r="B3329" s="5">
        <v>44958</v>
      </c>
      <c r="C3329" t="s">
        <v>90</v>
      </c>
      <c r="D3329" t="s">
        <v>510</v>
      </c>
      <c r="E3329">
        <v>5</v>
      </c>
      <c r="F3329" t="str">
        <f t="shared" si="204"/>
        <v>normal</v>
      </c>
      <c r="G3329" s="3">
        <v>222</v>
      </c>
      <c r="H3329">
        <v>0</v>
      </c>
      <c r="I3329" t="str">
        <f t="shared" si="205"/>
        <v>full price</v>
      </c>
      <c r="J3329" s="3">
        <f>Table3[[#This Row],[Quantity_Sold]]*Table3[[#This Row],[Selling_Price]]</f>
        <v>1110</v>
      </c>
      <c r="K3329" s="3">
        <f t="shared" si="206"/>
        <v>0</v>
      </c>
      <c r="L3329" s="3">
        <f t="shared" si="207"/>
        <v>1110</v>
      </c>
      <c r="M3329" s="3" t="str">
        <f>TEXT(Table3[[#This Row],[Date]], "mmmm")</f>
        <v>February</v>
      </c>
      <c r="N3329" s="3" t="str">
        <f>_xlfn.XLOOKUP(D3329,Customers!A:A,Customers!B:B )</f>
        <v>Matthews, Flores and Bradley</v>
      </c>
      <c r="O3329" s="3" t="str">
        <f>_xlfn.XLOOKUP(C3329,Books!A:A,Books!B:B)</f>
        <v>Remember approach buy</v>
      </c>
      <c r="P3329" s="3" t="str">
        <f>INDEX(Customers!B:B,MATCH(D3329,Customers!A:A,0))</f>
        <v>Matthews, Flores and Bradley</v>
      </c>
    </row>
    <row r="3330" spans="1:16">
      <c r="A3330" t="s">
        <v>3977</v>
      </c>
      <c r="B3330" s="5">
        <v>44972</v>
      </c>
      <c r="C3330" t="s">
        <v>82</v>
      </c>
      <c r="D3330" t="s">
        <v>322</v>
      </c>
      <c r="E3330">
        <v>10</v>
      </c>
      <c r="F3330" t="str">
        <f t="shared" ref="F3330:F3393" si="208">IF(E3330&gt;5,"Bulk","normal")</f>
        <v>Bulk</v>
      </c>
      <c r="G3330" s="3">
        <v>373</v>
      </c>
      <c r="H3330">
        <v>15</v>
      </c>
      <c r="I3330" t="str">
        <f t="shared" ref="I3330:I3393" si="209">IF(H3330&gt;0,"discounted","full price")</f>
        <v>discounted</v>
      </c>
      <c r="J3330" s="3">
        <f>Table3[[#This Row],[Quantity_Sold]]*Table3[[#This Row],[Selling_Price]]</f>
        <v>3730</v>
      </c>
      <c r="K3330" s="3">
        <f t="shared" ref="K3330:K3393" si="210">H3330*G3330/100</f>
        <v>55.95</v>
      </c>
      <c r="L3330" s="3">
        <f t="shared" ref="L3330:L3393" si="211">J3330-K3330</f>
        <v>3674.05</v>
      </c>
      <c r="M3330" s="3" t="str">
        <f>TEXT(Table3[[#This Row],[Date]], "mmmm")</f>
        <v>February</v>
      </c>
      <c r="N3330" s="3" t="str">
        <f>_xlfn.XLOOKUP(D3330,Customers!A:A,Customers!B:B )</f>
        <v>Henderson, Daniels and Kelly</v>
      </c>
      <c r="O3330" s="3" t="str">
        <f>_xlfn.XLOOKUP(C3330,Books!A:A,Books!B:B)</f>
        <v>Light leader expect</v>
      </c>
      <c r="P3330" s="3" t="str">
        <f>INDEX(Customers!B:B,MATCH(D3330,Customers!A:A,0))</f>
        <v>Henderson, Daniels and Kelly</v>
      </c>
    </row>
    <row r="3331" spans="1:16">
      <c r="A3331" t="s">
        <v>3978</v>
      </c>
      <c r="B3331" s="5">
        <v>44965</v>
      </c>
      <c r="C3331" t="s">
        <v>116</v>
      </c>
      <c r="D3331" t="s">
        <v>168</v>
      </c>
      <c r="E3331">
        <v>3</v>
      </c>
      <c r="F3331" t="str">
        <f t="shared" si="208"/>
        <v>normal</v>
      </c>
      <c r="G3331" s="3">
        <v>209</v>
      </c>
      <c r="H3331">
        <v>15</v>
      </c>
      <c r="I3331" t="str">
        <f t="shared" si="209"/>
        <v>discounted</v>
      </c>
      <c r="J3331" s="3">
        <f>Table3[[#This Row],[Quantity_Sold]]*Table3[[#This Row],[Selling_Price]]</f>
        <v>627</v>
      </c>
      <c r="K3331" s="3">
        <f t="shared" si="210"/>
        <v>31.35</v>
      </c>
      <c r="L3331" s="3">
        <f t="shared" si="211"/>
        <v>595.65</v>
      </c>
      <c r="M3331" s="3" t="str">
        <f>TEXT(Table3[[#This Row],[Date]], "mmmm")</f>
        <v>February</v>
      </c>
      <c r="N3331" s="3" t="str">
        <f>_xlfn.XLOOKUP(D3331,Customers!A:A,Customers!B:B )</f>
        <v>Maldonado, Miller and Thomas</v>
      </c>
      <c r="O3331" s="3" t="str">
        <f>_xlfn.XLOOKUP(C3331,Books!A:A,Books!B:B)</f>
        <v>Present positive</v>
      </c>
      <c r="P3331" s="3" t="str">
        <f>INDEX(Customers!B:B,MATCH(D3331,Customers!A:A,0))</f>
        <v>Maldonado, Miller and Thomas</v>
      </c>
    </row>
    <row r="3332" spans="1:16">
      <c r="A3332" t="s">
        <v>3979</v>
      </c>
      <c r="B3332" s="5">
        <v>44982</v>
      </c>
      <c r="C3332" t="s">
        <v>54</v>
      </c>
      <c r="D3332" t="s">
        <v>304</v>
      </c>
      <c r="E3332">
        <v>7</v>
      </c>
      <c r="F3332" t="str">
        <f t="shared" si="208"/>
        <v>Bulk</v>
      </c>
      <c r="G3332" s="3">
        <v>421</v>
      </c>
      <c r="H3332">
        <v>0</v>
      </c>
      <c r="I3332" t="str">
        <f t="shared" si="209"/>
        <v>full price</v>
      </c>
      <c r="J3332" s="3">
        <f>Table3[[#This Row],[Quantity_Sold]]*Table3[[#This Row],[Selling_Price]]</f>
        <v>2947</v>
      </c>
      <c r="K3332" s="3">
        <f t="shared" si="210"/>
        <v>0</v>
      </c>
      <c r="L3332" s="3">
        <f t="shared" si="211"/>
        <v>2947</v>
      </c>
      <c r="M3332" s="3" t="str">
        <f>TEXT(Table3[[#This Row],[Date]], "mmmm")</f>
        <v>February</v>
      </c>
      <c r="N3332" s="3" t="str">
        <f>_xlfn.XLOOKUP(D3332,Customers!A:A,Customers!B:B )</f>
        <v>Roberts, Silva and Gray</v>
      </c>
      <c r="O3332" s="3" t="str">
        <f>_xlfn.XLOOKUP(C3332,Books!A:A,Books!B:B)</f>
        <v>Author director</v>
      </c>
      <c r="P3332" s="3" t="str">
        <f>INDEX(Customers!B:B,MATCH(D3332,Customers!A:A,0))</f>
        <v>Roberts, Silva and Gray</v>
      </c>
    </row>
    <row r="3333" spans="1:16">
      <c r="A3333" t="s">
        <v>3980</v>
      </c>
      <c r="B3333" s="5">
        <v>44984</v>
      </c>
      <c r="C3333" t="s">
        <v>30</v>
      </c>
      <c r="D3333" t="s">
        <v>504</v>
      </c>
      <c r="E3333">
        <v>3</v>
      </c>
      <c r="F3333" t="str">
        <f t="shared" si="208"/>
        <v>normal</v>
      </c>
      <c r="G3333" s="3">
        <v>281</v>
      </c>
      <c r="H3333">
        <v>5</v>
      </c>
      <c r="I3333" t="str">
        <f t="shared" si="209"/>
        <v>discounted</v>
      </c>
      <c r="J3333" s="3">
        <f>Table3[[#This Row],[Quantity_Sold]]*Table3[[#This Row],[Selling_Price]]</f>
        <v>843</v>
      </c>
      <c r="K3333" s="3">
        <f t="shared" si="210"/>
        <v>14.05</v>
      </c>
      <c r="L3333" s="3">
        <f t="shared" si="211"/>
        <v>828.95</v>
      </c>
      <c r="M3333" s="3" t="str">
        <f>TEXT(Table3[[#This Row],[Date]], "mmmm")</f>
        <v>February</v>
      </c>
      <c r="N3333" s="3" t="str">
        <f>_xlfn.XLOOKUP(D3333,Customers!A:A,Customers!B:B )</f>
        <v>Jones, Rodriguez and Alexander</v>
      </c>
      <c r="O3333" s="3" t="str">
        <f>_xlfn.XLOOKUP(C3333,Books!A:A,Books!B:B)</f>
        <v>Remember serve</v>
      </c>
      <c r="P3333" s="3" t="str">
        <f>INDEX(Customers!B:B,MATCH(D3333,Customers!A:A,0))</f>
        <v>Jones, Rodriguez and Alexander</v>
      </c>
    </row>
    <row r="3334" spans="1:16">
      <c r="A3334" t="s">
        <v>3981</v>
      </c>
      <c r="B3334" s="5">
        <v>44982</v>
      </c>
      <c r="C3334" t="s">
        <v>126</v>
      </c>
      <c r="D3334" t="s">
        <v>432</v>
      </c>
      <c r="E3334">
        <v>4</v>
      </c>
      <c r="F3334" t="str">
        <f t="shared" si="208"/>
        <v>normal</v>
      </c>
      <c r="G3334" s="3">
        <v>399</v>
      </c>
      <c r="H3334">
        <v>10</v>
      </c>
      <c r="I3334" t="str">
        <f t="shared" si="209"/>
        <v>discounted</v>
      </c>
      <c r="J3334" s="3">
        <f>Table3[[#This Row],[Quantity_Sold]]*Table3[[#This Row],[Selling_Price]]</f>
        <v>1596</v>
      </c>
      <c r="K3334" s="3">
        <f t="shared" si="210"/>
        <v>39.9</v>
      </c>
      <c r="L3334" s="3">
        <f t="shared" si="211"/>
        <v>1556.1</v>
      </c>
      <c r="M3334" s="3" t="str">
        <f>TEXT(Table3[[#This Row],[Date]], "mmmm")</f>
        <v>February</v>
      </c>
      <c r="N3334" s="3" t="str">
        <f>_xlfn.XLOOKUP(D3334,Customers!A:A,Customers!B:B )</f>
        <v>Rodgers and Sons</v>
      </c>
      <c r="O3334" s="3" t="str">
        <f>_xlfn.XLOOKUP(C3334,Books!A:A,Books!B:B)</f>
        <v>Ahead leg senior</v>
      </c>
      <c r="P3334" s="3" t="str">
        <f>INDEX(Customers!B:B,MATCH(D3334,Customers!A:A,0))</f>
        <v>Rodgers and Sons</v>
      </c>
    </row>
    <row r="3335" spans="1:16">
      <c r="A3335" t="s">
        <v>3982</v>
      </c>
      <c r="B3335" s="5">
        <v>44982</v>
      </c>
      <c r="C3335" t="s">
        <v>15</v>
      </c>
      <c r="D3335" t="s">
        <v>586</v>
      </c>
      <c r="E3335">
        <v>3</v>
      </c>
      <c r="F3335" t="str">
        <f t="shared" si="208"/>
        <v>normal</v>
      </c>
      <c r="G3335" s="3">
        <v>248</v>
      </c>
      <c r="H3335">
        <v>0</v>
      </c>
      <c r="I3335" t="str">
        <f t="shared" si="209"/>
        <v>full price</v>
      </c>
      <c r="J3335" s="3">
        <f>Table3[[#This Row],[Quantity_Sold]]*Table3[[#This Row],[Selling_Price]]</f>
        <v>744</v>
      </c>
      <c r="K3335" s="3">
        <f t="shared" si="210"/>
        <v>0</v>
      </c>
      <c r="L3335" s="3">
        <f t="shared" si="211"/>
        <v>744</v>
      </c>
      <c r="M3335" s="3" t="str">
        <f>TEXT(Table3[[#This Row],[Date]], "mmmm")</f>
        <v>February</v>
      </c>
      <c r="N3335" s="3" t="str">
        <f>_xlfn.XLOOKUP(D3335,Customers!A:A,Customers!B:B )</f>
        <v>Collins-Wang</v>
      </c>
      <c r="O3335" s="3" t="str">
        <f>_xlfn.XLOOKUP(C3335,Books!A:A,Books!B:B)</f>
        <v>Especially father down</v>
      </c>
      <c r="P3335" s="3" t="str">
        <f>INDEX(Customers!B:B,MATCH(D3335,Customers!A:A,0))</f>
        <v>Collins-Wang</v>
      </c>
    </row>
    <row r="3336" spans="1:16">
      <c r="A3336" t="s">
        <v>3983</v>
      </c>
      <c r="B3336" s="5">
        <v>44959</v>
      </c>
      <c r="C3336" t="s">
        <v>100</v>
      </c>
      <c r="D3336" t="s">
        <v>484</v>
      </c>
      <c r="E3336">
        <v>4</v>
      </c>
      <c r="F3336" t="str">
        <f t="shared" si="208"/>
        <v>normal</v>
      </c>
      <c r="G3336" s="3">
        <v>334</v>
      </c>
      <c r="H3336">
        <v>10</v>
      </c>
      <c r="I3336" t="str">
        <f t="shared" si="209"/>
        <v>discounted</v>
      </c>
      <c r="J3336" s="3">
        <f>Table3[[#This Row],[Quantity_Sold]]*Table3[[#This Row],[Selling_Price]]</f>
        <v>1336</v>
      </c>
      <c r="K3336" s="3">
        <f t="shared" si="210"/>
        <v>33.4</v>
      </c>
      <c r="L3336" s="3">
        <f t="shared" si="211"/>
        <v>1302.5999999999999</v>
      </c>
      <c r="M3336" s="3" t="str">
        <f>TEXT(Table3[[#This Row],[Date]], "mmmm")</f>
        <v>February</v>
      </c>
      <c r="N3336" s="3" t="str">
        <f>_xlfn.XLOOKUP(D3336,Customers!A:A,Customers!B:B )</f>
        <v>Hall-Morgan</v>
      </c>
      <c r="O3336" s="3" t="str">
        <f>_xlfn.XLOOKUP(C3336,Books!A:A,Books!B:B)</f>
        <v>Prevent particularly wrong</v>
      </c>
      <c r="P3336" s="3" t="str">
        <f>INDEX(Customers!B:B,MATCH(D3336,Customers!A:A,0))</f>
        <v>Hall-Morgan</v>
      </c>
    </row>
    <row r="3337" spans="1:16">
      <c r="A3337" t="s">
        <v>3984</v>
      </c>
      <c r="B3337" s="5">
        <v>44972</v>
      </c>
      <c r="C3337" t="s">
        <v>56</v>
      </c>
      <c r="D3337" t="s">
        <v>274</v>
      </c>
      <c r="E3337">
        <v>9</v>
      </c>
      <c r="F3337" t="str">
        <f t="shared" si="208"/>
        <v>Bulk</v>
      </c>
      <c r="G3337" s="3">
        <v>222</v>
      </c>
      <c r="H3337">
        <v>15</v>
      </c>
      <c r="I3337" t="str">
        <f t="shared" si="209"/>
        <v>discounted</v>
      </c>
      <c r="J3337" s="3">
        <f>Table3[[#This Row],[Quantity_Sold]]*Table3[[#This Row],[Selling_Price]]</f>
        <v>1998</v>
      </c>
      <c r="K3337" s="3">
        <f t="shared" si="210"/>
        <v>33.299999999999997</v>
      </c>
      <c r="L3337" s="3">
        <f t="shared" si="211"/>
        <v>1964.7</v>
      </c>
      <c r="M3337" s="3" t="str">
        <f>TEXT(Table3[[#This Row],[Date]], "mmmm")</f>
        <v>February</v>
      </c>
      <c r="N3337" s="3" t="str">
        <f>_xlfn.XLOOKUP(D3337,Customers!A:A,Customers!B:B )</f>
        <v>Green, Wilson and Flynn</v>
      </c>
      <c r="O3337" s="3" t="str">
        <f>_xlfn.XLOOKUP(C3337,Books!A:A,Books!B:B)</f>
        <v>Unit coach</v>
      </c>
      <c r="P3337" s="3" t="str">
        <f>INDEX(Customers!B:B,MATCH(D3337,Customers!A:A,0))</f>
        <v>Green, Wilson and Flynn</v>
      </c>
    </row>
    <row r="3338" spans="1:16">
      <c r="A3338" t="s">
        <v>3985</v>
      </c>
      <c r="B3338" s="5">
        <v>44979</v>
      </c>
      <c r="C3338" t="s">
        <v>122</v>
      </c>
      <c r="D3338" t="s">
        <v>155</v>
      </c>
      <c r="E3338">
        <v>6</v>
      </c>
      <c r="F3338" t="str">
        <f t="shared" si="208"/>
        <v>Bulk</v>
      </c>
      <c r="G3338" s="3">
        <v>326</v>
      </c>
      <c r="H3338">
        <v>0</v>
      </c>
      <c r="I3338" t="str">
        <f t="shared" si="209"/>
        <v>full price</v>
      </c>
      <c r="J3338" s="3">
        <f>Table3[[#This Row],[Quantity_Sold]]*Table3[[#This Row],[Selling_Price]]</f>
        <v>1956</v>
      </c>
      <c r="K3338" s="3">
        <f t="shared" si="210"/>
        <v>0</v>
      </c>
      <c r="L3338" s="3">
        <f t="shared" si="211"/>
        <v>1956</v>
      </c>
      <c r="M3338" s="3" t="str">
        <f>TEXT(Table3[[#This Row],[Date]], "mmmm")</f>
        <v>February</v>
      </c>
      <c r="N3338" s="3" t="str">
        <f>_xlfn.XLOOKUP(D3338,Customers!A:A,Customers!B:B )</f>
        <v>Gibson Ltd</v>
      </c>
      <c r="O3338" s="3" t="str">
        <f>_xlfn.XLOOKUP(C3338,Books!A:A,Books!B:B)</f>
        <v>Than every</v>
      </c>
      <c r="P3338" s="3" t="str">
        <f>INDEX(Customers!B:B,MATCH(D3338,Customers!A:A,0))</f>
        <v>Gibson Ltd</v>
      </c>
    </row>
    <row r="3339" spans="1:16">
      <c r="A3339" t="s">
        <v>3986</v>
      </c>
      <c r="B3339" s="5">
        <v>44958</v>
      </c>
      <c r="C3339" t="s">
        <v>22</v>
      </c>
      <c r="D3339" t="s">
        <v>374</v>
      </c>
      <c r="E3339">
        <v>2</v>
      </c>
      <c r="F3339" t="str">
        <f t="shared" si="208"/>
        <v>normal</v>
      </c>
      <c r="G3339" s="3">
        <v>332</v>
      </c>
      <c r="H3339">
        <v>0</v>
      </c>
      <c r="I3339" t="str">
        <f t="shared" si="209"/>
        <v>full price</v>
      </c>
      <c r="J3339" s="3">
        <f>Table3[[#This Row],[Quantity_Sold]]*Table3[[#This Row],[Selling_Price]]</f>
        <v>664</v>
      </c>
      <c r="K3339" s="3">
        <f t="shared" si="210"/>
        <v>0</v>
      </c>
      <c r="L3339" s="3">
        <f t="shared" si="211"/>
        <v>664</v>
      </c>
      <c r="M3339" s="3" t="str">
        <f>TEXT(Table3[[#This Row],[Date]], "mmmm")</f>
        <v>February</v>
      </c>
      <c r="N3339" s="3" t="str">
        <f>_xlfn.XLOOKUP(D3339,Customers!A:A,Customers!B:B )</f>
        <v>Smith-Wolfe</v>
      </c>
      <c r="O3339" s="3" t="str">
        <f>_xlfn.XLOOKUP(C3339,Books!A:A,Books!B:B)</f>
        <v>Loss peace on</v>
      </c>
      <c r="P3339" s="3" t="str">
        <f>INDEX(Customers!B:B,MATCH(D3339,Customers!A:A,0))</f>
        <v>Smith-Wolfe</v>
      </c>
    </row>
    <row r="3340" spans="1:16">
      <c r="A3340" t="s">
        <v>3987</v>
      </c>
      <c r="B3340" s="5">
        <v>44961</v>
      </c>
      <c r="C3340" t="s">
        <v>108</v>
      </c>
      <c r="D3340" t="s">
        <v>628</v>
      </c>
      <c r="E3340">
        <v>2</v>
      </c>
      <c r="F3340" t="str">
        <f t="shared" si="208"/>
        <v>normal</v>
      </c>
      <c r="G3340" s="3">
        <v>287</v>
      </c>
      <c r="H3340">
        <v>0</v>
      </c>
      <c r="I3340" t="str">
        <f t="shared" si="209"/>
        <v>full price</v>
      </c>
      <c r="J3340" s="3">
        <f>Table3[[#This Row],[Quantity_Sold]]*Table3[[#This Row],[Selling_Price]]</f>
        <v>574</v>
      </c>
      <c r="K3340" s="3">
        <f t="shared" si="210"/>
        <v>0</v>
      </c>
      <c r="L3340" s="3">
        <f t="shared" si="211"/>
        <v>574</v>
      </c>
      <c r="M3340" s="3" t="str">
        <f>TEXT(Table3[[#This Row],[Date]], "mmmm")</f>
        <v>February</v>
      </c>
      <c r="N3340" s="3" t="str">
        <f>_xlfn.XLOOKUP(D3340,Customers!A:A,Customers!B:B )</f>
        <v>Curtis Group</v>
      </c>
      <c r="O3340" s="3" t="str">
        <f>_xlfn.XLOOKUP(C3340,Books!A:A,Books!B:B)</f>
        <v>Front</v>
      </c>
      <c r="P3340" s="3" t="str">
        <f>INDEX(Customers!B:B,MATCH(D3340,Customers!A:A,0))</f>
        <v>Curtis Group</v>
      </c>
    </row>
    <row r="3341" spans="1:16">
      <c r="A3341" t="s">
        <v>3988</v>
      </c>
      <c r="B3341" s="5">
        <v>44962</v>
      </c>
      <c r="C3341" t="s">
        <v>52</v>
      </c>
      <c r="D3341" t="s">
        <v>406</v>
      </c>
      <c r="E3341">
        <v>2</v>
      </c>
      <c r="F3341" t="str">
        <f t="shared" si="208"/>
        <v>normal</v>
      </c>
      <c r="G3341" s="3">
        <v>441</v>
      </c>
      <c r="H3341">
        <v>5</v>
      </c>
      <c r="I3341" t="str">
        <f t="shared" si="209"/>
        <v>discounted</v>
      </c>
      <c r="J3341" s="3">
        <f>Table3[[#This Row],[Quantity_Sold]]*Table3[[#This Row],[Selling_Price]]</f>
        <v>882</v>
      </c>
      <c r="K3341" s="3">
        <f t="shared" si="210"/>
        <v>22.05</v>
      </c>
      <c r="L3341" s="3">
        <f t="shared" si="211"/>
        <v>859.95</v>
      </c>
      <c r="M3341" s="3" t="str">
        <f>TEXT(Table3[[#This Row],[Date]], "mmmm")</f>
        <v>February</v>
      </c>
      <c r="N3341" s="3" t="str">
        <f>_xlfn.XLOOKUP(D3341,Customers!A:A,Customers!B:B )</f>
        <v>Hernandez PLC</v>
      </c>
      <c r="O3341" s="3" t="str">
        <f>_xlfn.XLOOKUP(C3341,Books!A:A,Books!B:B)</f>
        <v>Hope meet thing</v>
      </c>
      <c r="P3341" s="3" t="str">
        <f>INDEX(Customers!B:B,MATCH(D3341,Customers!A:A,0))</f>
        <v>Hernandez PLC</v>
      </c>
    </row>
    <row r="3342" spans="1:16">
      <c r="A3342" t="s">
        <v>3989</v>
      </c>
      <c r="B3342" s="5">
        <v>44961</v>
      </c>
      <c r="C3342" t="s">
        <v>110</v>
      </c>
      <c r="D3342" t="s">
        <v>582</v>
      </c>
      <c r="E3342">
        <v>7</v>
      </c>
      <c r="F3342" t="str">
        <f t="shared" si="208"/>
        <v>Bulk</v>
      </c>
      <c r="G3342" s="3">
        <v>451</v>
      </c>
      <c r="H3342">
        <v>0</v>
      </c>
      <c r="I3342" t="str">
        <f t="shared" si="209"/>
        <v>full price</v>
      </c>
      <c r="J3342" s="3">
        <f>Table3[[#This Row],[Quantity_Sold]]*Table3[[#This Row],[Selling_Price]]</f>
        <v>3157</v>
      </c>
      <c r="K3342" s="3">
        <f t="shared" si="210"/>
        <v>0</v>
      </c>
      <c r="L3342" s="3">
        <f t="shared" si="211"/>
        <v>3157</v>
      </c>
      <c r="M3342" s="3" t="str">
        <f>TEXT(Table3[[#This Row],[Date]], "mmmm")</f>
        <v>February</v>
      </c>
      <c r="N3342" s="3" t="str">
        <f>_xlfn.XLOOKUP(D3342,Customers!A:A,Customers!B:B )</f>
        <v>Martin Inc</v>
      </c>
      <c r="O3342" s="3" t="str">
        <f>_xlfn.XLOOKUP(C3342,Books!A:A,Books!B:B)</f>
        <v>Sense produce</v>
      </c>
      <c r="P3342" s="3" t="str">
        <f>INDEX(Customers!B:B,MATCH(D3342,Customers!A:A,0))</f>
        <v>Martin Inc</v>
      </c>
    </row>
    <row r="3343" spans="1:16">
      <c r="A3343" t="s">
        <v>3990</v>
      </c>
      <c r="B3343" s="5">
        <v>44975</v>
      </c>
      <c r="C3343" t="s">
        <v>118</v>
      </c>
      <c r="D3343" t="s">
        <v>540</v>
      </c>
      <c r="E3343">
        <v>9</v>
      </c>
      <c r="F3343" t="str">
        <f t="shared" si="208"/>
        <v>Bulk</v>
      </c>
      <c r="G3343" s="3">
        <v>192</v>
      </c>
      <c r="H3343">
        <v>5</v>
      </c>
      <c r="I3343" t="str">
        <f t="shared" si="209"/>
        <v>discounted</v>
      </c>
      <c r="J3343" s="3">
        <f>Table3[[#This Row],[Quantity_Sold]]*Table3[[#This Row],[Selling_Price]]</f>
        <v>1728</v>
      </c>
      <c r="K3343" s="3">
        <f t="shared" si="210"/>
        <v>9.6</v>
      </c>
      <c r="L3343" s="3">
        <f t="shared" si="211"/>
        <v>1718.4</v>
      </c>
      <c r="M3343" s="3" t="str">
        <f>TEXT(Table3[[#This Row],[Date]], "mmmm")</f>
        <v>February</v>
      </c>
      <c r="N3343" s="3" t="str">
        <f>_xlfn.XLOOKUP(D3343,Customers!A:A,Customers!B:B )</f>
        <v>Patel-Thomas</v>
      </c>
      <c r="O3343" s="3" t="str">
        <f>_xlfn.XLOOKUP(C3343,Books!A:A,Books!B:B)</f>
        <v>Attorney</v>
      </c>
      <c r="P3343" s="3" t="str">
        <f>INDEX(Customers!B:B,MATCH(D3343,Customers!A:A,0))</f>
        <v>Patel-Thomas</v>
      </c>
    </row>
    <row r="3344" spans="1:16">
      <c r="A3344" t="s">
        <v>3991</v>
      </c>
      <c r="B3344" s="5">
        <v>44982</v>
      </c>
      <c r="C3344" t="s">
        <v>30</v>
      </c>
      <c r="D3344" t="s">
        <v>214</v>
      </c>
      <c r="E3344">
        <v>5</v>
      </c>
      <c r="F3344" t="str">
        <f t="shared" si="208"/>
        <v>normal</v>
      </c>
      <c r="G3344" s="3">
        <v>281</v>
      </c>
      <c r="H3344">
        <v>10</v>
      </c>
      <c r="I3344" t="str">
        <f t="shared" si="209"/>
        <v>discounted</v>
      </c>
      <c r="J3344" s="3">
        <f>Table3[[#This Row],[Quantity_Sold]]*Table3[[#This Row],[Selling_Price]]</f>
        <v>1405</v>
      </c>
      <c r="K3344" s="3">
        <f t="shared" si="210"/>
        <v>28.1</v>
      </c>
      <c r="L3344" s="3">
        <f t="shared" si="211"/>
        <v>1376.9</v>
      </c>
      <c r="M3344" s="3" t="str">
        <f>TEXT(Table3[[#This Row],[Date]], "mmmm")</f>
        <v>February</v>
      </c>
      <c r="N3344" s="3" t="str">
        <f>_xlfn.XLOOKUP(D3344,Customers!A:A,Customers!B:B )</f>
        <v>Cummings, Taylor and Pearson</v>
      </c>
      <c r="O3344" s="3" t="str">
        <f>_xlfn.XLOOKUP(C3344,Books!A:A,Books!B:B)</f>
        <v>Remember serve</v>
      </c>
      <c r="P3344" s="3" t="str">
        <f>INDEX(Customers!B:B,MATCH(D3344,Customers!A:A,0))</f>
        <v>Cummings, Taylor and Pearson</v>
      </c>
    </row>
    <row r="3345" spans="1:16">
      <c r="A3345" t="s">
        <v>3992</v>
      </c>
      <c r="B3345" s="5">
        <v>44980</v>
      </c>
      <c r="C3345" t="s">
        <v>20</v>
      </c>
      <c r="D3345" t="s">
        <v>536</v>
      </c>
      <c r="E3345">
        <v>1</v>
      </c>
      <c r="F3345" t="str">
        <f t="shared" si="208"/>
        <v>normal</v>
      </c>
      <c r="G3345" s="3">
        <v>213</v>
      </c>
      <c r="H3345">
        <v>15</v>
      </c>
      <c r="I3345" t="str">
        <f t="shared" si="209"/>
        <v>discounted</v>
      </c>
      <c r="J3345" s="3">
        <f>Table3[[#This Row],[Quantity_Sold]]*Table3[[#This Row],[Selling_Price]]</f>
        <v>213</v>
      </c>
      <c r="K3345" s="3">
        <f t="shared" si="210"/>
        <v>31.95</v>
      </c>
      <c r="L3345" s="3">
        <f t="shared" si="211"/>
        <v>181.05</v>
      </c>
      <c r="M3345" s="3" t="str">
        <f>TEXT(Table3[[#This Row],[Date]], "mmmm")</f>
        <v>February</v>
      </c>
      <c r="N3345" s="3" t="str">
        <f>_xlfn.XLOOKUP(D3345,Customers!A:A,Customers!B:B )</f>
        <v>Watts, Phillips and Vang</v>
      </c>
      <c r="O3345" s="3" t="str">
        <f>_xlfn.XLOOKUP(C3345,Books!A:A,Books!B:B)</f>
        <v>System they</v>
      </c>
      <c r="P3345" s="3" t="str">
        <f>INDEX(Customers!B:B,MATCH(D3345,Customers!A:A,0))</f>
        <v>Watts, Phillips and Vang</v>
      </c>
    </row>
    <row r="3346" spans="1:16">
      <c r="A3346" t="s">
        <v>3993</v>
      </c>
      <c r="B3346" s="5">
        <v>44960</v>
      </c>
      <c r="C3346" t="s">
        <v>28</v>
      </c>
      <c r="D3346" t="s">
        <v>298</v>
      </c>
      <c r="E3346">
        <v>2</v>
      </c>
      <c r="F3346" t="str">
        <f t="shared" si="208"/>
        <v>normal</v>
      </c>
      <c r="G3346" s="3">
        <v>342</v>
      </c>
      <c r="H3346">
        <v>15</v>
      </c>
      <c r="I3346" t="str">
        <f t="shared" si="209"/>
        <v>discounted</v>
      </c>
      <c r="J3346" s="3">
        <f>Table3[[#This Row],[Quantity_Sold]]*Table3[[#This Row],[Selling_Price]]</f>
        <v>684</v>
      </c>
      <c r="K3346" s="3">
        <f t="shared" si="210"/>
        <v>51.3</v>
      </c>
      <c r="L3346" s="3">
        <f t="shared" si="211"/>
        <v>632.70000000000005</v>
      </c>
      <c r="M3346" s="3" t="str">
        <f>TEXT(Table3[[#This Row],[Date]], "mmmm")</f>
        <v>February</v>
      </c>
      <c r="N3346" s="3" t="str">
        <f>_xlfn.XLOOKUP(D3346,Customers!A:A,Customers!B:B )</f>
        <v>Hayes, Hampton and Palmer</v>
      </c>
      <c r="O3346" s="3" t="str">
        <f>_xlfn.XLOOKUP(C3346,Books!A:A,Books!B:B)</f>
        <v>Eat pattern view</v>
      </c>
      <c r="P3346" s="3" t="str">
        <f>INDEX(Customers!B:B,MATCH(D3346,Customers!A:A,0))</f>
        <v>Hayes, Hampton and Palmer</v>
      </c>
    </row>
    <row r="3347" spans="1:16">
      <c r="A3347" t="s">
        <v>3994</v>
      </c>
      <c r="B3347" s="5">
        <v>44962</v>
      </c>
      <c r="C3347" t="s">
        <v>28</v>
      </c>
      <c r="D3347" t="s">
        <v>510</v>
      </c>
      <c r="E3347">
        <v>3</v>
      </c>
      <c r="F3347" t="str">
        <f t="shared" si="208"/>
        <v>normal</v>
      </c>
      <c r="G3347" s="3">
        <v>342</v>
      </c>
      <c r="H3347">
        <v>5</v>
      </c>
      <c r="I3347" t="str">
        <f t="shared" si="209"/>
        <v>discounted</v>
      </c>
      <c r="J3347" s="3">
        <f>Table3[[#This Row],[Quantity_Sold]]*Table3[[#This Row],[Selling_Price]]</f>
        <v>1026</v>
      </c>
      <c r="K3347" s="3">
        <f t="shared" si="210"/>
        <v>17.100000000000001</v>
      </c>
      <c r="L3347" s="3">
        <f t="shared" si="211"/>
        <v>1008.9</v>
      </c>
      <c r="M3347" s="3" t="str">
        <f>TEXT(Table3[[#This Row],[Date]], "mmmm")</f>
        <v>February</v>
      </c>
      <c r="N3347" s="3" t="str">
        <f>_xlfn.XLOOKUP(D3347,Customers!A:A,Customers!B:B )</f>
        <v>Matthews, Flores and Bradley</v>
      </c>
      <c r="O3347" s="3" t="str">
        <f>_xlfn.XLOOKUP(C3347,Books!A:A,Books!B:B)</f>
        <v>Eat pattern view</v>
      </c>
      <c r="P3347" s="3" t="str">
        <f>INDEX(Customers!B:B,MATCH(D3347,Customers!A:A,0))</f>
        <v>Matthews, Flores and Bradley</v>
      </c>
    </row>
    <row r="3348" spans="1:16">
      <c r="A3348" t="s">
        <v>3995</v>
      </c>
      <c r="B3348" s="5">
        <v>44966</v>
      </c>
      <c r="C3348" t="s">
        <v>108</v>
      </c>
      <c r="D3348" t="s">
        <v>342</v>
      </c>
      <c r="E3348">
        <v>4</v>
      </c>
      <c r="F3348" t="str">
        <f t="shared" si="208"/>
        <v>normal</v>
      </c>
      <c r="G3348" s="3">
        <v>287</v>
      </c>
      <c r="H3348">
        <v>10</v>
      </c>
      <c r="I3348" t="str">
        <f t="shared" si="209"/>
        <v>discounted</v>
      </c>
      <c r="J3348" s="3">
        <f>Table3[[#This Row],[Quantity_Sold]]*Table3[[#This Row],[Selling_Price]]</f>
        <v>1148</v>
      </c>
      <c r="K3348" s="3">
        <f t="shared" si="210"/>
        <v>28.7</v>
      </c>
      <c r="L3348" s="3">
        <f t="shared" si="211"/>
        <v>1119.3</v>
      </c>
      <c r="M3348" s="3" t="str">
        <f>TEXT(Table3[[#This Row],[Date]], "mmmm")</f>
        <v>February</v>
      </c>
      <c r="N3348" s="3" t="str">
        <f>_xlfn.XLOOKUP(D3348,Customers!A:A,Customers!B:B )</f>
        <v>Cooper-Bennett</v>
      </c>
      <c r="O3348" s="3" t="str">
        <f>_xlfn.XLOOKUP(C3348,Books!A:A,Books!B:B)</f>
        <v>Front</v>
      </c>
      <c r="P3348" s="3" t="str">
        <f>INDEX(Customers!B:B,MATCH(D3348,Customers!A:A,0))</f>
        <v>Cooper-Bennett</v>
      </c>
    </row>
    <row r="3349" spans="1:16">
      <c r="A3349" t="s">
        <v>3996</v>
      </c>
      <c r="B3349" s="5">
        <v>44965</v>
      </c>
      <c r="C3349" t="s">
        <v>60</v>
      </c>
      <c r="D3349" t="s">
        <v>568</v>
      </c>
      <c r="E3349">
        <v>6</v>
      </c>
      <c r="F3349" t="str">
        <f t="shared" si="208"/>
        <v>Bulk</v>
      </c>
      <c r="G3349" s="3">
        <v>459</v>
      </c>
      <c r="H3349">
        <v>15</v>
      </c>
      <c r="I3349" t="str">
        <f t="shared" si="209"/>
        <v>discounted</v>
      </c>
      <c r="J3349" s="3">
        <f>Table3[[#This Row],[Quantity_Sold]]*Table3[[#This Row],[Selling_Price]]</f>
        <v>2754</v>
      </c>
      <c r="K3349" s="3">
        <f t="shared" si="210"/>
        <v>68.849999999999994</v>
      </c>
      <c r="L3349" s="3">
        <f t="shared" si="211"/>
        <v>2685.15</v>
      </c>
      <c r="M3349" s="3" t="str">
        <f>TEXT(Table3[[#This Row],[Date]], "mmmm")</f>
        <v>February</v>
      </c>
      <c r="N3349" s="3" t="str">
        <f>_xlfn.XLOOKUP(D3349,Customers!A:A,Customers!B:B )</f>
        <v>Smith PLC</v>
      </c>
      <c r="O3349" s="3" t="str">
        <f>_xlfn.XLOOKUP(C3349,Books!A:A,Books!B:B)</f>
        <v>Whatever method</v>
      </c>
      <c r="P3349" s="3" t="str">
        <f>INDEX(Customers!B:B,MATCH(D3349,Customers!A:A,0))</f>
        <v>Smith PLC</v>
      </c>
    </row>
    <row r="3350" spans="1:16">
      <c r="A3350" t="s">
        <v>3997</v>
      </c>
      <c r="B3350" s="5">
        <v>44965</v>
      </c>
      <c r="C3350" t="s">
        <v>104</v>
      </c>
      <c r="D3350" t="s">
        <v>220</v>
      </c>
      <c r="E3350">
        <v>1</v>
      </c>
      <c r="F3350" t="str">
        <f t="shared" si="208"/>
        <v>normal</v>
      </c>
      <c r="G3350" s="3">
        <v>465</v>
      </c>
      <c r="H3350">
        <v>0</v>
      </c>
      <c r="I3350" t="str">
        <f t="shared" si="209"/>
        <v>full price</v>
      </c>
      <c r="J3350" s="3">
        <f>Table3[[#This Row],[Quantity_Sold]]*Table3[[#This Row],[Selling_Price]]</f>
        <v>465</v>
      </c>
      <c r="K3350" s="3">
        <f t="shared" si="210"/>
        <v>0</v>
      </c>
      <c r="L3350" s="3">
        <f t="shared" si="211"/>
        <v>465</v>
      </c>
      <c r="M3350" s="3" t="str">
        <f>TEXT(Table3[[#This Row],[Date]], "mmmm")</f>
        <v>February</v>
      </c>
      <c r="N3350" s="3" t="str">
        <f>_xlfn.XLOOKUP(D3350,Customers!A:A,Customers!B:B )</f>
        <v>Moore-Torres</v>
      </c>
      <c r="O3350" s="3" t="str">
        <f>_xlfn.XLOOKUP(C3350,Books!A:A,Books!B:B)</f>
        <v>Process find daughter</v>
      </c>
      <c r="P3350" s="3" t="str">
        <f>INDEX(Customers!B:B,MATCH(D3350,Customers!A:A,0))</f>
        <v>Moore-Torres</v>
      </c>
    </row>
    <row r="3351" spans="1:16">
      <c r="A3351" t="s">
        <v>3998</v>
      </c>
      <c r="B3351" s="5">
        <v>44979</v>
      </c>
      <c r="C3351" t="s">
        <v>64</v>
      </c>
      <c r="D3351" t="s">
        <v>474</v>
      </c>
      <c r="E3351">
        <v>4</v>
      </c>
      <c r="F3351" t="str">
        <f t="shared" si="208"/>
        <v>normal</v>
      </c>
      <c r="G3351" s="3">
        <v>487</v>
      </c>
      <c r="H3351">
        <v>10</v>
      </c>
      <c r="I3351" t="str">
        <f t="shared" si="209"/>
        <v>discounted</v>
      </c>
      <c r="J3351" s="3">
        <f>Table3[[#This Row],[Quantity_Sold]]*Table3[[#This Row],[Selling_Price]]</f>
        <v>1948</v>
      </c>
      <c r="K3351" s="3">
        <f t="shared" si="210"/>
        <v>48.7</v>
      </c>
      <c r="L3351" s="3">
        <f t="shared" si="211"/>
        <v>1899.3</v>
      </c>
      <c r="M3351" s="3" t="str">
        <f>TEXT(Table3[[#This Row],[Date]], "mmmm")</f>
        <v>February</v>
      </c>
      <c r="N3351" s="3" t="str">
        <f>_xlfn.XLOOKUP(D3351,Customers!A:A,Customers!B:B )</f>
        <v>Murphy and Sons</v>
      </c>
      <c r="O3351" s="3" t="str">
        <f>_xlfn.XLOOKUP(C3351,Books!A:A,Books!B:B)</f>
        <v>Health beyond back</v>
      </c>
      <c r="P3351" s="3" t="str">
        <f>INDEX(Customers!B:B,MATCH(D3351,Customers!A:A,0))</f>
        <v>Murphy and Sons</v>
      </c>
    </row>
    <row r="3352" spans="1:16">
      <c r="A3352" t="s">
        <v>3999</v>
      </c>
      <c r="B3352" s="5">
        <v>44981</v>
      </c>
      <c r="C3352" t="s">
        <v>84</v>
      </c>
      <c r="D3352" t="s">
        <v>226</v>
      </c>
      <c r="E3352">
        <v>8</v>
      </c>
      <c r="F3352" t="str">
        <f t="shared" si="208"/>
        <v>Bulk</v>
      </c>
      <c r="G3352" s="3">
        <v>481</v>
      </c>
      <c r="H3352">
        <v>10</v>
      </c>
      <c r="I3352" t="str">
        <f t="shared" si="209"/>
        <v>discounted</v>
      </c>
      <c r="J3352" s="3">
        <f>Table3[[#This Row],[Quantity_Sold]]*Table3[[#This Row],[Selling_Price]]</f>
        <v>3848</v>
      </c>
      <c r="K3352" s="3">
        <f t="shared" si="210"/>
        <v>48.1</v>
      </c>
      <c r="L3352" s="3">
        <f t="shared" si="211"/>
        <v>3799.9</v>
      </c>
      <c r="M3352" s="3" t="str">
        <f>TEXT(Table3[[#This Row],[Date]], "mmmm")</f>
        <v>February</v>
      </c>
      <c r="N3352" s="3" t="str">
        <f>_xlfn.XLOOKUP(D3352,Customers!A:A,Customers!B:B )</f>
        <v>Blackburn, Castillo and Diaz</v>
      </c>
      <c r="O3352" s="3" t="str">
        <f>_xlfn.XLOOKUP(C3352,Books!A:A,Books!B:B)</f>
        <v>Statement back brother</v>
      </c>
      <c r="P3352" s="3" t="str">
        <f>INDEX(Customers!B:B,MATCH(D3352,Customers!A:A,0))</f>
        <v>Blackburn, Castillo and Diaz</v>
      </c>
    </row>
    <row r="3353" spans="1:16">
      <c r="A3353" t="s">
        <v>4000</v>
      </c>
      <c r="B3353" s="5">
        <v>44981</v>
      </c>
      <c r="C3353" t="s">
        <v>13</v>
      </c>
      <c r="D3353" t="s">
        <v>558</v>
      </c>
      <c r="E3353">
        <v>8</v>
      </c>
      <c r="F3353" t="str">
        <f t="shared" si="208"/>
        <v>Bulk</v>
      </c>
      <c r="G3353" s="3">
        <v>354</v>
      </c>
      <c r="H3353">
        <v>5</v>
      </c>
      <c r="I3353" t="str">
        <f t="shared" si="209"/>
        <v>discounted</v>
      </c>
      <c r="J3353" s="3">
        <f>Table3[[#This Row],[Quantity_Sold]]*Table3[[#This Row],[Selling_Price]]</f>
        <v>2832</v>
      </c>
      <c r="K3353" s="3">
        <f t="shared" si="210"/>
        <v>17.7</v>
      </c>
      <c r="L3353" s="3">
        <f t="shared" si="211"/>
        <v>2814.3</v>
      </c>
      <c r="M3353" s="3" t="str">
        <f>TEXT(Table3[[#This Row],[Date]], "mmmm")</f>
        <v>February</v>
      </c>
      <c r="N3353" s="3" t="str">
        <f>_xlfn.XLOOKUP(D3353,Customers!A:A,Customers!B:B )</f>
        <v>Maldonado-Cohen</v>
      </c>
      <c r="O3353" s="3" t="str">
        <f>_xlfn.XLOOKUP(C3353,Books!A:A,Books!B:B)</f>
        <v>Food ability</v>
      </c>
      <c r="P3353" s="3" t="str">
        <f>INDEX(Customers!B:B,MATCH(D3353,Customers!A:A,0))</f>
        <v>Maldonado-Cohen</v>
      </c>
    </row>
    <row r="3354" spans="1:16">
      <c r="A3354" t="s">
        <v>4001</v>
      </c>
      <c r="B3354" s="5">
        <v>44976</v>
      </c>
      <c r="C3354" t="s">
        <v>98</v>
      </c>
      <c r="D3354" t="s">
        <v>216</v>
      </c>
      <c r="E3354">
        <v>4</v>
      </c>
      <c r="F3354" t="str">
        <f t="shared" si="208"/>
        <v>normal</v>
      </c>
      <c r="G3354" s="3">
        <v>206</v>
      </c>
      <c r="H3354">
        <v>0</v>
      </c>
      <c r="I3354" t="str">
        <f t="shared" si="209"/>
        <v>full price</v>
      </c>
      <c r="J3354" s="3">
        <f>Table3[[#This Row],[Quantity_Sold]]*Table3[[#This Row],[Selling_Price]]</f>
        <v>824</v>
      </c>
      <c r="K3354" s="3">
        <f t="shared" si="210"/>
        <v>0</v>
      </c>
      <c r="L3354" s="3">
        <f t="shared" si="211"/>
        <v>824</v>
      </c>
      <c r="M3354" s="3" t="str">
        <f>TEXT(Table3[[#This Row],[Date]], "mmmm")</f>
        <v>February</v>
      </c>
      <c r="N3354" s="3" t="str">
        <f>_xlfn.XLOOKUP(D3354,Customers!A:A,Customers!B:B )</f>
        <v>Evans PLC</v>
      </c>
      <c r="O3354" s="3" t="str">
        <f>_xlfn.XLOOKUP(C3354,Books!A:A,Books!B:B)</f>
        <v>Inside lot never discover</v>
      </c>
      <c r="P3354" s="3" t="str">
        <f>INDEX(Customers!B:B,MATCH(D3354,Customers!A:A,0))</f>
        <v>Evans PLC</v>
      </c>
    </row>
    <row r="3355" spans="1:16">
      <c r="A3355" t="s">
        <v>4002</v>
      </c>
      <c r="B3355" s="5">
        <v>44980</v>
      </c>
      <c r="C3355" t="s">
        <v>100</v>
      </c>
      <c r="D3355" t="s">
        <v>216</v>
      </c>
      <c r="E3355">
        <v>4</v>
      </c>
      <c r="F3355" t="str">
        <f t="shared" si="208"/>
        <v>normal</v>
      </c>
      <c r="G3355" s="3">
        <v>334</v>
      </c>
      <c r="H3355">
        <v>10</v>
      </c>
      <c r="I3355" t="str">
        <f t="shared" si="209"/>
        <v>discounted</v>
      </c>
      <c r="J3355" s="3">
        <f>Table3[[#This Row],[Quantity_Sold]]*Table3[[#This Row],[Selling_Price]]</f>
        <v>1336</v>
      </c>
      <c r="K3355" s="3">
        <f t="shared" si="210"/>
        <v>33.4</v>
      </c>
      <c r="L3355" s="3">
        <f t="shared" si="211"/>
        <v>1302.5999999999999</v>
      </c>
      <c r="M3355" s="3" t="str">
        <f>TEXT(Table3[[#This Row],[Date]], "mmmm")</f>
        <v>February</v>
      </c>
      <c r="N3355" s="3" t="str">
        <f>_xlfn.XLOOKUP(D3355,Customers!A:A,Customers!B:B )</f>
        <v>Evans PLC</v>
      </c>
      <c r="O3355" s="3" t="str">
        <f>_xlfn.XLOOKUP(C3355,Books!A:A,Books!B:B)</f>
        <v>Prevent particularly wrong</v>
      </c>
      <c r="P3355" s="3" t="str">
        <f>INDEX(Customers!B:B,MATCH(D3355,Customers!A:A,0))</f>
        <v>Evans PLC</v>
      </c>
    </row>
    <row r="3356" spans="1:16">
      <c r="A3356" t="s">
        <v>4003</v>
      </c>
      <c r="B3356" s="5">
        <v>44962</v>
      </c>
      <c r="C3356" t="s">
        <v>20</v>
      </c>
      <c r="D3356" t="s">
        <v>452</v>
      </c>
      <c r="E3356">
        <v>4</v>
      </c>
      <c r="F3356" t="str">
        <f t="shared" si="208"/>
        <v>normal</v>
      </c>
      <c r="G3356" s="3">
        <v>213</v>
      </c>
      <c r="H3356">
        <v>10</v>
      </c>
      <c r="I3356" t="str">
        <f t="shared" si="209"/>
        <v>discounted</v>
      </c>
      <c r="J3356" s="3">
        <f>Table3[[#This Row],[Quantity_Sold]]*Table3[[#This Row],[Selling_Price]]</f>
        <v>852</v>
      </c>
      <c r="K3356" s="3">
        <f t="shared" si="210"/>
        <v>21.3</v>
      </c>
      <c r="L3356" s="3">
        <f t="shared" si="211"/>
        <v>830.7</v>
      </c>
      <c r="M3356" s="3" t="str">
        <f>TEXT(Table3[[#This Row],[Date]], "mmmm")</f>
        <v>February</v>
      </c>
      <c r="N3356" s="3" t="str">
        <f>_xlfn.XLOOKUP(D3356,Customers!A:A,Customers!B:B )</f>
        <v>Jordan-Edwards</v>
      </c>
      <c r="O3356" s="3" t="str">
        <f>_xlfn.XLOOKUP(C3356,Books!A:A,Books!B:B)</f>
        <v>System they</v>
      </c>
      <c r="P3356" s="3" t="str">
        <f>INDEX(Customers!B:B,MATCH(D3356,Customers!A:A,0))</f>
        <v>Jordan-Edwards</v>
      </c>
    </row>
    <row r="3357" spans="1:16">
      <c r="A3357" t="s">
        <v>4004</v>
      </c>
      <c r="B3357" s="5">
        <v>44963</v>
      </c>
      <c r="C3357" t="s">
        <v>52</v>
      </c>
      <c r="D3357" t="s">
        <v>402</v>
      </c>
      <c r="E3357">
        <v>3</v>
      </c>
      <c r="F3357" t="str">
        <f t="shared" si="208"/>
        <v>normal</v>
      </c>
      <c r="G3357" s="3">
        <v>441</v>
      </c>
      <c r="H3357">
        <v>5</v>
      </c>
      <c r="I3357" t="str">
        <f t="shared" si="209"/>
        <v>discounted</v>
      </c>
      <c r="J3357" s="3">
        <f>Table3[[#This Row],[Quantity_Sold]]*Table3[[#This Row],[Selling_Price]]</f>
        <v>1323</v>
      </c>
      <c r="K3357" s="3">
        <f t="shared" si="210"/>
        <v>22.05</v>
      </c>
      <c r="L3357" s="3">
        <f t="shared" si="211"/>
        <v>1300.95</v>
      </c>
      <c r="M3357" s="3" t="str">
        <f>TEXT(Table3[[#This Row],[Date]], "mmmm")</f>
        <v>February</v>
      </c>
      <c r="N3357" s="3" t="str">
        <f>_xlfn.XLOOKUP(D3357,Customers!A:A,Customers!B:B )</f>
        <v>Caldwell PLC</v>
      </c>
      <c r="O3357" s="3" t="str">
        <f>_xlfn.XLOOKUP(C3357,Books!A:A,Books!B:B)</f>
        <v>Hope meet thing</v>
      </c>
      <c r="P3357" s="3" t="str">
        <f>INDEX(Customers!B:B,MATCH(D3357,Customers!A:A,0))</f>
        <v>Caldwell PLC</v>
      </c>
    </row>
    <row r="3358" spans="1:16">
      <c r="A3358" t="s">
        <v>4005</v>
      </c>
      <c r="B3358" s="5">
        <v>44961</v>
      </c>
      <c r="C3358" t="s">
        <v>118</v>
      </c>
      <c r="D3358" t="s">
        <v>168</v>
      </c>
      <c r="E3358">
        <v>9</v>
      </c>
      <c r="F3358" t="str">
        <f t="shared" si="208"/>
        <v>Bulk</v>
      </c>
      <c r="G3358" s="3">
        <v>192</v>
      </c>
      <c r="H3358">
        <v>10</v>
      </c>
      <c r="I3358" t="str">
        <f t="shared" si="209"/>
        <v>discounted</v>
      </c>
      <c r="J3358" s="3">
        <f>Table3[[#This Row],[Quantity_Sold]]*Table3[[#This Row],[Selling_Price]]</f>
        <v>1728</v>
      </c>
      <c r="K3358" s="3">
        <f t="shared" si="210"/>
        <v>19.2</v>
      </c>
      <c r="L3358" s="3">
        <f t="shared" si="211"/>
        <v>1708.8</v>
      </c>
      <c r="M3358" s="3" t="str">
        <f>TEXT(Table3[[#This Row],[Date]], "mmmm")</f>
        <v>February</v>
      </c>
      <c r="N3358" s="3" t="str">
        <f>_xlfn.XLOOKUP(D3358,Customers!A:A,Customers!B:B )</f>
        <v>Maldonado, Miller and Thomas</v>
      </c>
      <c r="O3358" s="3" t="str">
        <f>_xlfn.XLOOKUP(C3358,Books!A:A,Books!B:B)</f>
        <v>Attorney</v>
      </c>
      <c r="P3358" s="3" t="str">
        <f>INDEX(Customers!B:B,MATCH(D3358,Customers!A:A,0))</f>
        <v>Maldonado, Miller and Thomas</v>
      </c>
    </row>
    <row r="3359" spans="1:16">
      <c r="A3359" t="s">
        <v>4006</v>
      </c>
      <c r="B3359" s="5">
        <v>44985</v>
      </c>
      <c r="C3359" t="s">
        <v>42</v>
      </c>
      <c r="D3359" t="s">
        <v>526</v>
      </c>
      <c r="E3359">
        <v>7</v>
      </c>
      <c r="F3359" t="str">
        <f t="shared" si="208"/>
        <v>Bulk</v>
      </c>
      <c r="G3359" s="3">
        <v>303</v>
      </c>
      <c r="H3359">
        <v>0</v>
      </c>
      <c r="I3359" t="str">
        <f t="shared" si="209"/>
        <v>full price</v>
      </c>
      <c r="J3359" s="3">
        <f>Table3[[#This Row],[Quantity_Sold]]*Table3[[#This Row],[Selling_Price]]</f>
        <v>2121</v>
      </c>
      <c r="K3359" s="3">
        <f t="shared" si="210"/>
        <v>0</v>
      </c>
      <c r="L3359" s="3">
        <f t="shared" si="211"/>
        <v>2121</v>
      </c>
      <c r="M3359" s="3" t="str">
        <f>TEXT(Table3[[#This Row],[Date]], "mmmm")</f>
        <v>February</v>
      </c>
      <c r="N3359" s="3" t="str">
        <f>_xlfn.XLOOKUP(D3359,Customers!A:A,Customers!B:B )</f>
        <v>Holden, Austin and Robinson</v>
      </c>
      <c r="O3359" s="3" t="str">
        <f>_xlfn.XLOOKUP(C3359,Books!A:A,Books!B:B)</f>
        <v>Industry sport interesting</v>
      </c>
      <c r="P3359" s="3" t="str">
        <f>INDEX(Customers!B:B,MATCH(D3359,Customers!A:A,0))</f>
        <v>Holden, Austin and Robinson</v>
      </c>
    </row>
    <row r="3360" spans="1:16">
      <c r="A3360" t="s">
        <v>4007</v>
      </c>
      <c r="B3360" s="5">
        <v>44982</v>
      </c>
      <c r="C3360" t="s">
        <v>80</v>
      </c>
      <c r="D3360" t="s">
        <v>514</v>
      </c>
      <c r="E3360">
        <v>8</v>
      </c>
      <c r="F3360" t="str">
        <f t="shared" si="208"/>
        <v>Bulk</v>
      </c>
      <c r="G3360" s="3">
        <v>164</v>
      </c>
      <c r="H3360">
        <v>0</v>
      </c>
      <c r="I3360" t="str">
        <f t="shared" si="209"/>
        <v>full price</v>
      </c>
      <c r="J3360" s="3">
        <f>Table3[[#This Row],[Quantity_Sold]]*Table3[[#This Row],[Selling_Price]]</f>
        <v>1312</v>
      </c>
      <c r="K3360" s="3">
        <f t="shared" si="210"/>
        <v>0</v>
      </c>
      <c r="L3360" s="3">
        <f t="shared" si="211"/>
        <v>1312</v>
      </c>
      <c r="M3360" s="3" t="str">
        <f>TEXT(Table3[[#This Row],[Date]], "mmmm")</f>
        <v>February</v>
      </c>
      <c r="N3360" s="3" t="str">
        <f>_xlfn.XLOOKUP(D3360,Customers!A:A,Customers!B:B )</f>
        <v>Contreras Inc</v>
      </c>
      <c r="O3360" s="3" t="str">
        <f>_xlfn.XLOOKUP(C3360,Books!A:A,Books!B:B)</f>
        <v>Can apply</v>
      </c>
      <c r="P3360" s="3" t="str">
        <f>INDEX(Customers!B:B,MATCH(D3360,Customers!A:A,0))</f>
        <v>Contreras Inc</v>
      </c>
    </row>
    <row r="3361" spans="1:16">
      <c r="A3361" t="s">
        <v>4008</v>
      </c>
      <c r="B3361" s="5">
        <v>44970</v>
      </c>
      <c r="C3361" t="s">
        <v>102</v>
      </c>
      <c r="D3361" t="s">
        <v>564</v>
      </c>
      <c r="E3361">
        <v>5</v>
      </c>
      <c r="F3361" t="str">
        <f t="shared" si="208"/>
        <v>normal</v>
      </c>
      <c r="G3361" s="3">
        <v>162</v>
      </c>
      <c r="H3361">
        <v>5</v>
      </c>
      <c r="I3361" t="str">
        <f t="shared" si="209"/>
        <v>discounted</v>
      </c>
      <c r="J3361" s="3">
        <f>Table3[[#This Row],[Quantity_Sold]]*Table3[[#This Row],[Selling_Price]]</f>
        <v>810</v>
      </c>
      <c r="K3361" s="3">
        <f t="shared" si="210"/>
        <v>8.1</v>
      </c>
      <c r="L3361" s="3">
        <f t="shared" si="211"/>
        <v>801.9</v>
      </c>
      <c r="M3361" s="3" t="str">
        <f>TEXT(Table3[[#This Row],[Date]], "mmmm")</f>
        <v>February</v>
      </c>
      <c r="N3361" s="3" t="str">
        <f>_xlfn.XLOOKUP(D3361,Customers!A:A,Customers!B:B )</f>
        <v>Hernandez, Castaneda and Khan</v>
      </c>
      <c r="O3361" s="3" t="str">
        <f>_xlfn.XLOOKUP(C3361,Books!A:A,Books!B:B)</f>
        <v>Effort same</v>
      </c>
      <c r="P3361" s="3" t="str">
        <f>INDEX(Customers!B:B,MATCH(D3361,Customers!A:A,0))</f>
        <v>Hernandez, Castaneda and Khan</v>
      </c>
    </row>
    <row r="3362" spans="1:16">
      <c r="A3362" t="s">
        <v>4009</v>
      </c>
      <c r="B3362" s="5">
        <v>44975</v>
      </c>
      <c r="C3362" t="s">
        <v>102</v>
      </c>
      <c r="D3362" t="s">
        <v>322</v>
      </c>
      <c r="E3362">
        <v>2</v>
      </c>
      <c r="F3362" t="str">
        <f t="shared" si="208"/>
        <v>normal</v>
      </c>
      <c r="G3362" s="3">
        <v>162</v>
      </c>
      <c r="H3362">
        <v>10</v>
      </c>
      <c r="I3362" t="str">
        <f t="shared" si="209"/>
        <v>discounted</v>
      </c>
      <c r="J3362" s="3">
        <f>Table3[[#This Row],[Quantity_Sold]]*Table3[[#This Row],[Selling_Price]]</f>
        <v>324</v>
      </c>
      <c r="K3362" s="3">
        <f t="shared" si="210"/>
        <v>16.2</v>
      </c>
      <c r="L3362" s="3">
        <f t="shared" si="211"/>
        <v>307.8</v>
      </c>
      <c r="M3362" s="3" t="str">
        <f>TEXT(Table3[[#This Row],[Date]], "mmmm")</f>
        <v>February</v>
      </c>
      <c r="N3362" s="3" t="str">
        <f>_xlfn.XLOOKUP(D3362,Customers!A:A,Customers!B:B )</f>
        <v>Henderson, Daniels and Kelly</v>
      </c>
      <c r="O3362" s="3" t="str">
        <f>_xlfn.XLOOKUP(C3362,Books!A:A,Books!B:B)</f>
        <v>Effort same</v>
      </c>
      <c r="P3362" s="3" t="str">
        <f>INDEX(Customers!B:B,MATCH(D3362,Customers!A:A,0))</f>
        <v>Henderson, Daniels and Kelly</v>
      </c>
    </row>
    <row r="3363" spans="1:16">
      <c r="A3363" t="s">
        <v>4010</v>
      </c>
      <c r="B3363" s="5">
        <v>44969</v>
      </c>
      <c r="C3363" t="s">
        <v>116</v>
      </c>
      <c r="D3363" t="s">
        <v>386</v>
      </c>
      <c r="E3363">
        <v>10</v>
      </c>
      <c r="F3363" t="str">
        <f t="shared" si="208"/>
        <v>Bulk</v>
      </c>
      <c r="G3363" s="3">
        <v>209</v>
      </c>
      <c r="H3363">
        <v>15</v>
      </c>
      <c r="I3363" t="str">
        <f t="shared" si="209"/>
        <v>discounted</v>
      </c>
      <c r="J3363" s="3">
        <f>Table3[[#This Row],[Quantity_Sold]]*Table3[[#This Row],[Selling_Price]]</f>
        <v>2090</v>
      </c>
      <c r="K3363" s="3">
        <f t="shared" si="210"/>
        <v>31.35</v>
      </c>
      <c r="L3363" s="3">
        <f t="shared" si="211"/>
        <v>2058.65</v>
      </c>
      <c r="M3363" s="3" t="str">
        <f>TEXT(Table3[[#This Row],[Date]], "mmmm")</f>
        <v>February</v>
      </c>
      <c r="N3363" s="3" t="str">
        <f>_xlfn.XLOOKUP(D3363,Customers!A:A,Customers!B:B )</f>
        <v>Sullivan-Patterson</v>
      </c>
      <c r="O3363" s="3" t="str">
        <f>_xlfn.XLOOKUP(C3363,Books!A:A,Books!B:B)</f>
        <v>Present positive</v>
      </c>
      <c r="P3363" s="3" t="str">
        <f>INDEX(Customers!B:B,MATCH(D3363,Customers!A:A,0))</f>
        <v>Sullivan-Patterson</v>
      </c>
    </row>
    <row r="3364" spans="1:16">
      <c r="A3364" t="s">
        <v>4011</v>
      </c>
      <c r="B3364" s="5">
        <v>44958</v>
      </c>
      <c r="C3364" t="s">
        <v>104</v>
      </c>
      <c r="D3364" t="s">
        <v>250</v>
      </c>
      <c r="E3364">
        <v>5</v>
      </c>
      <c r="F3364" t="str">
        <f t="shared" si="208"/>
        <v>normal</v>
      </c>
      <c r="G3364" s="3">
        <v>465</v>
      </c>
      <c r="H3364">
        <v>5</v>
      </c>
      <c r="I3364" t="str">
        <f t="shared" si="209"/>
        <v>discounted</v>
      </c>
      <c r="J3364" s="3">
        <f>Table3[[#This Row],[Quantity_Sold]]*Table3[[#This Row],[Selling_Price]]</f>
        <v>2325</v>
      </c>
      <c r="K3364" s="3">
        <f t="shared" si="210"/>
        <v>23.25</v>
      </c>
      <c r="L3364" s="3">
        <f t="shared" si="211"/>
        <v>2301.75</v>
      </c>
      <c r="M3364" s="3" t="str">
        <f>TEXT(Table3[[#This Row],[Date]], "mmmm")</f>
        <v>February</v>
      </c>
      <c r="N3364" s="3" t="str">
        <f>_xlfn.XLOOKUP(D3364,Customers!A:A,Customers!B:B )</f>
        <v>Contreras, Suarez and Rocha</v>
      </c>
      <c r="O3364" s="3" t="str">
        <f>_xlfn.XLOOKUP(C3364,Books!A:A,Books!B:B)</f>
        <v>Process find daughter</v>
      </c>
      <c r="P3364" s="3" t="str">
        <f>INDEX(Customers!B:B,MATCH(D3364,Customers!A:A,0))</f>
        <v>Contreras, Suarez and Rocha</v>
      </c>
    </row>
    <row r="3365" spans="1:16">
      <c r="A3365" t="s">
        <v>4012</v>
      </c>
      <c r="B3365" s="5">
        <v>44978</v>
      </c>
      <c r="C3365" t="s">
        <v>96</v>
      </c>
      <c r="D3365" t="s">
        <v>500</v>
      </c>
      <c r="E3365">
        <v>2</v>
      </c>
      <c r="F3365" t="str">
        <f t="shared" si="208"/>
        <v>normal</v>
      </c>
      <c r="G3365" s="3">
        <v>396</v>
      </c>
      <c r="H3365">
        <v>5</v>
      </c>
      <c r="I3365" t="str">
        <f t="shared" si="209"/>
        <v>discounted</v>
      </c>
      <c r="J3365" s="3">
        <f>Table3[[#This Row],[Quantity_Sold]]*Table3[[#This Row],[Selling_Price]]</f>
        <v>792</v>
      </c>
      <c r="K3365" s="3">
        <f t="shared" si="210"/>
        <v>19.8</v>
      </c>
      <c r="L3365" s="3">
        <f t="shared" si="211"/>
        <v>772.2</v>
      </c>
      <c r="M3365" s="3" t="str">
        <f>TEXT(Table3[[#This Row],[Date]], "mmmm")</f>
        <v>February</v>
      </c>
      <c r="N3365" s="3" t="str">
        <f>_xlfn.XLOOKUP(D3365,Customers!A:A,Customers!B:B )</f>
        <v>Patterson Ltd</v>
      </c>
      <c r="O3365" s="3" t="str">
        <f>_xlfn.XLOOKUP(C3365,Books!A:A,Books!B:B)</f>
        <v>Green city audience</v>
      </c>
      <c r="P3365" s="3" t="str">
        <f>INDEX(Customers!B:B,MATCH(D3365,Customers!A:A,0))</f>
        <v>Patterson Ltd</v>
      </c>
    </row>
    <row r="3366" spans="1:16">
      <c r="A3366" t="s">
        <v>4013</v>
      </c>
      <c r="B3366" s="5">
        <v>44972</v>
      </c>
      <c r="C3366" t="s">
        <v>94</v>
      </c>
      <c r="D3366" t="s">
        <v>288</v>
      </c>
      <c r="E3366">
        <v>7</v>
      </c>
      <c r="F3366" t="str">
        <f t="shared" si="208"/>
        <v>Bulk</v>
      </c>
      <c r="G3366" s="3">
        <v>262</v>
      </c>
      <c r="H3366">
        <v>15</v>
      </c>
      <c r="I3366" t="str">
        <f t="shared" si="209"/>
        <v>discounted</v>
      </c>
      <c r="J3366" s="3">
        <f>Table3[[#This Row],[Quantity_Sold]]*Table3[[#This Row],[Selling_Price]]</f>
        <v>1834</v>
      </c>
      <c r="K3366" s="3">
        <f t="shared" si="210"/>
        <v>39.299999999999997</v>
      </c>
      <c r="L3366" s="3">
        <f t="shared" si="211"/>
        <v>1794.7</v>
      </c>
      <c r="M3366" s="3" t="str">
        <f>TEXT(Table3[[#This Row],[Date]], "mmmm")</f>
        <v>February</v>
      </c>
      <c r="N3366" s="3" t="str">
        <f>_xlfn.XLOOKUP(D3366,Customers!A:A,Customers!B:B )</f>
        <v>Martinez, Bruce and Brady</v>
      </c>
      <c r="O3366" s="3" t="str">
        <f>_xlfn.XLOOKUP(C3366,Books!A:A,Books!B:B)</f>
        <v>Number owner</v>
      </c>
      <c r="P3366" s="3" t="str">
        <f>INDEX(Customers!B:B,MATCH(D3366,Customers!A:A,0))</f>
        <v>Martinez, Bruce and Brady</v>
      </c>
    </row>
    <row r="3367" spans="1:16">
      <c r="A3367" t="s">
        <v>4014</v>
      </c>
      <c r="B3367" s="5">
        <v>44980</v>
      </c>
      <c r="C3367" t="s">
        <v>96</v>
      </c>
      <c r="D3367" t="s">
        <v>540</v>
      </c>
      <c r="E3367">
        <v>7</v>
      </c>
      <c r="F3367" t="str">
        <f t="shared" si="208"/>
        <v>Bulk</v>
      </c>
      <c r="G3367" s="3">
        <v>396</v>
      </c>
      <c r="H3367">
        <v>0</v>
      </c>
      <c r="I3367" t="str">
        <f t="shared" si="209"/>
        <v>full price</v>
      </c>
      <c r="J3367" s="3">
        <f>Table3[[#This Row],[Quantity_Sold]]*Table3[[#This Row],[Selling_Price]]</f>
        <v>2772</v>
      </c>
      <c r="K3367" s="3">
        <f t="shared" si="210"/>
        <v>0</v>
      </c>
      <c r="L3367" s="3">
        <f t="shared" si="211"/>
        <v>2772</v>
      </c>
      <c r="M3367" s="3" t="str">
        <f>TEXT(Table3[[#This Row],[Date]], "mmmm")</f>
        <v>February</v>
      </c>
      <c r="N3367" s="3" t="str">
        <f>_xlfn.XLOOKUP(D3367,Customers!A:A,Customers!B:B )</f>
        <v>Patel-Thomas</v>
      </c>
      <c r="O3367" s="3" t="str">
        <f>_xlfn.XLOOKUP(C3367,Books!A:A,Books!B:B)</f>
        <v>Green city audience</v>
      </c>
      <c r="P3367" s="3" t="str">
        <f>INDEX(Customers!B:B,MATCH(D3367,Customers!A:A,0))</f>
        <v>Patel-Thomas</v>
      </c>
    </row>
    <row r="3368" spans="1:16">
      <c r="A3368" t="s">
        <v>4015</v>
      </c>
      <c r="B3368" s="5">
        <v>44979</v>
      </c>
      <c r="C3368" t="s">
        <v>114</v>
      </c>
      <c r="D3368" t="s">
        <v>440</v>
      </c>
      <c r="E3368">
        <v>7</v>
      </c>
      <c r="F3368" t="str">
        <f t="shared" si="208"/>
        <v>Bulk</v>
      </c>
      <c r="G3368" s="3">
        <v>315</v>
      </c>
      <c r="H3368">
        <v>5</v>
      </c>
      <c r="I3368" t="str">
        <f t="shared" si="209"/>
        <v>discounted</v>
      </c>
      <c r="J3368" s="3">
        <f>Table3[[#This Row],[Quantity_Sold]]*Table3[[#This Row],[Selling_Price]]</f>
        <v>2205</v>
      </c>
      <c r="K3368" s="3">
        <f t="shared" si="210"/>
        <v>15.75</v>
      </c>
      <c r="L3368" s="3">
        <f t="shared" si="211"/>
        <v>2189.25</v>
      </c>
      <c r="M3368" s="3" t="str">
        <f>TEXT(Table3[[#This Row],[Date]], "mmmm")</f>
        <v>February</v>
      </c>
      <c r="N3368" s="3" t="str">
        <f>_xlfn.XLOOKUP(D3368,Customers!A:A,Customers!B:B )</f>
        <v>Lopez Ltd</v>
      </c>
      <c r="O3368" s="3" t="str">
        <f>_xlfn.XLOOKUP(C3368,Books!A:A,Books!B:B)</f>
        <v>Detail difficult power</v>
      </c>
      <c r="P3368" s="3" t="str">
        <f>INDEX(Customers!B:B,MATCH(D3368,Customers!A:A,0))</f>
        <v>Lopez Ltd</v>
      </c>
    </row>
    <row r="3369" spans="1:16">
      <c r="A3369" t="s">
        <v>4016</v>
      </c>
      <c r="B3369" s="5">
        <v>44978</v>
      </c>
      <c r="C3369" t="s">
        <v>48</v>
      </c>
      <c r="D3369" t="s">
        <v>604</v>
      </c>
      <c r="E3369">
        <v>10</v>
      </c>
      <c r="F3369" t="str">
        <f t="shared" si="208"/>
        <v>Bulk</v>
      </c>
      <c r="G3369" s="3">
        <v>386</v>
      </c>
      <c r="H3369">
        <v>5</v>
      </c>
      <c r="I3369" t="str">
        <f t="shared" si="209"/>
        <v>discounted</v>
      </c>
      <c r="J3369" s="3">
        <f>Table3[[#This Row],[Quantity_Sold]]*Table3[[#This Row],[Selling_Price]]</f>
        <v>3860</v>
      </c>
      <c r="K3369" s="3">
        <f t="shared" si="210"/>
        <v>19.3</v>
      </c>
      <c r="L3369" s="3">
        <f t="shared" si="211"/>
        <v>3840.7</v>
      </c>
      <c r="M3369" s="3" t="str">
        <f>TEXT(Table3[[#This Row],[Date]], "mmmm")</f>
        <v>February</v>
      </c>
      <c r="N3369" s="3" t="str">
        <f>_xlfn.XLOOKUP(D3369,Customers!A:A,Customers!B:B )</f>
        <v>Mclaughlin-Ballard</v>
      </c>
      <c r="O3369" s="3" t="str">
        <f>_xlfn.XLOOKUP(C3369,Books!A:A,Books!B:B)</f>
        <v>Choose level</v>
      </c>
      <c r="P3369" s="3" t="str">
        <f>INDEX(Customers!B:B,MATCH(D3369,Customers!A:A,0))</f>
        <v>Mclaughlin-Ballard</v>
      </c>
    </row>
    <row r="3370" spans="1:16">
      <c r="A3370" t="s">
        <v>4017</v>
      </c>
      <c r="B3370" s="5">
        <v>44959</v>
      </c>
      <c r="C3370" t="s">
        <v>76</v>
      </c>
      <c r="D3370" t="s">
        <v>149</v>
      </c>
      <c r="E3370">
        <v>4</v>
      </c>
      <c r="F3370" t="str">
        <f t="shared" si="208"/>
        <v>normal</v>
      </c>
      <c r="G3370" s="3">
        <v>305</v>
      </c>
      <c r="H3370">
        <v>10</v>
      </c>
      <c r="I3370" t="str">
        <f t="shared" si="209"/>
        <v>discounted</v>
      </c>
      <c r="J3370" s="3">
        <f>Table3[[#This Row],[Quantity_Sold]]*Table3[[#This Row],[Selling_Price]]</f>
        <v>1220</v>
      </c>
      <c r="K3370" s="3">
        <f t="shared" si="210"/>
        <v>30.5</v>
      </c>
      <c r="L3370" s="3">
        <f t="shared" si="211"/>
        <v>1189.5</v>
      </c>
      <c r="M3370" s="3" t="str">
        <f>TEXT(Table3[[#This Row],[Date]], "mmmm")</f>
        <v>February</v>
      </c>
      <c r="N3370" s="3" t="str">
        <f>_xlfn.XLOOKUP(D3370,Customers!A:A,Customers!B:B )</f>
        <v>Webster LLC</v>
      </c>
      <c r="O3370" s="3" t="str">
        <f>_xlfn.XLOOKUP(C3370,Books!A:A,Books!B:B)</f>
        <v>Above treatment</v>
      </c>
      <c r="P3370" s="3" t="str">
        <f>INDEX(Customers!B:B,MATCH(D3370,Customers!A:A,0))</f>
        <v>Webster LLC</v>
      </c>
    </row>
    <row r="3371" spans="1:16">
      <c r="A3371" t="s">
        <v>4018</v>
      </c>
      <c r="B3371" s="5">
        <v>44970</v>
      </c>
      <c r="C3371" t="s">
        <v>116</v>
      </c>
      <c r="D3371" t="s">
        <v>188</v>
      </c>
      <c r="E3371">
        <v>6</v>
      </c>
      <c r="F3371" t="str">
        <f t="shared" si="208"/>
        <v>Bulk</v>
      </c>
      <c r="G3371" s="3">
        <v>209</v>
      </c>
      <c r="H3371">
        <v>10</v>
      </c>
      <c r="I3371" t="str">
        <f t="shared" si="209"/>
        <v>discounted</v>
      </c>
      <c r="J3371" s="3">
        <f>Table3[[#This Row],[Quantity_Sold]]*Table3[[#This Row],[Selling_Price]]</f>
        <v>1254</v>
      </c>
      <c r="K3371" s="3">
        <f t="shared" si="210"/>
        <v>20.9</v>
      </c>
      <c r="L3371" s="3">
        <f t="shared" si="211"/>
        <v>1233.0999999999999</v>
      </c>
      <c r="M3371" s="3" t="str">
        <f>TEXT(Table3[[#This Row],[Date]], "mmmm")</f>
        <v>February</v>
      </c>
      <c r="N3371" s="3" t="str">
        <f>_xlfn.XLOOKUP(D3371,Customers!A:A,Customers!B:B )</f>
        <v>Moran-Joyce</v>
      </c>
      <c r="O3371" s="3" t="str">
        <f>_xlfn.XLOOKUP(C3371,Books!A:A,Books!B:B)</f>
        <v>Present positive</v>
      </c>
      <c r="P3371" s="3" t="str">
        <f>INDEX(Customers!B:B,MATCH(D3371,Customers!A:A,0))</f>
        <v>Moran-Joyce</v>
      </c>
    </row>
    <row r="3372" spans="1:16">
      <c r="A3372" t="s">
        <v>4019</v>
      </c>
      <c r="B3372" s="5">
        <v>44985</v>
      </c>
      <c r="C3372" t="s">
        <v>104</v>
      </c>
      <c r="D3372" t="s">
        <v>386</v>
      </c>
      <c r="E3372">
        <v>3</v>
      </c>
      <c r="F3372" t="str">
        <f t="shared" si="208"/>
        <v>normal</v>
      </c>
      <c r="G3372" s="3">
        <v>465</v>
      </c>
      <c r="H3372">
        <v>5</v>
      </c>
      <c r="I3372" t="str">
        <f t="shared" si="209"/>
        <v>discounted</v>
      </c>
      <c r="J3372" s="3">
        <f>Table3[[#This Row],[Quantity_Sold]]*Table3[[#This Row],[Selling_Price]]</f>
        <v>1395</v>
      </c>
      <c r="K3372" s="3">
        <f t="shared" si="210"/>
        <v>23.25</v>
      </c>
      <c r="L3372" s="3">
        <f t="shared" si="211"/>
        <v>1371.75</v>
      </c>
      <c r="M3372" s="3" t="str">
        <f>TEXT(Table3[[#This Row],[Date]], "mmmm")</f>
        <v>February</v>
      </c>
      <c r="N3372" s="3" t="str">
        <f>_xlfn.XLOOKUP(D3372,Customers!A:A,Customers!B:B )</f>
        <v>Sullivan-Patterson</v>
      </c>
      <c r="O3372" s="3" t="str">
        <f>_xlfn.XLOOKUP(C3372,Books!A:A,Books!B:B)</f>
        <v>Process find daughter</v>
      </c>
      <c r="P3372" s="3" t="str">
        <f>INDEX(Customers!B:B,MATCH(D3372,Customers!A:A,0))</f>
        <v>Sullivan-Patterson</v>
      </c>
    </row>
    <row r="3373" spans="1:16">
      <c r="A3373" t="s">
        <v>4020</v>
      </c>
      <c r="B3373" s="5">
        <v>44972</v>
      </c>
      <c r="C3373" t="s">
        <v>126</v>
      </c>
      <c r="D3373" t="s">
        <v>280</v>
      </c>
      <c r="E3373">
        <v>2</v>
      </c>
      <c r="F3373" t="str">
        <f t="shared" si="208"/>
        <v>normal</v>
      </c>
      <c r="G3373" s="3">
        <v>399</v>
      </c>
      <c r="H3373">
        <v>15</v>
      </c>
      <c r="I3373" t="str">
        <f t="shared" si="209"/>
        <v>discounted</v>
      </c>
      <c r="J3373" s="3">
        <f>Table3[[#This Row],[Quantity_Sold]]*Table3[[#This Row],[Selling_Price]]</f>
        <v>798</v>
      </c>
      <c r="K3373" s="3">
        <f t="shared" si="210"/>
        <v>59.85</v>
      </c>
      <c r="L3373" s="3">
        <f t="shared" si="211"/>
        <v>738.15</v>
      </c>
      <c r="M3373" s="3" t="str">
        <f>TEXT(Table3[[#This Row],[Date]], "mmmm")</f>
        <v>February</v>
      </c>
      <c r="N3373" s="3" t="str">
        <f>_xlfn.XLOOKUP(D3373,Customers!A:A,Customers!B:B )</f>
        <v>Bautista-Wright</v>
      </c>
      <c r="O3373" s="3" t="str">
        <f>_xlfn.XLOOKUP(C3373,Books!A:A,Books!B:B)</f>
        <v>Ahead leg senior</v>
      </c>
      <c r="P3373" s="3" t="str">
        <f>INDEX(Customers!B:B,MATCH(D3373,Customers!A:A,0))</f>
        <v>Bautista-Wright</v>
      </c>
    </row>
    <row r="3374" spans="1:16">
      <c r="A3374" t="s">
        <v>4021</v>
      </c>
      <c r="B3374" s="5">
        <v>44980</v>
      </c>
      <c r="C3374" t="s">
        <v>102</v>
      </c>
      <c r="D3374" t="s">
        <v>466</v>
      </c>
      <c r="E3374">
        <v>5</v>
      </c>
      <c r="F3374" t="str">
        <f t="shared" si="208"/>
        <v>normal</v>
      </c>
      <c r="G3374" s="3">
        <v>162</v>
      </c>
      <c r="H3374">
        <v>15</v>
      </c>
      <c r="I3374" t="str">
        <f t="shared" si="209"/>
        <v>discounted</v>
      </c>
      <c r="J3374" s="3">
        <f>Table3[[#This Row],[Quantity_Sold]]*Table3[[#This Row],[Selling_Price]]</f>
        <v>810</v>
      </c>
      <c r="K3374" s="3">
        <f t="shared" si="210"/>
        <v>24.3</v>
      </c>
      <c r="L3374" s="3">
        <f t="shared" si="211"/>
        <v>785.7</v>
      </c>
      <c r="M3374" s="3" t="str">
        <f>TEXT(Table3[[#This Row],[Date]], "mmmm")</f>
        <v>February</v>
      </c>
      <c r="N3374" s="3" t="str">
        <f>_xlfn.XLOOKUP(D3374,Customers!A:A,Customers!B:B )</f>
        <v>Knight-Coleman</v>
      </c>
      <c r="O3374" s="3" t="str">
        <f>_xlfn.XLOOKUP(C3374,Books!A:A,Books!B:B)</f>
        <v>Effort same</v>
      </c>
      <c r="P3374" s="3" t="str">
        <f>INDEX(Customers!B:B,MATCH(D3374,Customers!A:A,0))</f>
        <v>Knight-Coleman</v>
      </c>
    </row>
    <row r="3375" spans="1:16">
      <c r="A3375" t="s">
        <v>4022</v>
      </c>
      <c r="B3375" s="5">
        <v>44966</v>
      </c>
      <c r="C3375" t="s">
        <v>82</v>
      </c>
      <c r="D3375" t="s">
        <v>516</v>
      </c>
      <c r="E3375">
        <v>7</v>
      </c>
      <c r="F3375" t="str">
        <f t="shared" si="208"/>
        <v>Bulk</v>
      </c>
      <c r="G3375" s="3">
        <v>373</v>
      </c>
      <c r="H3375">
        <v>10</v>
      </c>
      <c r="I3375" t="str">
        <f t="shared" si="209"/>
        <v>discounted</v>
      </c>
      <c r="J3375" s="3">
        <f>Table3[[#This Row],[Quantity_Sold]]*Table3[[#This Row],[Selling_Price]]</f>
        <v>2611</v>
      </c>
      <c r="K3375" s="3">
        <f t="shared" si="210"/>
        <v>37.299999999999997</v>
      </c>
      <c r="L3375" s="3">
        <f t="shared" si="211"/>
        <v>2573.6999999999998</v>
      </c>
      <c r="M3375" s="3" t="str">
        <f>TEXT(Table3[[#This Row],[Date]], "mmmm")</f>
        <v>February</v>
      </c>
      <c r="N3375" s="3" t="str">
        <f>_xlfn.XLOOKUP(D3375,Customers!A:A,Customers!B:B )</f>
        <v>Chen Inc</v>
      </c>
      <c r="O3375" s="3" t="str">
        <f>_xlfn.XLOOKUP(C3375,Books!A:A,Books!B:B)</f>
        <v>Light leader expect</v>
      </c>
      <c r="P3375" s="3" t="str">
        <f>INDEX(Customers!B:B,MATCH(D3375,Customers!A:A,0))</f>
        <v>Chen Inc</v>
      </c>
    </row>
    <row r="3376" spans="1:16">
      <c r="A3376" t="s">
        <v>4023</v>
      </c>
      <c r="B3376" s="5">
        <v>44964</v>
      </c>
      <c r="C3376" t="s">
        <v>46</v>
      </c>
      <c r="D3376" t="s">
        <v>390</v>
      </c>
      <c r="E3376">
        <v>4</v>
      </c>
      <c r="F3376" t="str">
        <f t="shared" si="208"/>
        <v>normal</v>
      </c>
      <c r="G3376" s="3">
        <v>167</v>
      </c>
      <c r="H3376">
        <v>5</v>
      </c>
      <c r="I3376" t="str">
        <f t="shared" si="209"/>
        <v>discounted</v>
      </c>
      <c r="J3376" s="3">
        <f>Table3[[#This Row],[Quantity_Sold]]*Table3[[#This Row],[Selling_Price]]</f>
        <v>668</v>
      </c>
      <c r="K3376" s="3">
        <f t="shared" si="210"/>
        <v>8.35</v>
      </c>
      <c r="L3376" s="3">
        <f t="shared" si="211"/>
        <v>659.65</v>
      </c>
      <c r="M3376" s="3" t="str">
        <f>TEXT(Table3[[#This Row],[Date]], "mmmm")</f>
        <v>February</v>
      </c>
      <c r="N3376" s="3" t="str">
        <f>_xlfn.XLOOKUP(D3376,Customers!A:A,Customers!B:B )</f>
        <v>Rodriguez, Brown and Daniels</v>
      </c>
      <c r="O3376" s="3" t="str">
        <f>_xlfn.XLOOKUP(C3376,Books!A:A,Books!B:B)</f>
        <v>Result population age</v>
      </c>
      <c r="P3376" s="3" t="str">
        <f>INDEX(Customers!B:B,MATCH(D3376,Customers!A:A,0))</f>
        <v>Rodriguez, Brown and Daniels</v>
      </c>
    </row>
    <row r="3377" spans="1:16">
      <c r="A3377" t="s">
        <v>4024</v>
      </c>
      <c r="B3377" s="5">
        <v>44963</v>
      </c>
      <c r="C3377" t="s">
        <v>72</v>
      </c>
      <c r="D3377" t="s">
        <v>260</v>
      </c>
      <c r="E3377">
        <v>6</v>
      </c>
      <c r="F3377" t="str">
        <f t="shared" si="208"/>
        <v>Bulk</v>
      </c>
      <c r="G3377" s="3">
        <v>423</v>
      </c>
      <c r="H3377">
        <v>0</v>
      </c>
      <c r="I3377" t="str">
        <f t="shared" si="209"/>
        <v>full price</v>
      </c>
      <c r="J3377" s="3">
        <f>Table3[[#This Row],[Quantity_Sold]]*Table3[[#This Row],[Selling_Price]]</f>
        <v>2538</v>
      </c>
      <c r="K3377" s="3">
        <f t="shared" si="210"/>
        <v>0</v>
      </c>
      <c r="L3377" s="3">
        <f t="shared" si="211"/>
        <v>2538</v>
      </c>
      <c r="M3377" s="3" t="str">
        <f>TEXT(Table3[[#This Row],[Date]], "mmmm")</f>
        <v>February</v>
      </c>
      <c r="N3377" s="3" t="str">
        <f>_xlfn.XLOOKUP(D3377,Customers!A:A,Customers!B:B )</f>
        <v>Thomas-Melendez</v>
      </c>
      <c r="O3377" s="3" t="str">
        <f>_xlfn.XLOOKUP(C3377,Books!A:A,Books!B:B)</f>
        <v>Remain hard</v>
      </c>
      <c r="P3377" s="3" t="str">
        <f>INDEX(Customers!B:B,MATCH(D3377,Customers!A:A,0))</f>
        <v>Thomas-Melendez</v>
      </c>
    </row>
    <row r="3378" spans="1:16">
      <c r="A3378" t="s">
        <v>4025</v>
      </c>
      <c r="B3378" s="5">
        <v>44975</v>
      </c>
      <c r="C3378" t="s">
        <v>92</v>
      </c>
      <c r="D3378" t="s">
        <v>398</v>
      </c>
      <c r="E3378">
        <v>9</v>
      </c>
      <c r="F3378" t="str">
        <f t="shared" si="208"/>
        <v>Bulk</v>
      </c>
      <c r="G3378" s="3">
        <v>381</v>
      </c>
      <c r="H3378">
        <v>10</v>
      </c>
      <c r="I3378" t="str">
        <f t="shared" si="209"/>
        <v>discounted</v>
      </c>
      <c r="J3378" s="3">
        <f>Table3[[#This Row],[Quantity_Sold]]*Table3[[#This Row],[Selling_Price]]</f>
        <v>3429</v>
      </c>
      <c r="K3378" s="3">
        <f t="shared" si="210"/>
        <v>38.1</v>
      </c>
      <c r="L3378" s="3">
        <f t="shared" si="211"/>
        <v>3390.9</v>
      </c>
      <c r="M3378" s="3" t="str">
        <f>TEXT(Table3[[#This Row],[Date]], "mmmm")</f>
        <v>February</v>
      </c>
      <c r="N3378" s="3" t="str">
        <f>_xlfn.XLOOKUP(D3378,Customers!A:A,Customers!B:B )</f>
        <v>Moreno, Jenkins and Perez</v>
      </c>
      <c r="O3378" s="3" t="str">
        <f>_xlfn.XLOOKUP(C3378,Books!A:A,Books!B:B)</f>
        <v>Also general growth local</v>
      </c>
      <c r="P3378" s="3" t="str">
        <f>INDEX(Customers!B:B,MATCH(D3378,Customers!A:A,0))</f>
        <v>Moreno, Jenkins and Perez</v>
      </c>
    </row>
    <row r="3379" spans="1:16">
      <c r="A3379" t="s">
        <v>4026</v>
      </c>
      <c r="B3379" s="5">
        <v>44981</v>
      </c>
      <c r="C3379" t="s">
        <v>26</v>
      </c>
      <c r="D3379" t="s">
        <v>145</v>
      </c>
      <c r="E3379">
        <v>5</v>
      </c>
      <c r="F3379" t="str">
        <f t="shared" si="208"/>
        <v>normal</v>
      </c>
      <c r="G3379" s="3">
        <v>210</v>
      </c>
      <c r="H3379">
        <v>15</v>
      </c>
      <c r="I3379" t="str">
        <f t="shared" si="209"/>
        <v>discounted</v>
      </c>
      <c r="J3379" s="3">
        <f>Table3[[#This Row],[Quantity_Sold]]*Table3[[#This Row],[Selling_Price]]</f>
        <v>1050</v>
      </c>
      <c r="K3379" s="3">
        <f t="shared" si="210"/>
        <v>31.5</v>
      </c>
      <c r="L3379" s="3">
        <f t="shared" si="211"/>
        <v>1018.5</v>
      </c>
      <c r="M3379" s="3" t="str">
        <f>TEXT(Table3[[#This Row],[Date]], "mmmm")</f>
        <v>February</v>
      </c>
      <c r="N3379" s="3" t="str">
        <f>_xlfn.XLOOKUP(D3379,Customers!A:A,Customers!B:B )</f>
        <v>Curtis-Hatfield</v>
      </c>
      <c r="O3379" s="3" t="str">
        <f>_xlfn.XLOOKUP(C3379,Books!A:A,Books!B:B)</f>
        <v>Nearly material</v>
      </c>
      <c r="P3379" s="3" t="str">
        <f>INDEX(Customers!B:B,MATCH(D3379,Customers!A:A,0))</f>
        <v>Curtis-Hatfield</v>
      </c>
    </row>
    <row r="3380" spans="1:16">
      <c r="A3380" t="s">
        <v>4027</v>
      </c>
      <c r="B3380" s="5">
        <v>44972</v>
      </c>
      <c r="C3380" t="s">
        <v>114</v>
      </c>
      <c r="D3380" t="s">
        <v>326</v>
      </c>
      <c r="E3380">
        <v>5</v>
      </c>
      <c r="F3380" t="str">
        <f t="shared" si="208"/>
        <v>normal</v>
      </c>
      <c r="G3380" s="3">
        <v>315</v>
      </c>
      <c r="H3380">
        <v>5</v>
      </c>
      <c r="I3380" t="str">
        <f t="shared" si="209"/>
        <v>discounted</v>
      </c>
      <c r="J3380" s="3">
        <f>Table3[[#This Row],[Quantity_Sold]]*Table3[[#This Row],[Selling_Price]]</f>
        <v>1575</v>
      </c>
      <c r="K3380" s="3">
        <f t="shared" si="210"/>
        <v>15.75</v>
      </c>
      <c r="L3380" s="3">
        <f t="shared" si="211"/>
        <v>1559.25</v>
      </c>
      <c r="M3380" s="3" t="str">
        <f>TEXT(Table3[[#This Row],[Date]], "mmmm")</f>
        <v>February</v>
      </c>
      <c r="N3380" s="3" t="str">
        <f>_xlfn.XLOOKUP(D3380,Customers!A:A,Customers!B:B )</f>
        <v>Scott-Johnston</v>
      </c>
      <c r="O3380" s="3" t="str">
        <f>_xlfn.XLOOKUP(C3380,Books!A:A,Books!B:B)</f>
        <v>Detail difficult power</v>
      </c>
      <c r="P3380" s="3" t="str">
        <f>INDEX(Customers!B:B,MATCH(D3380,Customers!A:A,0))</f>
        <v>Scott-Johnston</v>
      </c>
    </row>
    <row r="3381" spans="1:16">
      <c r="A3381" t="s">
        <v>4028</v>
      </c>
      <c r="B3381" s="5">
        <v>44978</v>
      </c>
      <c r="C3381" t="s">
        <v>90</v>
      </c>
      <c r="D3381" t="s">
        <v>284</v>
      </c>
      <c r="E3381">
        <v>1</v>
      </c>
      <c r="F3381" t="str">
        <f t="shared" si="208"/>
        <v>normal</v>
      </c>
      <c r="G3381" s="3">
        <v>222</v>
      </c>
      <c r="H3381">
        <v>10</v>
      </c>
      <c r="I3381" t="str">
        <f t="shared" si="209"/>
        <v>discounted</v>
      </c>
      <c r="J3381" s="3">
        <f>Table3[[#This Row],[Quantity_Sold]]*Table3[[#This Row],[Selling_Price]]</f>
        <v>222</v>
      </c>
      <c r="K3381" s="3">
        <f t="shared" si="210"/>
        <v>22.2</v>
      </c>
      <c r="L3381" s="3">
        <f t="shared" si="211"/>
        <v>199.8</v>
      </c>
      <c r="M3381" s="3" t="str">
        <f>TEXT(Table3[[#This Row],[Date]], "mmmm")</f>
        <v>February</v>
      </c>
      <c r="N3381" s="3" t="str">
        <f>_xlfn.XLOOKUP(D3381,Customers!A:A,Customers!B:B )</f>
        <v>Rodriguez, Evans and Valdez</v>
      </c>
      <c r="O3381" s="3" t="str">
        <f>_xlfn.XLOOKUP(C3381,Books!A:A,Books!B:B)</f>
        <v>Remember approach buy</v>
      </c>
      <c r="P3381" s="3" t="str">
        <f>INDEX(Customers!B:B,MATCH(D3381,Customers!A:A,0))</f>
        <v>Rodriguez, Evans and Valdez</v>
      </c>
    </row>
    <row r="3382" spans="1:16">
      <c r="A3382" t="s">
        <v>4029</v>
      </c>
      <c r="B3382" s="5">
        <v>44979</v>
      </c>
      <c r="C3382" t="s">
        <v>56</v>
      </c>
      <c r="D3382" t="s">
        <v>338</v>
      </c>
      <c r="E3382">
        <v>6</v>
      </c>
      <c r="F3382" t="str">
        <f t="shared" si="208"/>
        <v>Bulk</v>
      </c>
      <c r="G3382" s="3">
        <v>222</v>
      </c>
      <c r="H3382">
        <v>5</v>
      </c>
      <c r="I3382" t="str">
        <f t="shared" si="209"/>
        <v>discounted</v>
      </c>
      <c r="J3382" s="3">
        <f>Table3[[#This Row],[Quantity_Sold]]*Table3[[#This Row],[Selling_Price]]</f>
        <v>1332</v>
      </c>
      <c r="K3382" s="3">
        <f t="shared" si="210"/>
        <v>11.1</v>
      </c>
      <c r="L3382" s="3">
        <f t="shared" si="211"/>
        <v>1320.9</v>
      </c>
      <c r="M3382" s="3" t="str">
        <f>TEXT(Table3[[#This Row],[Date]], "mmmm")</f>
        <v>February</v>
      </c>
      <c r="N3382" s="3" t="str">
        <f>_xlfn.XLOOKUP(D3382,Customers!A:A,Customers!B:B )</f>
        <v>Mahoney-Long</v>
      </c>
      <c r="O3382" s="3" t="str">
        <f>_xlfn.XLOOKUP(C3382,Books!A:A,Books!B:B)</f>
        <v>Unit coach</v>
      </c>
      <c r="P3382" s="3" t="str">
        <f>INDEX(Customers!B:B,MATCH(D3382,Customers!A:A,0))</f>
        <v>Mahoney-Long</v>
      </c>
    </row>
    <row r="3383" spans="1:16">
      <c r="A3383" t="s">
        <v>4030</v>
      </c>
      <c r="B3383" s="5">
        <v>44964</v>
      </c>
      <c r="C3383" t="s">
        <v>7</v>
      </c>
      <c r="D3383" t="s">
        <v>570</v>
      </c>
      <c r="E3383">
        <v>2</v>
      </c>
      <c r="F3383" t="str">
        <f t="shared" si="208"/>
        <v>normal</v>
      </c>
      <c r="G3383" s="3">
        <v>341</v>
      </c>
      <c r="H3383">
        <v>0</v>
      </c>
      <c r="I3383" t="str">
        <f t="shared" si="209"/>
        <v>full price</v>
      </c>
      <c r="J3383" s="3">
        <f>Table3[[#This Row],[Quantity_Sold]]*Table3[[#This Row],[Selling_Price]]</f>
        <v>682</v>
      </c>
      <c r="K3383" s="3">
        <f t="shared" si="210"/>
        <v>0</v>
      </c>
      <c r="L3383" s="3">
        <f t="shared" si="211"/>
        <v>682</v>
      </c>
      <c r="M3383" s="3" t="str">
        <f>TEXT(Table3[[#This Row],[Date]], "mmmm")</f>
        <v>February</v>
      </c>
      <c r="N3383" s="3" t="str">
        <f>_xlfn.XLOOKUP(D3383,Customers!A:A,Customers!B:B )</f>
        <v>Potter Group</v>
      </c>
      <c r="O3383" s="3" t="str">
        <f>_xlfn.XLOOKUP(C3383,Books!A:A,Books!B:B)</f>
        <v>Key protect simple fall</v>
      </c>
      <c r="P3383" s="3" t="str">
        <f>INDEX(Customers!B:B,MATCH(D3383,Customers!A:A,0))</f>
        <v>Potter Group</v>
      </c>
    </row>
    <row r="3384" spans="1:16">
      <c r="A3384" t="s">
        <v>4031</v>
      </c>
      <c r="B3384" s="5">
        <v>44972</v>
      </c>
      <c r="C3384" t="s">
        <v>106</v>
      </c>
      <c r="D3384" t="s">
        <v>510</v>
      </c>
      <c r="E3384">
        <v>10</v>
      </c>
      <c r="F3384" t="str">
        <f t="shared" si="208"/>
        <v>Bulk</v>
      </c>
      <c r="G3384" s="3">
        <v>219</v>
      </c>
      <c r="H3384">
        <v>5</v>
      </c>
      <c r="I3384" t="str">
        <f t="shared" si="209"/>
        <v>discounted</v>
      </c>
      <c r="J3384" s="3">
        <f>Table3[[#This Row],[Quantity_Sold]]*Table3[[#This Row],[Selling_Price]]</f>
        <v>2190</v>
      </c>
      <c r="K3384" s="3">
        <f t="shared" si="210"/>
        <v>10.95</v>
      </c>
      <c r="L3384" s="3">
        <f t="shared" si="211"/>
        <v>2179.0500000000002</v>
      </c>
      <c r="M3384" s="3" t="str">
        <f>TEXT(Table3[[#This Row],[Date]], "mmmm")</f>
        <v>February</v>
      </c>
      <c r="N3384" s="3" t="str">
        <f>_xlfn.XLOOKUP(D3384,Customers!A:A,Customers!B:B )</f>
        <v>Matthews, Flores and Bradley</v>
      </c>
      <c r="O3384" s="3" t="str">
        <f>_xlfn.XLOOKUP(C3384,Books!A:A,Books!B:B)</f>
        <v>Some may</v>
      </c>
      <c r="P3384" s="3" t="str">
        <f>INDEX(Customers!B:B,MATCH(D3384,Customers!A:A,0))</f>
        <v>Matthews, Flores and Bradley</v>
      </c>
    </row>
    <row r="3385" spans="1:16">
      <c r="A3385" t="s">
        <v>4032</v>
      </c>
      <c r="B3385" s="5">
        <v>44967</v>
      </c>
      <c r="C3385" t="s">
        <v>60</v>
      </c>
      <c r="D3385" t="s">
        <v>562</v>
      </c>
      <c r="E3385">
        <v>10</v>
      </c>
      <c r="F3385" t="str">
        <f t="shared" si="208"/>
        <v>Bulk</v>
      </c>
      <c r="G3385" s="3">
        <v>459</v>
      </c>
      <c r="H3385">
        <v>5</v>
      </c>
      <c r="I3385" t="str">
        <f t="shared" si="209"/>
        <v>discounted</v>
      </c>
      <c r="J3385" s="3">
        <f>Table3[[#This Row],[Quantity_Sold]]*Table3[[#This Row],[Selling_Price]]</f>
        <v>4590</v>
      </c>
      <c r="K3385" s="3">
        <f t="shared" si="210"/>
        <v>22.95</v>
      </c>
      <c r="L3385" s="3">
        <f t="shared" si="211"/>
        <v>4567.05</v>
      </c>
      <c r="M3385" s="3" t="str">
        <f>TEXT(Table3[[#This Row],[Date]], "mmmm")</f>
        <v>February</v>
      </c>
      <c r="N3385" s="3" t="str">
        <f>_xlfn.XLOOKUP(D3385,Customers!A:A,Customers!B:B )</f>
        <v>Nelson, Martinez and Malone</v>
      </c>
      <c r="O3385" s="3" t="str">
        <f>_xlfn.XLOOKUP(C3385,Books!A:A,Books!B:B)</f>
        <v>Whatever method</v>
      </c>
      <c r="P3385" s="3" t="str">
        <f>INDEX(Customers!B:B,MATCH(D3385,Customers!A:A,0))</f>
        <v>Nelson, Martinez and Malone</v>
      </c>
    </row>
    <row r="3386" spans="1:16">
      <c r="A3386" t="s">
        <v>4033</v>
      </c>
      <c r="B3386" s="5">
        <v>44985</v>
      </c>
      <c r="C3386" t="s">
        <v>88</v>
      </c>
      <c r="D3386" t="s">
        <v>400</v>
      </c>
      <c r="E3386">
        <v>7</v>
      </c>
      <c r="F3386" t="str">
        <f t="shared" si="208"/>
        <v>Bulk</v>
      </c>
      <c r="G3386" s="3">
        <v>456</v>
      </c>
      <c r="H3386">
        <v>15</v>
      </c>
      <c r="I3386" t="str">
        <f t="shared" si="209"/>
        <v>discounted</v>
      </c>
      <c r="J3386" s="3">
        <f>Table3[[#This Row],[Quantity_Sold]]*Table3[[#This Row],[Selling_Price]]</f>
        <v>3192</v>
      </c>
      <c r="K3386" s="3">
        <f t="shared" si="210"/>
        <v>68.400000000000006</v>
      </c>
      <c r="L3386" s="3">
        <f t="shared" si="211"/>
        <v>3123.6</v>
      </c>
      <c r="M3386" s="3" t="str">
        <f>TEXT(Table3[[#This Row],[Date]], "mmmm")</f>
        <v>February</v>
      </c>
      <c r="N3386" s="3" t="str">
        <f>_xlfn.XLOOKUP(D3386,Customers!A:A,Customers!B:B )</f>
        <v>Clarke Group</v>
      </c>
      <c r="O3386" s="3" t="str">
        <f>_xlfn.XLOOKUP(C3386,Books!A:A,Books!B:B)</f>
        <v>Lay chance</v>
      </c>
      <c r="P3386" s="3" t="str">
        <f>INDEX(Customers!B:B,MATCH(D3386,Customers!A:A,0))</f>
        <v>Clarke Group</v>
      </c>
    </row>
    <row r="3387" spans="1:16">
      <c r="A3387" t="s">
        <v>4034</v>
      </c>
      <c r="B3387" s="5">
        <v>44974</v>
      </c>
      <c r="C3387" t="s">
        <v>98</v>
      </c>
      <c r="D3387" t="s">
        <v>492</v>
      </c>
      <c r="E3387">
        <v>6</v>
      </c>
      <c r="F3387" t="str">
        <f t="shared" si="208"/>
        <v>Bulk</v>
      </c>
      <c r="G3387" s="3">
        <v>206</v>
      </c>
      <c r="H3387">
        <v>10</v>
      </c>
      <c r="I3387" t="str">
        <f t="shared" si="209"/>
        <v>discounted</v>
      </c>
      <c r="J3387" s="3">
        <f>Table3[[#This Row],[Quantity_Sold]]*Table3[[#This Row],[Selling_Price]]</f>
        <v>1236</v>
      </c>
      <c r="K3387" s="3">
        <f t="shared" si="210"/>
        <v>20.6</v>
      </c>
      <c r="L3387" s="3">
        <f t="shared" si="211"/>
        <v>1215.4000000000001</v>
      </c>
      <c r="M3387" s="3" t="str">
        <f>TEXT(Table3[[#This Row],[Date]], "mmmm")</f>
        <v>February</v>
      </c>
      <c r="N3387" s="3" t="str">
        <f>_xlfn.XLOOKUP(D3387,Customers!A:A,Customers!B:B )</f>
        <v>Murray, Mason and Taylor</v>
      </c>
      <c r="O3387" s="3" t="str">
        <f>_xlfn.XLOOKUP(C3387,Books!A:A,Books!B:B)</f>
        <v>Inside lot never discover</v>
      </c>
      <c r="P3387" s="3" t="str">
        <f>INDEX(Customers!B:B,MATCH(D3387,Customers!A:A,0))</f>
        <v>Murray, Mason and Taylor</v>
      </c>
    </row>
    <row r="3388" spans="1:16">
      <c r="A3388" t="s">
        <v>4035</v>
      </c>
      <c r="B3388" s="5">
        <v>44963</v>
      </c>
      <c r="C3388" t="s">
        <v>122</v>
      </c>
      <c r="D3388" t="s">
        <v>398</v>
      </c>
      <c r="E3388">
        <v>10</v>
      </c>
      <c r="F3388" t="str">
        <f t="shared" si="208"/>
        <v>Bulk</v>
      </c>
      <c r="G3388" s="3">
        <v>326</v>
      </c>
      <c r="H3388">
        <v>15</v>
      </c>
      <c r="I3388" t="str">
        <f t="shared" si="209"/>
        <v>discounted</v>
      </c>
      <c r="J3388" s="3">
        <f>Table3[[#This Row],[Quantity_Sold]]*Table3[[#This Row],[Selling_Price]]</f>
        <v>3260</v>
      </c>
      <c r="K3388" s="3">
        <f t="shared" si="210"/>
        <v>48.9</v>
      </c>
      <c r="L3388" s="3">
        <f t="shared" si="211"/>
        <v>3211.1</v>
      </c>
      <c r="M3388" s="3" t="str">
        <f>TEXT(Table3[[#This Row],[Date]], "mmmm")</f>
        <v>February</v>
      </c>
      <c r="N3388" s="3" t="str">
        <f>_xlfn.XLOOKUP(D3388,Customers!A:A,Customers!B:B )</f>
        <v>Moreno, Jenkins and Perez</v>
      </c>
      <c r="O3388" s="3" t="str">
        <f>_xlfn.XLOOKUP(C3388,Books!A:A,Books!B:B)</f>
        <v>Than every</v>
      </c>
      <c r="P3388" s="3" t="str">
        <f>INDEX(Customers!B:B,MATCH(D3388,Customers!A:A,0))</f>
        <v>Moreno, Jenkins and Perez</v>
      </c>
    </row>
    <row r="3389" spans="1:16">
      <c r="A3389" t="s">
        <v>4036</v>
      </c>
      <c r="B3389" s="5">
        <v>44964</v>
      </c>
      <c r="C3389" t="s">
        <v>108</v>
      </c>
      <c r="D3389" t="s">
        <v>352</v>
      </c>
      <c r="E3389">
        <v>2</v>
      </c>
      <c r="F3389" t="str">
        <f t="shared" si="208"/>
        <v>normal</v>
      </c>
      <c r="G3389" s="3">
        <v>287</v>
      </c>
      <c r="H3389">
        <v>10</v>
      </c>
      <c r="I3389" t="str">
        <f t="shared" si="209"/>
        <v>discounted</v>
      </c>
      <c r="J3389" s="3">
        <f>Table3[[#This Row],[Quantity_Sold]]*Table3[[#This Row],[Selling_Price]]</f>
        <v>574</v>
      </c>
      <c r="K3389" s="3">
        <f t="shared" si="210"/>
        <v>28.7</v>
      </c>
      <c r="L3389" s="3">
        <f t="shared" si="211"/>
        <v>545.29999999999995</v>
      </c>
      <c r="M3389" s="3" t="str">
        <f>TEXT(Table3[[#This Row],[Date]], "mmmm")</f>
        <v>February</v>
      </c>
      <c r="N3389" s="3" t="str">
        <f>_xlfn.XLOOKUP(D3389,Customers!A:A,Customers!B:B )</f>
        <v>Gardner PLC</v>
      </c>
      <c r="O3389" s="3" t="str">
        <f>_xlfn.XLOOKUP(C3389,Books!A:A,Books!B:B)</f>
        <v>Front</v>
      </c>
      <c r="P3389" s="3" t="str">
        <f>INDEX(Customers!B:B,MATCH(D3389,Customers!A:A,0))</f>
        <v>Gardner PLC</v>
      </c>
    </row>
    <row r="3390" spans="1:16">
      <c r="A3390" t="s">
        <v>4037</v>
      </c>
      <c r="B3390" s="5">
        <v>44958</v>
      </c>
      <c r="C3390" t="s">
        <v>66</v>
      </c>
      <c r="D3390" t="s">
        <v>159</v>
      </c>
      <c r="E3390">
        <v>1</v>
      </c>
      <c r="F3390" t="str">
        <f t="shared" si="208"/>
        <v>normal</v>
      </c>
      <c r="G3390" s="3">
        <v>271</v>
      </c>
      <c r="H3390">
        <v>10</v>
      </c>
      <c r="I3390" t="str">
        <f t="shared" si="209"/>
        <v>discounted</v>
      </c>
      <c r="J3390" s="3">
        <f>Table3[[#This Row],[Quantity_Sold]]*Table3[[#This Row],[Selling_Price]]</f>
        <v>271</v>
      </c>
      <c r="K3390" s="3">
        <f t="shared" si="210"/>
        <v>27.1</v>
      </c>
      <c r="L3390" s="3">
        <f t="shared" si="211"/>
        <v>243.9</v>
      </c>
      <c r="M3390" s="3" t="str">
        <f>TEXT(Table3[[#This Row],[Date]], "mmmm")</f>
        <v>February</v>
      </c>
      <c r="N3390" s="3" t="str">
        <f>_xlfn.XLOOKUP(D3390,Customers!A:A,Customers!B:B )</f>
        <v>Brown and Sons</v>
      </c>
      <c r="O3390" s="3" t="str">
        <f>_xlfn.XLOOKUP(C3390,Books!A:A,Books!B:B)</f>
        <v>Easy citizen time</v>
      </c>
      <c r="P3390" s="3" t="str">
        <f>INDEX(Customers!B:B,MATCH(D3390,Customers!A:A,0))</f>
        <v>Brown and Sons</v>
      </c>
    </row>
    <row r="3391" spans="1:16">
      <c r="A3391" t="s">
        <v>4038</v>
      </c>
      <c r="B3391" s="5">
        <v>44964</v>
      </c>
      <c r="C3391" t="s">
        <v>108</v>
      </c>
      <c r="D3391" t="s">
        <v>326</v>
      </c>
      <c r="E3391">
        <v>4</v>
      </c>
      <c r="F3391" t="str">
        <f t="shared" si="208"/>
        <v>normal</v>
      </c>
      <c r="G3391" s="3">
        <v>287</v>
      </c>
      <c r="H3391">
        <v>0</v>
      </c>
      <c r="I3391" t="str">
        <f t="shared" si="209"/>
        <v>full price</v>
      </c>
      <c r="J3391" s="3">
        <f>Table3[[#This Row],[Quantity_Sold]]*Table3[[#This Row],[Selling_Price]]</f>
        <v>1148</v>
      </c>
      <c r="K3391" s="3">
        <f t="shared" si="210"/>
        <v>0</v>
      </c>
      <c r="L3391" s="3">
        <f t="shared" si="211"/>
        <v>1148</v>
      </c>
      <c r="M3391" s="3" t="str">
        <f>TEXT(Table3[[#This Row],[Date]], "mmmm")</f>
        <v>February</v>
      </c>
      <c r="N3391" s="3" t="str">
        <f>_xlfn.XLOOKUP(D3391,Customers!A:A,Customers!B:B )</f>
        <v>Scott-Johnston</v>
      </c>
      <c r="O3391" s="3" t="str">
        <f>_xlfn.XLOOKUP(C3391,Books!A:A,Books!B:B)</f>
        <v>Front</v>
      </c>
      <c r="P3391" s="3" t="str">
        <f>INDEX(Customers!B:B,MATCH(D3391,Customers!A:A,0))</f>
        <v>Scott-Johnston</v>
      </c>
    </row>
    <row r="3392" spans="1:16">
      <c r="A3392" t="s">
        <v>4039</v>
      </c>
      <c r="B3392" s="5">
        <v>44961</v>
      </c>
      <c r="C3392" t="s">
        <v>96</v>
      </c>
      <c r="D3392" t="s">
        <v>620</v>
      </c>
      <c r="E3392">
        <v>7</v>
      </c>
      <c r="F3392" t="str">
        <f t="shared" si="208"/>
        <v>Bulk</v>
      </c>
      <c r="G3392" s="3">
        <v>396</v>
      </c>
      <c r="H3392">
        <v>10</v>
      </c>
      <c r="I3392" t="str">
        <f t="shared" si="209"/>
        <v>discounted</v>
      </c>
      <c r="J3392" s="3">
        <f>Table3[[#This Row],[Quantity_Sold]]*Table3[[#This Row],[Selling_Price]]</f>
        <v>2772</v>
      </c>
      <c r="K3392" s="3">
        <f t="shared" si="210"/>
        <v>39.6</v>
      </c>
      <c r="L3392" s="3">
        <f t="shared" si="211"/>
        <v>2732.4</v>
      </c>
      <c r="M3392" s="3" t="str">
        <f>TEXT(Table3[[#This Row],[Date]], "mmmm")</f>
        <v>February</v>
      </c>
      <c r="N3392" s="3" t="str">
        <f>_xlfn.XLOOKUP(D3392,Customers!A:A,Customers!B:B )</f>
        <v>Crane LLC</v>
      </c>
      <c r="O3392" s="3" t="str">
        <f>_xlfn.XLOOKUP(C3392,Books!A:A,Books!B:B)</f>
        <v>Green city audience</v>
      </c>
      <c r="P3392" s="3" t="str">
        <f>INDEX(Customers!B:B,MATCH(D3392,Customers!A:A,0))</f>
        <v>Crane LLC</v>
      </c>
    </row>
    <row r="3393" spans="1:16">
      <c r="A3393" t="s">
        <v>4040</v>
      </c>
      <c r="B3393" s="5">
        <v>44973</v>
      </c>
      <c r="C3393" t="s">
        <v>42</v>
      </c>
      <c r="D3393" t="s">
        <v>620</v>
      </c>
      <c r="E3393">
        <v>1</v>
      </c>
      <c r="F3393" t="str">
        <f t="shared" si="208"/>
        <v>normal</v>
      </c>
      <c r="G3393" s="3">
        <v>303</v>
      </c>
      <c r="H3393">
        <v>5</v>
      </c>
      <c r="I3393" t="str">
        <f t="shared" si="209"/>
        <v>discounted</v>
      </c>
      <c r="J3393" s="3">
        <f>Table3[[#This Row],[Quantity_Sold]]*Table3[[#This Row],[Selling_Price]]</f>
        <v>303</v>
      </c>
      <c r="K3393" s="3">
        <f t="shared" si="210"/>
        <v>15.15</v>
      </c>
      <c r="L3393" s="3">
        <f t="shared" si="211"/>
        <v>287.85000000000002</v>
      </c>
      <c r="M3393" s="3" t="str">
        <f>TEXT(Table3[[#This Row],[Date]], "mmmm")</f>
        <v>February</v>
      </c>
      <c r="N3393" s="3" t="str">
        <f>_xlfn.XLOOKUP(D3393,Customers!A:A,Customers!B:B )</f>
        <v>Crane LLC</v>
      </c>
      <c r="O3393" s="3" t="str">
        <f>_xlfn.XLOOKUP(C3393,Books!A:A,Books!B:B)</f>
        <v>Industry sport interesting</v>
      </c>
      <c r="P3393" s="3" t="str">
        <f>INDEX(Customers!B:B,MATCH(D3393,Customers!A:A,0))</f>
        <v>Crane LLC</v>
      </c>
    </row>
    <row r="3394" spans="1:16">
      <c r="A3394" t="s">
        <v>4041</v>
      </c>
      <c r="B3394" s="5">
        <v>44958</v>
      </c>
      <c r="C3394" t="s">
        <v>32</v>
      </c>
      <c r="D3394" t="s">
        <v>145</v>
      </c>
      <c r="E3394">
        <v>6</v>
      </c>
      <c r="F3394" t="str">
        <f t="shared" ref="F3394:F3457" si="212">IF(E3394&gt;5,"Bulk","normal")</f>
        <v>Bulk</v>
      </c>
      <c r="G3394" s="3">
        <v>186</v>
      </c>
      <c r="H3394">
        <v>15</v>
      </c>
      <c r="I3394" t="str">
        <f t="shared" ref="I3394:I3457" si="213">IF(H3394&gt;0,"discounted","full price")</f>
        <v>discounted</v>
      </c>
      <c r="J3394" s="3">
        <f>Table3[[#This Row],[Quantity_Sold]]*Table3[[#This Row],[Selling_Price]]</f>
        <v>1116</v>
      </c>
      <c r="K3394" s="3">
        <f t="shared" ref="K3394:K3457" si="214">H3394*G3394/100</f>
        <v>27.9</v>
      </c>
      <c r="L3394" s="3">
        <f t="shared" ref="L3394:L3457" si="215">J3394-K3394</f>
        <v>1088.0999999999999</v>
      </c>
      <c r="M3394" s="3" t="str">
        <f>TEXT(Table3[[#This Row],[Date]], "mmmm")</f>
        <v>February</v>
      </c>
      <c r="N3394" s="3" t="str">
        <f>_xlfn.XLOOKUP(D3394,Customers!A:A,Customers!B:B )</f>
        <v>Curtis-Hatfield</v>
      </c>
      <c r="O3394" s="3" t="str">
        <f>_xlfn.XLOOKUP(C3394,Books!A:A,Books!B:B)</f>
        <v>Charge along</v>
      </c>
      <c r="P3394" s="3" t="str">
        <f>INDEX(Customers!B:B,MATCH(D3394,Customers!A:A,0))</f>
        <v>Curtis-Hatfield</v>
      </c>
    </row>
    <row r="3395" spans="1:16">
      <c r="A3395" t="s">
        <v>4042</v>
      </c>
      <c r="B3395" s="5">
        <v>44963</v>
      </c>
      <c r="C3395" t="s">
        <v>106</v>
      </c>
      <c r="D3395" t="s">
        <v>292</v>
      </c>
      <c r="E3395">
        <v>7</v>
      </c>
      <c r="F3395" t="str">
        <f t="shared" si="212"/>
        <v>Bulk</v>
      </c>
      <c r="G3395" s="3">
        <v>219</v>
      </c>
      <c r="H3395">
        <v>0</v>
      </c>
      <c r="I3395" t="str">
        <f t="shared" si="213"/>
        <v>full price</v>
      </c>
      <c r="J3395" s="3">
        <f>Table3[[#This Row],[Quantity_Sold]]*Table3[[#This Row],[Selling_Price]]</f>
        <v>1533</v>
      </c>
      <c r="K3395" s="3">
        <f t="shared" si="214"/>
        <v>0</v>
      </c>
      <c r="L3395" s="3">
        <f t="shared" si="215"/>
        <v>1533</v>
      </c>
      <c r="M3395" s="3" t="str">
        <f>TEXT(Table3[[#This Row],[Date]], "mmmm")</f>
        <v>February</v>
      </c>
      <c r="N3395" s="3" t="str">
        <f>_xlfn.XLOOKUP(D3395,Customers!A:A,Customers!B:B )</f>
        <v>Murphy Group</v>
      </c>
      <c r="O3395" s="3" t="str">
        <f>_xlfn.XLOOKUP(C3395,Books!A:A,Books!B:B)</f>
        <v>Some may</v>
      </c>
      <c r="P3395" s="3" t="str">
        <f>INDEX(Customers!B:B,MATCH(D3395,Customers!A:A,0))</f>
        <v>Murphy Group</v>
      </c>
    </row>
    <row r="3396" spans="1:16">
      <c r="A3396" t="s">
        <v>4043</v>
      </c>
      <c r="B3396" s="5">
        <v>44964</v>
      </c>
      <c r="C3396" t="s">
        <v>62</v>
      </c>
      <c r="D3396" t="s">
        <v>570</v>
      </c>
      <c r="E3396">
        <v>9</v>
      </c>
      <c r="F3396" t="str">
        <f t="shared" si="212"/>
        <v>Bulk</v>
      </c>
      <c r="G3396" s="3">
        <v>336</v>
      </c>
      <c r="H3396">
        <v>15</v>
      </c>
      <c r="I3396" t="str">
        <f t="shared" si="213"/>
        <v>discounted</v>
      </c>
      <c r="J3396" s="3">
        <f>Table3[[#This Row],[Quantity_Sold]]*Table3[[#This Row],[Selling_Price]]</f>
        <v>3024</v>
      </c>
      <c r="K3396" s="3">
        <f t="shared" si="214"/>
        <v>50.4</v>
      </c>
      <c r="L3396" s="3">
        <f t="shared" si="215"/>
        <v>2973.6</v>
      </c>
      <c r="M3396" s="3" t="str">
        <f>TEXT(Table3[[#This Row],[Date]], "mmmm")</f>
        <v>February</v>
      </c>
      <c r="N3396" s="3" t="str">
        <f>_xlfn.XLOOKUP(D3396,Customers!A:A,Customers!B:B )</f>
        <v>Potter Group</v>
      </c>
      <c r="O3396" s="3" t="str">
        <f>_xlfn.XLOOKUP(C3396,Books!A:A,Books!B:B)</f>
        <v>Wife get age</v>
      </c>
      <c r="P3396" s="3" t="str">
        <f>INDEX(Customers!B:B,MATCH(D3396,Customers!A:A,0))</f>
        <v>Potter Group</v>
      </c>
    </row>
    <row r="3397" spans="1:16">
      <c r="A3397" t="s">
        <v>4044</v>
      </c>
      <c r="B3397" s="5">
        <v>44984</v>
      </c>
      <c r="C3397" t="s">
        <v>118</v>
      </c>
      <c r="D3397" t="s">
        <v>212</v>
      </c>
      <c r="E3397">
        <v>9</v>
      </c>
      <c r="F3397" t="str">
        <f t="shared" si="212"/>
        <v>Bulk</v>
      </c>
      <c r="G3397" s="3">
        <v>192</v>
      </c>
      <c r="H3397">
        <v>10</v>
      </c>
      <c r="I3397" t="str">
        <f t="shared" si="213"/>
        <v>discounted</v>
      </c>
      <c r="J3397" s="3">
        <f>Table3[[#This Row],[Quantity_Sold]]*Table3[[#This Row],[Selling_Price]]</f>
        <v>1728</v>
      </c>
      <c r="K3397" s="3">
        <f t="shared" si="214"/>
        <v>19.2</v>
      </c>
      <c r="L3397" s="3">
        <f t="shared" si="215"/>
        <v>1708.8</v>
      </c>
      <c r="M3397" s="3" t="str">
        <f>TEXT(Table3[[#This Row],[Date]], "mmmm")</f>
        <v>February</v>
      </c>
      <c r="N3397" s="3" t="str">
        <f>_xlfn.XLOOKUP(D3397,Customers!A:A,Customers!B:B )</f>
        <v>Barrett-Bryant</v>
      </c>
      <c r="O3397" s="3" t="str">
        <f>_xlfn.XLOOKUP(C3397,Books!A:A,Books!B:B)</f>
        <v>Attorney</v>
      </c>
      <c r="P3397" s="3" t="str">
        <f>INDEX(Customers!B:B,MATCH(D3397,Customers!A:A,0))</f>
        <v>Barrett-Bryant</v>
      </c>
    </row>
    <row r="3398" spans="1:16">
      <c r="A3398" t="s">
        <v>4045</v>
      </c>
      <c r="B3398" s="5">
        <v>44980</v>
      </c>
      <c r="C3398" t="s">
        <v>72</v>
      </c>
      <c r="D3398" t="s">
        <v>272</v>
      </c>
      <c r="E3398">
        <v>10</v>
      </c>
      <c r="F3398" t="str">
        <f t="shared" si="212"/>
        <v>Bulk</v>
      </c>
      <c r="G3398" s="3">
        <v>423</v>
      </c>
      <c r="H3398">
        <v>5</v>
      </c>
      <c r="I3398" t="str">
        <f t="shared" si="213"/>
        <v>discounted</v>
      </c>
      <c r="J3398" s="3">
        <f>Table3[[#This Row],[Quantity_Sold]]*Table3[[#This Row],[Selling_Price]]</f>
        <v>4230</v>
      </c>
      <c r="K3398" s="3">
        <f t="shared" si="214"/>
        <v>21.15</v>
      </c>
      <c r="L3398" s="3">
        <f t="shared" si="215"/>
        <v>4208.8500000000004</v>
      </c>
      <c r="M3398" s="3" t="str">
        <f>TEXT(Table3[[#This Row],[Date]], "mmmm")</f>
        <v>February</v>
      </c>
      <c r="N3398" s="3" t="str">
        <f>_xlfn.XLOOKUP(D3398,Customers!A:A,Customers!B:B )</f>
        <v>Garcia, Scott and Beltran</v>
      </c>
      <c r="O3398" s="3" t="str">
        <f>_xlfn.XLOOKUP(C3398,Books!A:A,Books!B:B)</f>
        <v>Remain hard</v>
      </c>
      <c r="P3398" s="3" t="str">
        <f>INDEX(Customers!B:B,MATCH(D3398,Customers!A:A,0))</f>
        <v>Garcia, Scott and Beltran</v>
      </c>
    </row>
    <row r="3399" spans="1:16">
      <c r="A3399" t="s">
        <v>4046</v>
      </c>
      <c r="B3399" s="5">
        <v>44975</v>
      </c>
      <c r="C3399" t="s">
        <v>86</v>
      </c>
      <c r="D3399" t="s">
        <v>476</v>
      </c>
      <c r="E3399">
        <v>3</v>
      </c>
      <c r="F3399" t="str">
        <f t="shared" si="212"/>
        <v>normal</v>
      </c>
      <c r="G3399" s="3">
        <v>356</v>
      </c>
      <c r="H3399">
        <v>5</v>
      </c>
      <c r="I3399" t="str">
        <f t="shared" si="213"/>
        <v>discounted</v>
      </c>
      <c r="J3399" s="3">
        <f>Table3[[#This Row],[Quantity_Sold]]*Table3[[#This Row],[Selling_Price]]</f>
        <v>1068</v>
      </c>
      <c r="K3399" s="3">
        <f t="shared" si="214"/>
        <v>17.8</v>
      </c>
      <c r="L3399" s="3">
        <f t="shared" si="215"/>
        <v>1050.2</v>
      </c>
      <c r="M3399" s="3" t="str">
        <f>TEXT(Table3[[#This Row],[Date]], "mmmm")</f>
        <v>February</v>
      </c>
      <c r="N3399" s="3" t="str">
        <f>_xlfn.XLOOKUP(D3399,Customers!A:A,Customers!B:B )</f>
        <v>Warren, Crane and Jones</v>
      </c>
      <c r="O3399" s="3" t="str">
        <f>_xlfn.XLOOKUP(C3399,Books!A:A,Books!B:B)</f>
        <v>While responsibility</v>
      </c>
      <c r="P3399" s="3" t="str">
        <f>INDEX(Customers!B:B,MATCH(D3399,Customers!A:A,0))</f>
        <v>Warren, Crane and Jones</v>
      </c>
    </row>
    <row r="3400" spans="1:16">
      <c r="A3400" t="s">
        <v>4047</v>
      </c>
      <c r="B3400" s="5">
        <v>44973</v>
      </c>
      <c r="C3400" t="s">
        <v>13</v>
      </c>
      <c r="D3400" t="s">
        <v>196</v>
      </c>
      <c r="E3400">
        <v>9</v>
      </c>
      <c r="F3400" t="str">
        <f t="shared" si="212"/>
        <v>Bulk</v>
      </c>
      <c r="G3400" s="3">
        <v>354</v>
      </c>
      <c r="H3400">
        <v>5</v>
      </c>
      <c r="I3400" t="str">
        <f t="shared" si="213"/>
        <v>discounted</v>
      </c>
      <c r="J3400" s="3">
        <f>Table3[[#This Row],[Quantity_Sold]]*Table3[[#This Row],[Selling_Price]]</f>
        <v>3186</v>
      </c>
      <c r="K3400" s="3">
        <f t="shared" si="214"/>
        <v>17.7</v>
      </c>
      <c r="L3400" s="3">
        <f t="shared" si="215"/>
        <v>3168.3</v>
      </c>
      <c r="M3400" s="3" t="str">
        <f>TEXT(Table3[[#This Row],[Date]], "mmmm")</f>
        <v>February</v>
      </c>
      <c r="N3400" s="3" t="str">
        <f>_xlfn.XLOOKUP(D3400,Customers!A:A,Customers!B:B )</f>
        <v>Martinez-Monroe</v>
      </c>
      <c r="O3400" s="3" t="str">
        <f>_xlfn.XLOOKUP(C3400,Books!A:A,Books!B:B)</f>
        <v>Food ability</v>
      </c>
      <c r="P3400" s="3" t="str">
        <f>INDEX(Customers!B:B,MATCH(D3400,Customers!A:A,0))</f>
        <v>Martinez-Monroe</v>
      </c>
    </row>
    <row r="3401" spans="1:16">
      <c r="A3401" t="s">
        <v>4048</v>
      </c>
      <c r="B3401" s="5">
        <v>44964</v>
      </c>
      <c r="C3401" t="s">
        <v>44</v>
      </c>
      <c r="D3401" t="s">
        <v>139</v>
      </c>
      <c r="E3401">
        <v>8</v>
      </c>
      <c r="F3401" t="str">
        <f t="shared" si="212"/>
        <v>Bulk</v>
      </c>
      <c r="G3401" s="3">
        <v>295</v>
      </c>
      <c r="H3401">
        <v>0</v>
      </c>
      <c r="I3401" t="str">
        <f t="shared" si="213"/>
        <v>full price</v>
      </c>
      <c r="J3401" s="3">
        <f>Table3[[#This Row],[Quantity_Sold]]*Table3[[#This Row],[Selling_Price]]</f>
        <v>2360</v>
      </c>
      <c r="K3401" s="3">
        <f t="shared" si="214"/>
        <v>0</v>
      </c>
      <c r="L3401" s="3">
        <f t="shared" si="215"/>
        <v>2360</v>
      </c>
      <c r="M3401" s="3" t="str">
        <f>TEXT(Table3[[#This Row],[Date]], "mmmm")</f>
        <v>February</v>
      </c>
      <c r="N3401" s="3" t="str">
        <f>_xlfn.XLOOKUP(D3401,Customers!A:A,Customers!B:B )</f>
        <v>Garcia-Martin</v>
      </c>
      <c r="O3401" s="3" t="str">
        <f>_xlfn.XLOOKUP(C3401,Books!A:A,Books!B:B)</f>
        <v>Once suddenly</v>
      </c>
      <c r="P3401" s="3" t="str">
        <f>INDEX(Customers!B:B,MATCH(D3401,Customers!A:A,0))</f>
        <v>Garcia-Martin</v>
      </c>
    </row>
    <row r="3402" spans="1:16">
      <c r="A3402" t="s">
        <v>4049</v>
      </c>
      <c r="B3402" s="5">
        <v>44967</v>
      </c>
      <c r="C3402" t="s">
        <v>7</v>
      </c>
      <c r="D3402" t="s">
        <v>256</v>
      </c>
      <c r="E3402">
        <v>3</v>
      </c>
      <c r="F3402" t="str">
        <f t="shared" si="212"/>
        <v>normal</v>
      </c>
      <c r="G3402" s="3">
        <v>341</v>
      </c>
      <c r="H3402">
        <v>10</v>
      </c>
      <c r="I3402" t="str">
        <f t="shared" si="213"/>
        <v>discounted</v>
      </c>
      <c r="J3402" s="3">
        <f>Table3[[#This Row],[Quantity_Sold]]*Table3[[#This Row],[Selling_Price]]</f>
        <v>1023</v>
      </c>
      <c r="K3402" s="3">
        <f t="shared" si="214"/>
        <v>34.1</v>
      </c>
      <c r="L3402" s="3">
        <f t="shared" si="215"/>
        <v>988.9</v>
      </c>
      <c r="M3402" s="3" t="str">
        <f>TEXT(Table3[[#This Row],[Date]], "mmmm")</f>
        <v>February</v>
      </c>
      <c r="N3402" s="3" t="str">
        <f>_xlfn.XLOOKUP(D3402,Customers!A:A,Customers!B:B )</f>
        <v>Stevenson-Phillips</v>
      </c>
      <c r="O3402" s="3" t="str">
        <f>_xlfn.XLOOKUP(C3402,Books!A:A,Books!B:B)</f>
        <v>Key protect simple fall</v>
      </c>
      <c r="P3402" s="3" t="str">
        <f>INDEX(Customers!B:B,MATCH(D3402,Customers!A:A,0))</f>
        <v>Stevenson-Phillips</v>
      </c>
    </row>
    <row r="3403" spans="1:16">
      <c r="A3403" t="s">
        <v>4050</v>
      </c>
      <c r="B3403" s="5">
        <v>44963</v>
      </c>
      <c r="C3403" t="s">
        <v>50</v>
      </c>
      <c r="D3403" t="s">
        <v>446</v>
      </c>
      <c r="E3403">
        <v>9</v>
      </c>
      <c r="F3403" t="str">
        <f t="shared" si="212"/>
        <v>Bulk</v>
      </c>
      <c r="G3403" s="3">
        <v>269</v>
      </c>
      <c r="H3403">
        <v>10</v>
      </c>
      <c r="I3403" t="str">
        <f t="shared" si="213"/>
        <v>discounted</v>
      </c>
      <c r="J3403" s="3">
        <f>Table3[[#This Row],[Quantity_Sold]]*Table3[[#This Row],[Selling_Price]]</f>
        <v>2421</v>
      </c>
      <c r="K3403" s="3">
        <f t="shared" si="214"/>
        <v>26.9</v>
      </c>
      <c r="L3403" s="3">
        <f t="shared" si="215"/>
        <v>2394.1</v>
      </c>
      <c r="M3403" s="3" t="str">
        <f>TEXT(Table3[[#This Row],[Date]], "mmmm")</f>
        <v>February</v>
      </c>
      <c r="N3403" s="3" t="str">
        <f>_xlfn.XLOOKUP(D3403,Customers!A:A,Customers!B:B )</f>
        <v>Trevino LLC</v>
      </c>
      <c r="O3403" s="3" t="str">
        <f>_xlfn.XLOOKUP(C3403,Books!A:A,Books!B:B)</f>
        <v>Course history</v>
      </c>
      <c r="P3403" s="3" t="str">
        <f>INDEX(Customers!B:B,MATCH(D3403,Customers!A:A,0))</f>
        <v>Trevino LLC</v>
      </c>
    </row>
    <row r="3404" spans="1:16">
      <c r="A3404" t="s">
        <v>4051</v>
      </c>
      <c r="B3404" s="5">
        <v>44973</v>
      </c>
      <c r="C3404" t="s">
        <v>76</v>
      </c>
      <c r="D3404" t="s">
        <v>500</v>
      </c>
      <c r="E3404">
        <v>7</v>
      </c>
      <c r="F3404" t="str">
        <f t="shared" si="212"/>
        <v>Bulk</v>
      </c>
      <c r="G3404" s="3">
        <v>305</v>
      </c>
      <c r="H3404">
        <v>10</v>
      </c>
      <c r="I3404" t="str">
        <f t="shared" si="213"/>
        <v>discounted</v>
      </c>
      <c r="J3404" s="3">
        <f>Table3[[#This Row],[Quantity_Sold]]*Table3[[#This Row],[Selling_Price]]</f>
        <v>2135</v>
      </c>
      <c r="K3404" s="3">
        <f t="shared" si="214"/>
        <v>30.5</v>
      </c>
      <c r="L3404" s="3">
        <f t="shared" si="215"/>
        <v>2104.5</v>
      </c>
      <c r="M3404" s="3" t="str">
        <f>TEXT(Table3[[#This Row],[Date]], "mmmm")</f>
        <v>February</v>
      </c>
      <c r="N3404" s="3" t="str">
        <f>_xlfn.XLOOKUP(D3404,Customers!A:A,Customers!B:B )</f>
        <v>Patterson Ltd</v>
      </c>
      <c r="O3404" s="3" t="str">
        <f>_xlfn.XLOOKUP(C3404,Books!A:A,Books!B:B)</f>
        <v>Above treatment</v>
      </c>
      <c r="P3404" s="3" t="str">
        <f>INDEX(Customers!B:B,MATCH(D3404,Customers!A:A,0))</f>
        <v>Patterson Ltd</v>
      </c>
    </row>
    <row r="3405" spans="1:16">
      <c r="A3405" t="s">
        <v>4052</v>
      </c>
      <c r="B3405" s="5">
        <v>44959</v>
      </c>
      <c r="C3405" t="s">
        <v>64</v>
      </c>
      <c r="D3405" t="s">
        <v>274</v>
      </c>
      <c r="E3405">
        <v>2</v>
      </c>
      <c r="F3405" t="str">
        <f t="shared" si="212"/>
        <v>normal</v>
      </c>
      <c r="G3405" s="3">
        <v>487</v>
      </c>
      <c r="H3405">
        <v>0</v>
      </c>
      <c r="I3405" t="str">
        <f t="shared" si="213"/>
        <v>full price</v>
      </c>
      <c r="J3405" s="3">
        <f>Table3[[#This Row],[Quantity_Sold]]*Table3[[#This Row],[Selling_Price]]</f>
        <v>974</v>
      </c>
      <c r="K3405" s="3">
        <f t="shared" si="214"/>
        <v>0</v>
      </c>
      <c r="L3405" s="3">
        <f t="shared" si="215"/>
        <v>974</v>
      </c>
      <c r="M3405" s="3" t="str">
        <f>TEXT(Table3[[#This Row],[Date]], "mmmm")</f>
        <v>February</v>
      </c>
      <c r="N3405" s="3" t="str">
        <f>_xlfn.XLOOKUP(D3405,Customers!A:A,Customers!B:B )</f>
        <v>Green, Wilson and Flynn</v>
      </c>
      <c r="O3405" s="3" t="str">
        <f>_xlfn.XLOOKUP(C3405,Books!A:A,Books!B:B)</f>
        <v>Health beyond back</v>
      </c>
      <c r="P3405" s="3" t="str">
        <f>INDEX(Customers!B:B,MATCH(D3405,Customers!A:A,0))</f>
        <v>Green, Wilson and Flynn</v>
      </c>
    </row>
    <row r="3406" spans="1:16">
      <c r="A3406" t="s">
        <v>4053</v>
      </c>
      <c r="B3406" s="5">
        <v>44969</v>
      </c>
      <c r="C3406" t="s">
        <v>70</v>
      </c>
      <c r="D3406" t="s">
        <v>308</v>
      </c>
      <c r="E3406">
        <v>8</v>
      </c>
      <c r="F3406" t="str">
        <f t="shared" si="212"/>
        <v>Bulk</v>
      </c>
      <c r="G3406" s="3">
        <v>370</v>
      </c>
      <c r="H3406">
        <v>10</v>
      </c>
      <c r="I3406" t="str">
        <f t="shared" si="213"/>
        <v>discounted</v>
      </c>
      <c r="J3406" s="3">
        <f>Table3[[#This Row],[Quantity_Sold]]*Table3[[#This Row],[Selling_Price]]</f>
        <v>2960</v>
      </c>
      <c r="K3406" s="3">
        <f t="shared" si="214"/>
        <v>37</v>
      </c>
      <c r="L3406" s="3">
        <f t="shared" si="215"/>
        <v>2923</v>
      </c>
      <c r="M3406" s="3" t="str">
        <f>TEXT(Table3[[#This Row],[Date]], "mmmm")</f>
        <v>February</v>
      </c>
      <c r="N3406" s="3" t="str">
        <f>_xlfn.XLOOKUP(D3406,Customers!A:A,Customers!B:B )</f>
        <v>Sanford-Bullock</v>
      </c>
      <c r="O3406" s="3" t="str">
        <f>_xlfn.XLOOKUP(C3406,Books!A:A,Books!B:B)</f>
        <v>Assume wrong</v>
      </c>
      <c r="P3406" s="3" t="str">
        <f>INDEX(Customers!B:B,MATCH(D3406,Customers!A:A,0))</f>
        <v>Sanford-Bullock</v>
      </c>
    </row>
    <row r="3407" spans="1:16">
      <c r="A3407" t="s">
        <v>4054</v>
      </c>
      <c r="B3407" s="5">
        <v>44984</v>
      </c>
      <c r="C3407" t="s">
        <v>30</v>
      </c>
      <c r="D3407" t="s">
        <v>326</v>
      </c>
      <c r="E3407">
        <v>8</v>
      </c>
      <c r="F3407" t="str">
        <f t="shared" si="212"/>
        <v>Bulk</v>
      </c>
      <c r="G3407" s="3">
        <v>281</v>
      </c>
      <c r="H3407">
        <v>15</v>
      </c>
      <c r="I3407" t="str">
        <f t="shared" si="213"/>
        <v>discounted</v>
      </c>
      <c r="J3407" s="3">
        <f>Table3[[#This Row],[Quantity_Sold]]*Table3[[#This Row],[Selling_Price]]</f>
        <v>2248</v>
      </c>
      <c r="K3407" s="3">
        <f t="shared" si="214"/>
        <v>42.15</v>
      </c>
      <c r="L3407" s="3">
        <f t="shared" si="215"/>
        <v>2205.85</v>
      </c>
      <c r="M3407" s="3" t="str">
        <f>TEXT(Table3[[#This Row],[Date]], "mmmm")</f>
        <v>February</v>
      </c>
      <c r="N3407" s="3" t="str">
        <f>_xlfn.XLOOKUP(D3407,Customers!A:A,Customers!B:B )</f>
        <v>Scott-Johnston</v>
      </c>
      <c r="O3407" s="3" t="str">
        <f>_xlfn.XLOOKUP(C3407,Books!A:A,Books!B:B)</f>
        <v>Remember serve</v>
      </c>
      <c r="P3407" s="3" t="str">
        <f>INDEX(Customers!B:B,MATCH(D3407,Customers!A:A,0))</f>
        <v>Scott-Johnston</v>
      </c>
    </row>
    <row r="3408" spans="1:16">
      <c r="A3408" t="s">
        <v>4055</v>
      </c>
      <c r="B3408" s="5">
        <v>44981</v>
      </c>
      <c r="C3408" t="s">
        <v>62</v>
      </c>
      <c r="D3408" t="s">
        <v>578</v>
      </c>
      <c r="E3408">
        <v>8</v>
      </c>
      <c r="F3408" t="str">
        <f t="shared" si="212"/>
        <v>Bulk</v>
      </c>
      <c r="G3408" s="3">
        <v>336</v>
      </c>
      <c r="H3408">
        <v>15</v>
      </c>
      <c r="I3408" t="str">
        <f t="shared" si="213"/>
        <v>discounted</v>
      </c>
      <c r="J3408" s="3">
        <f>Table3[[#This Row],[Quantity_Sold]]*Table3[[#This Row],[Selling_Price]]</f>
        <v>2688</v>
      </c>
      <c r="K3408" s="3">
        <f t="shared" si="214"/>
        <v>50.4</v>
      </c>
      <c r="L3408" s="3">
        <f t="shared" si="215"/>
        <v>2637.6</v>
      </c>
      <c r="M3408" s="3" t="str">
        <f>TEXT(Table3[[#This Row],[Date]], "mmmm")</f>
        <v>February</v>
      </c>
      <c r="N3408" s="3" t="str">
        <f>_xlfn.XLOOKUP(D3408,Customers!A:A,Customers!B:B )</f>
        <v>Moody-Dunn</v>
      </c>
      <c r="O3408" s="3" t="str">
        <f>_xlfn.XLOOKUP(C3408,Books!A:A,Books!B:B)</f>
        <v>Wife get age</v>
      </c>
      <c r="P3408" s="3" t="str">
        <f>INDEX(Customers!B:B,MATCH(D3408,Customers!A:A,0))</f>
        <v>Moody-Dunn</v>
      </c>
    </row>
    <row r="3409" spans="1:16">
      <c r="A3409" t="s">
        <v>4056</v>
      </c>
      <c r="B3409" s="5">
        <v>44968</v>
      </c>
      <c r="C3409" t="s">
        <v>72</v>
      </c>
      <c r="D3409" t="s">
        <v>554</v>
      </c>
      <c r="E3409">
        <v>1</v>
      </c>
      <c r="F3409" t="str">
        <f t="shared" si="212"/>
        <v>normal</v>
      </c>
      <c r="G3409" s="3">
        <v>423</v>
      </c>
      <c r="H3409">
        <v>10</v>
      </c>
      <c r="I3409" t="str">
        <f t="shared" si="213"/>
        <v>discounted</v>
      </c>
      <c r="J3409" s="3">
        <f>Table3[[#This Row],[Quantity_Sold]]*Table3[[#This Row],[Selling_Price]]</f>
        <v>423</v>
      </c>
      <c r="K3409" s="3">
        <f t="shared" si="214"/>
        <v>42.3</v>
      </c>
      <c r="L3409" s="3">
        <f t="shared" si="215"/>
        <v>380.7</v>
      </c>
      <c r="M3409" s="3" t="str">
        <f>TEXT(Table3[[#This Row],[Date]], "mmmm")</f>
        <v>February</v>
      </c>
      <c r="N3409" s="3" t="str">
        <f>_xlfn.XLOOKUP(D3409,Customers!A:A,Customers!B:B )</f>
        <v>Casey-Orozco</v>
      </c>
      <c r="O3409" s="3" t="str">
        <f>_xlfn.XLOOKUP(C3409,Books!A:A,Books!B:B)</f>
        <v>Remain hard</v>
      </c>
      <c r="P3409" s="3" t="str">
        <f>INDEX(Customers!B:B,MATCH(D3409,Customers!A:A,0))</f>
        <v>Casey-Orozco</v>
      </c>
    </row>
    <row r="3410" spans="1:16">
      <c r="A3410" t="s">
        <v>4057</v>
      </c>
      <c r="B3410" s="5">
        <v>44966</v>
      </c>
      <c r="C3410" t="s">
        <v>40</v>
      </c>
      <c r="D3410" t="s">
        <v>622</v>
      </c>
      <c r="E3410">
        <v>4</v>
      </c>
      <c r="F3410" t="str">
        <f t="shared" si="212"/>
        <v>normal</v>
      </c>
      <c r="G3410" s="3">
        <v>427</v>
      </c>
      <c r="H3410">
        <v>10</v>
      </c>
      <c r="I3410" t="str">
        <f t="shared" si="213"/>
        <v>discounted</v>
      </c>
      <c r="J3410" s="3">
        <f>Table3[[#This Row],[Quantity_Sold]]*Table3[[#This Row],[Selling_Price]]</f>
        <v>1708</v>
      </c>
      <c r="K3410" s="3">
        <f t="shared" si="214"/>
        <v>42.7</v>
      </c>
      <c r="L3410" s="3">
        <f t="shared" si="215"/>
        <v>1665.3</v>
      </c>
      <c r="M3410" s="3" t="str">
        <f>TEXT(Table3[[#This Row],[Date]], "mmmm")</f>
        <v>February</v>
      </c>
      <c r="N3410" s="3" t="str">
        <f>_xlfn.XLOOKUP(D3410,Customers!A:A,Customers!B:B )</f>
        <v>Schmidt, Mccoy and Sanchez</v>
      </c>
      <c r="O3410" s="3" t="str">
        <f>_xlfn.XLOOKUP(C3410,Books!A:A,Books!B:B)</f>
        <v>Big thought where</v>
      </c>
      <c r="P3410" s="3" t="str">
        <f>INDEX(Customers!B:B,MATCH(D3410,Customers!A:A,0))</f>
        <v>Schmidt, Mccoy and Sanchez</v>
      </c>
    </row>
    <row r="3411" spans="1:16">
      <c r="A3411" t="s">
        <v>4058</v>
      </c>
      <c r="B3411" s="5">
        <v>44974</v>
      </c>
      <c r="C3411" t="s">
        <v>58</v>
      </c>
      <c r="D3411" t="s">
        <v>444</v>
      </c>
      <c r="E3411">
        <v>5</v>
      </c>
      <c r="F3411" t="str">
        <f t="shared" si="212"/>
        <v>normal</v>
      </c>
      <c r="G3411" s="3">
        <v>467</v>
      </c>
      <c r="H3411">
        <v>10</v>
      </c>
      <c r="I3411" t="str">
        <f t="shared" si="213"/>
        <v>discounted</v>
      </c>
      <c r="J3411" s="3">
        <f>Table3[[#This Row],[Quantity_Sold]]*Table3[[#This Row],[Selling_Price]]</f>
        <v>2335</v>
      </c>
      <c r="K3411" s="3">
        <f t="shared" si="214"/>
        <v>46.7</v>
      </c>
      <c r="L3411" s="3">
        <f t="shared" si="215"/>
        <v>2288.3000000000002</v>
      </c>
      <c r="M3411" s="3" t="str">
        <f>TEXT(Table3[[#This Row],[Date]], "mmmm")</f>
        <v>February</v>
      </c>
      <c r="N3411" s="3" t="str">
        <f>_xlfn.XLOOKUP(D3411,Customers!A:A,Customers!B:B )</f>
        <v>Larson and Sons</v>
      </c>
      <c r="O3411" s="3" t="str">
        <f>_xlfn.XLOOKUP(C3411,Books!A:A,Books!B:B)</f>
        <v>World threat</v>
      </c>
      <c r="P3411" s="3" t="str">
        <f>INDEX(Customers!B:B,MATCH(D3411,Customers!A:A,0))</f>
        <v>Larson and Sons</v>
      </c>
    </row>
    <row r="3412" spans="1:16">
      <c r="A3412" t="s">
        <v>4059</v>
      </c>
      <c r="B3412" s="5">
        <v>44964</v>
      </c>
      <c r="C3412" t="s">
        <v>64</v>
      </c>
      <c r="D3412" t="s">
        <v>592</v>
      </c>
      <c r="E3412">
        <v>1</v>
      </c>
      <c r="F3412" t="str">
        <f t="shared" si="212"/>
        <v>normal</v>
      </c>
      <c r="G3412" s="3">
        <v>487</v>
      </c>
      <c r="H3412">
        <v>0</v>
      </c>
      <c r="I3412" t="str">
        <f t="shared" si="213"/>
        <v>full price</v>
      </c>
      <c r="J3412" s="3">
        <f>Table3[[#This Row],[Quantity_Sold]]*Table3[[#This Row],[Selling_Price]]</f>
        <v>487</v>
      </c>
      <c r="K3412" s="3">
        <f t="shared" si="214"/>
        <v>0</v>
      </c>
      <c r="L3412" s="3">
        <f t="shared" si="215"/>
        <v>487</v>
      </c>
      <c r="M3412" s="3" t="str">
        <f>TEXT(Table3[[#This Row],[Date]], "mmmm")</f>
        <v>February</v>
      </c>
      <c r="N3412" s="3" t="str">
        <f>_xlfn.XLOOKUP(D3412,Customers!A:A,Customers!B:B )</f>
        <v>Martin, Davis and Arias</v>
      </c>
      <c r="O3412" s="3" t="str">
        <f>_xlfn.XLOOKUP(C3412,Books!A:A,Books!B:B)</f>
        <v>Health beyond back</v>
      </c>
      <c r="P3412" s="3" t="str">
        <f>INDEX(Customers!B:B,MATCH(D3412,Customers!A:A,0))</f>
        <v>Martin, Davis and Arias</v>
      </c>
    </row>
    <row r="3413" spans="1:16">
      <c r="A3413" t="s">
        <v>4060</v>
      </c>
      <c r="B3413" s="5">
        <v>44968</v>
      </c>
      <c r="C3413" t="s">
        <v>36</v>
      </c>
      <c r="D3413" t="s">
        <v>316</v>
      </c>
      <c r="E3413">
        <v>2</v>
      </c>
      <c r="F3413" t="str">
        <f t="shared" si="212"/>
        <v>normal</v>
      </c>
      <c r="G3413" s="3">
        <v>420</v>
      </c>
      <c r="H3413">
        <v>5</v>
      </c>
      <c r="I3413" t="str">
        <f t="shared" si="213"/>
        <v>discounted</v>
      </c>
      <c r="J3413" s="3">
        <f>Table3[[#This Row],[Quantity_Sold]]*Table3[[#This Row],[Selling_Price]]</f>
        <v>840</v>
      </c>
      <c r="K3413" s="3">
        <f t="shared" si="214"/>
        <v>21</v>
      </c>
      <c r="L3413" s="3">
        <f t="shared" si="215"/>
        <v>819</v>
      </c>
      <c r="M3413" s="3" t="str">
        <f>TEXT(Table3[[#This Row],[Date]], "mmmm")</f>
        <v>February</v>
      </c>
      <c r="N3413" s="3" t="str">
        <f>_xlfn.XLOOKUP(D3413,Customers!A:A,Customers!B:B )</f>
        <v>King LLC</v>
      </c>
      <c r="O3413" s="3" t="str">
        <f>_xlfn.XLOOKUP(C3413,Books!A:A,Books!B:B)</f>
        <v>Try fast</v>
      </c>
      <c r="P3413" s="3" t="str">
        <f>INDEX(Customers!B:B,MATCH(D3413,Customers!A:A,0))</f>
        <v>King LLC</v>
      </c>
    </row>
    <row r="3414" spans="1:16">
      <c r="A3414" t="s">
        <v>4061</v>
      </c>
      <c r="B3414" s="5">
        <v>44982</v>
      </c>
      <c r="C3414" t="s">
        <v>32</v>
      </c>
      <c r="D3414" t="s">
        <v>516</v>
      </c>
      <c r="E3414">
        <v>3</v>
      </c>
      <c r="F3414" t="str">
        <f t="shared" si="212"/>
        <v>normal</v>
      </c>
      <c r="G3414" s="3">
        <v>186</v>
      </c>
      <c r="H3414">
        <v>15</v>
      </c>
      <c r="I3414" t="str">
        <f t="shared" si="213"/>
        <v>discounted</v>
      </c>
      <c r="J3414" s="3">
        <f>Table3[[#This Row],[Quantity_Sold]]*Table3[[#This Row],[Selling_Price]]</f>
        <v>558</v>
      </c>
      <c r="K3414" s="3">
        <f t="shared" si="214"/>
        <v>27.9</v>
      </c>
      <c r="L3414" s="3">
        <f t="shared" si="215"/>
        <v>530.1</v>
      </c>
      <c r="M3414" s="3" t="str">
        <f>TEXT(Table3[[#This Row],[Date]], "mmmm")</f>
        <v>February</v>
      </c>
      <c r="N3414" s="3" t="str">
        <f>_xlfn.XLOOKUP(D3414,Customers!A:A,Customers!B:B )</f>
        <v>Chen Inc</v>
      </c>
      <c r="O3414" s="3" t="str">
        <f>_xlfn.XLOOKUP(C3414,Books!A:A,Books!B:B)</f>
        <v>Charge along</v>
      </c>
      <c r="P3414" s="3" t="str">
        <f>INDEX(Customers!B:B,MATCH(D3414,Customers!A:A,0))</f>
        <v>Chen Inc</v>
      </c>
    </row>
    <row r="3415" spans="1:16">
      <c r="A3415" t="s">
        <v>4062</v>
      </c>
      <c r="B3415" s="5">
        <v>44960</v>
      </c>
      <c r="C3415" t="s">
        <v>72</v>
      </c>
      <c r="D3415" t="s">
        <v>578</v>
      </c>
      <c r="E3415">
        <v>6</v>
      </c>
      <c r="F3415" t="str">
        <f t="shared" si="212"/>
        <v>Bulk</v>
      </c>
      <c r="G3415" s="3">
        <v>423</v>
      </c>
      <c r="H3415">
        <v>10</v>
      </c>
      <c r="I3415" t="str">
        <f t="shared" si="213"/>
        <v>discounted</v>
      </c>
      <c r="J3415" s="3">
        <f>Table3[[#This Row],[Quantity_Sold]]*Table3[[#This Row],[Selling_Price]]</f>
        <v>2538</v>
      </c>
      <c r="K3415" s="3">
        <f t="shared" si="214"/>
        <v>42.3</v>
      </c>
      <c r="L3415" s="3">
        <f t="shared" si="215"/>
        <v>2495.6999999999998</v>
      </c>
      <c r="M3415" s="3" t="str">
        <f>TEXT(Table3[[#This Row],[Date]], "mmmm")</f>
        <v>February</v>
      </c>
      <c r="N3415" s="3" t="str">
        <f>_xlfn.XLOOKUP(D3415,Customers!A:A,Customers!B:B )</f>
        <v>Moody-Dunn</v>
      </c>
      <c r="O3415" s="3" t="str">
        <f>_xlfn.XLOOKUP(C3415,Books!A:A,Books!B:B)</f>
        <v>Remain hard</v>
      </c>
      <c r="P3415" s="3" t="str">
        <f>INDEX(Customers!B:B,MATCH(D3415,Customers!A:A,0))</f>
        <v>Moody-Dunn</v>
      </c>
    </row>
    <row r="3416" spans="1:16">
      <c r="A3416" t="s">
        <v>4063</v>
      </c>
      <c r="B3416" s="5">
        <v>44978</v>
      </c>
      <c r="C3416" t="s">
        <v>10</v>
      </c>
      <c r="D3416" t="s">
        <v>488</v>
      </c>
      <c r="E3416">
        <v>10</v>
      </c>
      <c r="F3416" t="str">
        <f t="shared" si="212"/>
        <v>Bulk</v>
      </c>
      <c r="G3416" s="3">
        <v>167</v>
      </c>
      <c r="H3416">
        <v>5</v>
      </c>
      <c r="I3416" t="str">
        <f t="shared" si="213"/>
        <v>discounted</v>
      </c>
      <c r="J3416" s="3">
        <f>Table3[[#This Row],[Quantity_Sold]]*Table3[[#This Row],[Selling_Price]]</f>
        <v>1670</v>
      </c>
      <c r="K3416" s="3">
        <f t="shared" si="214"/>
        <v>8.35</v>
      </c>
      <c r="L3416" s="3">
        <f t="shared" si="215"/>
        <v>1661.65</v>
      </c>
      <c r="M3416" s="3" t="str">
        <f>TEXT(Table3[[#This Row],[Date]], "mmmm")</f>
        <v>February</v>
      </c>
      <c r="N3416" s="3" t="str">
        <f>_xlfn.XLOOKUP(D3416,Customers!A:A,Customers!B:B )</f>
        <v>Young, Reed and Goodwin</v>
      </c>
      <c r="O3416" s="3" t="str">
        <f>_xlfn.XLOOKUP(C3416,Books!A:A,Books!B:B)</f>
        <v>Late</v>
      </c>
      <c r="P3416" s="3" t="str">
        <f>INDEX(Customers!B:B,MATCH(D3416,Customers!A:A,0))</f>
        <v>Young, Reed and Goodwin</v>
      </c>
    </row>
    <row r="3417" spans="1:16">
      <c r="A3417" t="s">
        <v>4064</v>
      </c>
      <c r="B3417" s="5">
        <v>44961</v>
      </c>
      <c r="C3417" t="s">
        <v>76</v>
      </c>
      <c r="D3417" t="s">
        <v>286</v>
      </c>
      <c r="E3417">
        <v>7</v>
      </c>
      <c r="F3417" t="str">
        <f t="shared" si="212"/>
        <v>Bulk</v>
      </c>
      <c r="G3417" s="3">
        <v>305</v>
      </c>
      <c r="H3417">
        <v>0</v>
      </c>
      <c r="I3417" t="str">
        <f t="shared" si="213"/>
        <v>full price</v>
      </c>
      <c r="J3417" s="3">
        <f>Table3[[#This Row],[Quantity_Sold]]*Table3[[#This Row],[Selling_Price]]</f>
        <v>2135</v>
      </c>
      <c r="K3417" s="3">
        <f t="shared" si="214"/>
        <v>0</v>
      </c>
      <c r="L3417" s="3">
        <f t="shared" si="215"/>
        <v>2135</v>
      </c>
      <c r="M3417" s="3" t="str">
        <f>TEXT(Table3[[#This Row],[Date]], "mmmm")</f>
        <v>February</v>
      </c>
      <c r="N3417" s="3" t="str">
        <f>_xlfn.XLOOKUP(D3417,Customers!A:A,Customers!B:B )</f>
        <v>White-Cox</v>
      </c>
      <c r="O3417" s="3" t="str">
        <f>_xlfn.XLOOKUP(C3417,Books!A:A,Books!B:B)</f>
        <v>Above treatment</v>
      </c>
      <c r="P3417" s="3" t="str">
        <f>INDEX(Customers!B:B,MATCH(D3417,Customers!A:A,0))</f>
        <v>White-Cox</v>
      </c>
    </row>
    <row r="3418" spans="1:16">
      <c r="A3418" t="s">
        <v>4065</v>
      </c>
      <c r="B3418" s="5">
        <v>44967</v>
      </c>
      <c r="C3418" t="s">
        <v>66</v>
      </c>
      <c r="D3418" t="s">
        <v>388</v>
      </c>
      <c r="E3418">
        <v>10</v>
      </c>
      <c r="F3418" t="str">
        <f t="shared" si="212"/>
        <v>Bulk</v>
      </c>
      <c r="G3418" s="3">
        <v>271</v>
      </c>
      <c r="H3418">
        <v>0</v>
      </c>
      <c r="I3418" t="str">
        <f t="shared" si="213"/>
        <v>full price</v>
      </c>
      <c r="J3418" s="3">
        <f>Table3[[#This Row],[Quantity_Sold]]*Table3[[#This Row],[Selling_Price]]</f>
        <v>2710</v>
      </c>
      <c r="K3418" s="3">
        <f t="shared" si="214"/>
        <v>0</v>
      </c>
      <c r="L3418" s="3">
        <f t="shared" si="215"/>
        <v>2710</v>
      </c>
      <c r="M3418" s="3" t="str">
        <f>TEXT(Table3[[#This Row],[Date]], "mmmm")</f>
        <v>February</v>
      </c>
      <c r="N3418" s="3" t="str">
        <f>_xlfn.XLOOKUP(D3418,Customers!A:A,Customers!B:B )</f>
        <v>Lloyd-Williams</v>
      </c>
      <c r="O3418" s="3" t="str">
        <f>_xlfn.XLOOKUP(C3418,Books!A:A,Books!B:B)</f>
        <v>Easy citizen time</v>
      </c>
      <c r="P3418" s="3" t="str">
        <f>INDEX(Customers!B:B,MATCH(D3418,Customers!A:A,0))</f>
        <v>Lloyd-Williams</v>
      </c>
    </row>
    <row r="3419" spans="1:16">
      <c r="A3419" t="s">
        <v>4066</v>
      </c>
      <c r="B3419" s="5">
        <v>44966</v>
      </c>
      <c r="C3419" t="s">
        <v>56</v>
      </c>
      <c r="D3419" t="s">
        <v>282</v>
      </c>
      <c r="E3419">
        <v>5</v>
      </c>
      <c r="F3419" t="str">
        <f t="shared" si="212"/>
        <v>normal</v>
      </c>
      <c r="G3419" s="3">
        <v>222</v>
      </c>
      <c r="H3419">
        <v>5</v>
      </c>
      <c r="I3419" t="str">
        <f t="shared" si="213"/>
        <v>discounted</v>
      </c>
      <c r="J3419" s="3">
        <f>Table3[[#This Row],[Quantity_Sold]]*Table3[[#This Row],[Selling_Price]]</f>
        <v>1110</v>
      </c>
      <c r="K3419" s="3">
        <f t="shared" si="214"/>
        <v>11.1</v>
      </c>
      <c r="L3419" s="3">
        <f t="shared" si="215"/>
        <v>1098.9000000000001</v>
      </c>
      <c r="M3419" s="3" t="str">
        <f>TEXT(Table3[[#This Row],[Date]], "mmmm")</f>
        <v>February</v>
      </c>
      <c r="N3419" s="3" t="str">
        <f>_xlfn.XLOOKUP(D3419,Customers!A:A,Customers!B:B )</f>
        <v>Mckenzie-Russell</v>
      </c>
      <c r="O3419" s="3" t="str">
        <f>_xlfn.XLOOKUP(C3419,Books!A:A,Books!B:B)</f>
        <v>Unit coach</v>
      </c>
      <c r="P3419" s="3" t="str">
        <f>INDEX(Customers!B:B,MATCH(D3419,Customers!A:A,0))</f>
        <v>Mckenzie-Russell</v>
      </c>
    </row>
    <row r="3420" spans="1:16">
      <c r="A3420" t="s">
        <v>4067</v>
      </c>
      <c r="B3420" s="5">
        <v>44977</v>
      </c>
      <c r="C3420" t="s">
        <v>68</v>
      </c>
      <c r="D3420" t="s">
        <v>456</v>
      </c>
      <c r="E3420">
        <v>1</v>
      </c>
      <c r="F3420" t="str">
        <f t="shared" si="212"/>
        <v>normal</v>
      </c>
      <c r="G3420" s="3">
        <v>410</v>
      </c>
      <c r="H3420">
        <v>15</v>
      </c>
      <c r="I3420" t="str">
        <f t="shared" si="213"/>
        <v>discounted</v>
      </c>
      <c r="J3420" s="3">
        <f>Table3[[#This Row],[Quantity_Sold]]*Table3[[#This Row],[Selling_Price]]</f>
        <v>410</v>
      </c>
      <c r="K3420" s="3">
        <f t="shared" si="214"/>
        <v>61.5</v>
      </c>
      <c r="L3420" s="3">
        <f t="shared" si="215"/>
        <v>348.5</v>
      </c>
      <c r="M3420" s="3" t="str">
        <f>TEXT(Table3[[#This Row],[Date]], "mmmm")</f>
        <v>February</v>
      </c>
      <c r="N3420" s="3" t="str">
        <f>_xlfn.XLOOKUP(D3420,Customers!A:A,Customers!B:B )</f>
        <v>Baker, Gonzalez and Wood</v>
      </c>
      <c r="O3420" s="3" t="str">
        <f>_xlfn.XLOOKUP(C3420,Books!A:A,Books!B:B)</f>
        <v>Audience will series</v>
      </c>
      <c r="P3420" s="3" t="str">
        <f>INDEX(Customers!B:B,MATCH(D3420,Customers!A:A,0))</f>
        <v>Baker, Gonzalez and Wood</v>
      </c>
    </row>
    <row r="3421" spans="1:16">
      <c r="A3421" t="s">
        <v>4068</v>
      </c>
      <c r="B3421" s="5">
        <v>44978</v>
      </c>
      <c r="C3421" t="s">
        <v>116</v>
      </c>
      <c r="D3421" t="s">
        <v>318</v>
      </c>
      <c r="E3421">
        <v>7</v>
      </c>
      <c r="F3421" t="str">
        <f t="shared" si="212"/>
        <v>Bulk</v>
      </c>
      <c r="G3421" s="3">
        <v>209</v>
      </c>
      <c r="H3421">
        <v>5</v>
      </c>
      <c r="I3421" t="str">
        <f t="shared" si="213"/>
        <v>discounted</v>
      </c>
      <c r="J3421" s="3">
        <f>Table3[[#This Row],[Quantity_Sold]]*Table3[[#This Row],[Selling_Price]]</f>
        <v>1463</v>
      </c>
      <c r="K3421" s="3">
        <f t="shared" si="214"/>
        <v>10.45</v>
      </c>
      <c r="L3421" s="3">
        <f t="shared" si="215"/>
        <v>1452.55</v>
      </c>
      <c r="M3421" s="3" t="str">
        <f>TEXT(Table3[[#This Row],[Date]], "mmmm")</f>
        <v>February</v>
      </c>
      <c r="N3421" s="3" t="str">
        <f>_xlfn.XLOOKUP(D3421,Customers!A:A,Customers!B:B )</f>
        <v>Davis, Shepard and Clay</v>
      </c>
      <c r="O3421" s="3" t="str">
        <f>_xlfn.XLOOKUP(C3421,Books!A:A,Books!B:B)</f>
        <v>Present positive</v>
      </c>
      <c r="P3421" s="3" t="str">
        <f>INDEX(Customers!B:B,MATCH(D3421,Customers!A:A,0))</f>
        <v>Davis, Shepard and Clay</v>
      </c>
    </row>
    <row r="3422" spans="1:16">
      <c r="A3422" t="s">
        <v>4069</v>
      </c>
      <c r="B3422" s="5">
        <v>44972</v>
      </c>
      <c r="C3422" t="s">
        <v>10</v>
      </c>
      <c r="D3422" t="s">
        <v>276</v>
      </c>
      <c r="E3422">
        <v>4</v>
      </c>
      <c r="F3422" t="str">
        <f t="shared" si="212"/>
        <v>normal</v>
      </c>
      <c r="G3422" s="3">
        <v>167</v>
      </c>
      <c r="H3422">
        <v>0</v>
      </c>
      <c r="I3422" t="str">
        <f t="shared" si="213"/>
        <v>full price</v>
      </c>
      <c r="J3422" s="3">
        <f>Table3[[#This Row],[Quantity_Sold]]*Table3[[#This Row],[Selling_Price]]</f>
        <v>668</v>
      </c>
      <c r="K3422" s="3">
        <f t="shared" si="214"/>
        <v>0</v>
      </c>
      <c r="L3422" s="3">
        <f t="shared" si="215"/>
        <v>668</v>
      </c>
      <c r="M3422" s="3" t="str">
        <f>TEXT(Table3[[#This Row],[Date]], "mmmm")</f>
        <v>February</v>
      </c>
      <c r="N3422" s="3" t="str">
        <f>_xlfn.XLOOKUP(D3422,Customers!A:A,Customers!B:B )</f>
        <v>Johnston and Sons</v>
      </c>
      <c r="O3422" s="3" t="str">
        <f>_xlfn.XLOOKUP(C3422,Books!A:A,Books!B:B)</f>
        <v>Late</v>
      </c>
      <c r="P3422" s="3" t="str">
        <f>INDEX(Customers!B:B,MATCH(D3422,Customers!A:A,0))</f>
        <v>Johnston and Sons</v>
      </c>
    </row>
    <row r="3423" spans="1:16">
      <c r="A3423" t="s">
        <v>4070</v>
      </c>
      <c r="B3423" s="5">
        <v>44983</v>
      </c>
      <c r="C3423" t="s">
        <v>64</v>
      </c>
      <c r="D3423" t="s">
        <v>310</v>
      </c>
      <c r="E3423">
        <v>6</v>
      </c>
      <c r="F3423" t="str">
        <f t="shared" si="212"/>
        <v>Bulk</v>
      </c>
      <c r="G3423" s="3">
        <v>487</v>
      </c>
      <c r="H3423">
        <v>5</v>
      </c>
      <c r="I3423" t="str">
        <f t="shared" si="213"/>
        <v>discounted</v>
      </c>
      <c r="J3423" s="3">
        <f>Table3[[#This Row],[Quantity_Sold]]*Table3[[#This Row],[Selling_Price]]</f>
        <v>2922</v>
      </c>
      <c r="K3423" s="3">
        <f t="shared" si="214"/>
        <v>24.35</v>
      </c>
      <c r="L3423" s="3">
        <f t="shared" si="215"/>
        <v>2897.65</v>
      </c>
      <c r="M3423" s="3" t="str">
        <f>TEXT(Table3[[#This Row],[Date]], "mmmm")</f>
        <v>February</v>
      </c>
      <c r="N3423" s="3" t="str">
        <f>_xlfn.XLOOKUP(D3423,Customers!A:A,Customers!B:B )</f>
        <v>Jackson-Hays</v>
      </c>
      <c r="O3423" s="3" t="str">
        <f>_xlfn.XLOOKUP(C3423,Books!A:A,Books!B:B)</f>
        <v>Health beyond back</v>
      </c>
      <c r="P3423" s="3" t="str">
        <f>INDEX(Customers!B:B,MATCH(D3423,Customers!A:A,0))</f>
        <v>Jackson-Hays</v>
      </c>
    </row>
    <row r="3424" spans="1:16">
      <c r="A3424" t="s">
        <v>4071</v>
      </c>
      <c r="B3424" s="5">
        <v>44975</v>
      </c>
      <c r="C3424" t="s">
        <v>106</v>
      </c>
      <c r="D3424" t="s">
        <v>626</v>
      </c>
      <c r="E3424">
        <v>3</v>
      </c>
      <c r="F3424" t="str">
        <f t="shared" si="212"/>
        <v>normal</v>
      </c>
      <c r="G3424" s="3">
        <v>219</v>
      </c>
      <c r="H3424">
        <v>10</v>
      </c>
      <c r="I3424" t="str">
        <f t="shared" si="213"/>
        <v>discounted</v>
      </c>
      <c r="J3424" s="3">
        <f>Table3[[#This Row],[Quantity_Sold]]*Table3[[#This Row],[Selling_Price]]</f>
        <v>657</v>
      </c>
      <c r="K3424" s="3">
        <f t="shared" si="214"/>
        <v>21.9</v>
      </c>
      <c r="L3424" s="3">
        <f t="shared" si="215"/>
        <v>635.1</v>
      </c>
      <c r="M3424" s="3" t="str">
        <f>TEXT(Table3[[#This Row],[Date]], "mmmm")</f>
        <v>February</v>
      </c>
      <c r="N3424" s="3" t="str">
        <f>_xlfn.XLOOKUP(D3424,Customers!A:A,Customers!B:B )</f>
        <v>Young Ltd</v>
      </c>
      <c r="O3424" s="3" t="str">
        <f>_xlfn.XLOOKUP(C3424,Books!A:A,Books!B:B)</f>
        <v>Some may</v>
      </c>
      <c r="P3424" s="3" t="str">
        <f>INDEX(Customers!B:B,MATCH(D3424,Customers!A:A,0))</f>
        <v>Young Ltd</v>
      </c>
    </row>
    <row r="3425" spans="1:16">
      <c r="A3425" t="s">
        <v>4072</v>
      </c>
      <c r="B3425" s="5">
        <v>44960</v>
      </c>
      <c r="C3425" t="s">
        <v>120</v>
      </c>
      <c r="D3425" t="s">
        <v>172</v>
      </c>
      <c r="E3425">
        <v>6</v>
      </c>
      <c r="F3425" t="str">
        <f t="shared" si="212"/>
        <v>Bulk</v>
      </c>
      <c r="G3425" s="3">
        <v>204</v>
      </c>
      <c r="H3425">
        <v>15</v>
      </c>
      <c r="I3425" t="str">
        <f t="shared" si="213"/>
        <v>discounted</v>
      </c>
      <c r="J3425" s="3">
        <f>Table3[[#This Row],[Quantity_Sold]]*Table3[[#This Row],[Selling_Price]]</f>
        <v>1224</v>
      </c>
      <c r="K3425" s="3">
        <f t="shared" si="214"/>
        <v>30.6</v>
      </c>
      <c r="L3425" s="3">
        <f t="shared" si="215"/>
        <v>1193.4000000000001</v>
      </c>
      <c r="M3425" s="3" t="str">
        <f>TEXT(Table3[[#This Row],[Date]], "mmmm")</f>
        <v>February</v>
      </c>
      <c r="N3425" s="3" t="str">
        <f>_xlfn.XLOOKUP(D3425,Customers!A:A,Customers!B:B )</f>
        <v>Bolton, Jones and Rich</v>
      </c>
      <c r="O3425" s="3" t="str">
        <f>_xlfn.XLOOKUP(C3425,Books!A:A,Books!B:B)</f>
        <v>Expect turn</v>
      </c>
      <c r="P3425" s="3" t="str">
        <f>INDEX(Customers!B:B,MATCH(D3425,Customers!A:A,0))</f>
        <v>Bolton, Jones and Rich</v>
      </c>
    </row>
    <row r="3426" spans="1:16">
      <c r="A3426" t="s">
        <v>4073</v>
      </c>
      <c r="B3426" s="5">
        <v>44961</v>
      </c>
      <c r="C3426" t="s">
        <v>32</v>
      </c>
      <c r="D3426" t="s">
        <v>624</v>
      </c>
      <c r="E3426">
        <v>6</v>
      </c>
      <c r="F3426" t="str">
        <f t="shared" si="212"/>
        <v>Bulk</v>
      </c>
      <c r="G3426" s="3">
        <v>186</v>
      </c>
      <c r="H3426">
        <v>5</v>
      </c>
      <c r="I3426" t="str">
        <f t="shared" si="213"/>
        <v>discounted</v>
      </c>
      <c r="J3426" s="3">
        <f>Table3[[#This Row],[Quantity_Sold]]*Table3[[#This Row],[Selling_Price]]</f>
        <v>1116</v>
      </c>
      <c r="K3426" s="3">
        <f t="shared" si="214"/>
        <v>9.3000000000000007</v>
      </c>
      <c r="L3426" s="3">
        <f t="shared" si="215"/>
        <v>1106.7</v>
      </c>
      <c r="M3426" s="3" t="str">
        <f>TEXT(Table3[[#This Row],[Date]], "mmmm")</f>
        <v>February</v>
      </c>
      <c r="N3426" s="3" t="str">
        <f>_xlfn.XLOOKUP(D3426,Customers!A:A,Customers!B:B )</f>
        <v>Williams, Mills and Schwartz</v>
      </c>
      <c r="O3426" s="3" t="str">
        <f>_xlfn.XLOOKUP(C3426,Books!A:A,Books!B:B)</f>
        <v>Charge along</v>
      </c>
      <c r="P3426" s="3" t="str">
        <f>INDEX(Customers!B:B,MATCH(D3426,Customers!A:A,0))</f>
        <v>Williams, Mills and Schwartz</v>
      </c>
    </row>
    <row r="3427" spans="1:16">
      <c r="A3427" t="s">
        <v>4074</v>
      </c>
      <c r="B3427" s="5">
        <v>44972</v>
      </c>
      <c r="C3427" t="s">
        <v>82</v>
      </c>
      <c r="D3427" t="s">
        <v>586</v>
      </c>
      <c r="E3427">
        <v>6</v>
      </c>
      <c r="F3427" t="str">
        <f t="shared" si="212"/>
        <v>Bulk</v>
      </c>
      <c r="G3427" s="3">
        <v>373</v>
      </c>
      <c r="H3427">
        <v>15</v>
      </c>
      <c r="I3427" t="str">
        <f t="shared" si="213"/>
        <v>discounted</v>
      </c>
      <c r="J3427" s="3">
        <f>Table3[[#This Row],[Quantity_Sold]]*Table3[[#This Row],[Selling_Price]]</f>
        <v>2238</v>
      </c>
      <c r="K3427" s="3">
        <f t="shared" si="214"/>
        <v>55.95</v>
      </c>
      <c r="L3427" s="3">
        <f t="shared" si="215"/>
        <v>2182.0500000000002</v>
      </c>
      <c r="M3427" s="3" t="str">
        <f>TEXT(Table3[[#This Row],[Date]], "mmmm")</f>
        <v>February</v>
      </c>
      <c r="N3427" s="3" t="str">
        <f>_xlfn.XLOOKUP(D3427,Customers!A:A,Customers!B:B )</f>
        <v>Collins-Wang</v>
      </c>
      <c r="O3427" s="3" t="str">
        <f>_xlfn.XLOOKUP(C3427,Books!A:A,Books!B:B)</f>
        <v>Light leader expect</v>
      </c>
      <c r="P3427" s="3" t="str">
        <f>INDEX(Customers!B:B,MATCH(D3427,Customers!A:A,0))</f>
        <v>Collins-Wang</v>
      </c>
    </row>
    <row r="3428" spans="1:16">
      <c r="A3428" t="s">
        <v>4075</v>
      </c>
      <c r="B3428" s="5">
        <v>44979</v>
      </c>
      <c r="C3428" t="s">
        <v>78</v>
      </c>
      <c r="D3428" t="s">
        <v>490</v>
      </c>
      <c r="E3428">
        <v>9</v>
      </c>
      <c r="F3428" t="str">
        <f t="shared" si="212"/>
        <v>Bulk</v>
      </c>
      <c r="G3428" s="3">
        <v>288</v>
      </c>
      <c r="H3428">
        <v>0</v>
      </c>
      <c r="I3428" t="str">
        <f t="shared" si="213"/>
        <v>full price</v>
      </c>
      <c r="J3428" s="3">
        <f>Table3[[#This Row],[Quantity_Sold]]*Table3[[#This Row],[Selling_Price]]</f>
        <v>2592</v>
      </c>
      <c r="K3428" s="3">
        <f t="shared" si="214"/>
        <v>0</v>
      </c>
      <c r="L3428" s="3">
        <f t="shared" si="215"/>
        <v>2592</v>
      </c>
      <c r="M3428" s="3" t="str">
        <f>TEXT(Table3[[#This Row],[Date]], "mmmm")</f>
        <v>February</v>
      </c>
      <c r="N3428" s="3" t="str">
        <f>_xlfn.XLOOKUP(D3428,Customers!A:A,Customers!B:B )</f>
        <v>Edwards, Ayers and Lowe</v>
      </c>
      <c r="O3428" s="3" t="str">
        <f>_xlfn.XLOOKUP(C3428,Books!A:A,Books!B:B)</f>
        <v>Visit although I</v>
      </c>
      <c r="P3428" s="3" t="str">
        <f>INDEX(Customers!B:B,MATCH(D3428,Customers!A:A,0))</f>
        <v>Edwards, Ayers and Lowe</v>
      </c>
    </row>
    <row r="3429" spans="1:16">
      <c r="A3429" t="s">
        <v>4076</v>
      </c>
      <c r="B3429" s="5">
        <v>44963</v>
      </c>
      <c r="C3429" t="s">
        <v>7</v>
      </c>
      <c r="D3429" t="s">
        <v>424</v>
      </c>
      <c r="E3429">
        <v>5</v>
      </c>
      <c r="F3429" t="str">
        <f t="shared" si="212"/>
        <v>normal</v>
      </c>
      <c r="G3429" s="3">
        <v>341</v>
      </c>
      <c r="H3429">
        <v>10</v>
      </c>
      <c r="I3429" t="str">
        <f t="shared" si="213"/>
        <v>discounted</v>
      </c>
      <c r="J3429" s="3">
        <f>Table3[[#This Row],[Quantity_Sold]]*Table3[[#This Row],[Selling_Price]]</f>
        <v>1705</v>
      </c>
      <c r="K3429" s="3">
        <f t="shared" si="214"/>
        <v>34.1</v>
      </c>
      <c r="L3429" s="3">
        <f t="shared" si="215"/>
        <v>1670.9</v>
      </c>
      <c r="M3429" s="3" t="str">
        <f>TEXT(Table3[[#This Row],[Date]], "mmmm")</f>
        <v>February</v>
      </c>
      <c r="N3429" s="3" t="str">
        <f>_xlfn.XLOOKUP(D3429,Customers!A:A,Customers!B:B )</f>
        <v>Dillon-Galloway</v>
      </c>
      <c r="O3429" s="3" t="str">
        <f>_xlfn.XLOOKUP(C3429,Books!A:A,Books!B:B)</f>
        <v>Key protect simple fall</v>
      </c>
      <c r="P3429" s="3" t="str">
        <f>INDEX(Customers!B:B,MATCH(D3429,Customers!A:A,0))</f>
        <v>Dillon-Galloway</v>
      </c>
    </row>
    <row r="3430" spans="1:16">
      <c r="A3430" t="s">
        <v>4077</v>
      </c>
      <c r="B3430" s="5">
        <v>44984</v>
      </c>
      <c r="C3430" t="s">
        <v>68</v>
      </c>
      <c r="D3430" t="s">
        <v>474</v>
      </c>
      <c r="E3430">
        <v>6</v>
      </c>
      <c r="F3430" t="str">
        <f t="shared" si="212"/>
        <v>Bulk</v>
      </c>
      <c r="G3430" s="3">
        <v>410</v>
      </c>
      <c r="H3430">
        <v>5</v>
      </c>
      <c r="I3430" t="str">
        <f t="shared" si="213"/>
        <v>discounted</v>
      </c>
      <c r="J3430" s="3">
        <f>Table3[[#This Row],[Quantity_Sold]]*Table3[[#This Row],[Selling_Price]]</f>
        <v>2460</v>
      </c>
      <c r="K3430" s="3">
        <f t="shared" si="214"/>
        <v>20.5</v>
      </c>
      <c r="L3430" s="3">
        <f t="shared" si="215"/>
        <v>2439.5</v>
      </c>
      <c r="M3430" s="3" t="str">
        <f>TEXT(Table3[[#This Row],[Date]], "mmmm")</f>
        <v>February</v>
      </c>
      <c r="N3430" s="3" t="str">
        <f>_xlfn.XLOOKUP(D3430,Customers!A:A,Customers!B:B )</f>
        <v>Murphy and Sons</v>
      </c>
      <c r="O3430" s="3" t="str">
        <f>_xlfn.XLOOKUP(C3430,Books!A:A,Books!B:B)</f>
        <v>Audience will series</v>
      </c>
      <c r="P3430" s="3" t="str">
        <f>INDEX(Customers!B:B,MATCH(D3430,Customers!A:A,0))</f>
        <v>Murphy and Sons</v>
      </c>
    </row>
    <row r="3431" spans="1:16">
      <c r="A3431" t="s">
        <v>4078</v>
      </c>
      <c r="B3431" s="5">
        <v>44961</v>
      </c>
      <c r="C3431" t="s">
        <v>54</v>
      </c>
      <c r="D3431" t="s">
        <v>366</v>
      </c>
      <c r="E3431">
        <v>10</v>
      </c>
      <c r="F3431" t="str">
        <f t="shared" si="212"/>
        <v>Bulk</v>
      </c>
      <c r="G3431" s="3">
        <v>421</v>
      </c>
      <c r="H3431">
        <v>0</v>
      </c>
      <c r="I3431" t="str">
        <f t="shared" si="213"/>
        <v>full price</v>
      </c>
      <c r="J3431" s="3">
        <f>Table3[[#This Row],[Quantity_Sold]]*Table3[[#This Row],[Selling_Price]]</f>
        <v>4210</v>
      </c>
      <c r="K3431" s="3">
        <f t="shared" si="214"/>
        <v>0</v>
      </c>
      <c r="L3431" s="3">
        <f t="shared" si="215"/>
        <v>4210</v>
      </c>
      <c r="M3431" s="3" t="str">
        <f>TEXT(Table3[[#This Row],[Date]], "mmmm")</f>
        <v>February</v>
      </c>
      <c r="N3431" s="3" t="str">
        <f>_xlfn.XLOOKUP(D3431,Customers!A:A,Customers!B:B )</f>
        <v>Carr Ltd</v>
      </c>
      <c r="O3431" s="3" t="str">
        <f>_xlfn.XLOOKUP(C3431,Books!A:A,Books!B:B)</f>
        <v>Author director</v>
      </c>
      <c r="P3431" s="3" t="str">
        <f>INDEX(Customers!B:B,MATCH(D3431,Customers!A:A,0))</f>
        <v>Carr Ltd</v>
      </c>
    </row>
    <row r="3432" spans="1:16">
      <c r="A3432" t="s">
        <v>4079</v>
      </c>
      <c r="B3432" s="5">
        <v>44964</v>
      </c>
      <c r="C3432" t="s">
        <v>80</v>
      </c>
      <c r="D3432" t="s">
        <v>314</v>
      </c>
      <c r="E3432">
        <v>5</v>
      </c>
      <c r="F3432" t="str">
        <f t="shared" si="212"/>
        <v>normal</v>
      </c>
      <c r="G3432" s="3">
        <v>164</v>
      </c>
      <c r="H3432">
        <v>0</v>
      </c>
      <c r="I3432" t="str">
        <f t="shared" si="213"/>
        <v>full price</v>
      </c>
      <c r="J3432" s="3">
        <f>Table3[[#This Row],[Quantity_Sold]]*Table3[[#This Row],[Selling_Price]]</f>
        <v>820</v>
      </c>
      <c r="K3432" s="3">
        <f t="shared" si="214"/>
        <v>0</v>
      </c>
      <c r="L3432" s="3">
        <f t="shared" si="215"/>
        <v>820</v>
      </c>
      <c r="M3432" s="3" t="str">
        <f>TEXT(Table3[[#This Row],[Date]], "mmmm")</f>
        <v>February</v>
      </c>
      <c r="N3432" s="3" t="str">
        <f>_xlfn.XLOOKUP(D3432,Customers!A:A,Customers!B:B )</f>
        <v>Anderson LLC</v>
      </c>
      <c r="O3432" s="3" t="str">
        <f>_xlfn.XLOOKUP(C3432,Books!A:A,Books!B:B)</f>
        <v>Can apply</v>
      </c>
      <c r="P3432" s="3" t="str">
        <f>INDEX(Customers!B:B,MATCH(D3432,Customers!A:A,0))</f>
        <v>Anderson LLC</v>
      </c>
    </row>
    <row r="3433" spans="1:16">
      <c r="A3433" t="s">
        <v>4080</v>
      </c>
      <c r="B3433" s="5">
        <v>44984</v>
      </c>
      <c r="C3433" t="s">
        <v>84</v>
      </c>
      <c r="D3433" t="s">
        <v>486</v>
      </c>
      <c r="E3433">
        <v>2</v>
      </c>
      <c r="F3433" t="str">
        <f t="shared" si="212"/>
        <v>normal</v>
      </c>
      <c r="G3433" s="3">
        <v>481</v>
      </c>
      <c r="H3433">
        <v>5</v>
      </c>
      <c r="I3433" t="str">
        <f t="shared" si="213"/>
        <v>discounted</v>
      </c>
      <c r="J3433" s="3">
        <f>Table3[[#This Row],[Quantity_Sold]]*Table3[[#This Row],[Selling_Price]]</f>
        <v>962</v>
      </c>
      <c r="K3433" s="3">
        <f t="shared" si="214"/>
        <v>24.05</v>
      </c>
      <c r="L3433" s="3">
        <f t="shared" si="215"/>
        <v>937.95</v>
      </c>
      <c r="M3433" s="3" t="str">
        <f>TEXT(Table3[[#This Row],[Date]], "mmmm")</f>
        <v>February</v>
      </c>
      <c r="N3433" s="3" t="str">
        <f>_xlfn.XLOOKUP(D3433,Customers!A:A,Customers!B:B )</f>
        <v>Liu Group</v>
      </c>
      <c r="O3433" s="3" t="str">
        <f>_xlfn.XLOOKUP(C3433,Books!A:A,Books!B:B)</f>
        <v>Statement back brother</v>
      </c>
      <c r="P3433" s="3" t="str">
        <f>INDEX(Customers!B:B,MATCH(D3433,Customers!A:A,0))</f>
        <v>Liu Group</v>
      </c>
    </row>
    <row r="3434" spans="1:16">
      <c r="A3434" t="s">
        <v>4081</v>
      </c>
      <c r="B3434" s="5">
        <v>44976</v>
      </c>
      <c r="C3434" t="s">
        <v>52</v>
      </c>
      <c r="D3434" t="s">
        <v>542</v>
      </c>
      <c r="E3434">
        <v>10</v>
      </c>
      <c r="F3434" t="str">
        <f t="shared" si="212"/>
        <v>Bulk</v>
      </c>
      <c r="G3434" s="3">
        <v>441</v>
      </c>
      <c r="H3434">
        <v>15</v>
      </c>
      <c r="I3434" t="str">
        <f t="shared" si="213"/>
        <v>discounted</v>
      </c>
      <c r="J3434" s="3">
        <f>Table3[[#This Row],[Quantity_Sold]]*Table3[[#This Row],[Selling_Price]]</f>
        <v>4410</v>
      </c>
      <c r="K3434" s="3">
        <f t="shared" si="214"/>
        <v>66.150000000000006</v>
      </c>
      <c r="L3434" s="3">
        <f t="shared" si="215"/>
        <v>4343.8500000000004</v>
      </c>
      <c r="M3434" s="3" t="str">
        <f>TEXT(Table3[[#This Row],[Date]], "mmmm")</f>
        <v>February</v>
      </c>
      <c r="N3434" s="3" t="str">
        <f>_xlfn.XLOOKUP(D3434,Customers!A:A,Customers!B:B )</f>
        <v>Rodriguez, Hammond and Mason</v>
      </c>
      <c r="O3434" s="3" t="str">
        <f>_xlfn.XLOOKUP(C3434,Books!A:A,Books!B:B)</f>
        <v>Hope meet thing</v>
      </c>
      <c r="P3434" s="3" t="str">
        <f>INDEX(Customers!B:B,MATCH(D3434,Customers!A:A,0))</f>
        <v>Rodriguez, Hammond and Mason</v>
      </c>
    </row>
    <row r="3435" spans="1:16">
      <c r="A3435" t="s">
        <v>4082</v>
      </c>
      <c r="B3435" s="5">
        <v>44981</v>
      </c>
      <c r="C3435" t="s">
        <v>74</v>
      </c>
      <c r="D3435" t="s">
        <v>500</v>
      </c>
      <c r="E3435">
        <v>3</v>
      </c>
      <c r="F3435" t="str">
        <f t="shared" si="212"/>
        <v>normal</v>
      </c>
      <c r="G3435" s="3">
        <v>347</v>
      </c>
      <c r="H3435">
        <v>5</v>
      </c>
      <c r="I3435" t="str">
        <f t="shared" si="213"/>
        <v>discounted</v>
      </c>
      <c r="J3435" s="3">
        <f>Table3[[#This Row],[Quantity_Sold]]*Table3[[#This Row],[Selling_Price]]</f>
        <v>1041</v>
      </c>
      <c r="K3435" s="3">
        <f t="shared" si="214"/>
        <v>17.350000000000001</v>
      </c>
      <c r="L3435" s="3">
        <f t="shared" si="215"/>
        <v>1023.65</v>
      </c>
      <c r="M3435" s="3" t="str">
        <f>TEXT(Table3[[#This Row],[Date]], "mmmm")</f>
        <v>February</v>
      </c>
      <c r="N3435" s="3" t="str">
        <f>_xlfn.XLOOKUP(D3435,Customers!A:A,Customers!B:B )</f>
        <v>Patterson Ltd</v>
      </c>
      <c r="O3435" s="3" t="str">
        <f>_xlfn.XLOOKUP(C3435,Books!A:A,Books!B:B)</f>
        <v>Think either pressure</v>
      </c>
      <c r="P3435" s="3" t="str">
        <f>INDEX(Customers!B:B,MATCH(D3435,Customers!A:A,0))</f>
        <v>Patterson Ltd</v>
      </c>
    </row>
    <row r="3436" spans="1:16">
      <c r="A3436" t="s">
        <v>4083</v>
      </c>
      <c r="B3436" s="5">
        <v>44980</v>
      </c>
      <c r="C3436" t="s">
        <v>13</v>
      </c>
      <c r="D3436" t="s">
        <v>268</v>
      </c>
      <c r="E3436">
        <v>3</v>
      </c>
      <c r="F3436" t="str">
        <f t="shared" si="212"/>
        <v>normal</v>
      </c>
      <c r="G3436" s="3">
        <v>354</v>
      </c>
      <c r="H3436">
        <v>0</v>
      </c>
      <c r="I3436" t="str">
        <f t="shared" si="213"/>
        <v>full price</v>
      </c>
      <c r="J3436" s="3">
        <f>Table3[[#This Row],[Quantity_Sold]]*Table3[[#This Row],[Selling_Price]]</f>
        <v>1062</v>
      </c>
      <c r="K3436" s="3">
        <f t="shared" si="214"/>
        <v>0</v>
      </c>
      <c r="L3436" s="3">
        <f t="shared" si="215"/>
        <v>1062</v>
      </c>
      <c r="M3436" s="3" t="str">
        <f>TEXT(Table3[[#This Row],[Date]], "mmmm")</f>
        <v>February</v>
      </c>
      <c r="N3436" s="3" t="str">
        <f>_xlfn.XLOOKUP(D3436,Customers!A:A,Customers!B:B )</f>
        <v>Williams-Hart</v>
      </c>
      <c r="O3436" s="3" t="str">
        <f>_xlfn.XLOOKUP(C3436,Books!A:A,Books!B:B)</f>
        <v>Food ability</v>
      </c>
      <c r="P3436" s="3" t="str">
        <f>INDEX(Customers!B:B,MATCH(D3436,Customers!A:A,0))</f>
        <v>Williams-Hart</v>
      </c>
    </row>
    <row r="3437" spans="1:16">
      <c r="A3437" t="s">
        <v>4084</v>
      </c>
      <c r="B3437" s="5">
        <v>44972</v>
      </c>
      <c r="C3437" t="s">
        <v>22</v>
      </c>
      <c r="D3437" t="s">
        <v>440</v>
      </c>
      <c r="E3437">
        <v>5</v>
      </c>
      <c r="F3437" t="str">
        <f t="shared" si="212"/>
        <v>normal</v>
      </c>
      <c r="G3437" s="3">
        <v>332</v>
      </c>
      <c r="H3437">
        <v>10</v>
      </c>
      <c r="I3437" t="str">
        <f t="shared" si="213"/>
        <v>discounted</v>
      </c>
      <c r="J3437" s="3">
        <f>Table3[[#This Row],[Quantity_Sold]]*Table3[[#This Row],[Selling_Price]]</f>
        <v>1660</v>
      </c>
      <c r="K3437" s="3">
        <f t="shared" si="214"/>
        <v>33.200000000000003</v>
      </c>
      <c r="L3437" s="3">
        <f t="shared" si="215"/>
        <v>1626.8</v>
      </c>
      <c r="M3437" s="3" t="str">
        <f>TEXT(Table3[[#This Row],[Date]], "mmmm")</f>
        <v>February</v>
      </c>
      <c r="N3437" s="3" t="str">
        <f>_xlfn.XLOOKUP(D3437,Customers!A:A,Customers!B:B )</f>
        <v>Lopez Ltd</v>
      </c>
      <c r="O3437" s="3" t="str">
        <f>_xlfn.XLOOKUP(C3437,Books!A:A,Books!B:B)</f>
        <v>Loss peace on</v>
      </c>
      <c r="P3437" s="3" t="str">
        <f>INDEX(Customers!B:B,MATCH(D3437,Customers!A:A,0))</f>
        <v>Lopez Ltd</v>
      </c>
    </row>
    <row r="3438" spans="1:16">
      <c r="A3438" t="s">
        <v>4085</v>
      </c>
      <c r="B3438" s="5">
        <v>44971</v>
      </c>
      <c r="C3438" t="s">
        <v>46</v>
      </c>
      <c r="D3438" t="s">
        <v>516</v>
      </c>
      <c r="E3438">
        <v>3</v>
      </c>
      <c r="F3438" t="str">
        <f t="shared" si="212"/>
        <v>normal</v>
      </c>
      <c r="G3438" s="3">
        <v>167</v>
      </c>
      <c r="H3438">
        <v>0</v>
      </c>
      <c r="I3438" t="str">
        <f t="shared" si="213"/>
        <v>full price</v>
      </c>
      <c r="J3438" s="3">
        <f>Table3[[#This Row],[Quantity_Sold]]*Table3[[#This Row],[Selling_Price]]</f>
        <v>501</v>
      </c>
      <c r="K3438" s="3">
        <f t="shared" si="214"/>
        <v>0</v>
      </c>
      <c r="L3438" s="3">
        <f t="shared" si="215"/>
        <v>501</v>
      </c>
      <c r="M3438" s="3" t="str">
        <f>TEXT(Table3[[#This Row],[Date]], "mmmm")</f>
        <v>February</v>
      </c>
      <c r="N3438" s="3" t="str">
        <f>_xlfn.XLOOKUP(D3438,Customers!A:A,Customers!B:B )</f>
        <v>Chen Inc</v>
      </c>
      <c r="O3438" s="3" t="str">
        <f>_xlfn.XLOOKUP(C3438,Books!A:A,Books!B:B)</f>
        <v>Result population age</v>
      </c>
      <c r="P3438" s="3" t="str">
        <f>INDEX(Customers!B:B,MATCH(D3438,Customers!A:A,0))</f>
        <v>Chen Inc</v>
      </c>
    </row>
    <row r="3439" spans="1:16">
      <c r="A3439" t="s">
        <v>4086</v>
      </c>
      <c r="B3439" s="5">
        <v>44978</v>
      </c>
      <c r="C3439" t="s">
        <v>116</v>
      </c>
      <c r="D3439" t="s">
        <v>292</v>
      </c>
      <c r="E3439">
        <v>9</v>
      </c>
      <c r="F3439" t="str">
        <f t="shared" si="212"/>
        <v>Bulk</v>
      </c>
      <c r="G3439" s="3">
        <v>209</v>
      </c>
      <c r="H3439">
        <v>0</v>
      </c>
      <c r="I3439" t="str">
        <f t="shared" si="213"/>
        <v>full price</v>
      </c>
      <c r="J3439" s="3">
        <f>Table3[[#This Row],[Quantity_Sold]]*Table3[[#This Row],[Selling_Price]]</f>
        <v>1881</v>
      </c>
      <c r="K3439" s="3">
        <f t="shared" si="214"/>
        <v>0</v>
      </c>
      <c r="L3439" s="3">
        <f t="shared" si="215"/>
        <v>1881</v>
      </c>
      <c r="M3439" s="3" t="str">
        <f>TEXT(Table3[[#This Row],[Date]], "mmmm")</f>
        <v>February</v>
      </c>
      <c r="N3439" s="3" t="str">
        <f>_xlfn.XLOOKUP(D3439,Customers!A:A,Customers!B:B )</f>
        <v>Murphy Group</v>
      </c>
      <c r="O3439" s="3" t="str">
        <f>_xlfn.XLOOKUP(C3439,Books!A:A,Books!B:B)</f>
        <v>Present positive</v>
      </c>
      <c r="P3439" s="3" t="str">
        <f>INDEX(Customers!B:B,MATCH(D3439,Customers!A:A,0))</f>
        <v>Murphy Group</v>
      </c>
    </row>
    <row r="3440" spans="1:16">
      <c r="A3440" t="s">
        <v>4087</v>
      </c>
      <c r="B3440" s="5">
        <v>44964</v>
      </c>
      <c r="C3440" t="s">
        <v>58</v>
      </c>
      <c r="D3440" t="s">
        <v>526</v>
      </c>
      <c r="E3440">
        <v>7</v>
      </c>
      <c r="F3440" t="str">
        <f t="shared" si="212"/>
        <v>Bulk</v>
      </c>
      <c r="G3440" s="3">
        <v>467</v>
      </c>
      <c r="H3440">
        <v>0</v>
      </c>
      <c r="I3440" t="str">
        <f t="shared" si="213"/>
        <v>full price</v>
      </c>
      <c r="J3440" s="3">
        <f>Table3[[#This Row],[Quantity_Sold]]*Table3[[#This Row],[Selling_Price]]</f>
        <v>3269</v>
      </c>
      <c r="K3440" s="3">
        <f t="shared" si="214"/>
        <v>0</v>
      </c>
      <c r="L3440" s="3">
        <f t="shared" si="215"/>
        <v>3269</v>
      </c>
      <c r="M3440" s="3" t="str">
        <f>TEXT(Table3[[#This Row],[Date]], "mmmm")</f>
        <v>February</v>
      </c>
      <c r="N3440" s="3" t="str">
        <f>_xlfn.XLOOKUP(D3440,Customers!A:A,Customers!B:B )</f>
        <v>Holden, Austin and Robinson</v>
      </c>
      <c r="O3440" s="3" t="str">
        <f>_xlfn.XLOOKUP(C3440,Books!A:A,Books!B:B)</f>
        <v>World threat</v>
      </c>
      <c r="P3440" s="3" t="str">
        <f>INDEX(Customers!B:B,MATCH(D3440,Customers!A:A,0))</f>
        <v>Holden, Austin and Robinson</v>
      </c>
    </row>
    <row r="3441" spans="1:16">
      <c r="A3441" t="s">
        <v>4088</v>
      </c>
      <c r="B3441" s="5">
        <v>44976</v>
      </c>
      <c r="C3441" t="s">
        <v>18</v>
      </c>
      <c r="D3441" t="s">
        <v>524</v>
      </c>
      <c r="E3441">
        <v>3</v>
      </c>
      <c r="F3441" t="str">
        <f t="shared" si="212"/>
        <v>normal</v>
      </c>
      <c r="G3441" s="3">
        <v>500</v>
      </c>
      <c r="H3441">
        <v>0</v>
      </c>
      <c r="I3441" t="str">
        <f t="shared" si="213"/>
        <v>full price</v>
      </c>
      <c r="J3441" s="3">
        <f>Table3[[#This Row],[Quantity_Sold]]*Table3[[#This Row],[Selling_Price]]</f>
        <v>1500</v>
      </c>
      <c r="K3441" s="3">
        <f t="shared" si="214"/>
        <v>0</v>
      </c>
      <c r="L3441" s="3">
        <f t="shared" si="215"/>
        <v>1500</v>
      </c>
      <c r="M3441" s="3" t="str">
        <f>TEXT(Table3[[#This Row],[Date]], "mmmm")</f>
        <v>February</v>
      </c>
      <c r="N3441" s="3" t="str">
        <f>_xlfn.XLOOKUP(D3441,Customers!A:A,Customers!B:B )</f>
        <v>Golden Inc</v>
      </c>
      <c r="O3441" s="3" t="str">
        <f>_xlfn.XLOOKUP(C3441,Books!A:A,Books!B:B)</f>
        <v>Cell become</v>
      </c>
      <c r="P3441" s="3" t="str">
        <f>INDEX(Customers!B:B,MATCH(D3441,Customers!A:A,0))</f>
        <v>Golden Inc</v>
      </c>
    </row>
    <row r="3442" spans="1:16">
      <c r="A3442" t="s">
        <v>4089</v>
      </c>
      <c r="B3442" s="5">
        <v>44976</v>
      </c>
      <c r="C3442" t="s">
        <v>106</v>
      </c>
      <c r="D3442" t="s">
        <v>556</v>
      </c>
      <c r="E3442">
        <v>8</v>
      </c>
      <c r="F3442" t="str">
        <f t="shared" si="212"/>
        <v>Bulk</v>
      </c>
      <c r="G3442" s="3">
        <v>219</v>
      </c>
      <c r="H3442">
        <v>5</v>
      </c>
      <c r="I3442" t="str">
        <f t="shared" si="213"/>
        <v>discounted</v>
      </c>
      <c r="J3442" s="3">
        <f>Table3[[#This Row],[Quantity_Sold]]*Table3[[#This Row],[Selling_Price]]</f>
        <v>1752</v>
      </c>
      <c r="K3442" s="3">
        <f t="shared" si="214"/>
        <v>10.95</v>
      </c>
      <c r="L3442" s="3">
        <f t="shared" si="215"/>
        <v>1741.05</v>
      </c>
      <c r="M3442" s="3" t="str">
        <f>TEXT(Table3[[#This Row],[Date]], "mmmm")</f>
        <v>February</v>
      </c>
      <c r="N3442" s="3" t="str">
        <f>_xlfn.XLOOKUP(D3442,Customers!A:A,Customers!B:B )</f>
        <v>Richards Ltd</v>
      </c>
      <c r="O3442" s="3" t="str">
        <f>_xlfn.XLOOKUP(C3442,Books!A:A,Books!B:B)</f>
        <v>Some may</v>
      </c>
      <c r="P3442" s="3" t="str">
        <f>INDEX(Customers!B:B,MATCH(D3442,Customers!A:A,0))</f>
        <v>Richards Ltd</v>
      </c>
    </row>
    <row r="3443" spans="1:16">
      <c r="A3443" t="s">
        <v>4090</v>
      </c>
      <c r="B3443" s="5">
        <v>44975</v>
      </c>
      <c r="C3443" t="s">
        <v>26</v>
      </c>
      <c r="D3443" t="s">
        <v>242</v>
      </c>
      <c r="E3443">
        <v>5</v>
      </c>
      <c r="F3443" t="str">
        <f t="shared" si="212"/>
        <v>normal</v>
      </c>
      <c r="G3443" s="3">
        <v>210</v>
      </c>
      <c r="H3443">
        <v>10</v>
      </c>
      <c r="I3443" t="str">
        <f t="shared" si="213"/>
        <v>discounted</v>
      </c>
      <c r="J3443" s="3">
        <f>Table3[[#This Row],[Quantity_Sold]]*Table3[[#This Row],[Selling_Price]]</f>
        <v>1050</v>
      </c>
      <c r="K3443" s="3">
        <f t="shared" si="214"/>
        <v>21</v>
      </c>
      <c r="L3443" s="3">
        <f t="shared" si="215"/>
        <v>1029</v>
      </c>
      <c r="M3443" s="3" t="str">
        <f>TEXT(Table3[[#This Row],[Date]], "mmmm")</f>
        <v>February</v>
      </c>
      <c r="N3443" s="3" t="str">
        <f>_xlfn.XLOOKUP(D3443,Customers!A:A,Customers!B:B )</f>
        <v>Porter Ltd</v>
      </c>
      <c r="O3443" s="3" t="str">
        <f>_xlfn.XLOOKUP(C3443,Books!A:A,Books!B:B)</f>
        <v>Nearly material</v>
      </c>
      <c r="P3443" s="3" t="str">
        <f>INDEX(Customers!B:B,MATCH(D3443,Customers!A:A,0))</f>
        <v>Porter Ltd</v>
      </c>
    </row>
    <row r="3444" spans="1:16">
      <c r="A3444" t="s">
        <v>4091</v>
      </c>
      <c r="B3444" s="5">
        <v>44984</v>
      </c>
      <c r="C3444" t="s">
        <v>26</v>
      </c>
      <c r="D3444" t="s">
        <v>420</v>
      </c>
      <c r="E3444">
        <v>3</v>
      </c>
      <c r="F3444" t="str">
        <f t="shared" si="212"/>
        <v>normal</v>
      </c>
      <c r="G3444" s="3">
        <v>210</v>
      </c>
      <c r="H3444">
        <v>10</v>
      </c>
      <c r="I3444" t="str">
        <f t="shared" si="213"/>
        <v>discounted</v>
      </c>
      <c r="J3444" s="3">
        <f>Table3[[#This Row],[Quantity_Sold]]*Table3[[#This Row],[Selling_Price]]</f>
        <v>630</v>
      </c>
      <c r="K3444" s="3">
        <f t="shared" si="214"/>
        <v>21</v>
      </c>
      <c r="L3444" s="3">
        <f t="shared" si="215"/>
        <v>609</v>
      </c>
      <c r="M3444" s="3" t="str">
        <f>TEXT(Table3[[#This Row],[Date]], "mmmm")</f>
        <v>February</v>
      </c>
      <c r="N3444" s="3" t="str">
        <f>_xlfn.XLOOKUP(D3444,Customers!A:A,Customers!B:B )</f>
        <v>Malone-Riggs</v>
      </c>
      <c r="O3444" s="3" t="str">
        <f>_xlfn.XLOOKUP(C3444,Books!A:A,Books!B:B)</f>
        <v>Nearly material</v>
      </c>
      <c r="P3444" s="3" t="str">
        <f>INDEX(Customers!B:B,MATCH(D3444,Customers!A:A,0))</f>
        <v>Malone-Riggs</v>
      </c>
    </row>
    <row r="3445" spans="1:16">
      <c r="A3445" t="s">
        <v>4092</v>
      </c>
      <c r="B3445" s="5">
        <v>44985</v>
      </c>
      <c r="C3445" t="s">
        <v>34</v>
      </c>
      <c r="D3445" t="s">
        <v>448</v>
      </c>
      <c r="E3445">
        <v>6</v>
      </c>
      <c r="F3445" t="str">
        <f t="shared" si="212"/>
        <v>Bulk</v>
      </c>
      <c r="G3445" s="3">
        <v>284</v>
      </c>
      <c r="H3445">
        <v>5</v>
      </c>
      <c r="I3445" t="str">
        <f t="shared" si="213"/>
        <v>discounted</v>
      </c>
      <c r="J3445" s="3">
        <f>Table3[[#This Row],[Quantity_Sold]]*Table3[[#This Row],[Selling_Price]]</f>
        <v>1704</v>
      </c>
      <c r="K3445" s="3">
        <f t="shared" si="214"/>
        <v>14.2</v>
      </c>
      <c r="L3445" s="3">
        <f t="shared" si="215"/>
        <v>1689.8</v>
      </c>
      <c r="M3445" s="3" t="str">
        <f>TEXT(Table3[[#This Row],[Date]], "mmmm")</f>
        <v>February</v>
      </c>
      <c r="N3445" s="3" t="str">
        <f>_xlfn.XLOOKUP(D3445,Customers!A:A,Customers!B:B )</f>
        <v>Blair, Gibson and Patel</v>
      </c>
      <c r="O3445" s="3" t="str">
        <f>_xlfn.XLOOKUP(C3445,Books!A:A,Books!B:B)</f>
        <v>Against realize bill</v>
      </c>
      <c r="P3445" s="3" t="str">
        <f>INDEX(Customers!B:B,MATCH(D3445,Customers!A:A,0))</f>
        <v>Blair, Gibson and Patel</v>
      </c>
    </row>
    <row r="3446" spans="1:16">
      <c r="A3446" t="s">
        <v>4093</v>
      </c>
      <c r="B3446" s="5">
        <v>44977</v>
      </c>
      <c r="C3446" t="s">
        <v>7</v>
      </c>
      <c r="D3446" t="s">
        <v>153</v>
      </c>
      <c r="E3446">
        <v>7</v>
      </c>
      <c r="F3446" t="str">
        <f t="shared" si="212"/>
        <v>Bulk</v>
      </c>
      <c r="G3446" s="3">
        <v>341</v>
      </c>
      <c r="H3446">
        <v>10</v>
      </c>
      <c r="I3446" t="str">
        <f t="shared" si="213"/>
        <v>discounted</v>
      </c>
      <c r="J3446" s="3">
        <f>Table3[[#This Row],[Quantity_Sold]]*Table3[[#This Row],[Selling_Price]]</f>
        <v>2387</v>
      </c>
      <c r="K3446" s="3">
        <f t="shared" si="214"/>
        <v>34.1</v>
      </c>
      <c r="L3446" s="3">
        <f t="shared" si="215"/>
        <v>2352.9</v>
      </c>
      <c r="M3446" s="3" t="str">
        <f>TEXT(Table3[[#This Row],[Date]], "mmmm")</f>
        <v>February</v>
      </c>
      <c r="N3446" s="3" t="str">
        <f>_xlfn.XLOOKUP(D3446,Customers!A:A,Customers!B:B )</f>
        <v>Brown and Sons</v>
      </c>
      <c r="O3446" s="3" t="str">
        <f>_xlfn.XLOOKUP(C3446,Books!A:A,Books!B:B)</f>
        <v>Key protect simple fall</v>
      </c>
      <c r="P3446" s="3" t="str">
        <f>INDEX(Customers!B:B,MATCH(D3446,Customers!A:A,0))</f>
        <v>Brown and Sons</v>
      </c>
    </row>
    <row r="3447" spans="1:16">
      <c r="A3447" t="s">
        <v>4094</v>
      </c>
      <c r="B3447" s="5">
        <v>44969</v>
      </c>
      <c r="C3447" t="s">
        <v>26</v>
      </c>
      <c r="D3447" t="s">
        <v>368</v>
      </c>
      <c r="E3447">
        <v>4</v>
      </c>
      <c r="F3447" t="str">
        <f t="shared" si="212"/>
        <v>normal</v>
      </c>
      <c r="G3447" s="3">
        <v>210</v>
      </c>
      <c r="H3447">
        <v>15</v>
      </c>
      <c r="I3447" t="str">
        <f t="shared" si="213"/>
        <v>discounted</v>
      </c>
      <c r="J3447" s="3">
        <f>Table3[[#This Row],[Quantity_Sold]]*Table3[[#This Row],[Selling_Price]]</f>
        <v>840</v>
      </c>
      <c r="K3447" s="3">
        <f t="shared" si="214"/>
        <v>31.5</v>
      </c>
      <c r="L3447" s="3">
        <f t="shared" si="215"/>
        <v>808.5</v>
      </c>
      <c r="M3447" s="3" t="str">
        <f>TEXT(Table3[[#This Row],[Date]], "mmmm")</f>
        <v>February</v>
      </c>
      <c r="N3447" s="3" t="str">
        <f>_xlfn.XLOOKUP(D3447,Customers!A:A,Customers!B:B )</f>
        <v>Anderson-Martinez</v>
      </c>
      <c r="O3447" s="3" t="str">
        <f>_xlfn.XLOOKUP(C3447,Books!A:A,Books!B:B)</f>
        <v>Nearly material</v>
      </c>
      <c r="P3447" s="3" t="str">
        <f>INDEX(Customers!B:B,MATCH(D3447,Customers!A:A,0))</f>
        <v>Anderson-Martinez</v>
      </c>
    </row>
    <row r="3448" spans="1:16">
      <c r="A3448" t="s">
        <v>4095</v>
      </c>
      <c r="B3448" s="5">
        <v>44980</v>
      </c>
      <c r="C3448" t="s">
        <v>22</v>
      </c>
      <c r="D3448" t="s">
        <v>612</v>
      </c>
      <c r="E3448">
        <v>9</v>
      </c>
      <c r="F3448" t="str">
        <f t="shared" si="212"/>
        <v>Bulk</v>
      </c>
      <c r="G3448" s="3">
        <v>332</v>
      </c>
      <c r="H3448">
        <v>0</v>
      </c>
      <c r="I3448" t="str">
        <f t="shared" si="213"/>
        <v>full price</v>
      </c>
      <c r="J3448" s="3">
        <f>Table3[[#This Row],[Quantity_Sold]]*Table3[[#This Row],[Selling_Price]]</f>
        <v>2988</v>
      </c>
      <c r="K3448" s="3">
        <f t="shared" si="214"/>
        <v>0</v>
      </c>
      <c r="L3448" s="3">
        <f t="shared" si="215"/>
        <v>2988</v>
      </c>
      <c r="M3448" s="3" t="str">
        <f>TEXT(Table3[[#This Row],[Date]], "mmmm")</f>
        <v>February</v>
      </c>
      <c r="N3448" s="3" t="str">
        <f>_xlfn.XLOOKUP(D3448,Customers!A:A,Customers!B:B )</f>
        <v>Washington, Golden and Roberts</v>
      </c>
      <c r="O3448" s="3" t="str">
        <f>_xlfn.XLOOKUP(C3448,Books!A:A,Books!B:B)</f>
        <v>Loss peace on</v>
      </c>
      <c r="P3448" s="3" t="str">
        <f>INDEX(Customers!B:B,MATCH(D3448,Customers!A:A,0))</f>
        <v>Washington, Golden and Roberts</v>
      </c>
    </row>
    <row r="3449" spans="1:16">
      <c r="A3449" t="s">
        <v>4096</v>
      </c>
      <c r="B3449" s="5">
        <v>44976</v>
      </c>
      <c r="C3449" t="s">
        <v>58</v>
      </c>
      <c r="D3449" t="s">
        <v>230</v>
      </c>
      <c r="E3449">
        <v>10</v>
      </c>
      <c r="F3449" t="str">
        <f t="shared" si="212"/>
        <v>Bulk</v>
      </c>
      <c r="G3449" s="3">
        <v>467</v>
      </c>
      <c r="H3449">
        <v>10</v>
      </c>
      <c r="I3449" t="str">
        <f t="shared" si="213"/>
        <v>discounted</v>
      </c>
      <c r="J3449" s="3">
        <f>Table3[[#This Row],[Quantity_Sold]]*Table3[[#This Row],[Selling_Price]]</f>
        <v>4670</v>
      </c>
      <c r="K3449" s="3">
        <f t="shared" si="214"/>
        <v>46.7</v>
      </c>
      <c r="L3449" s="3">
        <f t="shared" si="215"/>
        <v>4623.3</v>
      </c>
      <c r="M3449" s="3" t="str">
        <f>TEXT(Table3[[#This Row],[Date]], "mmmm")</f>
        <v>February</v>
      </c>
      <c r="N3449" s="3" t="str">
        <f>_xlfn.XLOOKUP(D3449,Customers!A:A,Customers!B:B )</f>
        <v>Alexander-Williams</v>
      </c>
      <c r="O3449" s="3" t="str">
        <f>_xlfn.XLOOKUP(C3449,Books!A:A,Books!B:B)</f>
        <v>World threat</v>
      </c>
      <c r="P3449" s="3" t="str">
        <f>INDEX(Customers!B:B,MATCH(D3449,Customers!A:A,0))</f>
        <v>Alexander-Williams</v>
      </c>
    </row>
    <row r="3450" spans="1:16">
      <c r="A3450" t="s">
        <v>4097</v>
      </c>
      <c r="B3450" s="5">
        <v>44969</v>
      </c>
      <c r="C3450" t="s">
        <v>124</v>
      </c>
      <c r="D3450" t="s">
        <v>492</v>
      </c>
      <c r="E3450">
        <v>8</v>
      </c>
      <c r="F3450" t="str">
        <f t="shared" si="212"/>
        <v>Bulk</v>
      </c>
      <c r="G3450" s="3">
        <v>362</v>
      </c>
      <c r="H3450">
        <v>10</v>
      </c>
      <c r="I3450" t="str">
        <f t="shared" si="213"/>
        <v>discounted</v>
      </c>
      <c r="J3450" s="3">
        <f>Table3[[#This Row],[Quantity_Sold]]*Table3[[#This Row],[Selling_Price]]</f>
        <v>2896</v>
      </c>
      <c r="K3450" s="3">
        <f t="shared" si="214"/>
        <v>36.200000000000003</v>
      </c>
      <c r="L3450" s="3">
        <f t="shared" si="215"/>
        <v>2859.8</v>
      </c>
      <c r="M3450" s="3" t="str">
        <f>TEXT(Table3[[#This Row],[Date]], "mmmm")</f>
        <v>February</v>
      </c>
      <c r="N3450" s="3" t="str">
        <f>_xlfn.XLOOKUP(D3450,Customers!A:A,Customers!B:B )</f>
        <v>Murray, Mason and Taylor</v>
      </c>
      <c r="O3450" s="3" t="str">
        <f>_xlfn.XLOOKUP(C3450,Books!A:A,Books!B:B)</f>
        <v>Financial</v>
      </c>
      <c r="P3450" s="3" t="str">
        <f>INDEX(Customers!B:B,MATCH(D3450,Customers!A:A,0))</f>
        <v>Murray, Mason and Taylor</v>
      </c>
    </row>
    <row r="3451" spans="1:16">
      <c r="A3451" t="s">
        <v>4098</v>
      </c>
      <c r="B3451" s="5">
        <v>44973</v>
      </c>
      <c r="C3451" t="s">
        <v>20</v>
      </c>
      <c r="D3451" t="s">
        <v>622</v>
      </c>
      <c r="E3451">
        <v>10</v>
      </c>
      <c r="F3451" t="str">
        <f t="shared" si="212"/>
        <v>Bulk</v>
      </c>
      <c r="G3451" s="3">
        <v>213</v>
      </c>
      <c r="H3451">
        <v>0</v>
      </c>
      <c r="I3451" t="str">
        <f t="shared" si="213"/>
        <v>full price</v>
      </c>
      <c r="J3451" s="3">
        <f>Table3[[#This Row],[Quantity_Sold]]*Table3[[#This Row],[Selling_Price]]</f>
        <v>2130</v>
      </c>
      <c r="K3451" s="3">
        <f t="shared" si="214"/>
        <v>0</v>
      </c>
      <c r="L3451" s="3">
        <f t="shared" si="215"/>
        <v>2130</v>
      </c>
      <c r="M3451" s="3" t="str">
        <f>TEXT(Table3[[#This Row],[Date]], "mmmm")</f>
        <v>February</v>
      </c>
      <c r="N3451" s="3" t="str">
        <f>_xlfn.XLOOKUP(D3451,Customers!A:A,Customers!B:B )</f>
        <v>Schmidt, Mccoy and Sanchez</v>
      </c>
      <c r="O3451" s="3" t="str">
        <f>_xlfn.XLOOKUP(C3451,Books!A:A,Books!B:B)</f>
        <v>System they</v>
      </c>
      <c r="P3451" s="3" t="str">
        <f>INDEX(Customers!B:B,MATCH(D3451,Customers!A:A,0))</f>
        <v>Schmidt, Mccoy and Sanchez</v>
      </c>
    </row>
    <row r="3452" spans="1:16">
      <c r="A3452" t="s">
        <v>4099</v>
      </c>
      <c r="B3452" s="5">
        <v>44958</v>
      </c>
      <c r="C3452" t="s">
        <v>122</v>
      </c>
      <c r="D3452" t="s">
        <v>260</v>
      </c>
      <c r="E3452">
        <v>3</v>
      </c>
      <c r="F3452" t="str">
        <f t="shared" si="212"/>
        <v>normal</v>
      </c>
      <c r="G3452" s="3">
        <v>326</v>
      </c>
      <c r="H3452">
        <v>15</v>
      </c>
      <c r="I3452" t="str">
        <f t="shared" si="213"/>
        <v>discounted</v>
      </c>
      <c r="J3452" s="3">
        <f>Table3[[#This Row],[Quantity_Sold]]*Table3[[#This Row],[Selling_Price]]</f>
        <v>978</v>
      </c>
      <c r="K3452" s="3">
        <f t="shared" si="214"/>
        <v>48.9</v>
      </c>
      <c r="L3452" s="3">
        <f t="shared" si="215"/>
        <v>929.1</v>
      </c>
      <c r="M3452" s="3" t="str">
        <f>TEXT(Table3[[#This Row],[Date]], "mmmm")</f>
        <v>February</v>
      </c>
      <c r="N3452" s="3" t="str">
        <f>_xlfn.XLOOKUP(D3452,Customers!A:A,Customers!B:B )</f>
        <v>Thomas-Melendez</v>
      </c>
      <c r="O3452" s="3" t="str">
        <f>_xlfn.XLOOKUP(C3452,Books!A:A,Books!B:B)</f>
        <v>Than every</v>
      </c>
      <c r="P3452" s="3" t="str">
        <f>INDEX(Customers!B:B,MATCH(D3452,Customers!A:A,0))</f>
        <v>Thomas-Melendez</v>
      </c>
    </row>
    <row r="3453" spans="1:16">
      <c r="A3453" t="s">
        <v>4100</v>
      </c>
      <c r="B3453" s="5">
        <v>44975</v>
      </c>
      <c r="C3453" t="s">
        <v>74</v>
      </c>
      <c r="D3453" t="s">
        <v>143</v>
      </c>
      <c r="E3453">
        <v>2</v>
      </c>
      <c r="F3453" t="str">
        <f t="shared" si="212"/>
        <v>normal</v>
      </c>
      <c r="G3453" s="3">
        <v>347</v>
      </c>
      <c r="H3453">
        <v>10</v>
      </c>
      <c r="I3453" t="str">
        <f t="shared" si="213"/>
        <v>discounted</v>
      </c>
      <c r="J3453" s="3">
        <f>Table3[[#This Row],[Quantity_Sold]]*Table3[[#This Row],[Selling_Price]]</f>
        <v>694</v>
      </c>
      <c r="K3453" s="3">
        <f t="shared" si="214"/>
        <v>34.700000000000003</v>
      </c>
      <c r="L3453" s="3">
        <f t="shared" si="215"/>
        <v>659.3</v>
      </c>
      <c r="M3453" s="3" t="str">
        <f>TEXT(Table3[[#This Row],[Date]], "mmmm")</f>
        <v>February</v>
      </c>
      <c r="N3453" s="3" t="str">
        <f>_xlfn.XLOOKUP(D3453,Customers!A:A,Customers!B:B )</f>
        <v>Scott Ltd</v>
      </c>
      <c r="O3453" s="3" t="str">
        <f>_xlfn.XLOOKUP(C3453,Books!A:A,Books!B:B)</f>
        <v>Think either pressure</v>
      </c>
      <c r="P3453" s="3" t="str">
        <f>INDEX(Customers!B:B,MATCH(D3453,Customers!A:A,0))</f>
        <v>Scott Ltd</v>
      </c>
    </row>
    <row r="3454" spans="1:16">
      <c r="A3454" t="s">
        <v>4101</v>
      </c>
      <c r="B3454" s="5">
        <v>44984</v>
      </c>
      <c r="C3454" t="s">
        <v>84</v>
      </c>
      <c r="D3454" t="s">
        <v>342</v>
      </c>
      <c r="E3454">
        <v>7</v>
      </c>
      <c r="F3454" t="str">
        <f t="shared" si="212"/>
        <v>Bulk</v>
      </c>
      <c r="G3454" s="3">
        <v>481</v>
      </c>
      <c r="H3454">
        <v>5</v>
      </c>
      <c r="I3454" t="str">
        <f t="shared" si="213"/>
        <v>discounted</v>
      </c>
      <c r="J3454" s="3">
        <f>Table3[[#This Row],[Quantity_Sold]]*Table3[[#This Row],[Selling_Price]]</f>
        <v>3367</v>
      </c>
      <c r="K3454" s="3">
        <f t="shared" si="214"/>
        <v>24.05</v>
      </c>
      <c r="L3454" s="3">
        <f t="shared" si="215"/>
        <v>3342.95</v>
      </c>
      <c r="M3454" s="3" t="str">
        <f>TEXT(Table3[[#This Row],[Date]], "mmmm")</f>
        <v>February</v>
      </c>
      <c r="N3454" s="3" t="str">
        <f>_xlfn.XLOOKUP(D3454,Customers!A:A,Customers!B:B )</f>
        <v>Cooper-Bennett</v>
      </c>
      <c r="O3454" s="3" t="str">
        <f>_xlfn.XLOOKUP(C3454,Books!A:A,Books!B:B)</f>
        <v>Statement back brother</v>
      </c>
      <c r="P3454" s="3" t="str">
        <f>INDEX(Customers!B:B,MATCH(D3454,Customers!A:A,0))</f>
        <v>Cooper-Bennett</v>
      </c>
    </row>
    <row r="3455" spans="1:16">
      <c r="A3455" t="s">
        <v>4102</v>
      </c>
      <c r="B3455" s="5">
        <v>44977</v>
      </c>
      <c r="C3455" t="s">
        <v>66</v>
      </c>
      <c r="D3455" t="s">
        <v>288</v>
      </c>
      <c r="E3455">
        <v>2</v>
      </c>
      <c r="F3455" t="str">
        <f t="shared" si="212"/>
        <v>normal</v>
      </c>
      <c r="G3455" s="3">
        <v>271</v>
      </c>
      <c r="H3455">
        <v>10</v>
      </c>
      <c r="I3455" t="str">
        <f t="shared" si="213"/>
        <v>discounted</v>
      </c>
      <c r="J3455" s="3">
        <f>Table3[[#This Row],[Quantity_Sold]]*Table3[[#This Row],[Selling_Price]]</f>
        <v>542</v>
      </c>
      <c r="K3455" s="3">
        <f t="shared" si="214"/>
        <v>27.1</v>
      </c>
      <c r="L3455" s="3">
        <f t="shared" si="215"/>
        <v>514.9</v>
      </c>
      <c r="M3455" s="3" t="str">
        <f>TEXT(Table3[[#This Row],[Date]], "mmmm")</f>
        <v>February</v>
      </c>
      <c r="N3455" s="3" t="str">
        <f>_xlfn.XLOOKUP(D3455,Customers!A:A,Customers!B:B )</f>
        <v>Martinez, Bruce and Brady</v>
      </c>
      <c r="O3455" s="3" t="str">
        <f>_xlfn.XLOOKUP(C3455,Books!A:A,Books!B:B)</f>
        <v>Easy citizen time</v>
      </c>
      <c r="P3455" s="3" t="str">
        <f>INDEX(Customers!B:B,MATCH(D3455,Customers!A:A,0))</f>
        <v>Martinez, Bruce and Brady</v>
      </c>
    </row>
    <row r="3456" spans="1:16">
      <c r="A3456" t="s">
        <v>4103</v>
      </c>
      <c r="B3456" s="5">
        <v>44962</v>
      </c>
      <c r="C3456" t="s">
        <v>104</v>
      </c>
      <c r="D3456" t="s">
        <v>536</v>
      </c>
      <c r="E3456">
        <v>4</v>
      </c>
      <c r="F3456" t="str">
        <f t="shared" si="212"/>
        <v>normal</v>
      </c>
      <c r="G3456" s="3">
        <v>465</v>
      </c>
      <c r="H3456">
        <v>10</v>
      </c>
      <c r="I3456" t="str">
        <f t="shared" si="213"/>
        <v>discounted</v>
      </c>
      <c r="J3456" s="3">
        <f>Table3[[#This Row],[Quantity_Sold]]*Table3[[#This Row],[Selling_Price]]</f>
        <v>1860</v>
      </c>
      <c r="K3456" s="3">
        <f t="shared" si="214"/>
        <v>46.5</v>
      </c>
      <c r="L3456" s="3">
        <f t="shared" si="215"/>
        <v>1813.5</v>
      </c>
      <c r="M3456" s="3" t="str">
        <f>TEXT(Table3[[#This Row],[Date]], "mmmm")</f>
        <v>February</v>
      </c>
      <c r="N3456" s="3" t="str">
        <f>_xlfn.XLOOKUP(D3456,Customers!A:A,Customers!B:B )</f>
        <v>Watts, Phillips and Vang</v>
      </c>
      <c r="O3456" s="3" t="str">
        <f>_xlfn.XLOOKUP(C3456,Books!A:A,Books!B:B)</f>
        <v>Process find daughter</v>
      </c>
      <c r="P3456" s="3" t="str">
        <f>INDEX(Customers!B:B,MATCH(D3456,Customers!A:A,0))</f>
        <v>Watts, Phillips and Vang</v>
      </c>
    </row>
    <row r="3457" spans="1:16">
      <c r="A3457" t="s">
        <v>4104</v>
      </c>
      <c r="B3457" s="5">
        <v>44978</v>
      </c>
      <c r="C3457" t="s">
        <v>44</v>
      </c>
      <c r="D3457" t="s">
        <v>300</v>
      </c>
      <c r="E3457">
        <v>3</v>
      </c>
      <c r="F3457" t="str">
        <f t="shared" si="212"/>
        <v>normal</v>
      </c>
      <c r="G3457" s="3">
        <v>295</v>
      </c>
      <c r="H3457">
        <v>15</v>
      </c>
      <c r="I3457" t="str">
        <f t="shared" si="213"/>
        <v>discounted</v>
      </c>
      <c r="J3457" s="3">
        <f>Table3[[#This Row],[Quantity_Sold]]*Table3[[#This Row],[Selling_Price]]</f>
        <v>885</v>
      </c>
      <c r="K3457" s="3">
        <f t="shared" si="214"/>
        <v>44.25</v>
      </c>
      <c r="L3457" s="3">
        <f t="shared" si="215"/>
        <v>840.75</v>
      </c>
      <c r="M3457" s="3" t="str">
        <f>TEXT(Table3[[#This Row],[Date]], "mmmm")</f>
        <v>February</v>
      </c>
      <c r="N3457" s="3" t="str">
        <f>_xlfn.XLOOKUP(D3457,Customers!A:A,Customers!B:B )</f>
        <v>Smith-Ramsey</v>
      </c>
      <c r="O3457" s="3" t="str">
        <f>_xlfn.XLOOKUP(C3457,Books!A:A,Books!B:B)</f>
        <v>Once suddenly</v>
      </c>
      <c r="P3457" s="3" t="str">
        <f>INDEX(Customers!B:B,MATCH(D3457,Customers!A:A,0))</f>
        <v>Smith-Ramsey</v>
      </c>
    </row>
    <row r="3458" spans="1:16">
      <c r="A3458" t="s">
        <v>4105</v>
      </c>
      <c r="B3458" s="5">
        <v>44984</v>
      </c>
      <c r="C3458" t="s">
        <v>36</v>
      </c>
      <c r="D3458" t="s">
        <v>440</v>
      </c>
      <c r="E3458">
        <v>6</v>
      </c>
      <c r="F3458" t="str">
        <f t="shared" ref="F3458:F3521" si="216">IF(E3458&gt;5,"Bulk","normal")</f>
        <v>Bulk</v>
      </c>
      <c r="G3458" s="3">
        <v>420</v>
      </c>
      <c r="H3458">
        <v>0</v>
      </c>
      <c r="I3458" t="str">
        <f t="shared" ref="I3458:I3521" si="217">IF(H3458&gt;0,"discounted","full price")</f>
        <v>full price</v>
      </c>
      <c r="J3458" s="3">
        <f>Table3[[#This Row],[Quantity_Sold]]*Table3[[#This Row],[Selling_Price]]</f>
        <v>2520</v>
      </c>
      <c r="K3458" s="3">
        <f t="shared" ref="K3458:K3521" si="218">H3458*G3458/100</f>
        <v>0</v>
      </c>
      <c r="L3458" s="3">
        <f t="shared" ref="L3458:L3521" si="219">J3458-K3458</f>
        <v>2520</v>
      </c>
      <c r="M3458" s="3" t="str">
        <f>TEXT(Table3[[#This Row],[Date]], "mmmm")</f>
        <v>February</v>
      </c>
      <c r="N3458" s="3" t="str">
        <f>_xlfn.XLOOKUP(D3458,Customers!A:A,Customers!B:B )</f>
        <v>Lopez Ltd</v>
      </c>
      <c r="O3458" s="3" t="str">
        <f>_xlfn.XLOOKUP(C3458,Books!A:A,Books!B:B)</f>
        <v>Try fast</v>
      </c>
      <c r="P3458" s="3" t="str">
        <f>INDEX(Customers!B:B,MATCH(D3458,Customers!A:A,0))</f>
        <v>Lopez Ltd</v>
      </c>
    </row>
    <row r="3459" spans="1:16">
      <c r="A3459" t="s">
        <v>4106</v>
      </c>
      <c r="B3459" s="5">
        <v>44965</v>
      </c>
      <c r="C3459" t="s">
        <v>116</v>
      </c>
      <c r="D3459" t="s">
        <v>386</v>
      </c>
      <c r="E3459">
        <v>1</v>
      </c>
      <c r="F3459" t="str">
        <f t="shared" si="216"/>
        <v>normal</v>
      </c>
      <c r="G3459" s="3">
        <v>209</v>
      </c>
      <c r="H3459">
        <v>15</v>
      </c>
      <c r="I3459" t="str">
        <f t="shared" si="217"/>
        <v>discounted</v>
      </c>
      <c r="J3459" s="3">
        <f>Table3[[#This Row],[Quantity_Sold]]*Table3[[#This Row],[Selling_Price]]</f>
        <v>209</v>
      </c>
      <c r="K3459" s="3">
        <f t="shared" si="218"/>
        <v>31.35</v>
      </c>
      <c r="L3459" s="3">
        <f t="shared" si="219"/>
        <v>177.65</v>
      </c>
      <c r="M3459" s="3" t="str">
        <f>TEXT(Table3[[#This Row],[Date]], "mmmm")</f>
        <v>February</v>
      </c>
      <c r="N3459" s="3" t="str">
        <f>_xlfn.XLOOKUP(D3459,Customers!A:A,Customers!B:B )</f>
        <v>Sullivan-Patterson</v>
      </c>
      <c r="O3459" s="3" t="str">
        <f>_xlfn.XLOOKUP(C3459,Books!A:A,Books!B:B)</f>
        <v>Present positive</v>
      </c>
      <c r="P3459" s="3" t="str">
        <f>INDEX(Customers!B:B,MATCH(D3459,Customers!A:A,0))</f>
        <v>Sullivan-Patterson</v>
      </c>
    </row>
    <row r="3460" spans="1:16">
      <c r="A3460" t="s">
        <v>4107</v>
      </c>
      <c r="B3460" s="5">
        <v>44980</v>
      </c>
      <c r="C3460" t="s">
        <v>78</v>
      </c>
      <c r="D3460" t="s">
        <v>178</v>
      </c>
      <c r="E3460">
        <v>6</v>
      </c>
      <c r="F3460" t="str">
        <f t="shared" si="216"/>
        <v>Bulk</v>
      </c>
      <c r="G3460" s="3">
        <v>288</v>
      </c>
      <c r="H3460">
        <v>15</v>
      </c>
      <c r="I3460" t="str">
        <f t="shared" si="217"/>
        <v>discounted</v>
      </c>
      <c r="J3460" s="3">
        <f>Table3[[#This Row],[Quantity_Sold]]*Table3[[#This Row],[Selling_Price]]</f>
        <v>1728</v>
      </c>
      <c r="K3460" s="3">
        <f t="shared" si="218"/>
        <v>43.2</v>
      </c>
      <c r="L3460" s="3">
        <f t="shared" si="219"/>
        <v>1684.8</v>
      </c>
      <c r="M3460" s="3" t="str">
        <f>TEXT(Table3[[#This Row],[Date]], "mmmm")</f>
        <v>February</v>
      </c>
      <c r="N3460" s="3" t="str">
        <f>_xlfn.XLOOKUP(D3460,Customers!A:A,Customers!B:B )</f>
        <v>Ross, Ballard and Clark</v>
      </c>
      <c r="O3460" s="3" t="str">
        <f>_xlfn.XLOOKUP(C3460,Books!A:A,Books!B:B)</f>
        <v>Visit although I</v>
      </c>
      <c r="P3460" s="3" t="str">
        <f>INDEX(Customers!B:B,MATCH(D3460,Customers!A:A,0))</f>
        <v>Ross, Ballard and Clark</v>
      </c>
    </row>
    <row r="3461" spans="1:16">
      <c r="A3461" t="s">
        <v>4108</v>
      </c>
      <c r="B3461" s="5">
        <v>44978</v>
      </c>
      <c r="C3461" t="s">
        <v>30</v>
      </c>
      <c r="D3461" t="s">
        <v>344</v>
      </c>
      <c r="E3461">
        <v>5</v>
      </c>
      <c r="F3461" t="str">
        <f t="shared" si="216"/>
        <v>normal</v>
      </c>
      <c r="G3461" s="3">
        <v>281</v>
      </c>
      <c r="H3461">
        <v>0</v>
      </c>
      <c r="I3461" t="str">
        <f t="shared" si="217"/>
        <v>full price</v>
      </c>
      <c r="J3461" s="3">
        <f>Table3[[#This Row],[Quantity_Sold]]*Table3[[#This Row],[Selling_Price]]</f>
        <v>1405</v>
      </c>
      <c r="K3461" s="3">
        <f t="shared" si="218"/>
        <v>0</v>
      </c>
      <c r="L3461" s="3">
        <f t="shared" si="219"/>
        <v>1405</v>
      </c>
      <c r="M3461" s="3" t="str">
        <f>TEXT(Table3[[#This Row],[Date]], "mmmm")</f>
        <v>February</v>
      </c>
      <c r="N3461" s="3" t="str">
        <f>_xlfn.XLOOKUP(D3461,Customers!A:A,Customers!B:B )</f>
        <v>Newman-Fitzgerald</v>
      </c>
      <c r="O3461" s="3" t="str">
        <f>_xlfn.XLOOKUP(C3461,Books!A:A,Books!B:B)</f>
        <v>Remember serve</v>
      </c>
      <c r="P3461" s="3" t="str">
        <f>INDEX(Customers!B:B,MATCH(D3461,Customers!A:A,0))</f>
        <v>Newman-Fitzgerald</v>
      </c>
    </row>
    <row r="3462" spans="1:16">
      <c r="A3462" t="s">
        <v>4109</v>
      </c>
      <c r="B3462" s="5">
        <v>44965</v>
      </c>
      <c r="C3462" t="s">
        <v>114</v>
      </c>
      <c r="D3462" t="s">
        <v>172</v>
      </c>
      <c r="E3462">
        <v>8</v>
      </c>
      <c r="F3462" t="str">
        <f t="shared" si="216"/>
        <v>Bulk</v>
      </c>
      <c r="G3462" s="3">
        <v>315</v>
      </c>
      <c r="H3462">
        <v>0</v>
      </c>
      <c r="I3462" t="str">
        <f t="shared" si="217"/>
        <v>full price</v>
      </c>
      <c r="J3462" s="3">
        <f>Table3[[#This Row],[Quantity_Sold]]*Table3[[#This Row],[Selling_Price]]</f>
        <v>2520</v>
      </c>
      <c r="K3462" s="3">
        <f t="shared" si="218"/>
        <v>0</v>
      </c>
      <c r="L3462" s="3">
        <f t="shared" si="219"/>
        <v>2520</v>
      </c>
      <c r="M3462" s="3" t="str">
        <f>TEXT(Table3[[#This Row],[Date]], "mmmm")</f>
        <v>February</v>
      </c>
      <c r="N3462" s="3" t="str">
        <f>_xlfn.XLOOKUP(D3462,Customers!A:A,Customers!B:B )</f>
        <v>Bolton, Jones and Rich</v>
      </c>
      <c r="O3462" s="3" t="str">
        <f>_xlfn.XLOOKUP(C3462,Books!A:A,Books!B:B)</f>
        <v>Detail difficult power</v>
      </c>
      <c r="P3462" s="3" t="str">
        <f>INDEX(Customers!B:B,MATCH(D3462,Customers!A:A,0))</f>
        <v>Bolton, Jones and Rich</v>
      </c>
    </row>
    <row r="3463" spans="1:16">
      <c r="A3463" t="s">
        <v>4110</v>
      </c>
      <c r="B3463" s="5">
        <v>44964</v>
      </c>
      <c r="C3463" t="s">
        <v>84</v>
      </c>
      <c r="D3463" t="s">
        <v>320</v>
      </c>
      <c r="E3463">
        <v>9</v>
      </c>
      <c r="F3463" t="str">
        <f t="shared" si="216"/>
        <v>Bulk</v>
      </c>
      <c r="G3463" s="3">
        <v>481</v>
      </c>
      <c r="H3463">
        <v>5</v>
      </c>
      <c r="I3463" t="str">
        <f t="shared" si="217"/>
        <v>discounted</v>
      </c>
      <c r="J3463" s="3">
        <f>Table3[[#This Row],[Quantity_Sold]]*Table3[[#This Row],[Selling_Price]]</f>
        <v>4329</v>
      </c>
      <c r="K3463" s="3">
        <f t="shared" si="218"/>
        <v>24.05</v>
      </c>
      <c r="L3463" s="3">
        <f t="shared" si="219"/>
        <v>4304.95</v>
      </c>
      <c r="M3463" s="3" t="str">
        <f>TEXT(Table3[[#This Row],[Date]], "mmmm")</f>
        <v>February</v>
      </c>
      <c r="N3463" s="3" t="str">
        <f>_xlfn.XLOOKUP(D3463,Customers!A:A,Customers!B:B )</f>
        <v>Warner, Willis and Ray</v>
      </c>
      <c r="O3463" s="3" t="str">
        <f>_xlfn.XLOOKUP(C3463,Books!A:A,Books!B:B)</f>
        <v>Statement back brother</v>
      </c>
      <c r="P3463" s="3" t="str">
        <f>INDEX(Customers!B:B,MATCH(D3463,Customers!A:A,0))</f>
        <v>Warner, Willis and Ray</v>
      </c>
    </row>
    <row r="3464" spans="1:16">
      <c r="A3464" t="s">
        <v>4111</v>
      </c>
      <c r="B3464" s="5">
        <v>44962</v>
      </c>
      <c r="C3464" t="s">
        <v>40</v>
      </c>
      <c r="D3464" t="s">
        <v>176</v>
      </c>
      <c r="E3464">
        <v>8</v>
      </c>
      <c r="F3464" t="str">
        <f t="shared" si="216"/>
        <v>Bulk</v>
      </c>
      <c r="G3464" s="3">
        <v>427</v>
      </c>
      <c r="H3464">
        <v>5</v>
      </c>
      <c r="I3464" t="str">
        <f t="shared" si="217"/>
        <v>discounted</v>
      </c>
      <c r="J3464" s="3">
        <f>Table3[[#This Row],[Quantity_Sold]]*Table3[[#This Row],[Selling_Price]]</f>
        <v>3416</v>
      </c>
      <c r="K3464" s="3">
        <f t="shared" si="218"/>
        <v>21.35</v>
      </c>
      <c r="L3464" s="3">
        <f t="shared" si="219"/>
        <v>3394.65</v>
      </c>
      <c r="M3464" s="3" t="str">
        <f>TEXT(Table3[[#This Row],[Date]], "mmmm")</f>
        <v>February</v>
      </c>
      <c r="N3464" s="3" t="str">
        <f>_xlfn.XLOOKUP(D3464,Customers!A:A,Customers!B:B )</f>
        <v>Pierce, Cross and Solomon</v>
      </c>
      <c r="O3464" s="3" t="str">
        <f>_xlfn.XLOOKUP(C3464,Books!A:A,Books!B:B)</f>
        <v>Big thought where</v>
      </c>
      <c r="P3464" s="3" t="str">
        <f>INDEX(Customers!B:B,MATCH(D3464,Customers!A:A,0))</f>
        <v>Pierce, Cross and Solomon</v>
      </c>
    </row>
    <row r="3465" spans="1:16">
      <c r="A3465" t="s">
        <v>4112</v>
      </c>
      <c r="B3465" s="5">
        <v>44978</v>
      </c>
      <c r="C3465" t="s">
        <v>126</v>
      </c>
      <c r="D3465" t="s">
        <v>250</v>
      </c>
      <c r="E3465">
        <v>4</v>
      </c>
      <c r="F3465" t="str">
        <f t="shared" si="216"/>
        <v>normal</v>
      </c>
      <c r="G3465" s="3">
        <v>399</v>
      </c>
      <c r="H3465">
        <v>15</v>
      </c>
      <c r="I3465" t="str">
        <f t="shared" si="217"/>
        <v>discounted</v>
      </c>
      <c r="J3465" s="3">
        <f>Table3[[#This Row],[Quantity_Sold]]*Table3[[#This Row],[Selling_Price]]</f>
        <v>1596</v>
      </c>
      <c r="K3465" s="3">
        <f t="shared" si="218"/>
        <v>59.85</v>
      </c>
      <c r="L3465" s="3">
        <f t="shared" si="219"/>
        <v>1536.15</v>
      </c>
      <c r="M3465" s="3" t="str">
        <f>TEXT(Table3[[#This Row],[Date]], "mmmm")</f>
        <v>February</v>
      </c>
      <c r="N3465" s="3" t="str">
        <f>_xlfn.XLOOKUP(D3465,Customers!A:A,Customers!B:B )</f>
        <v>Contreras, Suarez and Rocha</v>
      </c>
      <c r="O3465" s="3" t="str">
        <f>_xlfn.XLOOKUP(C3465,Books!A:A,Books!B:B)</f>
        <v>Ahead leg senior</v>
      </c>
      <c r="P3465" s="3" t="str">
        <f>INDEX(Customers!B:B,MATCH(D3465,Customers!A:A,0))</f>
        <v>Contreras, Suarez and Rocha</v>
      </c>
    </row>
    <row r="3466" spans="1:16">
      <c r="A3466" t="s">
        <v>4113</v>
      </c>
      <c r="B3466" s="5">
        <v>44971</v>
      </c>
      <c r="C3466" t="s">
        <v>106</v>
      </c>
      <c r="D3466" t="s">
        <v>502</v>
      </c>
      <c r="E3466">
        <v>9</v>
      </c>
      <c r="F3466" t="str">
        <f t="shared" si="216"/>
        <v>Bulk</v>
      </c>
      <c r="G3466" s="3">
        <v>219</v>
      </c>
      <c r="H3466">
        <v>0</v>
      </c>
      <c r="I3466" t="str">
        <f t="shared" si="217"/>
        <v>full price</v>
      </c>
      <c r="J3466" s="3">
        <f>Table3[[#This Row],[Quantity_Sold]]*Table3[[#This Row],[Selling_Price]]</f>
        <v>1971</v>
      </c>
      <c r="K3466" s="3">
        <f t="shared" si="218"/>
        <v>0</v>
      </c>
      <c r="L3466" s="3">
        <f t="shared" si="219"/>
        <v>1971</v>
      </c>
      <c r="M3466" s="3" t="str">
        <f>TEXT(Table3[[#This Row],[Date]], "mmmm")</f>
        <v>February</v>
      </c>
      <c r="N3466" s="3" t="str">
        <f>_xlfn.XLOOKUP(D3466,Customers!A:A,Customers!B:B )</f>
        <v>Ware LLC</v>
      </c>
      <c r="O3466" s="3" t="str">
        <f>_xlfn.XLOOKUP(C3466,Books!A:A,Books!B:B)</f>
        <v>Some may</v>
      </c>
      <c r="P3466" s="3" t="str">
        <f>INDEX(Customers!B:B,MATCH(D3466,Customers!A:A,0))</f>
        <v>Ware LLC</v>
      </c>
    </row>
    <row r="3467" spans="1:16">
      <c r="A3467" t="s">
        <v>4114</v>
      </c>
      <c r="B3467" s="5">
        <v>44982</v>
      </c>
      <c r="C3467" t="s">
        <v>38</v>
      </c>
      <c r="D3467" t="s">
        <v>157</v>
      </c>
      <c r="E3467">
        <v>1</v>
      </c>
      <c r="F3467" t="str">
        <f t="shared" si="216"/>
        <v>normal</v>
      </c>
      <c r="G3467" s="3">
        <v>417</v>
      </c>
      <c r="H3467">
        <v>15</v>
      </c>
      <c r="I3467" t="str">
        <f t="shared" si="217"/>
        <v>discounted</v>
      </c>
      <c r="J3467" s="3">
        <f>Table3[[#This Row],[Quantity_Sold]]*Table3[[#This Row],[Selling_Price]]</f>
        <v>417</v>
      </c>
      <c r="K3467" s="3">
        <f t="shared" si="218"/>
        <v>62.55</v>
      </c>
      <c r="L3467" s="3">
        <f t="shared" si="219"/>
        <v>354.45</v>
      </c>
      <c r="M3467" s="3" t="str">
        <f>TEXT(Table3[[#This Row],[Date]], "mmmm")</f>
        <v>February</v>
      </c>
      <c r="N3467" s="3" t="str">
        <f>_xlfn.XLOOKUP(D3467,Customers!A:A,Customers!B:B )</f>
        <v>Brown PLC</v>
      </c>
      <c r="O3467" s="3" t="str">
        <f>_xlfn.XLOOKUP(C3467,Books!A:A,Books!B:B)</f>
        <v>Impact believe worker look</v>
      </c>
      <c r="P3467" s="3" t="str">
        <f>INDEX(Customers!B:B,MATCH(D3467,Customers!A:A,0))</f>
        <v>Brown PLC</v>
      </c>
    </row>
    <row r="3468" spans="1:16">
      <c r="A3468" t="s">
        <v>4115</v>
      </c>
      <c r="B3468" s="5">
        <v>44982</v>
      </c>
      <c r="C3468" t="s">
        <v>70</v>
      </c>
      <c r="D3468" t="s">
        <v>442</v>
      </c>
      <c r="E3468">
        <v>1</v>
      </c>
      <c r="F3468" t="str">
        <f t="shared" si="216"/>
        <v>normal</v>
      </c>
      <c r="G3468" s="3">
        <v>370</v>
      </c>
      <c r="H3468">
        <v>0</v>
      </c>
      <c r="I3468" t="str">
        <f t="shared" si="217"/>
        <v>full price</v>
      </c>
      <c r="J3468" s="3">
        <f>Table3[[#This Row],[Quantity_Sold]]*Table3[[#This Row],[Selling_Price]]</f>
        <v>370</v>
      </c>
      <c r="K3468" s="3">
        <f t="shared" si="218"/>
        <v>0</v>
      </c>
      <c r="L3468" s="3">
        <f t="shared" si="219"/>
        <v>370</v>
      </c>
      <c r="M3468" s="3" t="str">
        <f>TEXT(Table3[[#This Row],[Date]], "mmmm")</f>
        <v>February</v>
      </c>
      <c r="N3468" s="3" t="str">
        <f>_xlfn.XLOOKUP(D3468,Customers!A:A,Customers!B:B )</f>
        <v>Terry-Simpson</v>
      </c>
      <c r="O3468" s="3" t="str">
        <f>_xlfn.XLOOKUP(C3468,Books!A:A,Books!B:B)</f>
        <v>Assume wrong</v>
      </c>
      <c r="P3468" s="3" t="str">
        <f>INDEX(Customers!B:B,MATCH(D3468,Customers!A:A,0))</f>
        <v>Terry-Simpson</v>
      </c>
    </row>
    <row r="3469" spans="1:16">
      <c r="A3469" t="s">
        <v>4116</v>
      </c>
      <c r="B3469" s="5">
        <v>44962</v>
      </c>
      <c r="C3469" t="s">
        <v>54</v>
      </c>
      <c r="D3469" t="s">
        <v>426</v>
      </c>
      <c r="E3469">
        <v>10</v>
      </c>
      <c r="F3469" t="str">
        <f t="shared" si="216"/>
        <v>Bulk</v>
      </c>
      <c r="G3469" s="3">
        <v>421</v>
      </c>
      <c r="H3469">
        <v>10</v>
      </c>
      <c r="I3469" t="str">
        <f t="shared" si="217"/>
        <v>discounted</v>
      </c>
      <c r="J3469" s="3">
        <f>Table3[[#This Row],[Quantity_Sold]]*Table3[[#This Row],[Selling_Price]]</f>
        <v>4210</v>
      </c>
      <c r="K3469" s="3">
        <f t="shared" si="218"/>
        <v>42.1</v>
      </c>
      <c r="L3469" s="3">
        <f t="shared" si="219"/>
        <v>4167.8999999999996</v>
      </c>
      <c r="M3469" s="3" t="str">
        <f>TEXT(Table3[[#This Row],[Date]], "mmmm")</f>
        <v>February</v>
      </c>
      <c r="N3469" s="3" t="str">
        <f>_xlfn.XLOOKUP(D3469,Customers!A:A,Customers!B:B )</f>
        <v>Martinez-Stout</v>
      </c>
      <c r="O3469" s="3" t="str">
        <f>_xlfn.XLOOKUP(C3469,Books!A:A,Books!B:B)</f>
        <v>Author director</v>
      </c>
      <c r="P3469" s="3" t="str">
        <f>INDEX(Customers!B:B,MATCH(D3469,Customers!A:A,0))</f>
        <v>Martinez-Stout</v>
      </c>
    </row>
    <row r="3470" spans="1:16">
      <c r="A3470" t="s">
        <v>4117</v>
      </c>
      <c r="B3470" s="5">
        <v>44984</v>
      </c>
      <c r="C3470" t="s">
        <v>26</v>
      </c>
      <c r="D3470" t="s">
        <v>342</v>
      </c>
      <c r="E3470">
        <v>3</v>
      </c>
      <c r="F3470" t="str">
        <f t="shared" si="216"/>
        <v>normal</v>
      </c>
      <c r="G3470" s="3">
        <v>210</v>
      </c>
      <c r="H3470">
        <v>15</v>
      </c>
      <c r="I3470" t="str">
        <f t="shared" si="217"/>
        <v>discounted</v>
      </c>
      <c r="J3470" s="3">
        <f>Table3[[#This Row],[Quantity_Sold]]*Table3[[#This Row],[Selling_Price]]</f>
        <v>630</v>
      </c>
      <c r="K3470" s="3">
        <f t="shared" si="218"/>
        <v>31.5</v>
      </c>
      <c r="L3470" s="3">
        <f t="shared" si="219"/>
        <v>598.5</v>
      </c>
      <c r="M3470" s="3" t="str">
        <f>TEXT(Table3[[#This Row],[Date]], "mmmm")</f>
        <v>February</v>
      </c>
      <c r="N3470" s="3" t="str">
        <f>_xlfn.XLOOKUP(D3470,Customers!A:A,Customers!B:B )</f>
        <v>Cooper-Bennett</v>
      </c>
      <c r="O3470" s="3" t="str">
        <f>_xlfn.XLOOKUP(C3470,Books!A:A,Books!B:B)</f>
        <v>Nearly material</v>
      </c>
      <c r="P3470" s="3" t="str">
        <f>INDEX(Customers!B:B,MATCH(D3470,Customers!A:A,0))</f>
        <v>Cooper-Bennett</v>
      </c>
    </row>
    <row r="3471" spans="1:16">
      <c r="A3471" t="s">
        <v>4118</v>
      </c>
      <c r="B3471" s="5">
        <v>44960</v>
      </c>
      <c r="C3471" t="s">
        <v>92</v>
      </c>
      <c r="D3471" t="s">
        <v>582</v>
      </c>
      <c r="E3471">
        <v>1</v>
      </c>
      <c r="F3471" t="str">
        <f t="shared" si="216"/>
        <v>normal</v>
      </c>
      <c r="G3471" s="3">
        <v>381</v>
      </c>
      <c r="H3471">
        <v>5</v>
      </c>
      <c r="I3471" t="str">
        <f t="shared" si="217"/>
        <v>discounted</v>
      </c>
      <c r="J3471" s="3">
        <f>Table3[[#This Row],[Quantity_Sold]]*Table3[[#This Row],[Selling_Price]]</f>
        <v>381</v>
      </c>
      <c r="K3471" s="3">
        <f t="shared" si="218"/>
        <v>19.05</v>
      </c>
      <c r="L3471" s="3">
        <f t="shared" si="219"/>
        <v>361.95</v>
      </c>
      <c r="M3471" s="3" t="str">
        <f>TEXT(Table3[[#This Row],[Date]], "mmmm")</f>
        <v>February</v>
      </c>
      <c r="N3471" s="3" t="str">
        <f>_xlfn.XLOOKUP(D3471,Customers!A:A,Customers!B:B )</f>
        <v>Martin Inc</v>
      </c>
      <c r="O3471" s="3" t="str">
        <f>_xlfn.XLOOKUP(C3471,Books!A:A,Books!B:B)</f>
        <v>Also general growth local</v>
      </c>
      <c r="P3471" s="3" t="str">
        <f>INDEX(Customers!B:B,MATCH(D3471,Customers!A:A,0))</f>
        <v>Martin Inc</v>
      </c>
    </row>
    <row r="3472" spans="1:16">
      <c r="A3472" t="s">
        <v>4119</v>
      </c>
      <c r="B3472" s="5">
        <v>44979</v>
      </c>
      <c r="C3472" t="s">
        <v>44</v>
      </c>
      <c r="D3472" t="s">
        <v>147</v>
      </c>
      <c r="E3472">
        <v>10</v>
      </c>
      <c r="F3472" t="str">
        <f t="shared" si="216"/>
        <v>Bulk</v>
      </c>
      <c r="G3472" s="3">
        <v>295</v>
      </c>
      <c r="H3472">
        <v>5</v>
      </c>
      <c r="I3472" t="str">
        <f t="shared" si="217"/>
        <v>discounted</v>
      </c>
      <c r="J3472" s="3">
        <f>Table3[[#This Row],[Quantity_Sold]]*Table3[[#This Row],[Selling_Price]]</f>
        <v>2950</v>
      </c>
      <c r="K3472" s="3">
        <f t="shared" si="218"/>
        <v>14.75</v>
      </c>
      <c r="L3472" s="3">
        <f t="shared" si="219"/>
        <v>2935.25</v>
      </c>
      <c r="M3472" s="3" t="str">
        <f>TEXT(Table3[[#This Row],[Date]], "mmmm")</f>
        <v>February</v>
      </c>
      <c r="N3472" s="3" t="str">
        <f>_xlfn.XLOOKUP(D3472,Customers!A:A,Customers!B:B )</f>
        <v>Callahan-Sullivan</v>
      </c>
      <c r="O3472" s="3" t="str">
        <f>_xlfn.XLOOKUP(C3472,Books!A:A,Books!B:B)</f>
        <v>Once suddenly</v>
      </c>
      <c r="P3472" s="3" t="str">
        <f>INDEX(Customers!B:B,MATCH(D3472,Customers!A:A,0))</f>
        <v>Callahan-Sullivan</v>
      </c>
    </row>
    <row r="3473" spans="1:16">
      <c r="A3473" t="s">
        <v>4120</v>
      </c>
      <c r="B3473" s="5">
        <v>44962</v>
      </c>
      <c r="C3473" t="s">
        <v>48</v>
      </c>
      <c r="D3473" t="s">
        <v>620</v>
      </c>
      <c r="E3473">
        <v>5</v>
      </c>
      <c r="F3473" t="str">
        <f t="shared" si="216"/>
        <v>normal</v>
      </c>
      <c r="G3473" s="3">
        <v>386</v>
      </c>
      <c r="H3473">
        <v>0</v>
      </c>
      <c r="I3473" t="str">
        <f t="shared" si="217"/>
        <v>full price</v>
      </c>
      <c r="J3473" s="3">
        <f>Table3[[#This Row],[Quantity_Sold]]*Table3[[#This Row],[Selling_Price]]</f>
        <v>1930</v>
      </c>
      <c r="K3473" s="3">
        <f t="shared" si="218"/>
        <v>0</v>
      </c>
      <c r="L3473" s="3">
        <f t="shared" si="219"/>
        <v>1930</v>
      </c>
      <c r="M3473" s="3" t="str">
        <f>TEXT(Table3[[#This Row],[Date]], "mmmm")</f>
        <v>February</v>
      </c>
      <c r="N3473" s="3" t="str">
        <f>_xlfn.XLOOKUP(D3473,Customers!A:A,Customers!B:B )</f>
        <v>Crane LLC</v>
      </c>
      <c r="O3473" s="3" t="str">
        <f>_xlfn.XLOOKUP(C3473,Books!A:A,Books!B:B)</f>
        <v>Choose level</v>
      </c>
      <c r="P3473" s="3" t="str">
        <f>INDEX(Customers!B:B,MATCH(D3473,Customers!A:A,0))</f>
        <v>Crane LLC</v>
      </c>
    </row>
    <row r="3474" spans="1:16">
      <c r="A3474" t="s">
        <v>4121</v>
      </c>
      <c r="B3474" s="5">
        <v>44962</v>
      </c>
      <c r="C3474" t="s">
        <v>58</v>
      </c>
      <c r="D3474" t="s">
        <v>276</v>
      </c>
      <c r="E3474">
        <v>10</v>
      </c>
      <c r="F3474" t="str">
        <f t="shared" si="216"/>
        <v>Bulk</v>
      </c>
      <c r="G3474" s="3">
        <v>467</v>
      </c>
      <c r="H3474">
        <v>0</v>
      </c>
      <c r="I3474" t="str">
        <f t="shared" si="217"/>
        <v>full price</v>
      </c>
      <c r="J3474" s="3">
        <f>Table3[[#This Row],[Quantity_Sold]]*Table3[[#This Row],[Selling_Price]]</f>
        <v>4670</v>
      </c>
      <c r="K3474" s="3">
        <f t="shared" si="218"/>
        <v>0</v>
      </c>
      <c r="L3474" s="3">
        <f t="shared" si="219"/>
        <v>4670</v>
      </c>
      <c r="M3474" s="3" t="str">
        <f>TEXT(Table3[[#This Row],[Date]], "mmmm")</f>
        <v>February</v>
      </c>
      <c r="N3474" s="3" t="str">
        <f>_xlfn.XLOOKUP(D3474,Customers!A:A,Customers!B:B )</f>
        <v>Johnston and Sons</v>
      </c>
      <c r="O3474" s="3" t="str">
        <f>_xlfn.XLOOKUP(C3474,Books!A:A,Books!B:B)</f>
        <v>World threat</v>
      </c>
      <c r="P3474" s="3" t="str">
        <f>INDEX(Customers!B:B,MATCH(D3474,Customers!A:A,0))</f>
        <v>Johnston and Sons</v>
      </c>
    </row>
    <row r="3475" spans="1:16">
      <c r="A3475" t="s">
        <v>4122</v>
      </c>
      <c r="B3475" s="5">
        <v>44963</v>
      </c>
      <c r="C3475" t="s">
        <v>54</v>
      </c>
      <c r="D3475" t="s">
        <v>360</v>
      </c>
      <c r="E3475">
        <v>2</v>
      </c>
      <c r="F3475" t="str">
        <f t="shared" si="216"/>
        <v>normal</v>
      </c>
      <c r="G3475" s="3">
        <v>421</v>
      </c>
      <c r="H3475">
        <v>10</v>
      </c>
      <c r="I3475" t="str">
        <f t="shared" si="217"/>
        <v>discounted</v>
      </c>
      <c r="J3475" s="3">
        <f>Table3[[#This Row],[Quantity_Sold]]*Table3[[#This Row],[Selling_Price]]</f>
        <v>842</v>
      </c>
      <c r="K3475" s="3">
        <f t="shared" si="218"/>
        <v>42.1</v>
      </c>
      <c r="L3475" s="3">
        <f t="shared" si="219"/>
        <v>799.9</v>
      </c>
      <c r="M3475" s="3" t="str">
        <f>TEXT(Table3[[#This Row],[Date]], "mmmm")</f>
        <v>February</v>
      </c>
      <c r="N3475" s="3" t="str">
        <f>_xlfn.XLOOKUP(D3475,Customers!A:A,Customers!B:B )</f>
        <v>Guzman Ltd</v>
      </c>
      <c r="O3475" s="3" t="str">
        <f>_xlfn.XLOOKUP(C3475,Books!A:A,Books!B:B)</f>
        <v>Author director</v>
      </c>
      <c r="P3475" s="3" t="str">
        <f>INDEX(Customers!B:B,MATCH(D3475,Customers!A:A,0))</f>
        <v>Guzman Ltd</v>
      </c>
    </row>
    <row r="3476" spans="1:16">
      <c r="A3476" t="s">
        <v>4123</v>
      </c>
      <c r="B3476" s="5">
        <v>44961</v>
      </c>
      <c r="C3476" t="s">
        <v>84</v>
      </c>
      <c r="D3476" t="s">
        <v>508</v>
      </c>
      <c r="E3476">
        <v>8</v>
      </c>
      <c r="F3476" t="str">
        <f t="shared" si="216"/>
        <v>Bulk</v>
      </c>
      <c r="G3476" s="3">
        <v>481</v>
      </c>
      <c r="H3476">
        <v>10</v>
      </c>
      <c r="I3476" t="str">
        <f t="shared" si="217"/>
        <v>discounted</v>
      </c>
      <c r="J3476" s="3">
        <f>Table3[[#This Row],[Quantity_Sold]]*Table3[[#This Row],[Selling_Price]]</f>
        <v>3848</v>
      </c>
      <c r="K3476" s="3">
        <f t="shared" si="218"/>
        <v>48.1</v>
      </c>
      <c r="L3476" s="3">
        <f t="shared" si="219"/>
        <v>3799.9</v>
      </c>
      <c r="M3476" s="3" t="str">
        <f>TEXT(Table3[[#This Row],[Date]], "mmmm")</f>
        <v>February</v>
      </c>
      <c r="N3476" s="3" t="str">
        <f>_xlfn.XLOOKUP(D3476,Customers!A:A,Customers!B:B )</f>
        <v>George, Howard and Mcdaniel</v>
      </c>
      <c r="O3476" s="3" t="str">
        <f>_xlfn.XLOOKUP(C3476,Books!A:A,Books!B:B)</f>
        <v>Statement back brother</v>
      </c>
      <c r="P3476" s="3" t="str">
        <f>INDEX(Customers!B:B,MATCH(D3476,Customers!A:A,0))</f>
        <v>George, Howard and Mcdaniel</v>
      </c>
    </row>
    <row r="3477" spans="1:16">
      <c r="A3477" t="s">
        <v>4124</v>
      </c>
      <c r="B3477" s="5">
        <v>44970</v>
      </c>
      <c r="C3477" t="s">
        <v>50</v>
      </c>
      <c r="D3477" t="s">
        <v>448</v>
      </c>
      <c r="E3477">
        <v>5</v>
      </c>
      <c r="F3477" t="str">
        <f t="shared" si="216"/>
        <v>normal</v>
      </c>
      <c r="G3477" s="3">
        <v>269</v>
      </c>
      <c r="H3477">
        <v>0</v>
      </c>
      <c r="I3477" t="str">
        <f t="shared" si="217"/>
        <v>full price</v>
      </c>
      <c r="J3477" s="3">
        <f>Table3[[#This Row],[Quantity_Sold]]*Table3[[#This Row],[Selling_Price]]</f>
        <v>1345</v>
      </c>
      <c r="K3477" s="3">
        <f t="shared" si="218"/>
        <v>0</v>
      </c>
      <c r="L3477" s="3">
        <f t="shared" si="219"/>
        <v>1345</v>
      </c>
      <c r="M3477" s="3" t="str">
        <f>TEXT(Table3[[#This Row],[Date]], "mmmm")</f>
        <v>February</v>
      </c>
      <c r="N3477" s="3" t="str">
        <f>_xlfn.XLOOKUP(D3477,Customers!A:A,Customers!B:B )</f>
        <v>Blair, Gibson and Patel</v>
      </c>
      <c r="O3477" s="3" t="str">
        <f>_xlfn.XLOOKUP(C3477,Books!A:A,Books!B:B)</f>
        <v>Course history</v>
      </c>
      <c r="P3477" s="3" t="str">
        <f>INDEX(Customers!B:B,MATCH(D3477,Customers!A:A,0))</f>
        <v>Blair, Gibson and Patel</v>
      </c>
    </row>
    <row r="3478" spans="1:16">
      <c r="A3478" t="s">
        <v>4125</v>
      </c>
      <c r="B3478" s="5">
        <v>44985</v>
      </c>
      <c r="C3478" t="s">
        <v>114</v>
      </c>
      <c r="D3478" t="s">
        <v>620</v>
      </c>
      <c r="E3478">
        <v>9</v>
      </c>
      <c r="F3478" t="str">
        <f t="shared" si="216"/>
        <v>Bulk</v>
      </c>
      <c r="G3478" s="3">
        <v>315</v>
      </c>
      <c r="H3478">
        <v>15</v>
      </c>
      <c r="I3478" t="str">
        <f t="shared" si="217"/>
        <v>discounted</v>
      </c>
      <c r="J3478" s="3">
        <f>Table3[[#This Row],[Quantity_Sold]]*Table3[[#This Row],[Selling_Price]]</f>
        <v>2835</v>
      </c>
      <c r="K3478" s="3">
        <f t="shared" si="218"/>
        <v>47.25</v>
      </c>
      <c r="L3478" s="3">
        <f t="shared" si="219"/>
        <v>2787.75</v>
      </c>
      <c r="M3478" s="3" t="str">
        <f>TEXT(Table3[[#This Row],[Date]], "mmmm")</f>
        <v>February</v>
      </c>
      <c r="N3478" s="3" t="str">
        <f>_xlfn.XLOOKUP(D3478,Customers!A:A,Customers!B:B )</f>
        <v>Crane LLC</v>
      </c>
      <c r="O3478" s="3" t="str">
        <f>_xlfn.XLOOKUP(C3478,Books!A:A,Books!B:B)</f>
        <v>Detail difficult power</v>
      </c>
      <c r="P3478" s="3" t="str">
        <f>INDEX(Customers!B:B,MATCH(D3478,Customers!A:A,0))</f>
        <v>Crane LLC</v>
      </c>
    </row>
    <row r="3479" spans="1:16">
      <c r="A3479" t="s">
        <v>4126</v>
      </c>
      <c r="B3479" s="5">
        <v>44973</v>
      </c>
      <c r="C3479" t="s">
        <v>7</v>
      </c>
      <c r="D3479" t="s">
        <v>252</v>
      </c>
      <c r="E3479">
        <v>8</v>
      </c>
      <c r="F3479" t="str">
        <f t="shared" si="216"/>
        <v>Bulk</v>
      </c>
      <c r="G3479" s="3">
        <v>341</v>
      </c>
      <c r="H3479">
        <v>15</v>
      </c>
      <c r="I3479" t="str">
        <f t="shared" si="217"/>
        <v>discounted</v>
      </c>
      <c r="J3479" s="3">
        <f>Table3[[#This Row],[Quantity_Sold]]*Table3[[#This Row],[Selling_Price]]</f>
        <v>2728</v>
      </c>
      <c r="K3479" s="3">
        <f t="shared" si="218"/>
        <v>51.15</v>
      </c>
      <c r="L3479" s="3">
        <f t="shared" si="219"/>
        <v>2676.85</v>
      </c>
      <c r="M3479" s="3" t="str">
        <f>TEXT(Table3[[#This Row],[Date]], "mmmm")</f>
        <v>February</v>
      </c>
      <c r="N3479" s="3" t="str">
        <f>_xlfn.XLOOKUP(D3479,Customers!A:A,Customers!B:B )</f>
        <v>Weber PLC</v>
      </c>
      <c r="O3479" s="3" t="str">
        <f>_xlfn.XLOOKUP(C3479,Books!A:A,Books!B:B)</f>
        <v>Key protect simple fall</v>
      </c>
      <c r="P3479" s="3" t="str">
        <f>INDEX(Customers!B:B,MATCH(D3479,Customers!A:A,0))</f>
        <v>Weber PLC</v>
      </c>
    </row>
    <row r="3480" spans="1:16">
      <c r="A3480" t="s">
        <v>4127</v>
      </c>
      <c r="B3480" s="5">
        <v>44977</v>
      </c>
      <c r="C3480" t="s">
        <v>15</v>
      </c>
      <c r="D3480" t="s">
        <v>338</v>
      </c>
      <c r="E3480">
        <v>5</v>
      </c>
      <c r="F3480" t="str">
        <f t="shared" si="216"/>
        <v>normal</v>
      </c>
      <c r="G3480" s="3">
        <v>248</v>
      </c>
      <c r="H3480">
        <v>15</v>
      </c>
      <c r="I3480" t="str">
        <f t="shared" si="217"/>
        <v>discounted</v>
      </c>
      <c r="J3480" s="3">
        <f>Table3[[#This Row],[Quantity_Sold]]*Table3[[#This Row],[Selling_Price]]</f>
        <v>1240</v>
      </c>
      <c r="K3480" s="3">
        <f t="shared" si="218"/>
        <v>37.200000000000003</v>
      </c>
      <c r="L3480" s="3">
        <f t="shared" si="219"/>
        <v>1202.8</v>
      </c>
      <c r="M3480" s="3" t="str">
        <f>TEXT(Table3[[#This Row],[Date]], "mmmm")</f>
        <v>February</v>
      </c>
      <c r="N3480" s="3" t="str">
        <f>_xlfn.XLOOKUP(D3480,Customers!A:A,Customers!B:B )</f>
        <v>Mahoney-Long</v>
      </c>
      <c r="O3480" s="3" t="str">
        <f>_xlfn.XLOOKUP(C3480,Books!A:A,Books!B:B)</f>
        <v>Especially father down</v>
      </c>
      <c r="P3480" s="3" t="str">
        <f>INDEX(Customers!B:B,MATCH(D3480,Customers!A:A,0))</f>
        <v>Mahoney-Long</v>
      </c>
    </row>
    <row r="3481" spans="1:16">
      <c r="A3481" t="s">
        <v>4128</v>
      </c>
      <c r="B3481" s="5">
        <v>44965</v>
      </c>
      <c r="C3481" t="s">
        <v>28</v>
      </c>
      <c r="D3481" t="s">
        <v>322</v>
      </c>
      <c r="E3481">
        <v>1</v>
      </c>
      <c r="F3481" t="str">
        <f t="shared" si="216"/>
        <v>normal</v>
      </c>
      <c r="G3481" s="3">
        <v>342</v>
      </c>
      <c r="H3481">
        <v>10</v>
      </c>
      <c r="I3481" t="str">
        <f t="shared" si="217"/>
        <v>discounted</v>
      </c>
      <c r="J3481" s="3">
        <f>Table3[[#This Row],[Quantity_Sold]]*Table3[[#This Row],[Selling_Price]]</f>
        <v>342</v>
      </c>
      <c r="K3481" s="3">
        <f t="shared" si="218"/>
        <v>34.200000000000003</v>
      </c>
      <c r="L3481" s="3">
        <f t="shared" si="219"/>
        <v>307.8</v>
      </c>
      <c r="M3481" s="3" t="str">
        <f>TEXT(Table3[[#This Row],[Date]], "mmmm")</f>
        <v>February</v>
      </c>
      <c r="N3481" s="3" t="str">
        <f>_xlfn.XLOOKUP(D3481,Customers!A:A,Customers!B:B )</f>
        <v>Henderson, Daniels and Kelly</v>
      </c>
      <c r="O3481" s="3" t="str">
        <f>_xlfn.XLOOKUP(C3481,Books!A:A,Books!B:B)</f>
        <v>Eat pattern view</v>
      </c>
      <c r="P3481" s="3" t="str">
        <f>INDEX(Customers!B:B,MATCH(D3481,Customers!A:A,0))</f>
        <v>Henderson, Daniels and Kelly</v>
      </c>
    </row>
    <row r="3482" spans="1:16">
      <c r="A3482" t="s">
        <v>4129</v>
      </c>
      <c r="B3482" s="5">
        <v>44973</v>
      </c>
      <c r="C3482" t="s">
        <v>24</v>
      </c>
      <c r="D3482" t="s">
        <v>516</v>
      </c>
      <c r="E3482">
        <v>7</v>
      </c>
      <c r="F3482" t="str">
        <f t="shared" si="216"/>
        <v>Bulk</v>
      </c>
      <c r="G3482" s="3">
        <v>492</v>
      </c>
      <c r="H3482">
        <v>5</v>
      </c>
      <c r="I3482" t="str">
        <f t="shared" si="217"/>
        <v>discounted</v>
      </c>
      <c r="J3482" s="3">
        <f>Table3[[#This Row],[Quantity_Sold]]*Table3[[#This Row],[Selling_Price]]</f>
        <v>3444</v>
      </c>
      <c r="K3482" s="3">
        <f t="shared" si="218"/>
        <v>24.6</v>
      </c>
      <c r="L3482" s="3">
        <f t="shared" si="219"/>
        <v>3419.4</v>
      </c>
      <c r="M3482" s="3" t="str">
        <f>TEXT(Table3[[#This Row],[Date]], "mmmm")</f>
        <v>February</v>
      </c>
      <c r="N3482" s="3" t="str">
        <f>_xlfn.XLOOKUP(D3482,Customers!A:A,Customers!B:B )</f>
        <v>Chen Inc</v>
      </c>
      <c r="O3482" s="3" t="str">
        <f>_xlfn.XLOOKUP(C3482,Books!A:A,Books!B:B)</f>
        <v>Audience stop sport</v>
      </c>
      <c r="P3482" s="3" t="str">
        <f>INDEX(Customers!B:B,MATCH(D3482,Customers!A:A,0))</f>
        <v>Chen Inc</v>
      </c>
    </row>
    <row r="3483" spans="1:16">
      <c r="A3483" t="s">
        <v>4130</v>
      </c>
      <c r="B3483" s="5">
        <v>44971</v>
      </c>
      <c r="C3483" t="s">
        <v>52</v>
      </c>
      <c r="D3483" t="s">
        <v>330</v>
      </c>
      <c r="E3483">
        <v>1</v>
      </c>
      <c r="F3483" t="str">
        <f t="shared" si="216"/>
        <v>normal</v>
      </c>
      <c r="G3483" s="3">
        <v>441</v>
      </c>
      <c r="H3483">
        <v>10</v>
      </c>
      <c r="I3483" t="str">
        <f t="shared" si="217"/>
        <v>discounted</v>
      </c>
      <c r="J3483" s="3">
        <f>Table3[[#This Row],[Quantity_Sold]]*Table3[[#This Row],[Selling_Price]]</f>
        <v>441</v>
      </c>
      <c r="K3483" s="3">
        <f t="shared" si="218"/>
        <v>44.1</v>
      </c>
      <c r="L3483" s="3">
        <f t="shared" si="219"/>
        <v>396.9</v>
      </c>
      <c r="M3483" s="3" t="str">
        <f>TEXT(Table3[[#This Row],[Date]], "mmmm")</f>
        <v>February</v>
      </c>
      <c r="N3483" s="3" t="str">
        <f>_xlfn.XLOOKUP(D3483,Customers!A:A,Customers!B:B )</f>
        <v>Tate-Massey</v>
      </c>
      <c r="O3483" s="3" t="str">
        <f>_xlfn.XLOOKUP(C3483,Books!A:A,Books!B:B)</f>
        <v>Hope meet thing</v>
      </c>
      <c r="P3483" s="3" t="str">
        <f>INDEX(Customers!B:B,MATCH(D3483,Customers!A:A,0))</f>
        <v>Tate-Massey</v>
      </c>
    </row>
    <row r="3484" spans="1:16">
      <c r="A3484" t="s">
        <v>4131</v>
      </c>
      <c r="B3484" s="5">
        <v>44985</v>
      </c>
      <c r="C3484" t="s">
        <v>110</v>
      </c>
      <c r="D3484" t="s">
        <v>498</v>
      </c>
      <c r="E3484">
        <v>6</v>
      </c>
      <c r="F3484" t="str">
        <f t="shared" si="216"/>
        <v>Bulk</v>
      </c>
      <c r="G3484" s="3">
        <v>451</v>
      </c>
      <c r="H3484">
        <v>15</v>
      </c>
      <c r="I3484" t="str">
        <f t="shared" si="217"/>
        <v>discounted</v>
      </c>
      <c r="J3484" s="3">
        <f>Table3[[#This Row],[Quantity_Sold]]*Table3[[#This Row],[Selling_Price]]</f>
        <v>2706</v>
      </c>
      <c r="K3484" s="3">
        <f t="shared" si="218"/>
        <v>67.650000000000006</v>
      </c>
      <c r="L3484" s="3">
        <f t="shared" si="219"/>
        <v>2638.35</v>
      </c>
      <c r="M3484" s="3" t="str">
        <f>TEXT(Table3[[#This Row],[Date]], "mmmm")</f>
        <v>February</v>
      </c>
      <c r="N3484" s="3" t="str">
        <f>_xlfn.XLOOKUP(D3484,Customers!A:A,Customers!B:B )</f>
        <v>Anderson-Hogan</v>
      </c>
      <c r="O3484" s="3" t="str">
        <f>_xlfn.XLOOKUP(C3484,Books!A:A,Books!B:B)</f>
        <v>Sense produce</v>
      </c>
      <c r="P3484" s="3" t="str">
        <f>INDEX(Customers!B:B,MATCH(D3484,Customers!A:A,0))</f>
        <v>Anderson-Hogan</v>
      </c>
    </row>
    <row r="3485" spans="1:16">
      <c r="A3485" t="s">
        <v>4132</v>
      </c>
      <c r="B3485" s="5">
        <v>44967</v>
      </c>
      <c r="C3485" t="s">
        <v>108</v>
      </c>
      <c r="D3485" t="s">
        <v>352</v>
      </c>
      <c r="E3485">
        <v>1</v>
      </c>
      <c r="F3485" t="str">
        <f t="shared" si="216"/>
        <v>normal</v>
      </c>
      <c r="G3485" s="3">
        <v>287</v>
      </c>
      <c r="H3485">
        <v>5</v>
      </c>
      <c r="I3485" t="str">
        <f t="shared" si="217"/>
        <v>discounted</v>
      </c>
      <c r="J3485" s="3">
        <f>Table3[[#This Row],[Quantity_Sold]]*Table3[[#This Row],[Selling_Price]]</f>
        <v>287</v>
      </c>
      <c r="K3485" s="3">
        <f t="shared" si="218"/>
        <v>14.35</v>
      </c>
      <c r="L3485" s="3">
        <f t="shared" si="219"/>
        <v>272.64999999999998</v>
      </c>
      <c r="M3485" s="3" t="str">
        <f>TEXT(Table3[[#This Row],[Date]], "mmmm")</f>
        <v>February</v>
      </c>
      <c r="N3485" s="3" t="str">
        <f>_xlfn.XLOOKUP(D3485,Customers!A:A,Customers!B:B )</f>
        <v>Gardner PLC</v>
      </c>
      <c r="O3485" s="3" t="str">
        <f>_xlfn.XLOOKUP(C3485,Books!A:A,Books!B:B)</f>
        <v>Front</v>
      </c>
      <c r="P3485" s="3" t="str">
        <f>INDEX(Customers!B:B,MATCH(D3485,Customers!A:A,0))</f>
        <v>Gardner PLC</v>
      </c>
    </row>
    <row r="3486" spans="1:16">
      <c r="A3486" t="s">
        <v>4133</v>
      </c>
      <c r="B3486" s="5">
        <v>44971</v>
      </c>
      <c r="C3486" t="s">
        <v>110</v>
      </c>
      <c r="D3486" t="s">
        <v>170</v>
      </c>
      <c r="E3486">
        <v>9</v>
      </c>
      <c r="F3486" t="str">
        <f t="shared" si="216"/>
        <v>Bulk</v>
      </c>
      <c r="G3486" s="3">
        <v>451</v>
      </c>
      <c r="H3486">
        <v>5</v>
      </c>
      <c r="I3486" t="str">
        <f t="shared" si="217"/>
        <v>discounted</v>
      </c>
      <c r="J3486" s="3">
        <f>Table3[[#This Row],[Quantity_Sold]]*Table3[[#This Row],[Selling_Price]]</f>
        <v>4059</v>
      </c>
      <c r="K3486" s="3">
        <f t="shared" si="218"/>
        <v>22.55</v>
      </c>
      <c r="L3486" s="3">
        <f t="shared" si="219"/>
        <v>4036.45</v>
      </c>
      <c r="M3486" s="3" t="str">
        <f>TEXT(Table3[[#This Row],[Date]], "mmmm")</f>
        <v>February</v>
      </c>
      <c r="N3486" s="3" t="str">
        <f>_xlfn.XLOOKUP(D3486,Customers!A:A,Customers!B:B )</f>
        <v>Taylor-Kane</v>
      </c>
      <c r="O3486" s="3" t="str">
        <f>_xlfn.XLOOKUP(C3486,Books!A:A,Books!B:B)</f>
        <v>Sense produce</v>
      </c>
      <c r="P3486" s="3" t="str">
        <f>INDEX(Customers!B:B,MATCH(D3486,Customers!A:A,0))</f>
        <v>Taylor-Kane</v>
      </c>
    </row>
    <row r="3487" spans="1:16">
      <c r="A3487" t="s">
        <v>4134</v>
      </c>
      <c r="B3487" s="5">
        <v>44970</v>
      </c>
      <c r="C3487" t="s">
        <v>94</v>
      </c>
      <c r="D3487" t="s">
        <v>594</v>
      </c>
      <c r="E3487">
        <v>5</v>
      </c>
      <c r="F3487" t="str">
        <f t="shared" si="216"/>
        <v>normal</v>
      </c>
      <c r="G3487" s="3">
        <v>262</v>
      </c>
      <c r="H3487">
        <v>15</v>
      </c>
      <c r="I3487" t="str">
        <f t="shared" si="217"/>
        <v>discounted</v>
      </c>
      <c r="J3487" s="3">
        <f>Table3[[#This Row],[Quantity_Sold]]*Table3[[#This Row],[Selling_Price]]</f>
        <v>1310</v>
      </c>
      <c r="K3487" s="3">
        <f t="shared" si="218"/>
        <v>39.299999999999997</v>
      </c>
      <c r="L3487" s="3">
        <f t="shared" si="219"/>
        <v>1270.7</v>
      </c>
      <c r="M3487" s="3" t="str">
        <f>TEXT(Table3[[#This Row],[Date]], "mmmm")</f>
        <v>February</v>
      </c>
      <c r="N3487" s="3" t="str">
        <f>_xlfn.XLOOKUP(D3487,Customers!A:A,Customers!B:B )</f>
        <v>Bauer, Page and Archer</v>
      </c>
      <c r="O3487" s="3" t="str">
        <f>_xlfn.XLOOKUP(C3487,Books!A:A,Books!B:B)</f>
        <v>Number owner</v>
      </c>
      <c r="P3487" s="3" t="str">
        <f>INDEX(Customers!B:B,MATCH(D3487,Customers!A:A,0))</f>
        <v>Bauer, Page and Archer</v>
      </c>
    </row>
    <row r="3488" spans="1:16">
      <c r="A3488" t="s">
        <v>4135</v>
      </c>
      <c r="B3488" s="5">
        <v>44970</v>
      </c>
      <c r="C3488" t="s">
        <v>90</v>
      </c>
      <c r="D3488" t="s">
        <v>548</v>
      </c>
      <c r="E3488">
        <v>2</v>
      </c>
      <c r="F3488" t="str">
        <f t="shared" si="216"/>
        <v>normal</v>
      </c>
      <c r="G3488" s="3">
        <v>222</v>
      </c>
      <c r="H3488">
        <v>0</v>
      </c>
      <c r="I3488" t="str">
        <f t="shared" si="217"/>
        <v>full price</v>
      </c>
      <c r="J3488" s="3">
        <f>Table3[[#This Row],[Quantity_Sold]]*Table3[[#This Row],[Selling_Price]]</f>
        <v>444</v>
      </c>
      <c r="K3488" s="3">
        <f t="shared" si="218"/>
        <v>0</v>
      </c>
      <c r="L3488" s="3">
        <f t="shared" si="219"/>
        <v>444</v>
      </c>
      <c r="M3488" s="3" t="str">
        <f>TEXT(Table3[[#This Row],[Date]], "mmmm")</f>
        <v>February</v>
      </c>
      <c r="N3488" s="3" t="str">
        <f>_xlfn.XLOOKUP(D3488,Customers!A:A,Customers!B:B )</f>
        <v>Mendoza LLC</v>
      </c>
      <c r="O3488" s="3" t="str">
        <f>_xlfn.XLOOKUP(C3488,Books!A:A,Books!B:B)</f>
        <v>Remember approach buy</v>
      </c>
      <c r="P3488" s="3" t="str">
        <f>INDEX(Customers!B:B,MATCH(D3488,Customers!A:A,0))</f>
        <v>Mendoza LLC</v>
      </c>
    </row>
    <row r="3489" spans="1:16">
      <c r="A3489" t="s">
        <v>4136</v>
      </c>
      <c r="B3489" s="5">
        <v>44966</v>
      </c>
      <c r="C3489" t="s">
        <v>32</v>
      </c>
      <c r="D3489" t="s">
        <v>272</v>
      </c>
      <c r="E3489">
        <v>2</v>
      </c>
      <c r="F3489" t="str">
        <f t="shared" si="216"/>
        <v>normal</v>
      </c>
      <c r="G3489" s="3">
        <v>186</v>
      </c>
      <c r="H3489">
        <v>0</v>
      </c>
      <c r="I3489" t="str">
        <f t="shared" si="217"/>
        <v>full price</v>
      </c>
      <c r="J3489" s="3">
        <f>Table3[[#This Row],[Quantity_Sold]]*Table3[[#This Row],[Selling_Price]]</f>
        <v>372</v>
      </c>
      <c r="K3489" s="3">
        <f t="shared" si="218"/>
        <v>0</v>
      </c>
      <c r="L3489" s="3">
        <f t="shared" si="219"/>
        <v>372</v>
      </c>
      <c r="M3489" s="3" t="str">
        <f>TEXT(Table3[[#This Row],[Date]], "mmmm")</f>
        <v>February</v>
      </c>
      <c r="N3489" s="3" t="str">
        <f>_xlfn.XLOOKUP(D3489,Customers!A:A,Customers!B:B )</f>
        <v>Garcia, Scott and Beltran</v>
      </c>
      <c r="O3489" s="3" t="str">
        <f>_xlfn.XLOOKUP(C3489,Books!A:A,Books!B:B)</f>
        <v>Charge along</v>
      </c>
      <c r="P3489" s="3" t="str">
        <f>INDEX(Customers!B:B,MATCH(D3489,Customers!A:A,0))</f>
        <v>Garcia, Scott and Beltran</v>
      </c>
    </row>
    <row r="3490" spans="1:16">
      <c r="A3490" t="s">
        <v>4137</v>
      </c>
      <c r="B3490" s="5">
        <v>44980</v>
      </c>
      <c r="C3490" t="s">
        <v>50</v>
      </c>
      <c r="D3490" t="s">
        <v>566</v>
      </c>
      <c r="E3490">
        <v>10</v>
      </c>
      <c r="F3490" t="str">
        <f t="shared" si="216"/>
        <v>Bulk</v>
      </c>
      <c r="G3490" s="3">
        <v>269</v>
      </c>
      <c r="H3490">
        <v>5</v>
      </c>
      <c r="I3490" t="str">
        <f t="shared" si="217"/>
        <v>discounted</v>
      </c>
      <c r="J3490" s="3">
        <f>Table3[[#This Row],[Quantity_Sold]]*Table3[[#This Row],[Selling_Price]]</f>
        <v>2690</v>
      </c>
      <c r="K3490" s="3">
        <f t="shared" si="218"/>
        <v>13.45</v>
      </c>
      <c r="L3490" s="3">
        <f t="shared" si="219"/>
        <v>2676.55</v>
      </c>
      <c r="M3490" s="3" t="str">
        <f>TEXT(Table3[[#This Row],[Date]], "mmmm")</f>
        <v>February</v>
      </c>
      <c r="N3490" s="3" t="str">
        <f>_xlfn.XLOOKUP(D3490,Customers!A:A,Customers!B:B )</f>
        <v>Benson, Cervantes and Johnson</v>
      </c>
      <c r="O3490" s="3" t="str">
        <f>_xlfn.XLOOKUP(C3490,Books!A:A,Books!B:B)</f>
        <v>Course history</v>
      </c>
      <c r="P3490" s="3" t="str">
        <f>INDEX(Customers!B:B,MATCH(D3490,Customers!A:A,0))</f>
        <v>Benson, Cervantes and Johnson</v>
      </c>
    </row>
    <row r="3491" spans="1:16">
      <c r="A3491" t="s">
        <v>4138</v>
      </c>
      <c r="B3491" s="5">
        <v>44982</v>
      </c>
      <c r="C3491" t="s">
        <v>46</v>
      </c>
      <c r="D3491" t="s">
        <v>410</v>
      </c>
      <c r="E3491">
        <v>6</v>
      </c>
      <c r="F3491" t="str">
        <f t="shared" si="216"/>
        <v>Bulk</v>
      </c>
      <c r="G3491" s="3">
        <v>167</v>
      </c>
      <c r="H3491">
        <v>15</v>
      </c>
      <c r="I3491" t="str">
        <f t="shared" si="217"/>
        <v>discounted</v>
      </c>
      <c r="J3491" s="3">
        <f>Table3[[#This Row],[Quantity_Sold]]*Table3[[#This Row],[Selling_Price]]</f>
        <v>1002</v>
      </c>
      <c r="K3491" s="3">
        <f t="shared" si="218"/>
        <v>25.05</v>
      </c>
      <c r="L3491" s="3">
        <f t="shared" si="219"/>
        <v>976.95</v>
      </c>
      <c r="M3491" s="3" t="str">
        <f>TEXT(Table3[[#This Row],[Date]], "mmmm")</f>
        <v>February</v>
      </c>
      <c r="N3491" s="3" t="str">
        <f>_xlfn.XLOOKUP(D3491,Customers!A:A,Customers!B:B )</f>
        <v>Norris Group</v>
      </c>
      <c r="O3491" s="3" t="str">
        <f>_xlfn.XLOOKUP(C3491,Books!A:A,Books!B:B)</f>
        <v>Result population age</v>
      </c>
      <c r="P3491" s="3" t="str">
        <f>INDEX(Customers!B:B,MATCH(D3491,Customers!A:A,0))</f>
        <v>Norris Group</v>
      </c>
    </row>
    <row r="3492" spans="1:16">
      <c r="A3492" t="s">
        <v>4139</v>
      </c>
      <c r="B3492" s="5">
        <v>44960</v>
      </c>
      <c r="C3492" t="s">
        <v>72</v>
      </c>
      <c r="D3492" t="s">
        <v>538</v>
      </c>
      <c r="E3492">
        <v>7</v>
      </c>
      <c r="F3492" t="str">
        <f t="shared" si="216"/>
        <v>Bulk</v>
      </c>
      <c r="G3492" s="3">
        <v>423</v>
      </c>
      <c r="H3492">
        <v>5</v>
      </c>
      <c r="I3492" t="str">
        <f t="shared" si="217"/>
        <v>discounted</v>
      </c>
      <c r="J3492" s="3">
        <f>Table3[[#This Row],[Quantity_Sold]]*Table3[[#This Row],[Selling_Price]]</f>
        <v>2961</v>
      </c>
      <c r="K3492" s="3">
        <f t="shared" si="218"/>
        <v>21.15</v>
      </c>
      <c r="L3492" s="3">
        <f t="shared" si="219"/>
        <v>2939.85</v>
      </c>
      <c r="M3492" s="3" t="str">
        <f>TEXT(Table3[[#This Row],[Date]], "mmmm")</f>
        <v>February</v>
      </c>
      <c r="N3492" s="3" t="str">
        <f>_xlfn.XLOOKUP(D3492,Customers!A:A,Customers!B:B )</f>
        <v>Savage, Boyle and Kennedy</v>
      </c>
      <c r="O3492" s="3" t="str">
        <f>_xlfn.XLOOKUP(C3492,Books!A:A,Books!B:B)</f>
        <v>Remain hard</v>
      </c>
      <c r="P3492" s="3" t="str">
        <f>INDEX(Customers!B:B,MATCH(D3492,Customers!A:A,0))</f>
        <v>Savage, Boyle and Kennedy</v>
      </c>
    </row>
    <row r="3493" spans="1:16">
      <c r="A3493" t="s">
        <v>4140</v>
      </c>
      <c r="B3493" s="5">
        <v>44958</v>
      </c>
      <c r="C3493" t="s">
        <v>58</v>
      </c>
      <c r="D3493" t="s">
        <v>408</v>
      </c>
      <c r="E3493">
        <v>7</v>
      </c>
      <c r="F3493" t="str">
        <f t="shared" si="216"/>
        <v>Bulk</v>
      </c>
      <c r="G3493" s="3">
        <v>467</v>
      </c>
      <c r="H3493">
        <v>10</v>
      </c>
      <c r="I3493" t="str">
        <f t="shared" si="217"/>
        <v>discounted</v>
      </c>
      <c r="J3493" s="3">
        <f>Table3[[#This Row],[Quantity_Sold]]*Table3[[#This Row],[Selling_Price]]</f>
        <v>3269</v>
      </c>
      <c r="K3493" s="3">
        <f t="shared" si="218"/>
        <v>46.7</v>
      </c>
      <c r="L3493" s="3">
        <f t="shared" si="219"/>
        <v>3222.3</v>
      </c>
      <c r="M3493" s="3" t="str">
        <f>TEXT(Table3[[#This Row],[Date]], "mmmm")</f>
        <v>February</v>
      </c>
      <c r="N3493" s="3" t="str">
        <f>_xlfn.XLOOKUP(D3493,Customers!A:A,Customers!B:B )</f>
        <v>Miranda-Jimenez</v>
      </c>
      <c r="O3493" s="3" t="str">
        <f>_xlfn.XLOOKUP(C3493,Books!A:A,Books!B:B)</f>
        <v>World threat</v>
      </c>
      <c r="P3493" s="3" t="str">
        <f>INDEX(Customers!B:B,MATCH(D3493,Customers!A:A,0))</f>
        <v>Miranda-Jimenez</v>
      </c>
    </row>
    <row r="3494" spans="1:16">
      <c r="A3494" t="s">
        <v>4141</v>
      </c>
      <c r="B3494" s="5">
        <v>44975</v>
      </c>
      <c r="C3494" t="s">
        <v>50</v>
      </c>
      <c r="D3494" t="s">
        <v>358</v>
      </c>
      <c r="E3494">
        <v>5</v>
      </c>
      <c r="F3494" t="str">
        <f t="shared" si="216"/>
        <v>normal</v>
      </c>
      <c r="G3494" s="3">
        <v>269</v>
      </c>
      <c r="H3494">
        <v>5</v>
      </c>
      <c r="I3494" t="str">
        <f t="shared" si="217"/>
        <v>discounted</v>
      </c>
      <c r="J3494" s="3">
        <f>Table3[[#This Row],[Quantity_Sold]]*Table3[[#This Row],[Selling_Price]]</f>
        <v>1345</v>
      </c>
      <c r="K3494" s="3">
        <f t="shared" si="218"/>
        <v>13.45</v>
      </c>
      <c r="L3494" s="3">
        <f t="shared" si="219"/>
        <v>1331.55</v>
      </c>
      <c r="M3494" s="3" t="str">
        <f>TEXT(Table3[[#This Row],[Date]], "mmmm")</f>
        <v>February</v>
      </c>
      <c r="N3494" s="3" t="str">
        <f>_xlfn.XLOOKUP(D3494,Customers!A:A,Customers!B:B )</f>
        <v>Hood-Pena</v>
      </c>
      <c r="O3494" s="3" t="str">
        <f>_xlfn.XLOOKUP(C3494,Books!A:A,Books!B:B)</f>
        <v>Course history</v>
      </c>
      <c r="P3494" s="3" t="str">
        <f>INDEX(Customers!B:B,MATCH(D3494,Customers!A:A,0))</f>
        <v>Hood-Pena</v>
      </c>
    </row>
    <row r="3495" spans="1:16">
      <c r="A3495" t="s">
        <v>4142</v>
      </c>
      <c r="B3495" s="5">
        <v>44964</v>
      </c>
      <c r="C3495" t="s">
        <v>54</v>
      </c>
      <c r="D3495" t="s">
        <v>588</v>
      </c>
      <c r="E3495">
        <v>3</v>
      </c>
      <c r="F3495" t="str">
        <f t="shared" si="216"/>
        <v>normal</v>
      </c>
      <c r="G3495" s="3">
        <v>421</v>
      </c>
      <c r="H3495">
        <v>10</v>
      </c>
      <c r="I3495" t="str">
        <f t="shared" si="217"/>
        <v>discounted</v>
      </c>
      <c r="J3495" s="3">
        <f>Table3[[#This Row],[Quantity_Sold]]*Table3[[#This Row],[Selling_Price]]</f>
        <v>1263</v>
      </c>
      <c r="K3495" s="3">
        <f t="shared" si="218"/>
        <v>42.1</v>
      </c>
      <c r="L3495" s="3">
        <f t="shared" si="219"/>
        <v>1220.9000000000001</v>
      </c>
      <c r="M3495" s="3" t="str">
        <f>TEXT(Table3[[#This Row],[Date]], "mmmm")</f>
        <v>February</v>
      </c>
      <c r="N3495" s="3" t="str">
        <f>_xlfn.XLOOKUP(D3495,Customers!A:A,Customers!B:B )</f>
        <v>Wilkinson, Bell and Stevens</v>
      </c>
      <c r="O3495" s="3" t="str">
        <f>_xlfn.XLOOKUP(C3495,Books!A:A,Books!B:B)</f>
        <v>Author director</v>
      </c>
      <c r="P3495" s="3" t="str">
        <f>INDEX(Customers!B:B,MATCH(D3495,Customers!A:A,0))</f>
        <v>Wilkinson, Bell and Stevens</v>
      </c>
    </row>
    <row r="3496" spans="1:16">
      <c r="A3496" t="s">
        <v>4143</v>
      </c>
      <c r="B3496" s="5">
        <v>44982</v>
      </c>
      <c r="C3496" t="s">
        <v>54</v>
      </c>
      <c r="D3496" t="s">
        <v>354</v>
      </c>
      <c r="E3496">
        <v>3</v>
      </c>
      <c r="F3496" t="str">
        <f t="shared" si="216"/>
        <v>normal</v>
      </c>
      <c r="G3496" s="3">
        <v>421</v>
      </c>
      <c r="H3496">
        <v>15</v>
      </c>
      <c r="I3496" t="str">
        <f t="shared" si="217"/>
        <v>discounted</v>
      </c>
      <c r="J3496" s="3">
        <f>Table3[[#This Row],[Quantity_Sold]]*Table3[[#This Row],[Selling_Price]]</f>
        <v>1263</v>
      </c>
      <c r="K3496" s="3">
        <f t="shared" si="218"/>
        <v>63.15</v>
      </c>
      <c r="L3496" s="3">
        <f t="shared" si="219"/>
        <v>1199.8499999999999</v>
      </c>
      <c r="M3496" s="3" t="str">
        <f>TEXT(Table3[[#This Row],[Date]], "mmmm")</f>
        <v>February</v>
      </c>
      <c r="N3496" s="3" t="str">
        <f>_xlfn.XLOOKUP(D3496,Customers!A:A,Customers!B:B )</f>
        <v>Davis, Harmon and Morgan</v>
      </c>
      <c r="O3496" s="3" t="str">
        <f>_xlfn.XLOOKUP(C3496,Books!A:A,Books!B:B)</f>
        <v>Author director</v>
      </c>
      <c r="P3496" s="3" t="str">
        <f>INDEX(Customers!B:B,MATCH(D3496,Customers!A:A,0))</f>
        <v>Davis, Harmon and Morgan</v>
      </c>
    </row>
    <row r="3497" spans="1:16">
      <c r="A3497" t="s">
        <v>4144</v>
      </c>
      <c r="B3497" s="5">
        <v>44961</v>
      </c>
      <c r="C3497" t="s">
        <v>96</v>
      </c>
      <c r="D3497" t="s">
        <v>390</v>
      </c>
      <c r="E3497">
        <v>4</v>
      </c>
      <c r="F3497" t="str">
        <f t="shared" si="216"/>
        <v>normal</v>
      </c>
      <c r="G3497" s="3">
        <v>396</v>
      </c>
      <c r="H3497">
        <v>15</v>
      </c>
      <c r="I3497" t="str">
        <f t="shared" si="217"/>
        <v>discounted</v>
      </c>
      <c r="J3497" s="3">
        <f>Table3[[#This Row],[Quantity_Sold]]*Table3[[#This Row],[Selling_Price]]</f>
        <v>1584</v>
      </c>
      <c r="K3497" s="3">
        <f t="shared" si="218"/>
        <v>59.4</v>
      </c>
      <c r="L3497" s="3">
        <f t="shared" si="219"/>
        <v>1524.6</v>
      </c>
      <c r="M3497" s="3" t="str">
        <f>TEXT(Table3[[#This Row],[Date]], "mmmm")</f>
        <v>February</v>
      </c>
      <c r="N3497" s="3" t="str">
        <f>_xlfn.XLOOKUP(D3497,Customers!A:A,Customers!B:B )</f>
        <v>Rodriguez, Brown and Daniels</v>
      </c>
      <c r="O3497" s="3" t="str">
        <f>_xlfn.XLOOKUP(C3497,Books!A:A,Books!B:B)</f>
        <v>Green city audience</v>
      </c>
      <c r="P3497" s="3" t="str">
        <f>INDEX(Customers!B:B,MATCH(D3497,Customers!A:A,0))</f>
        <v>Rodriguez, Brown and Daniels</v>
      </c>
    </row>
    <row r="3498" spans="1:16">
      <c r="A3498" t="s">
        <v>4145</v>
      </c>
      <c r="B3498" s="5">
        <v>44961</v>
      </c>
      <c r="C3498" t="s">
        <v>7</v>
      </c>
      <c r="D3498" t="s">
        <v>414</v>
      </c>
      <c r="E3498">
        <v>2</v>
      </c>
      <c r="F3498" t="str">
        <f t="shared" si="216"/>
        <v>normal</v>
      </c>
      <c r="G3498" s="3">
        <v>341</v>
      </c>
      <c r="H3498">
        <v>5</v>
      </c>
      <c r="I3498" t="str">
        <f t="shared" si="217"/>
        <v>discounted</v>
      </c>
      <c r="J3498" s="3">
        <f>Table3[[#This Row],[Quantity_Sold]]*Table3[[#This Row],[Selling_Price]]</f>
        <v>682</v>
      </c>
      <c r="K3498" s="3">
        <f t="shared" si="218"/>
        <v>17.05</v>
      </c>
      <c r="L3498" s="3">
        <f t="shared" si="219"/>
        <v>664.95</v>
      </c>
      <c r="M3498" s="3" t="str">
        <f>TEXT(Table3[[#This Row],[Date]], "mmmm")</f>
        <v>February</v>
      </c>
      <c r="N3498" s="3" t="str">
        <f>_xlfn.XLOOKUP(D3498,Customers!A:A,Customers!B:B )</f>
        <v>Brown, Hunt and Anderson</v>
      </c>
      <c r="O3498" s="3" t="str">
        <f>_xlfn.XLOOKUP(C3498,Books!A:A,Books!B:B)</f>
        <v>Key protect simple fall</v>
      </c>
      <c r="P3498" s="3" t="str">
        <f>INDEX(Customers!B:B,MATCH(D3498,Customers!A:A,0))</f>
        <v>Brown, Hunt and Anderson</v>
      </c>
    </row>
    <row r="3499" spans="1:16">
      <c r="A3499" t="s">
        <v>4146</v>
      </c>
      <c r="B3499" s="5">
        <v>44958</v>
      </c>
      <c r="C3499" t="s">
        <v>7</v>
      </c>
      <c r="D3499" t="s">
        <v>262</v>
      </c>
      <c r="E3499">
        <v>5</v>
      </c>
      <c r="F3499" t="str">
        <f t="shared" si="216"/>
        <v>normal</v>
      </c>
      <c r="G3499" s="3">
        <v>341</v>
      </c>
      <c r="H3499">
        <v>5</v>
      </c>
      <c r="I3499" t="str">
        <f t="shared" si="217"/>
        <v>discounted</v>
      </c>
      <c r="J3499" s="3">
        <f>Table3[[#This Row],[Quantity_Sold]]*Table3[[#This Row],[Selling_Price]]</f>
        <v>1705</v>
      </c>
      <c r="K3499" s="3">
        <f t="shared" si="218"/>
        <v>17.05</v>
      </c>
      <c r="L3499" s="3">
        <f t="shared" si="219"/>
        <v>1687.95</v>
      </c>
      <c r="M3499" s="3" t="str">
        <f>TEXT(Table3[[#This Row],[Date]], "mmmm")</f>
        <v>February</v>
      </c>
      <c r="N3499" s="3" t="str">
        <f>_xlfn.XLOOKUP(D3499,Customers!A:A,Customers!B:B )</f>
        <v>Brown, Diaz and Freeman</v>
      </c>
      <c r="O3499" s="3" t="str">
        <f>_xlfn.XLOOKUP(C3499,Books!A:A,Books!B:B)</f>
        <v>Key protect simple fall</v>
      </c>
      <c r="P3499" s="3" t="str">
        <f>INDEX(Customers!B:B,MATCH(D3499,Customers!A:A,0))</f>
        <v>Brown, Diaz and Freeman</v>
      </c>
    </row>
    <row r="3500" spans="1:16">
      <c r="A3500" t="s">
        <v>4147</v>
      </c>
      <c r="B3500" s="5">
        <v>44971</v>
      </c>
      <c r="C3500" t="s">
        <v>30</v>
      </c>
      <c r="D3500" t="s">
        <v>538</v>
      </c>
      <c r="E3500">
        <v>10</v>
      </c>
      <c r="F3500" t="str">
        <f t="shared" si="216"/>
        <v>Bulk</v>
      </c>
      <c r="G3500" s="3">
        <v>281</v>
      </c>
      <c r="H3500">
        <v>15</v>
      </c>
      <c r="I3500" t="str">
        <f t="shared" si="217"/>
        <v>discounted</v>
      </c>
      <c r="J3500" s="3">
        <f>Table3[[#This Row],[Quantity_Sold]]*Table3[[#This Row],[Selling_Price]]</f>
        <v>2810</v>
      </c>
      <c r="K3500" s="3">
        <f t="shared" si="218"/>
        <v>42.15</v>
      </c>
      <c r="L3500" s="3">
        <f t="shared" si="219"/>
        <v>2767.85</v>
      </c>
      <c r="M3500" s="3" t="str">
        <f>TEXT(Table3[[#This Row],[Date]], "mmmm")</f>
        <v>February</v>
      </c>
      <c r="N3500" s="3" t="str">
        <f>_xlfn.XLOOKUP(D3500,Customers!A:A,Customers!B:B )</f>
        <v>Savage, Boyle and Kennedy</v>
      </c>
      <c r="O3500" s="3" t="str">
        <f>_xlfn.XLOOKUP(C3500,Books!A:A,Books!B:B)</f>
        <v>Remember serve</v>
      </c>
      <c r="P3500" s="3" t="str">
        <f>INDEX(Customers!B:B,MATCH(D3500,Customers!A:A,0))</f>
        <v>Savage, Boyle and Kennedy</v>
      </c>
    </row>
    <row r="3501" spans="1:16">
      <c r="A3501" t="s">
        <v>4148</v>
      </c>
      <c r="B3501" s="5">
        <v>44960</v>
      </c>
      <c r="C3501" t="s">
        <v>70</v>
      </c>
      <c r="D3501" t="s">
        <v>566</v>
      </c>
      <c r="E3501">
        <v>8</v>
      </c>
      <c r="F3501" t="str">
        <f t="shared" si="216"/>
        <v>Bulk</v>
      </c>
      <c r="G3501" s="3">
        <v>370</v>
      </c>
      <c r="H3501">
        <v>0</v>
      </c>
      <c r="I3501" t="str">
        <f t="shared" si="217"/>
        <v>full price</v>
      </c>
      <c r="J3501" s="3">
        <f>Table3[[#This Row],[Quantity_Sold]]*Table3[[#This Row],[Selling_Price]]</f>
        <v>2960</v>
      </c>
      <c r="K3501" s="3">
        <f t="shared" si="218"/>
        <v>0</v>
      </c>
      <c r="L3501" s="3">
        <f t="shared" si="219"/>
        <v>2960</v>
      </c>
      <c r="M3501" s="3" t="str">
        <f>TEXT(Table3[[#This Row],[Date]], "mmmm")</f>
        <v>February</v>
      </c>
      <c r="N3501" s="3" t="str">
        <f>_xlfn.XLOOKUP(D3501,Customers!A:A,Customers!B:B )</f>
        <v>Benson, Cervantes and Johnson</v>
      </c>
      <c r="O3501" s="3" t="str">
        <f>_xlfn.XLOOKUP(C3501,Books!A:A,Books!B:B)</f>
        <v>Assume wrong</v>
      </c>
      <c r="P3501" s="3" t="str">
        <f>INDEX(Customers!B:B,MATCH(D3501,Customers!A:A,0))</f>
        <v>Benson, Cervantes and Johnson</v>
      </c>
    </row>
    <row r="3502" spans="1:16">
      <c r="A3502" t="s">
        <v>4149</v>
      </c>
      <c r="B3502" s="5">
        <v>44979</v>
      </c>
      <c r="C3502" t="s">
        <v>94</v>
      </c>
      <c r="D3502" t="s">
        <v>568</v>
      </c>
      <c r="E3502">
        <v>8</v>
      </c>
      <c r="F3502" t="str">
        <f t="shared" si="216"/>
        <v>Bulk</v>
      </c>
      <c r="G3502" s="3">
        <v>262</v>
      </c>
      <c r="H3502">
        <v>5</v>
      </c>
      <c r="I3502" t="str">
        <f t="shared" si="217"/>
        <v>discounted</v>
      </c>
      <c r="J3502" s="3">
        <f>Table3[[#This Row],[Quantity_Sold]]*Table3[[#This Row],[Selling_Price]]</f>
        <v>2096</v>
      </c>
      <c r="K3502" s="3">
        <f t="shared" si="218"/>
        <v>13.1</v>
      </c>
      <c r="L3502" s="3">
        <f t="shared" si="219"/>
        <v>2082.9</v>
      </c>
      <c r="M3502" s="3" t="str">
        <f>TEXT(Table3[[#This Row],[Date]], "mmmm")</f>
        <v>February</v>
      </c>
      <c r="N3502" s="3" t="str">
        <f>_xlfn.XLOOKUP(D3502,Customers!A:A,Customers!B:B )</f>
        <v>Smith PLC</v>
      </c>
      <c r="O3502" s="3" t="str">
        <f>_xlfn.XLOOKUP(C3502,Books!A:A,Books!B:B)</f>
        <v>Number owner</v>
      </c>
      <c r="P3502" s="3" t="str">
        <f>INDEX(Customers!B:B,MATCH(D3502,Customers!A:A,0))</f>
        <v>Smith PLC</v>
      </c>
    </row>
    <row r="3503" spans="1:16">
      <c r="A3503" t="s">
        <v>4150</v>
      </c>
      <c r="B3503" s="5">
        <v>44975</v>
      </c>
      <c r="C3503" t="s">
        <v>10</v>
      </c>
      <c r="D3503" t="s">
        <v>310</v>
      </c>
      <c r="E3503">
        <v>8</v>
      </c>
      <c r="F3503" t="str">
        <f t="shared" si="216"/>
        <v>Bulk</v>
      </c>
      <c r="G3503" s="3">
        <v>167</v>
      </c>
      <c r="H3503">
        <v>5</v>
      </c>
      <c r="I3503" t="str">
        <f t="shared" si="217"/>
        <v>discounted</v>
      </c>
      <c r="J3503" s="3">
        <f>Table3[[#This Row],[Quantity_Sold]]*Table3[[#This Row],[Selling_Price]]</f>
        <v>1336</v>
      </c>
      <c r="K3503" s="3">
        <f t="shared" si="218"/>
        <v>8.35</v>
      </c>
      <c r="L3503" s="3">
        <f t="shared" si="219"/>
        <v>1327.65</v>
      </c>
      <c r="M3503" s="3" t="str">
        <f>TEXT(Table3[[#This Row],[Date]], "mmmm")</f>
        <v>February</v>
      </c>
      <c r="N3503" s="3" t="str">
        <f>_xlfn.XLOOKUP(D3503,Customers!A:A,Customers!B:B )</f>
        <v>Jackson-Hays</v>
      </c>
      <c r="O3503" s="3" t="str">
        <f>_xlfn.XLOOKUP(C3503,Books!A:A,Books!B:B)</f>
        <v>Late</v>
      </c>
      <c r="P3503" s="3" t="str">
        <f>INDEX(Customers!B:B,MATCH(D3503,Customers!A:A,0))</f>
        <v>Jackson-Hays</v>
      </c>
    </row>
    <row r="3504" spans="1:16">
      <c r="A3504" t="s">
        <v>4151</v>
      </c>
      <c r="B3504" s="5">
        <v>44984</v>
      </c>
      <c r="C3504" t="s">
        <v>66</v>
      </c>
      <c r="D3504" t="s">
        <v>484</v>
      </c>
      <c r="E3504">
        <v>3</v>
      </c>
      <c r="F3504" t="str">
        <f t="shared" si="216"/>
        <v>normal</v>
      </c>
      <c r="G3504" s="3">
        <v>271</v>
      </c>
      <c r="H3504">
        <v>10</v>
      </c>
      <c r="I3504" t="str">
        <f t="shared" si="217"/>
        <v>discounted</v>
      </c>
      <c r="J3504" s="3">
        <f>Table3[[#This Row],[Quantity_Sold]]*Table3[[#This Row],[Selling_Price]]</f>
        <v>813</v>
      </c>
      <c r="K3504" s="3">
        <f t="shared" si="218"/>
        <v>27.1</v>
      </c>
      <c r="L3504" s="3">
        <f t="shared" si="219"/>
        <v>785.9</v>
      </c>
      <c r="M3504" s="3" t="str">
        <f>TEXT(Table3[[#This Row],[Date]], "mmmm")</f>
        <v>February</v>
      </c>
      <c r="N3504" s="3" t="str">
        <f>_xlfn.XLOOKUP(D3504,Customers!A:A,Customers!B:B )</f>
        <v>Hall-Morgan</v>
      </c>
      <c r="O3504" s="3" t="str">
        <f>_xlfn.XLOOKUP(C3504,Books!A:A,Books!B:B)</f>
        <v>Easy citizen time</v>
      </c>
      <c r="P3504" s="3" t="str">
        <f>INDEX(Customers!B:B,MATCH(D3504,Customers!A:A,0))</f>
        <v>Hall-Morgan</v>
      </c>
    </row>
    <row r="3505" spans="1:16">
      <c r="A3505" t="s">
        <v>4152</v>
      </c>
      <c r="B3505" s="5">
        <v>44978</v>
      </c>
      <c r="C3505" t="s">
        <v>52</v>
      </c>
      <c r="D3505" t="s">
        <v>302</v>
      </c>
      <c r="E3505">
        <v>8</v>
      </c>
      <c r="F3505" t="str">
        <f t="shared" si="216"/>
        <v>Bulk</v>
      </c>
      <c r="G3505" s="3">
        <v>441</v>
      </c>
      <c r="H3505">
        <v>15</v>
      </c>
      <c r="I3505" t="str">
        <f t="shared" si="217"/>
        <v>discounted</v>
      </c>
      <c r="J3505" s="3">
        <f>Table3[[#This Row],[Quantity_Sold]]*Table3[[#This Row],[Selling_Price]]</f>
        <v>3528</v>
      </c>
      <c r="K3505" s="3">
        <f t="shared" si="218"/>
        <v>66.150000000000006</v>
      </c>
      <c r="L3505" s="3">
        <f t="shared" si="219"/>
        <v>3461.85</v>
      </c>
      <c r="M3505" s="3" t="str">
        <f>TEXT(Table3[[#This Row],[Date]], "mmmm")</f>
        <v>February</v>
      </c>
      <c r="N3505" s="3" t="str">
        <f>_xlfn.XLOOKUP(D3505,Customers!A:A,Customers!B:B )</f>
        <v>Miles Ltd</v>
      </c>
      <c r="O3505" s="3" t="str">
        <f>_xlfn.XLOOKUP(C3505,Books!A:A,Books!B:B)</f>
        <v>Hope meet thing</v>
      </c>
      <c r="P3505" s="3" t="str">
        <f>INDEX(Customers!B:B,MATCH(D3505,Customers!A:A,0))</f>
        <v>Miles Ltd</v>
      </c>
    </row>
    <row r="3506" spans="1:16">
      <c r="A3506" t="s">
        <v>4153</v>
      </c>
      <c r="B3506" s="5">
        <v>44966</v>
      </c>
      <c r="C3506" t="s">
        <v>94</v>
      </c>
      <c r="D3506" t="s">
        <v>290</v>
      </c>
      <c r="E3506">
        <v>6</v>
      </c>
      <c r="F3506" t="str">
        <f t="shared" si="216"/>
        <v>Bulk</v>
      </c>
      <c r="G3506" s="3">
        <v>262</v>
      </c>
      <c r="H3506">
        <v>0</v>
      </c>
      <c r="I3506" t="str">
        <f t="shared" si="217"/>
        <v>full price</v>
      </c>
      <c r="J3506" s="3">
        <f>Table3[[#This Row],[Quantity_Sold]]*Table3[[#This Row],[Selling_Price]]</f>
        <v>1572</v>
      </c>
      <c r="K3506" s="3">
        <f t="shared" si="218"/>
        <v>0</v>
      </c>
      <c r="L3506" s="3">
        <f t="shared" si="219"/>
        <v>1572</v>
      </c>
      <c r="M3506" s="3" t="str">
        <f>TEXT(Table3[[#This Row],[Date]], "mmmm")</f>
        <v>February</v>
      </c>
      <c r="N3506" s="3" t="str">
        <f>_xlfn.XLOOKUP(D3506,Customers!A:A,Customers!B:B )</f>
        <v>Kaiser Group</v>
      </c>
      <c r="O3506" s="3" t="str">
        <f>_xlfn.XLOOKUP(C3506,Books!A:A,Books!B:B)</f>
        <v>Number owner</v>
      </c>
      <c r="P3506" s="3" t="str">
        <f>INDEX(Customers!B:B,MATCH(D3506,Customers!A:A,0))</f>
        <v>Kaiser Group</v>
      </c>
    </row>
    <row r="3507" spans="1:16">
      <c r="A3507" t="s">
        <v>4154</v>
      </c>
      <c r="B3507" s="5">
        <v>44980</v>
      </c>
      <c r="C3507" t="s">
        <v>44</v>
      </c>
      <c r="D3507" t="s">
        <v>296</v>
      </c>
      <c r="E3507">
        <v>5</v>
      </c>
      <c r="F3507" t="str">
        <f t="shared" si="216"/>
        <v>normal</v>
      </c>
      <c r="G3507" s="3">
        <v>295</v>
      </c>
      <c r="H3507">
        <v>0</v>
      </c>
      <c r="I3507" t="str">
        <f t="shared" si="217"/>
        <v>full price</v>
      </c>
      <c r="J3507" s="3">
        <f>Table3[[#This Row],[Quantity_Sold]]*Table3[[#This Row],[Selling_Price]]</f>
        <v>1475</v>
      </c>
      <c r="K3507" s="3">
        <f t="shared" si="218"/>
        <v>0</v>
      </c>
      <c r="L3507" s="3">
        <f t="shared" si="219"/>
        <v>1475</v>
      </c>
      <c r="M3507" s="3" t="str">
        <f>TEXT(Table3[[#This Row],[Date]], "mmmm")</f>
        <v>February</v>
      </c>
      <c r="N3507" s="3" t="str">
        <f>_xlfn.XLOOKUP(D3507,Customers!A:A,Customers!B:B )</f>
        <v>Lee, Mullen and Hall</v>
      </c>
      <c r="O3507" s="3" t="str">
        <f>_xlfn.XLOOKUP(C3507,Books!A:A,Books!B:B)</f>
        <v>Once suddenly</v>
      </c>
      <c r="P3507" s="3" t="str">
        <f>INDEX(Customers!B:B,MATCH(D3507,Customers!A:A,0))</f>
        <v>Lee, Mullen and Hall</v>
      </c>
    </row>
    <row r="3508" spans="1:16">
      <c r="A3508" t="s">
        <v>4155</v>
      </c>
      <c r="B3508" s="5">
        <v>44963</v>
      </c>
      <c r="C3508" t="s">
        <v>88</v>
      </c>
      <c r="D3508" t="s">
        <v>344</v>
      </c>
      <c r="E3508">
        <v>7</v>
      </c>
      <c r="F3508" t="str">
        <f t="shared" si="216"/>
        <v>Bulk</v>
      </c>
      <c r="G3508" s="3">
        <v>456</v>
      </c>
      <c r="H3508">
        <v>5</v>
      </c>
      <c r="I3508" t="str">
        <f t="shared" si="217"/>
        <v>discounted</v>
      </c>
      <c r="J3508" s="3">
        <f>Table3[[#This Row],[Quantity_Sold]]*Table3[[#This Row],[Selling_Price]]</f>
        <v>3192</v>
      </c>
      <c r="K3508" s="3">
        <f t="shared" si="218"/>
        <v>22.8</v>
      </c>
      <c r="L3508" s="3">
        <f t="shared" si="219"/>
        <v>3169.2</v>
      </c>
      <c r="M3508" s="3" t="str">
        <f>TEXT(Table3[[#This Row],[Date]], "mmmm")</f>
        <v>February</v>
      </c>
      <c r="N3508" s="3" t="str">
        <f>_xlfn.XLOOKUP(D3508,Customers!A:A,Customers!B:B )</f>
        <v>Newman-Fitzgerald</v>
      </c>
      <c r="O3508" s="3" t="str">
        <f>_xlfn.XLOOKUP(C3508,Books!A:A,Books!B:B)</f>
        <v>Lay chance</v>
      </c>
      <c r="P3508" s="3" t="str">
        <f>INDEX(Customers!B:B,MATCH(D3508,Customers!A:A,0))</f>
        <v>Newman-Fitzgerald</v>
      </c>
    </row>
    <row r="3509" spans="1:16">
      <c r="A3509" t="s">
        <v>4156</v>
      </c>
      <c r="B3509" s="5">
        <v>44972</v>
      </c>
      <c r="C3509" t="s">
        <v>26</v>
      </c>
      <c r="D3509" t="s">
        <v>604</v>
      </c>
      <c r="E3509">
        <v>10</v>
      </c>
      <c r="F3509" t="str">
        <f t="shared" si="216"/>
        <v>Bulk</v>
      </c>
      <c r="G3509" s="3">
        <v>210</v>
      </c>
      <c r="H3509">
        <v>0</v>
      </c>
      <c r="I3509" t="str">
        <f t="shared" si="217"/>
        <v>full price</v>
      </c>
      <c r="J3509" s="3">
        <f>Table3[[#This Row],[Quantity_Sold]]*Table3[[#This Row],[Selling_Price]]</f>
        <v>2100</v>
      </c>
      <c r="K3509" s="3">
        <f t="shared" si="218"/>
        <v>0</v>
      </c>
      <c r="L3509" s="3">
        <f t="shared" si="219"/>
        <v>2100</v>
      </c>
      <c r="M3509" s="3" t="str">
        <f>TEXT(Table3[[#This Row],[Date]], "mmmm")</f>
        <v>February</v>
      </c>
      <c r="N3509" s="3" t="str">
        <f>_xlfn.XLOOKUP(D3509,Customers!A:A,Customers!B:B )</f>
        <v>Mclaughlin-Ballard</v>
      </c>
      <c r="O3509" s="3" t="str">
        <f>_xlfn.XLOOKUP(C3509,Books!A:A,Books!B:B)</f>
        <v>Nearly material</v>
      </c>
      <c r="P3509" s="3" t="str">
        <f>INDEX(Customers!B:B,MATCH(D3509,Customers!A:A,0))</f>
        <v>Mclaughlin-Ballard</v>
      </c>
    </row>
    <row r="3510" spans="1:16">
      <c r="A3510" t="s">
        <v>4157</v>
      </c>
      <c r="B3510" s="5">
        <v>44983</v>
      </c>
      <c r="C3510" t="s">
        <v>124</v>
      </c>
      <c r="D3510" t="s">
        <v>466</v>
      </c>
      <c r="E3510">
        <v>7</v>
      </c>
      <c r="F3510" t="str">
        <f t="shared" si="216"/>
        <v>Bulk</v>
      </c>
      <c r="G3510" s="3">
        <v>362</v>
      </c>
      <c r="H3510">
        <v>10</v>
      </c>
      <c r="I3510" t="str">
        <f t="shared" si="217"/>
        <v>discounted</v>
      </c>
      <c r="J3510" s="3">
        <f>Table3[[#This Row],[Quantity_Sold]]*Table3[[#This Row],[Selling_Price]]</f>
        <v>2534</v>
      </c>
      <c r="K3510" s="3">
        <f t="shared" si="218"/>
        <v>36.200000000000003</v>
      </c>
      <c r="L3510" s="3">
        <f t="shared" si="219"/>
        <v>2497.8000000000002</v>
      </c>
      <c r="M3510" s="3" t="str">
        <f>TEXT(Table3[[#This Row],[Date]], "mmmm")</f>
        <v>February</v>
      </c>
      <c r="N3510" s="3" t="str">
        <f>_xlfn.XLOOKUP(D3510,Customers!A:A,Customers!B:B )</f>
        <v>Knight-Coleman</v>
      </c>
      <c r="O3510" s="3" t="str">
        <f>_xlfn.XLOOKUP(C3510,Books!A:A,Books!B:B)</f>
        <v>Financial</v>
      </c>
      <c r="P3510" s="3" t="str">
        <f>INDEX(Customers!B:B,MATCH(D3510,Customers!A:A,0))</f>
        <v>Knight-Coleman</v>
      </c>
    </row>
    <row r="3511" spans="1:16">
      <c r="A3511" t="s">
        <v>4158</v>
      </c>
      <c r="B3511" s="5">
        <v>44978</v>
      </c>
      <c r="C3511" t="s">
        <v>18</v>
      </c>
      <c r="D3511" t="s">
        <v>392</v>
      </c>
      <c r="E3511">
        <v>8</v>
      </c>
      <c r="F3511" t="str">
        <f t="shared" si="216"/>
        <v>Bulk</v>
      </c>
      <c r="G3511" s="3">
        <v>500</v>
      </c>
      <c r="H3511">
        <v>15</v>
      </c>
      <c r="I3511" t="str">
        <f t="shared" si="217"/>
        <v>discounted</v>
      </c>
      <c r="J3511" s="3">
        <f>Table3[[#This Row],[Quantity_Sold]]*Table3[[#This Row],[Selling_Price]]</f>
        <v>4000</v>
      </c>
      <c r="K3511" s="3">
        <f t="shared" si="218"/>
        <v>75</v>
      </c>
      <c r="L3511" s="3">
        <f t="shared" si="219"/>
        <v>3925</v>
      </c>
      <c r="M3511" s="3" t="str">
        <f>TEXT(Table3[[#This Row],[Date]], "mmmm")</f>
        <v>February</v>
      </c>
      <c r="N3511" s="3" t="str">
        <f>_xlfn.XLOOKUP(D3511,Customers!A:A,Customers!B:B )</f>
        <v>Bruce-Jacobs</v>
      </c>
      <c r="O3511" s="3" t="str">
        <f>_xlfn.XLOOKUP(C3511,Books!A:A,Books!B:B)</f>
        <v>Cell become</v>
      </c>
      <c r="P3511" s="3" t="str">
        <f>INDEX(Customers!B:B,MATCH(D3511,Customers!A:A,0))</f>
        <v>Bruce-Jacobs</v>
      </c>
    </row>
    <row r="3512" spans="1:16">
      <c r="A3512" t="s">
        <v>4159</v>
      </c>
      <c r="B3512" s="5">
        <v>44967</v>
      </c>
      <c r="C3512" t="s">
        <v>24</v>
      </c>
      <c r="D3512" t="s">
        <v>278</v>
      </c>
      <c r="E3512">
        <v>3</v>
      </c>
      <c r="F3512" t="str">
        <f t="shared" si="216"/>
        <v>normal</v>
      </c>
      <c r="G3512" s="3">
        <v>492</v>
      </c>
      <c r="H3512">
        <v>0</v>
      </c>
      <c r="I3512" t="str">
        <f t="shared" si="217"/>
        <v>full price</v>
      </c>
      <c r="J3512" s="3">
        <f>Table3[[#This Row],[Quantity_Sold]]*Table3[[#This Row],[Selling_Price]]</f>
        <v>1476</v>
      </c>
      <c r="K3512" s="3">
        <f t="shared" si="218"/>
        <v>0</v>
      </c>
      <c r="L3512" s="3">
        <f t="shared" si="219"/>
        <v>1476</v>
      </c>
      <c r="M3512" s="3" t="str">
        <f>TEXT(Table3[[#This Row],[Date]], "mmmm")</f>
        <v>February</v>
      </c>
      <c r="N3512" s="3" t="str">
        <f>_xlfn.XLOOKUP(D3512,Customers!A:A,Customers!B:B )</f>
        <v>Reid, Chavez and Flowers</v>
      </c>
      <c r="O3512" s="3" t="str">
        <f>_xlfn.XLOOKUP(C3512,Books!A:A,Books!B:B)</f>
        <v>Audience stop sport</v>
      </c>
      <c r="P3512" s="3" t="str">
        <f>INDEX(Customers!B:B,MATCH(D3512,Customers!A:A,0))</f>
        <v>Reid, Chavez and Flowers</v>
      </c>
    </row>
    <row r="3513" spans="1:16">
      <c r="A3513" t="s">
        <v>4160</v>
      </c>
      <c r="B3513" s="5">
        <v>44970</v>
      </c>
      <c r="C3513" t="s">
        <v>32</v>
      </c>
      <c r="D3513" t="s">
        <v>554</v>
      </c>
      <c r="E3513">
        <v>10</v>
      </c>
      <c r="F3513" t="str">
        <f t="shared" si="216"/>
        <v>Bulk</v>
      </c>
      <c r="G3513" s="3">
        <v>186</v>
      </c>
      <c r="H3513">
        <v>10</v>
      </c>
      <c r="I3513" t="str">
        <f t="shared" si="217"/>
        <v>discounted</v>
      </c>
      <c r="J3513" s="3">
        <f>Table3[[#This Row],[Quantity_Sold]]*Table3[[#This Row],[Selling_Price]]</f>
        <v>1860</v>
      </c>
      <c r="K3513" s="3">
        <f t="shared" si="218"/>
        <v>18.600000000000001</v>
      </c>
      <c r="L3513" s="3">
        <f t="shared" si="219"/>
        <v>1841.4</v>
      </c>
      <c r="M3513" s="3" t="str">
        <f>TEXT(Table3[[#This Row],[Date]], "mmmm")</f>
        <v>February</v>
      </c>
      <c r="N3513" s="3" t="str">
        <f>_xlfn.XLOOKUP(D3513,Customers!A:A,Customers!B:B )</f>
        <v>Casey-Orozco</v>
      </c>
      <c r="O3513" s="3" t="str">
        <f>_xlfn.XLOOKUP(C3513,Books!A:A,Books!B:B)</f>
        <v>Charge along</v>
      </c>
      <c r="P3513" s="3" t="str">
        <f>INDEX(Customers!B:B,MATCH(D3513,Customers!A:A,0))</f>
        <v>Casey-Orozco</v>
      </c>
    </row>
    <row r="3514" spans="1:16">
      <c r="A3514" t="s">
        <v>4161</v>
      </c>
      <c r="B3514" s="5">
        <v>44979</v>
      </c>
      <c r="C3514" t="s">
        <v>56</v>
      </c>
      <c r="D3514" t="s">
        <v>556</v>
      </c>
      <c r="E3514">
        <v>6</v>
      </c>
      <c r="F3514" t="str">
        <f t="shared" si="216"/>
        <v>Bulk</v>
      </c>
      <c r="G3514" s="3">
        <v>222</v>
      </c>
      <c r="H3514">
        <v>5</v>
      </c>
      <c r="I3514" t="str">
        <f t="shared" si="217"/>
        <v>discounted</v>
      </c>
      <c r="J3514" s="3">
        <f>Table3[[#This Row],[Quantity_Sold]]*Table3[[#This Row],[Selling_Price]]</f>
        <v>1332</v>
      </c>
      <c r="K3514" s="3">
        <f t="shared" si="218"/>
        <v>11.1</v>
      </c>
      <c r="L3514" s="3">
        <f t="shared" si="219"/>
        <v>1320.9</v>
      </c>
      <c r="M3514" s="3" t="str">
        <f>TEXT(Table3[[#This Row],[Date]], "mmmm")</f>
        <v>February</v>
      </c>
      <c r="N3514" s="3" t="str">
        <f>_xlfn.XLOOKUP(D3514,Customers!A:A,Customers!B:B )</f>
        <v>Richards Ltd</v>
      </c>
      <c r="O3514" s="3" t="str">
        <f>_xlfn.XLOOKUP(C3514,Books!A:A,Books!B:B)</f>
        <v>Unit coach</v>
      </c>
      <c r="P3514" s="3" t="str">
        <f>INDEX(Customers!B:B,MATCH(D3514,Customers!A:A,0))</f>
        <v>Richards Ltd</v>
      </c>
    </row>
    <row r="3515" spans="1:16">
      <c r="A3515" t="s">
        <v>4162</v>
      </c>
      <c r="B3515" s="5">
        <v>44981</v>
      </c>
      <c r="C3515" t="s">
        <v>15</v>
      </c>
      <c r="D3515" t="s">
        <v>380</v>
      </c>
      <c r="E3515">
        <v>9</v>
      </c>
      <c r="F3515" t="str">
        <f t="shared" si="216"/>
        <v>Bulk</v>
      </c>
      <c r="G3515" s="3">
        <v>248</v>
      </c>
      <c r="H3515">
        <v>10</v>
      </c>
      <c r="I3515" t="str">
        <f t="shared" si="217"/>
        <v>discounted</v>
      </c>
      <c r="J3515" s="3">
        <f>Table3[[#This Row],[Quantity_Sold]]*Table3[[#This Row],[Selling_Price]]</f>
        <v>2232</v>
      </c>
      <c r="K3515" s="3">
        <f t="shared" si="218"/>
        <v>24.8</v>
      </c>
      <c r="L3515" s="3">
        <f t="shared" si="219"/>
        <v>2207.1999999999998</v>
      </c>
      <c r="M3515" s="3" t="str">
        <f>TEXT(Table3[[#This Row],[Date]], "mmmm")</f>
        <v>February</v>
      </c>
      <c r="N3515" s="3" t="str">
        <f>_xlfn.XLOOKUP(D3515,Customers!A:A,Customers!B:B )</f>
        <v>Barnes-Johnson</v>
      </c>
      <c r="O3515" s="3" t="str">
        <f>_xlfn.XLOOKUP(C3515,Books!A:A,Books!B:B)</f>
        <v>Especially father down</v>
      </c>
      <c r="P3515" s="3" t="str">
        <f>INDEX(Customers!B:B,MATCH(D3515,Customers!A:A,0))</f>
        <v>Barnes-Johnson</v>
      </c>
    </row>
    <row r="3516" spans="1:16">
      <c r="A3516" t="s">
        <v>4163</v>
      </c>
      <c r="B3516" s="5">
        <v>44960</v>
      </c>
      <c r="C3516" t="s">
        <v>7</v>
      </c>
      <c r="D3516" t="s">
        <v>246</v>
      </c>
      <c r="E3516">
        <v>4</v>
      </c>
      <c r="F3516" t="str">
        <f t="shared" si="216"/>
        <v>normal</v>
      </c>
      <c r="G3516" s="3">
        <v>341</v>
      </c>
      <c r="H3516">
        <v>10</v>
      </c>
      <c r="I3516" t="str">
        <f t="shared" si="217"/>
        <v>discounted</v>
      </c>
      <c r="J3516" s="3">
        <f>Table3[[#This Row],[Quantity_Sold]]*Table3[[#This Row],[Selling_Price]]</f>
        <v>1364</v>
      </c>
      <c r="K3516" s="3">
        <f t="shared" si="218"/>
        <v>34.1</v>
      </c>
      <c r="L3516" s="3">
        <f t="shared" si="219"/>
        <v>1329.9</v>
      </c>
      <c r="M3516" s="3" t="str">
        <f>TEXT(Table3[[#This Row],[Date]], "mmmm")</f>
        <v>February</v>
      </c>
      <c r="N3516" s="3" t="str">
        <f>_xlfn.XLOOKUP(D3516,Customers!A:A,Customers!B:B )</f>
        <v>Murphy LLC</v>
      </c>
      <c r="O3516" s="3" t="str">
        <f>_xlfn.XLOOKUP(C3516,Books!A:A,Books!B:B)</f>
        <v>Key protect simple fall</v>
      </c>
      <c r="P3516" s="3" t="str">
        <f>INDEX(Customers!B:B,MATCH(D3516,Customers!A:A,0))</f>
        <v>Murphy LLC</v>
      </c>
    </row>
    <row r="3517" spans="1:16">
      <c r="A3517" t="s">
        <v>4164</v>
      </c>
      <c r="B3517" s="5">
        <v>44973</v>
      </c>
      <c r="C3517" t="s">
        <v>126</v>
      </c>
      <c r="D3517" t="s">
        <v>314</v>
      </c>
      <c r="E3517">
        <v>3</v>
      </c>
      <c r="F3517" t="str">
        <f t="shared" si="216"/>
        <v>normal</v>
      </c>
      <c r="G3517" s="3">
        <v>399</v>
      </c>
      <c r="H3517">
        <v>10</v>
      </c>
      <c r="I3517" t="str">
        <f t="shared" si="217"/>
        <v>discounted</v>
      </c>
      <c r="J3517" s="3">
        <f>Table3[[#This Row],[Quantity_Sold]]*Table3[[#This Row],[Selling_Price]]</f>
        <v>1197</v>
      </c>
      <c r="K3517" s="3">
        <f t="shared" si="218"/>
        <v>39.9</v>
      </c>
      <c r="L3517" s="3">
        <f t="shared" si="219"/>
        <v>1157.0999999999999</v>
      </c>
      <c r="M3517" s="3" t="str">
        <f>TEXT(Table3[[#This Row],[Date]], "mmmm")</f>
        <v>February</v>
      </c>
      <c r="N3517" s="3" t="str">
        <f>_xlfn.XLOOKUP(D3517,Customers!A:A,Customers!B:B )</f>
        <v>Anderson LLC</v>
      </c>
      <c r="O3517" s="3" t="str">
        <f>_xlfn.XLOOKUP(C3517,Books!A:A,Books!B:B)</f>
        <v>Ahead leg senior</v>
      </c>
      <c r="P3517" s="3" t="str">
        <f>INDEX(Customers!B:B,MATCH(D3517,Customers!A:A,0))</f>
        <v>Anderson LLC</v>
      </c>
    </row>
    <row r="3518" spans="1:16">
      <c r="A3518" t="s">
        <v>4165</v>
      </c>
      <c r="B3518" s="5">
        <v>44970</v>
      </c>
      <c r="C3518" t="s">
        <v>86</v>
      </c>
      <c r="D3518" t="s">
        <v>338</v>
      </c>
      <c r="E3518">
        <v>6</v>
      </c>
      <c r="F3518" t="str">
        <f t="shared" si="216"/>
        <v>Bulk</v>
      </c>
      <c r="G3518" s="3">
        <v>356</v>
      </c>
      <c r="H3518">
        <v>5</v>
      </c>
      <c r="I3518" t="str">
        <f t="shared" si="217"/>
        <v>discounted</v>
      </c>
      <c r="J3518" s="3">
        <f>Table3[[#This Row],[Quantity_Sold]]*Table3[[#This Row],[Selling_Price]]</f>
        <v>2136</v>
      </c>
      <c r="K3518" s="3">
        <f t="shared" si="218"/>
        <v>17.8</v>
      </c>
      <c r="L3518" s="3">
        <f t="shared" si="219"/>
        <v>2118.1999999999998</v>
      </c>
      <c r="M3518" s="3" t="str">
        <f>TEXT(Table3[[#This Row],[Date]], "mmmm")</f>
        <v>February</v>
      </c>
      <c r="N3518" s="3" t="str">
        <f>_xlfn.XLOOKUP(D3518,Customers!A:A,Customers!B:B )</f>
        <v>Mahoney-Long</v>
      </c>
      <c r="O3518" s="3" t="str">
        <f>_xlfn.XLOOKUP(C3518,Books!A:A,Books!B:B)</f>
        <v>While responsibility</v>
      </c>
      <c r="P3518" s="3" t="str">
        <f>INDEX(Customers!B:B,MATCH(D3518,Customers!A:A,0))</f>
        <v>Mahoney-Long</v>
      </c>
    </row>
    <row r="3519" spans="1:16">
      <c r="A3519" t="s">
        <v>4166</v>
      </c>
      <c r="B3519" s="5">
        <v>44958</v>
      </c>
      <c r="C3519" t="s">
        <v>100</v>
      </c>
      <c r="D3519" t="s">
        <v>178</v>
      </c>
      <c r="E3519">
        <v>7</v>
      </c>
      <c r="F3519" t="str">
        <f t="shared" si="216"/>
        <v>Bulk</v>
      </c>
      <c r="G3519" s="3">
        <v>334</v>
      </c>
      <c r="H3519">
        <v>15</v>
      </c>
      <c r="I3519" t="str">
        <f t="shared" si="217"/>
        <v>discounted</v>
      </c>
      <c r="J3519" s="3">
        <f>Table3[[#This Row],[Quantity_Sold]]*Table3[[#This Row],[Selling_Price]]</f>
        <v>2338</v>
      </c>
      <c r="K3519" s="3">
        <f t="shared" si="218"/>
        <v>50.1</v>
      </c>
      <c r="L3519" s="3">
        <f t="shared" si="219"/>
        <v>2287.9</v>
      </c>
      <c r="M3519" s="3" t="str">
        <f>TEXT(Table3[[#This Row],[Date]], "mmmm")</f>
        <v>February</v>
      </c>
      <c r="N3519" s="3" t="str">
        <f>_xlfn.XLOOKUP(D3519,Customers!A:A,Customers!B:B )</f>
        <v>Ross, Ballard and Clark</v>
      </c>
      <c r="O3519" s="3" t="str">
        <f>_xlfn.XLOOKUP(C3519,Books!A:A,Books!B:B)</f>
        <v>Prevent particularly wrong</v>
      </c>
      <c r="P3519" s="3" t="str">
        <f>INDEX(Customers!B:B,MATCH(D3519,Customers!A:A,0))</f>
        <v>Ross, Ballard and Clark</v>
      </c>
    </row>
    <row r="3520" spans="1:16">
      <c r="A3520" t="s">
        <v>4167</v>
      </c>
      <c r="B3520" s="5">
        <v>44963</v>
      </c>
      <c r="C3520" t="s">
        <v>54</v>
      </c>
      <c r="D3520" t="s">
        <v>274</v>
      </c>
      <c r="E3520">
        <v>3</v>
      </c>
      <c r="F3520" t="str">
        <f t="shared" si="216"/>
        <v>normal</v>
      </c>
      <c r="G3520" s="3">
        <v>421</v>
      </c>
      <c r="H3520">
        <v>5</v>
      </c>
      <c r="I3520" t="str">
        <f t="shared" si="217"/>
        <v>discounted</v>
      </c>
      <c r="J3520" s="3">
        <f>Table3[[#This Row],[Quantity_Sold]]*Table3[[#This Row],[Selling_Price]]</f>
        <v>1263</v>
      </c>
      <c r="K3520" s="3">
        <f t="shared" si="218"/>
        <v>21.05</v>
      </c>
      <c r="L3520" s="3">
        <f t="shared" si="219"/>
        <v>1241.95</v>
      </c>
      <c r="M3520" s="3" t="str">
        <f>TEXT(Table3[[#This Row],[Date]], "mmmm")</f>
        <v>February</v>
      </c>
      <c r="N3520" s="3" t="str">
        <f>_xlfn.XLOOKUP(D3520,Customers!A:A,Customers!B:B )</f>
        <v>Green, Wilson and Flynn</v>
      </c>
      <c r="O3520" s="3" t="str">
        <f>_xlfn.XLOOKUP(C3520,Books!A:A,Books!B:B)</f>
        <v>Author director</v>
      </c>
      <c r="P3520" s="3" t="str">
        <f>INDEX(Customers!B:B,MATCH(D3520,Customers!A:A,0))</f>
        <v>Green, Wilson and Flynn</v>
      </c>
    </row>
    <row r="3521" spans="1:16">
      <c r="A3521" t="s">
        <v>4168</v>
      </c>
      <c r="B3521" s="5">
        <v>44959</v>
      </c>
      <c r="C3521" t="s">
        <v>68</v>
      </c>
      <c r="D3521" t="s">
        <v>402</v>
      </c>
      <c r="E3521">
        <v>8</v>
      </c>
      <c r="F3521" t="str">
        <f t="shared" si="216"/>
        <v>Bulk</v>
      </c>
      <c r="G3521" s="3">
        <v>410</v>
      </c>
      <c r="H3521">
        <v>0</v>
      </c>
      <c r="I3521" t="str">
        <f t="shared" si="217"/>
        <v>full price</v>
      </c>
      <c r="J3521" s="3">
        <f>Table3[[#This Row],[Quantity_Sold]]*Table3[[#This Row],[Selling_Price]]</f>
        <v>3280</v>
      </c>
      <c r="K3521" s="3">
        <f t="shared" si="218"/>
        <v>0</v>
      </c>
      <c r="L3521" s="3">
        <f t="shared" si="219"/>
        <v>3280</v>
      </c>
      <c r="M3521" s="3" t="str">
        <f>TEXT(Table3[[#This Row],[Date]], "mmmm")</f>
        <v>February</v>
      </c>
      <c r="N3521" s="3" t="str">
        <f>_xlfn.XLOOKUP(D3521,Customers!A:A,Customers!B:B )</f>
        <v>Caldwell PLC</v>
      </c>
      <c r="O3521" s="3" t="str">
        <f>_xlfn.XLOOKUP(C3521,Books!A:A,Books!B:B)</f>
        <v>Audience will series</v>
      </c>
      <c r="P3521" s="3" t="str">
        <f>INDEX(Customers!B:B,MATCH(D3521,Customers!A:A,0))</f>
        <v>Caldwell PLC</v>
      </c>
    </row>
    <row r="3522" spans="1:16">
      <c r="A3522" t="s">
        <v>4169</v>
      </c>
      <c r="B3522" s="5">
        <v>44964</v>
      </c>
      <c r="C3522" t="s">
        <v>90</v>
      </c>
      <c r="D3522" t="s">
        <v>416</v>
      </c>
      <c r="E3522">
        <v>4</v>
      </c>
      <c r="F3522" t="str">
        <f t="shared" ref="F3522:F3585" si="220">IF(E3522&gt;5,"Bulk","normal")</f>
        <v>normal</v>
      </c>
      <c r="G3522" s="3">
        <v>222</v>
      </c>
      <c r="H3522">
        <v>10</v>
      </c>
      <c r="I3522" t="str">
        <f t="shared" ref="I3522:I3585" si="221">IF(H3522&gt;0,"discounted","full price")</f>
        <v>discounted</v>
      </c>
      <c r="J3522" s="3">
        <f>Table3[[#This Row],[Quantity_Sold]]*Table3[[#This Row],[Selling_Price]]</f>
        <v>888</v>
      </c>
      <c r="K3522" s="3">
        <f t="shared" ref="K3522:K3585" si="222">H3522*G3522/100</f>
        <v>22.2</v>
      </c>
      <c r="L3522" s="3">
        <f t="shared" ref="L3522:L3585" si="223">J3522-K3522</f>
        <v>865.8</v>
      </c>
      <c r="M3522" s="3" t="str">
        <f>TEXT(Table3[[#This Row],[Date]], "mmmm")</f>
        <v>February</v>
      </c>
      <c r="N3522" s="3" t="str">
        <f>_xlfn.XLOOKUP(D3522,Customers!A:A,Customers!B:B )</f>
        <v>Ashley, Delgado and Hernandez</v>
      </c>
      <c r="O3522" s="3" t="str">
        <f>_xlfn.XLOOKUP(C3522,Books!A:A,Books!B:B)</f>
        <v>Remember approach buy</v>
      </c>
      <c r="P3522" s="3" t="str">
        <f>INDEX(Customers!B:B,MATCH(D3522,Customers!A:A,0))</f>
        <v>Ashley, Delgado and Hernandez</v>
      </c>
    </row>
    <row r="3523" spans="1:16">
      <c r="A3523" t="s">
        <v>4170</v>
      </c>
      <c r="B3523" s="5">
        <v>44985</v>
      </c>
      <c r="C3523" t="s">
        <v>98</v>
      </c>
      <c r="D3523" t="s">
        <v>332</v>
      </c>
      <c r="E3523">
        <v>5</v>
      </c>
      <c r="F3523" t="str">
        <f t="shared" si="220"/>
        <v>normal</v>
      </c>
      <c r="G3523" s="3">
        <v>206</v>
      </c>
      <c r="H3523">
        <v>5</v>
      </c>
      <c r="I3523" t="str">
        <f t="shared" si="221"/>
        <v>discounted</v>
      </c>
      <c r="J3523" s="3">
        <f>Table3[[#This Row],[Quantity_Sold]]*Table3[[#This Row],[Selling_Price]]</f>
        <v>1030</v>
      </c>
      <c r="K3523" s="3">
        <f t="shared" si="222"/>
        <v>10.3</v>
      </c>
      <c r="L3523" s="3">
        <f t="shared" si="223"/>
        <v>1019.7</v>
      </c>
      <c r="M3523" s="3" t="str">
        <f>TEXT(Table3[[#This Row],[Date]], "mmmm")</f>
        <v>February</v>
      </c>
      <c r="N3523" s="3" t="str">
        <f>_xlfn.XLOOKUP(D3523,Customers!A:A,Customers!B:B )</f>
        <v>Powell-Cox</v>
      </c>
      <c r="O3523" s="3" t="str">
        <f>_xlfn.XLOOKUP(C3523,Books!A:A,Books!B:B)</f>
        <v>Inside lot never discover</v>
      </c>
      <c r="P3523" s="3" t="str">
        <f>INDEX(Customers!B:B,MATCH(D3523,Customers!A:A,0))</f>
        <v>Powell-Cox</v>
      </c>
    </row>
    <row r="3524" spans="1:16">
      <c r="A3524" t="s">
        <v>4171</v>
      </c>
      <c r="B3524" s="5">
        <v>44973</v>
      </c>
      <c r="C3524" t="s">
        <v>54</v>
      </c>
      <c r="D3524" t="s">
        <v>612</v>
      </c>
      <c r="E3524">
        <v>3</v>
      </c>
      <c r="F3524" t="str">
        <f t="shared" si="220"/>
        <v>normal</v>
      </c>
      <c r="G3524" s="3">
        <v>421</v>
      </c>
      <c r="H3524">
        <v>15</v>
      </c>
      <c r="I3524" t="str">
        <f t="shared" si="221"/>
        <v>discounted</v>
      </c>
      <c r="J3524" s="3">
        <f>Table3[[#This Row],[Quantity_Sold]]*Table3[[#This Row],[Selling_Price]]</f>
        <v>1263</v>
      </c>
      <c r="K3524" s="3">
        <f t="shared" si="222"/>
        <v>63.15</v>
      </c>
      <c r="L3524" s="3">
        <f t="shared" si="223"/>
        <v>1199.8499999999999</v>
      </c>
      <c r="M3524" s="3" t="str">
        <f>TEXT(Table3[[#This Row],[Date]], "mmmm")</f>
        <v>February</v>
      </c>
      <c r="N3524" s="3" t="str">
        <f>_xlfn.XLOOKUP(D3524,Customers!A:A,Customers!B:B )</f>
        <v>Washington, Golden and Roberts</v>
      </c>
      <c r="O3524" s="3" t="str">
        <f>_xlfn.XLOOKUP(C3524,Books!A:A,Books!B:B)</f>
        <v>Author director</v>
      </c>
      <c r="P3524" s="3" t="str">
        <f>INDEX(Customers!B:B,MATCH(D3524,Customers!A:A,0))</f>
        <v>Washington, Golden and Roberts</v>
      </c>
    </row>
    <row r="3525" spans="1:16">
      <c r="A3525" t="s">
        <v>4172</v>
      </c>
      <c r="B3525" s="5">
        <v>44981</v>
      </c>
      <c r="C3525" t="s">
        <v>92</v>
      </c>
      <c r="D3525" t="s">
        <v>598</v>
      </c>
      <c r="E3525">
        <v>2</v>
      </c>
      <c r="F3525" t="str">
        <f t="shared" si="220"/>
        <v>normal</v>
      </c>
      <c r="G3525" s="3">
        <v>381</v>
      </c>
      <c r="H3525">
        <v>15</v>
      </c>
      <c r="I3525" t="str">
        <f t="shared" si="221"/>
        <v>discounted</v>
      </c>
      <c r="J3525" s="3">
        <f>Table3[[#This Row],[Quantity_Sold]]*Table3[[#This Row],[Selling_Price]]</f>
        <v>762</v>
      </c>
      <c r="K3525" s="3">
        <f t="shared" si="222"/>
        <v>57.15</v>
      </c>
      <c r="L3525" s="3">
        <f t="shared" si="223"/>
        <v>704.85</v>
      </c>
      <c r="M3525" s="3" t="str">
        <f>TEXT(Table3[[#This Row],[Date]], "mmmm")</f>
        <v>February</v>
      </c>
      <c r="N3525" s="3" t="str">
        <f>_xlfn.XLOOKUP(D3525,Customers!A:A,Customers!B:B )</f>
        <v>Clark LLC</v>
      </c>
      <c r="O3525" s="3" t="str">
        <f>_xlfn.XLOOKUP(C3525,Books!A:A,Books!B:B)</f>
        <v>Also general growth local</v>
      </c>
      <c r="P3525" s="3" t="str">
        <f>INDEX(Customers!B:B,MATCH(D3525,Customers!A:A,0))</f>
        <v>Clark LLC</v>
      </c>
    </row>
    <row r="3526" spans="1:16">
      <c r="A3526" t="s">
        <v>4173</v>
      </c>
      <c r="B3526" s="5">
        <v>44972</v>
      </c>
      <c r="C3526" t="s">
        <v>42</v>
      </c>
      <c r="D3526" t="s">
        <v>258</v>
      </c>
      <c r="E3526">
        <v>10</v>
      </c>
      <c r="F3526" t="str">
        <f t="shared" si="220"/>
        <v>Bulk</v>
      </c>
      <c r="G3526" s="3">
        <v>303</v>
      </c>
      <c r="H3526">
        <v>0</v>
      </c>
      <c r="I3526" t="str">
        <f t="shared" si="221"/>
        <v>full price</v>
      </c>
      <c r="J3526" s="3">
        <f>Table3[[#This Row],[Quantity_Sold]]*Table3[[#This Row],[Selling_Price]]</f>
        <v>3030</v>
      </c>
      <c r="K3526" s="3">
        <f t="shared" si="222"/>
        <v>0</v>
      </c>
      <c r="L3526" s="3">
        <f t="shared" si="223"/>
        <v>3030</v>
      </c>
      <c r="M3526" s="3" t="str">
        <f>TEXT(Table3[[#This Row],[Date]], "mmmm")</f>
        <v>February</v>
      </c>
      <c r="N3526" s="3" t="str">
        <f>_xlfn.XLOOKUP(D3526,Customers!A:A,Customers!B:B )</f>
        <v>Williams LLC</v>
      </c>
      <c r="O3526" s="3" t="str">
        <f>_xlfn.XLOOKUP(C3526,Books!A:A,Books!B:B)</f>
        <v>Industry sport interesting</v>
      </c>
      <c r="P3526" s="3" t="str">
        <f>INDEX(Customers!B:B,MATCH(D3526,Customers!A:A,0))</f>
        <v>Williams LLC</v>
      </c>
    </row>
    <row r="3527" spans="1:16">
      <c r="A3527" t="s">
        <v>4174</v>
      </c>
      <c r="B3527" s="5">
        <v>44970</v>
      </c>
      <c r="C3527" t="s">
        <v>40</v>
      </c>
      <c r="D3527" t="s">
        <v>540</v>
      </c>
      <c r="E3527">
        <v>2</v>
      </c>
      <c r="F3527" t="str">
        <f t="shared" si="220"/>
        <v>normal</v>
      </c>
      <c r="G3527" s="3">
        <v>427</v>
      </c>
      <c r="H3527">
        <v>15</v>
      </c>
      <c r="I3527" t="str">
        <f t="shared" si="221"/>
        <v>discounted</v>
      </c>
      <c r="J3527" s="3">
        <f>Table3[[#This Row],[Quantity_Sold]]*Table3[[#This Row],[Selling_Price]]</f>
        <v>854</v>
      </c>
      <c r="K3527" s="3">
        <f t="shared" si="222"/>
        <v>64.05</v>
      </c>
      <c r="L3527" s="3">
        <f t="shared" si="223"/>
        <v>789.95</v>
      </c>
      <c r="M3527" s="3" t="str">
        <f>TEXT(Table3[[#This Row],[Date]], "mmmm")</f>
        <v>February</v>
      </c>
      <c r="N3527" s="3" t="str">
        <f>_xlfn.XLOOKUP(D3527,Customers!A:A,Customers!B:B )</f>
        <v>Patel-Thomas</v>
      </c>
      <c r="O3527" s="3" t="str">
        <f>_xlfn.XLOOKUP(C3527,Books!A:A,Books!B:B)</f>
        <v>Big thought where</v>
      </c>
      <c r="P3527" s="3" t="str">
        <f>INDEX(Customers!B:B,MATCH(D3527,Customers!A:A,0))</f>
        <v>Patel-Thomas</v>
      </c>
    </row>
    <row r="3528" spans="1:16">
      <c r="A3528" t="s">
        <v>4175</v>
      </c>
      <c r="B3528" s="5">
        <v>44980</v>
      </c>
      <c r="C3528" t="s">
        <v>90</v>
      </c>
      <c r="D3528" t="s">
        <v>162</v>
      </c>
      <c r="E3528">
        <v>5</v>
      </c>
      <c r="F3528" t="str">
        <f t="shared" si="220"/>
        <v>normal</v>
      </c>
      <c r="G3528" s="3">
        <v>222</v>
      </c>
      <c r="H3528">
        <v>0</v>
      </c>
      <c r="I3528" t="str">
        <f t="shared" si="221"/>
        <v>full price</v>
      </c>
      <c r="J3528" s="3">
        <f>Table3[[#This Row],[Quantity_Sold]]*Table3[[#This Row],[Selling_Price]]</f>
        <v>1110</v>
      </c>
      <c r="K3528" s="3">
        <f t="shared" si="222"/>
        <v>0</v>
      </c>
      <c r="L3528" s="3">
        <f t="shared" si="223"/>
        <v>1110</v>
      </c>
      <c r="M3528" s="3" t="str">
        <f>TEXT(Table3[[#This Row],[Date]], "mmmm")</f>
        <v>February</v>
      </c>
      <c r="N3528" s="3" t="str">
        <f>_xlfn.XLOOKUP(D3528,Customers!A:A,Customers!B:B )</f>
        <v>Trevino PLC</v>
      </c>
      <c r="O3528" s="3" t="str">
        <f>_xlfn.XLOOKUP(C3528,Books!A:A,Books!B:B)</f>
        <v>Remember approach buy</v>
      </c>
      <c r="P3528" s="3" t="str">
        <f>INDEX(Customers!B:B,MATCH(D3528,Customers!A:A,0))</f>
        <v>Trevino PLC</v>
      </c>
    </row>
    <row r="3529" spans="1:16">
      <c r="A3529" t="s">
        <v>4176</v>
      </c>
      <c r="B3529" s="5">
        <v>44972</v>
      </c>
      <c r="C3529" t="s">
        <v>28</v>
      </c>
      <c r="D3529" t="s">
        <v>440</v>
      </c>
      <c r="E3529">
        <v>1</v>
      </c>
      <c r="F3529" t="str">
        <f t="shared" si="220"/>
        <v>normal</v>
      </c>
      <c r="G3529" s="3">
        <v>342</v>
      </c>
      <c r="H3529">
        <v>0</v>
      </c>
      <c r="I3529" t="str">
        <f t="shared" si="221"/>
        <v>full price</v>
      </c>
      <c r="J3529" s="3">
        <f>Table3[[#This Row],[Quantity_Sold]]*Table3[[#This Row],[Selling_Price]]</f>
        <v>342</v>
      </c>
      <c r="K3529" s="3">
        <f t="shared" si="222"/>
        <v>0</v>
      </c>
      <c r="L3529" s="3">
        <f t="shared" si="223"/>
        <v>342</v>
      </c>
      <c r="M3529" s="3" t="str">
        <f>TEXT(Table3[[#This Row],[Date]], "mmmm")</f>
        <v>February</v>
      </c>
      <c r="N3529" s="3" t="str">
        <f>_xlfn.XLOOKUP(D3529,Customers!A:A,Customers!B:B )</f>
        <v>Lopez Ltd</v>
      </c>
      <c r="O3529" s="3" t="str">
        <f>_xlfn.XLOOKUP(C3529,Books!A:A,Books!B:B)</f>
        <v>Eat pattern view</v>
      </c>
      <c r="P3529" s="3" t="str">
        <f>INDEX(Customers!B:B,MATCH(D3529,Customers!A:A,0))</f>
        <v>Lopez Ltd</v>
      </c>
    </row>
    <row r="3530" spans="1:16">
      <c r="A3530" t="s">
        <v>4177</v>
      </c>
      <c r="B3530" s="5">
        <v>44980</v>
      </c>
      <c r="C3530" t="s">
        <v>36</v>
      </c>
      <c r="D3530" t="s">
        <v>336</v>
      </c>
      <c r="E3530">
        <v>3</v>
      </c>
      <c r="F3530" t="str">
        <f t="shared" si="220"/>
        <v>normal</v>
      </c>
      <c r="G3530" s="3">
        <v>420</v>
      </c>
      <c r="H3530">
        <v>0</v>
      </c>
      <c r="I3530" t="str">
        <f t="shared" si="221"/>
        <v>full price</v>
      </c>
      <c r="J3530" s="3">
        <f>Table3[[#This Row],[Quantity_Sold]]*Table3[[#This Row],[Selling_Price]]</f>
        <v>1260</v>
      </c>
      <c r="K3530" s="3">
        <f t="shared" si="222"/>
        <v>0</v>
      </c>
      <c r="L3530" s="3">
        <f t="shared" si="223"/>
        <v>1260</v>
      </c>
      <c r="M3530" s="3" t="str">
        <f>TEXT(Table3[[#This Row],[Date]], "mmmm")</f>
        <v>February</v>
      </c>
      <c r="N3530" s="3" t="str">
        <f>_xlfn.XLOOKUP(D3530,Customers!A:A,Customers!B:B )</f>
        <v>Kelley, Pena and Zimmerman</v>
      </c>
      <c r="O3530" s="3" t="str">
        <f>_xlfn.XLOOKUP(C3530,Books!A:A,Books!B:B)</f>
        <v>Try fast</v>
      </c>
      <c r="P3530" s="3" t="str">
        <f>INDEX(Customers!B:B,MATCH(D3530,Customers!A:A,0))</f>
        <v>Kelley, Pena and Zimmerman</v>
      </c>
    </row>
    <row r="3531" spans="1:16">
      <c r="A3531" t="s">
        <v>4178</v>
      </c>
      <c r="B3531" s="5">
        <v>44982</v>
      </c>
      <c r="C3531" t="s">
        <v>44</v>
      </c>
      <c r="D3531" t="s">
        <v>256</v>
      </c>
      <c r="E3531">
        <v>9</v>
      </c>
      <c r="F3531" t="str">
        <f t="shared" si="220"/>
        <v>Bulk</v>
      </c>
      <c r="G3531" s="3">
        <v>295</v>
      </c>
      <c r="H3531">
        <v>0</v>
      </c>
      <c r="I3531" t="str">
        <f t="shared" si="221"/>
        <v>full price</v>
      </c>
      <c r="J3531" s="3">
        <f>Table3[[#This Row],[Quantity_Sold]]*Table3[[#This Row],[Selling_Price]]</f>
        <v>2655</v>
      </c>
      <c r="K3531" s="3">
        <f t="shared" si="222"/>
        <v>0</v>
      </c>
      <c r="L3531" s="3">
        <f t="shared" si="223"/>
        <v>2655</v>
      </c>
      <c r="M3531" s="3" t="str">
        <f>TEXT(Table3[[#This Row],[Date]], "mmmm")</f>
        <v>February</v>
      </c>
      <c r="N3531" s="3" t="str">
        <f>_xlfn.XLOOKUP(D3531,Customers!A:A,Customers!B:B )</f>
        <v>Stevenson-Phillips</v>
      </c>
      <c r="O3531" s="3" t="str">
        <f>_xlfn.XLOOKUP(C3531,Books!A:A,Books!B:B)</f>
        <v>Once suddenly</v>
      </c>
      <c r="P3531" s="3" t="str">
        <f>INDEX(Customers!B:B,MATCH(D3531,Customers!A:A,0))</f>
        <v>Stevenson-Phillips</v>
      </c>
    </row>
    <row r="3532" spans="1:16">
      <c r="A3532" t="s">
        <v>4179</v>
      </c>
      <c r="B3532" s="5">
        <v>44960</v>
      </c>
      <c r="C3532" t="s">
        <v>58</v>
      </c>
      <c r="D3532" t="s">
        <v>358</v>
      </c>
      <c r="E3532">
        <v>4</v>
      </c>
      <c r="F3532" t="str">
        <f t="shared" si="220"/>
        <v>normal</v>
      </c>
      <c r="G3532" s="3">
        <v>467</v>
      </c>
      <c r="H3532">
        <v>10</v>
      </c>
      <c r="I3532" t="str">
        <f t="shared" si="221"/>
        <v>discounted</v>
      </c>
      <c r="J3532" s="3">
        <f>Table3[[#This Row],[Quantity_Sold]]*Table3[[#This Row],[Selling_Price]]</f>
        <v>1868</v>
      </c>
      <c r="K3532" s="3">
        <f t="shared" si="222"/>
        <v>46.7</v>
      </c>
      <c r="L3532" s="3">
        <f t="shared" si="223"/>
        <v>1821.3</v>
      </c>
      <c r="M3532" s="3" t="str">
        <f>TEXT(Table3[[#This Row],[Date]], "mmmm")</f>
        <v>February</v>
      </c>
      <c r="N3532" s="3" t="str">
        <f>_xlfn.XLOOKUP(D3532,Customers!A:A,Customers!B:B )</f>
        <v>Hood-Pena</v>
      </c>
      <c r="O3532" s="3" t="str">
        <f>_xlfn.XLOOKUP(C3532,Books!A:A,Books!B:B)</f>
        <v>World threat</v>
      </c>
      <c r="P3532" s="3" t="str">
        <f>INDEX(Customers!B:B,MATCH(D3532,Customers!A:A,0))</f>
        <v>Hood-Pena</v>
      </c>
    </row>
    <row r="3533" spans="1:16">
      <c r="A3533" t="s">
        <v>4180</v>
      </c>
      <c r="B3533" s="5">
        <v>44983</v>
      </c>
      <c r="C3533" t="s">
        <v>80</v>
      </c>
      <c r="D3533" t="s">
        <v>334</v>
      </c>
      <c r="E3533">
        <v>8</v>
      </c>
      <c r="F3533" t="str">
        <f t="shared" si="220"/>
        <v>Bulk</v>
      </c>
      <c r="G3533" s="3">
        <v>164</v>
      </c>
      <c r="H3533">
        <v>0</v>
      </c>
      <c r="I3533" t="str">
        <f t="shared" si="221"/>
        <v>full price</v>
      </c>
      <c r="J3533" s="3">
        <f>Table3[[#This Row],[Quantity_Sold]]*Table3[[#This Row],[Selling_Price]]</f>
        <v>1312</v>
      </c>
      <c r="K3533" s="3">
        <f t="shared" si="222"/>
        <v>0</v>
      </c>
      <c r="L3533" s="3">
        <f t="shared" si="223"/>
        <v>1312</v>
      </c>
      <c r="M3533" s="3" t="str">
        <f>TEXT(Table3[[#This Row],[Date]], "mmmm")</f>
        <v>February</v>
      </c>
      <c r="N3533" s="3" t="str">
        <f>_xlfn.XLOOKUP(D3533,Customers!A:A,Customers!B:B )</f>
        <v>Torres, Rodriguez and Edwards</v>
      </c>
      <c r="O3533" s="3" t="str">
        <f>_xlfn.XLOOKUP(C3533,Books!A:A,Books!B:B)</f>
        <v>Can apply</v>
      </c>
      <c r="P3533" s="3" t="str">
        <f>INDEX(Customers!B:B,MATCH(D3533,Customers!A:A,0))</f>
        <v>Torres, Rodriguez and Edwards</v>
      </c>
    </row>
    <row r="3534" spans="1:16">
      <c r="A3534" t="s">
        <v>4181</v>
      </c>
      <c r="B3534" s="5">
        <v>44977</v>
      </c>
      <c r="C3534" t="s">
        <v>120</v>
      </c>
      <c r="D3534" t="s">
        <v>492</v>
      </c>
      <c r="E3534">
        <v>1</v>
      </c>
      <c r="F3534" t="str">
        <f t="shared" si="220"/>
        <v>normal</v>
      </c>
      <c r="G3534" s="3">
        <v>204</v>
      </c>
      <c r="H3534">
        <v>15</v>
      </c>
      <c r="I3534" t="str">
        <f t="shared" si="221"/>
        <v>discounted</v>
      </c>
      <c r="J3534" s="3">
        <f>Table3[[#This Row],[Quantity_Sold]]*Table3[[#This Row],[Selling_Price]]</f>
        <v>204</v>
      </c>
      <c r="K3534" s="3">
        <f t="shared" si="222"/>
        <v>30.6</v>
      </c>
      <c r="L3534" s="3">
        <f t="shared" si="223"/>
        <v>173.4</v>
      </c>
      <c r="M3534" s="3" t="str">
        <f>TEXT(Table3[[#This Row],[Date]], "mmmm")</f>
        <v>February</v>
      </c>
      <c r="N3534" s="3" t="str">
        <f>_xlfn.XLOOKUP(D3534,Customers!A:A,Customers!B:B )</f>
        <v>Murray, Mason and Taylor</v>
      </c>
      <c r="O3534" s="3" t="str">
        <f>_xlfn.XLOOKUP(C3534,Books!A:A,Books!B:B)</f>
        <v>Expect turn</v>
      </c>
      <c r="P3534" s="3" t="str">
        <f>INDEX(Customers!B:B,MATCH(D3534,Customers!A:A,0))</f>
        <v>Murray, Mason and Taylor</v>
      </c>
    </row>
    <row r="3535" spans="1:16">
      <c r="A3535" t="s">
        <v>4182</v>
      </c>
      <c r="B3535" s="5">
        <v>44964</v>
      </c>
      <c r="C3535" t="s">
        <v>116</v>
      </c>
      <c r="D3535" t="s">
        <v>340</v>
      </c>
      <c r="E3535">
        <v>9</v>
      </c>
      <c r="F3535" t="str">
        <f t="shared" si="220"/>
        <v>Bulk</v>
      </c>
      <c r="G3535" s="3">
        <v>209</v>
      </c>
      <c r="H3535">
        <v>5</v>
      </c>
      <c r="I3535" t="str">
        <f t="shared" si="221"/>
        <v>discounted</v>
      </c>
      <c r="J3535" s="3">
        <f>Table3[[#This Row],[Quantity_Sold]]*Table3[[#This Row],[Selling_Price]]</f>
        <v>1881</v>
      </c>
      <c r="K3535" s="3">
        <f t="shared" si="222"/>
        <v>10.45</v>
      </c>
      <c r="L3535" s="3">
        <f t="shared" si="223"/>
        <v>1870.55</v>
      </c>
      <c r="M3535" s="3" t="str">
        <f>TEXT(Table3[[#This Row],[Date]], "mmmm")</f>
        <v>February</v>
      </c>
      <c r="N3535" s="3" t="str">
        <f>_xlfn.XLOOKUP(D3535,Customers!A:A,Customers!B:B )</f>
        <v>Miller-Miller</v>
      </c>
      <c r="O3535" s="3" t="str">
        <f>_xlfn.XLOOKUP(C3535,Books!A:A,Books!B:B)</f>
        <v>Present positive</v>
      </c>
      <c r="P3535" s="3" t="str">
        <f>INDEX(Customers!B:B,MATCH(D3535,Customers!A:A,0))</f>
        <v>Miller-Miller</v>
      </c>
    </row>
    <row r="3536" spans="1:16">
      <c r="A3536" t="s">
        <v>4183</v>
      </c>
      <c r="B3536" s="5">
        <v>44968</v>
      </c>
      <c r="C3536" t="s">
        <v>74</v>
      </c>
      <c r="D3536" t="s">
        <v>220</v>
      </c>
      <c r="E3536">
        <v>2</v>
      </c>
      <c r="F3536" t="str">
        <f t="shared" si="220"/>
        <v>normal</v>
      </c>
      <c r="G3536" s="3">
        <v>347</v>
      </c>
      <c r="H3536">
        <v>0</v>
      </c>
      <c r="I3536" t="str">
        <f t="shared" si="221"/>
        <v>full price</v>
      </c>
      <c r="J3536" s="3">
        <f>Table3[[#This Row],[Quantity_Sold]]*Table3[[#This Row],[Selling_Price]]</f>
        <v>694</v>
      </c>
      <c r="K3536" s="3">
        <f t="shared" si="222"/>
        <v>0</v>
      </c>
      <c r="L3536" s="3">
        <f t="shared" si="223"/>
        <v>694</v>
      </c>
      <c r="M3536" s="3" t="str">
        <f>TEXT(Table3[[#This Row],[Date]], "mmmm")</f>
        <v>February</v>
      </c>
      <c r="N3536" s="3" t="str">
        <f>_xlfn.XLOOKUP(D3536,Customers!A:A,Customers!B:B )</f>
        <v>Moore-Torres</v>
      </c>
      <c r="O3536" s="3" t="str">
        <f>_xlfn.XLOOKUP(C3536,Books!A:A,Books!B:B)</f>
        <v>Think either pressure</v>
      </c>
      <c r="P3536" s="3" t="str">
        <f>INDEX(Customers!B:B,MATCH(D3536,Customers!A:A,0))</f>
        <v>Moore-Torres</v>
      </c>
    </row>
    <row r="3537" spans="1:16">
      <c r="A3537" t="s">
        <v>4184</v>
      </c>
      <c r="B3537" s="5">
        <v>44981</v>
      </c>
      <c r="C3537" t="s">
        <v>58</v>
      </c>
      <c r="D3537" t="s">
        <v>316</v>
      </c>
      <c r="E3537">
        <v>3</v>
      </c>
      <c r="F3537" t="str">
        <f t="shared" si="220"/>
        <v>normal</v>
      </c>
      <c r="G3537" s="3">
        <v>467</v>
      </c>
      <c r="H3537">
        <v>0</v>
      </c>
      <c r="I3537" t="str">
        <f t="shared" si="221"/>
        <v>full price</v>
      </c>
      <c r="J3537" s="3">
        <f>Table3[[#This Row],[Quantity_Sold]]*Table3[[#This Row],[Selling_Price]]</f>
        <v>1401</v>
      </c>
      <c r="K3537" s="3">
        <f t="shared" si="222"/>
        <v>0</v>
      </c>
      <c r="L3537" s="3">
        <f t="shared" si="223"/>
        <v>1401</v>
      </c>
      <c r="M3537" s="3" t="str">
        <f>TEXT(Table3[[#This Row],[Date]], "mmmm")</f>
        <v>February</v>
      </c>
      <c r="N3537" s="3" t="str">
        <f>_xlfn.XLOOKUP(D3537,Customers!A:A,Customers!B:B )</f>
        <v>King LLC</v>
      </c>
      <c r="O3537" s="3" t="str">
        <f>_xlfn.XLOOKUP(C3537,Books!A:A,Books!B:B)</f>
        <v>World threat</v>
      </c>
      <c r="P3537" s="3" t="str">
        <f>INDEX(Customers!B:B,MATCH(D3537,Customers!A:A,0))</f>
        <v>King LLC</v>
      </c>
    </row>
    <row r="3538" spans="1:16">
      <c r="A3538" t="s">
        <v>4185</v>
      </c>
      <c r="B3538" s="5">
        <v>44970</v>
      </c>
      <c r="C3538" t="s">
        <v>126</v>
      </c>
      <c r="D3538" t="s">
        <v>422</v>
      </c>
      <c r="E3538">
        <v>10</v>
      </c>
      <c r="F3538" t="str">
        <f t="shared" si="220"/>
        <v>Bulk</v>
      </c>
      <c r="G3538" s="3">
        <v>399</v>
      </c>
      <c r="H3538">
        <v>10</v>
      </c>
      <c r="I3538" t="str">
        <f t="shared" si="221"/>
        <v>discounted</v>
      </c>
      <c r="J3538" s="3">
        <f>Table3[[#This Row],[Quantity_Sold]]*Table3[[#This Row],[Selling_Price]]</f>
        <v>3990</v>
      </c>
      <c r="K3538" s="3">
        <f t="shared" si="222"/>
        <v>39.9</v>
      </c>
      <c r="L3538" s="3">
        <f t="shared" si="223"/>
        <v>3950.1</v>
      </c>
      <c r="M3538" s="3" t="str">
        <f>TEXT(Table3[[#This Row],[Date]], "mmmm")</f>
        <v>February</v>
      </c>
      <c r="N3538" s="3" t="str">
        <f>_xlfn.XLOOKUP(D3538,Customers!A:A,Customers!B:B )</f>
        <v>Butler-Carter</v>
      </c>
      <c r="O3538" s="3" t="str">
        <f>_xlfn.XLOOKUP(C3538,Books!A:A,Books!B:B)</f>
        <v>Ahead leg senior</v>
      </c>
      <c r="P3538" s="3" t="str">
        <f>INDEX(Customers!B:B,MATCH(D3538,Customers!A:A,0))</f>
        <v>Butler-Carter</v>
      </c>
    </row>
    <row r="3539" spans="1:16">
      <c r="A3539" t="s">
        <v>4186</v>
      </c>
      <c r="B3539" s="5">
        <v>44963</v>
      </c>
      <c r="C3539" t="s">
        <v>15</v>
      </c>
      <c r="D3539" t="s">
        <v>306</v>
      </c>
      <c r="E3539">
        <v>8</v>
      </c>
      <c r="F3539" t="str">
        <f t="shared" si="220"/>
        <v>Bulk</v>
      </c>
      <c r="G3539" s="3">
        <v>248</v>
      </c>
      <c r="H3539">
        <v>10</v>
      </c>
      <c r="I3539" t="str">
        <f t="shared" si="221"/>
        <v>discounted</v>
      </c>
      <c r="J3539" s="3">
        <f>Table3[[#This Row],[Quantity_Sold]]*Table3[[#This Row],[Selling_Price]]</f>
        <v>1984</v>
      </c>
      <c r="K3539" s="3">
        <f t="shared" si="222"/>
        <v>24.8</v>
      </c>
      <c r="L3539" s="3">
        <f t="shared" si="223"/>
        <v>1959.2</v>
      </c>
      <c r="M3539" s="3" t="str">
        <f>TEXT(Table3[[#This Row],[Date]], "mmmm")</f>
        <v>February</v>
      </c>
      <c r="N3539" s="3" t="str">
        <f>_xlfn.XLOOKUP(D3539,Customers!A:A,Customers!B:B )</f>
        <v>Brown-Smith</v>
      </c>
      <c r="O3539" s="3" t="str">
        <f>_xlfn.XLOOKUP(C3539,Books!A:A,Books!B:B)</f>
        <v>Especially father down</v>
      </c>
      <c r="P3539" s="3" t="str">
        <f>INDEX(Customers!B:B,MATCH(D3539,Customers!A:A,0))</f>
        <v>Brown-Smith</v>
      </c>
    </row>
    <row r="3540" spans="1:16">
      <c r="A3540" t="s">
        <v>4187</v>
      </c>
      <c r="B3540" s="5">
        <v>44972</v>
      </c>
      <c r="C3540" t="s">
        <v>18</v>
      </c>
      <c r="D3540" t="s">
        <v>556</v>
      </c>
      <c r="E3540">
        <v>1</v>
      </c>
      <c r="F3540" t="str">
        <f t="shared" si="220"/>
        <v>normal</v>
      </c>
      <c r="G3540" s="3">
        <v>500</v>
      </c>
      <c r="H3540">
        <v>5</v>
      </c>
      <c r="I3540" t="str">
        <f t="shared" si="221"/>
        <v>discounted</v>
      </c>
      <c r="J3540" s="3">
        <f>Table3[[#This Row],[Quantity_Sold]]*Table3[[#This Row],[Selling_Price]]</f>
        <v>500</v>
      </c>
      <c r="K3540" s="3">
        <f t="shared" si="222"/>
        <v>25</v>
      </c>
      <c r="L3540" s="3">
        <f t="shared" si="223"/>
        <v>475</v>
      </c>
      <c r="M3540" s="3" t="str">
        <f>TEXT(Table3[[#This Row],[Date]], "mmmm")</f>
        <v>February</v>
      </c>
      <c r="N3540" s="3" t="str">
        <f>_xlfn.XLOOKUP(D3540,Customers!A:A,Customers!B:B )</f>
        <v>Richards Ltd</v>
      </c>
      <c r="O3540" s="3" t="str">
        <f>_xlfn.XLOOKUP(C3540,Books!A:A,Books!B:B)</f>
        <v>Cell become</v>
      </c>
      <c r="P3540" s="3" t="str">
        <f>INDEX(Customers!B:B,MATCH(D3540,Customers!A:A,0))</f>
        <v>Richards Ltd</v>
      </c>
    </row>
    <row r="3541" spans="1:16">
      <c r="A3541" t="s">
        <v>4188</v>
      </c>
      <c r="B3541" s="5">
        <v>44973</v>
      </c>
      <c r="C3541" t="s">
        <v>42</v>
      </c>
      <c r="D3541" t="s">
        <v>274</v>
      </c>
      <c r="E3541">
        <v>7</v>
      </c>
      <c r="F3541" t="str">
        <f t="shared" si="220"/>
        <v>Bulk</v>
      </c>
      <c r="G3541" s="3">
        <v>303</v>
      </c>
      <c r="H3541">
        <v>5</v>
      </c>
      <c r="I3541" t="str">
        <f t="shared" si="221"/>
        <v>discounted</v>
      </c>
      <c r="J3541" s="3">
        <f>Table3[[#This Row],[Quantity_Sold]]*Table3[[#This Row],[Selling_Price]]</f>
        <v>2121</v>
      </c>
      <c r="K3541" s="3">
        <f t="shared" si="222"/>
        <v>15.15</v>
      </c>
      <c r="L3541" s="3">
        <f t="shared" si="223"/>
        <v>2105.85</v>
      </c>
      <c r="M3541" s="3" t="str">
        <f>TEXT(Table3[[#This Row],[Date]], "mmmm")</f>
        <v>February</v>
      </c>
      <c r="N3541" s="3" t="str">
        <f>_xlfn.XLOOKUP(D3541,Customers!A:A,Customers!B:B )</f>
        <v>Green, Wilson and Flynn</v>
      </c>
      <c r="O3541" s="3" t="str">
        <f>_xlfn.XLOOKUP(C3541,Books!A:A,Books!B:B)</f>
        <v>Industry sport interesting</v>
      </c>
      <c r="P3541" s="3" t="str">
        <f>INDEX(Customers!B:B,MATCH(D3541,Customers!A:A,0))</f>
        <v>Green, Wilson and Flynn</v>
      </c>
    </row>
    <row r="3542" spans="1:16">
      <c r="A3542" t="s">
        <v>4189</v>
      </c>
      <c r="B3542" s="5">
        <v>44965</v>
      </c>
      <c r="C3542" t="s">
        <v>40</v>
      </c>
      <c r="D3542" t="s">
        <v>624</v>
      </c>
      <c r="E3542">
        <v>5</v>
      </c>
      <c r="F3542" t="str">
        <f t="shared" si="220"/>
        <v>normal</v>
      </c>
      <c r="G3542" s="3">
        <v>427</v>
      </c>
      <c r="H3542">
        <v>0</v>
      </c>
      <c r="I3542" t="str">
        <f t="shared" si="221"/>
        <v>full price</v>
      </c>
      <c r="J3542" s="3">
        <f>Table3[[#This Row],[Quantity_Sold]]*Table3[[#This Row],[Selling_Price]]</f>
        <v>2135</v>
      </c>
      <c r="K3542" s="3">
        <f t="shared" si="222"/>
        <v>0</v>
      </c>
      <c r="L3542" s="3">
        <f t="shared" si="223"/>
        <v>2135</v>
      </c>
      <c r="M3542" s="3" t="str">
        <f>TEXT(Table3[[#This Row],[Date]], "mmmm")</f>
        <v>February</v>
      </c>
      <c r="N3542" s="3" t="str">
        <f>_xlfn.XLOOKUP(D3542,Customers!A:A,Customers!B:B )</f>
        <v>Williams, Mills and Schwartz</v>
      </c>
      <c r="O3542" s="3" t="str">
        <f>_xlfn.XLOOKUP(C3542,Books!A:A,Books!B:B)</f>
        <v>Big thought where</v>
      </c>
      <c r="P3542" s="3" t="str">
        <f>INDEX(Customers!B:B,MATCH(D3542,Customers!A:A,0))</f>
        <v>Williams, Mills and Schwartz</v>
      </c>
    </row>
    <row r="3543" spans="1:16">
      <c r="A3543" t="s">
        <v>4190</v>
      </c>
      <c r="B3543" s="5">
        <v>44964</v>
      </c>
      <c r="C3543" t="s">
        <v>28</v>
      </c>
      <c r="D3543" t="s">
        <v>244</v>
      </c>
      <c r="E3543">
        <v>3</v>
      </c>
      <c r="F3543" t="str">
        <f t="shared" si="220"/>
        <v>normal</v>
      </c>
      <c r="G3543" s="3">
        <v>342</v>
      </c>
      <c r="H3543">
        <v>10</v>
      </c>
      <c r="I3543" t="str">
        <f t="shared" si="221"/>
        <v>discounted</v>
      </c>
      <c r="J3543" s="3">
        <f>Table3[[#This Row],[Quantity_Sold]]*Table3[[#This Row],[Selling_Price]]</f>
        <v>1026</v>
      </c>
      <c r="K3543" s="3">
        <f t="shared" si="222"/>
        <v>34.200000000000003</v>
      </c>
      <c r="L3543" s="3">
        <f t="shared" si="223"/>
        <v>991.8</v>
      </c>
      <c r="M3543" s="3" t="str">
        <f>TEXT(Table3[[#This Row],[Date]], "mmmm")</f>
        <v>February</v>
      </c>
      <c r="N3543" s="3" t="str">
        <f>_xlfn.XLOOKUP(D3543,Customers!A:A,Customers!B:B )</f>
        <v>Byrd, Dixon and Kennedy</v>
      </c>
      <c r="O3543" s="3" t="str">
        <f>_xlfn.XLOOKUP(C3543,Books!A:A,Books!B:B)</f>
        <v>Eat pattern view</v>
      </c>
      <c r="P3543" s="3" t="str">
        <f>INDEX(Customers!B:B,MATCH(D3543,Customers!A:A,0))</f>
        <v>Byrd, Dixon and Kennedy</v>
      </c>
    </row>
    <row r="3544" spans="1:16">
      <c r="A3544" t="s">
        <v>4191</v>
      </c>
      <c r="B3544" s="5">
        <v>44963</v>
      </c>
      <c r="C3544" t="s">
        <v>20</v>
      </c>
      <c r="D3544" t="s">
        <v>141</v>
      </c>
      <c r="E3544">
        <v>9</v>
      </c>
      <c r="F3544" t="str">
        <f t="shared" si="220"/>
        <v>Bulk</v>
      </c>
      <c r="G3544" s="3">
        <v>213</v>
      </c>
      <c r="H3544">
        <v>15</v>
      </c>
      <c r="I3544" t="str">
        <f t="shared" si="221"/>
        <v>discounted</v>
      </c>
      <c r="J3544" s="3">
        <f>Table3[[#This Row],[Quantity_Sold]]*Table3[[#This Row],[Selling_Price]]</f>
        <v>1917</v>
      </c>
      <c r="K3544" s="3">
        <f t="shared" si="222"/>
        <v>31.95</v>
      </c>
      <c r="L3544" s="3">
        <f t="shared" si="223"/>
        <v>1885.05</v>
      </c>
      <c r="M3544" s="3" t="str">
        <f>TEXT(Table3[[#This Row],[Date]], "mmmm")</f>
        <v>February</v>
      </c>
      <c r="N3544" s="3" t="str">
        <f>_xlfn.XLOOKUP(D3544,Customers!A:A,Customers!B:B )</f>
        <v>Clark and Sons</v>
      </c>
      <c r="O3544" s="3" t="str">
        <f>_xlfn.XLOOKUP(C3544,Books!A:A,Books!B:B)</f>
        <v>System they</v>
      </c>
      <c r="P3544" s="3" t="str">
        <f>INDEX(Customers!B:B,MATCH(D3544,Customers!A:A,0))</f>
        <v>Clark and Sons</v>
      </c>
    </row>
    <row r="3545" spans="1:16">
      <c r="A3545" t="s">
        <v>4192</v>
      </c>
      <c r="B3545" s="5">
        <v>44981</v>
      </c>
      <c r="C3545" t="s">
        <v>62</v>
      </c>
      <c r="D3545" t="s">
        <v>206</v>
      </c>
      <c r="E3545">
        <v>1</v>
      </c>
      <c r="F3545" t="str">
        <f t="shared" si="220"/>
        <v>normal</v>
      </c>
      <c r="G3545" s="3">
        <v>336</v>
      </c>
      <c r="H3545">
        <v>0</v>
      </c>
      <c r="I3545" t="str">
        <f t="shared" si="221"/>
        <v>full price</v>
      </c>
      <c r="J3545" s="3">
        <f>Table3[[#This Row],[Quantity_Sold]]*Table3[[#This Row],[Selling_Price]]</f>
        <v>336</v>
      </c>
      <c r="K3545" s="3">
        <f t="shared" si="222"/>
        <v>0</v>
      </c>
      <c r="L3545" s="3">
        <f t="shared" si="223"/>
        <v>336</v>
      </c>
      <c r="M3545" s="3" t="str">
        <f>TEXT(Table3[[#This Row],[Date]], "mmmm")</f>
        <v>February</v>
      </c>
      <c r="N3545" s="3" t="str">
        <f>_xlfn.XLOOKUP(D3545,Customers!A:A,Customers!B:B )</f>
        <v>Sanchez-Jenkins</v>
      </c>
      <c r="O3545" s="3" t="str">
        <f>_xlfn.XLOOKUP(C3545,Books!A:A,Books!B:B)</f>
        <v>Wife get age</v>
      </c>
      <c r="P3545" s="3" t="str">
        <f>INDEX(Customers!B:B,MATCH(D3545,Customers!A:A,0))</f>
        <v>Sanchez-Jenkins</v>
      </c>
    </row>
    <row r="3546" spans="1:16">
      <c r="A3546" t="s">
        <v>4193</v>
      </c>
      <c r="B3546" s="5">
        <v>44967</v>
      </c>
      <c r="C3546" t="s">
        <v>64</v>
      </c>
      <c r="D3546" t="s">
        <v>632</v>
      </c>
      <c r="E3546">
        <v>7</v>
      </c>
      <c r="F3546" t="str">
        <f t="shared" si="220"/>
        <v>Bulk</v>
      </c>
      <c r="G3546" s="3">
        <v>487</v>
      </c>
      <c r="H3546">
        <v>5</v>
      </c>
      <c r="I3546" t="str">
        <f t="shared" si="221"/>
        <v>discounted</v>
      </c>
      <c r="J3546" s="3">
        <f>Table3[[#This Row],[Quantity_Sold]]*Table3[[#This Row],[Selling_Price]]</f>
        <v>3409</v>
      </c>
      <c r="K3546" s="3">
        <f t="shared" si="222"/>
        <v>24.35</v>
      </c>
      <c r="L3546" s="3">
        <f t="shared" si="223"/>
        <v>3384.65</v>
      </c>
      <c r="M3546" s="3" t="str">
        <f>TEXT(Table3[[#This Row],[Date]], "mmmm")</f>
        <v>February</v>
      </c>
      <c r="N3546" s="3" t="str">
        <f>_xlfn.XLOOKUP(D3546,Customers!A:A,Customers!B:B )</f>
        <v>Jones-Hunter</v>
      </c>
      <c r="O3546" s="3" t="str">
        <f>_xlfn.XLOOKUP(C3546,Books!A:A,Books!B:B)</f>
        <v>Health beyond back</v>
      </c>
      <c r="P3546" s="3" t="str">
        <f>INDEX(Customers!B:B,MATCH(D3546,Customers!A:A,0))</f>
        <v>Jones-Hunter</v>
      </c>
    </row>
    <row r="3547" spans="1:16">
      <c r="A3547" t="s">
        <v>4194</v>
      </c>
      <c r="B3547" s="5">
        <v>44976</v>
      </c>
      <c r="C3547" t="s">
        <v>66</v>
      </c>
      <c r="D3547" t="s">
        <v>464</v>
      </c>
      <c r="E3547">
        <v>10</v>
      </c>
      <c r="F3547" t="str">
        <f t="shared" si="220"/>
        <v>Bulk</v>
      </c>
      <c r="G3547" s="3">
        <v>271</v>
      </c>
      <c r="H3547">
        <v>10</v>
      </c>
      <c r="I3547" t="str">
        <f t="shared" si="221"/>
        <v>discounted</v>
      </c>
      <c r="J3547" s="3">
        <f>Table3[[#This Row],[Quantity_Sold]]*Table3[[#This Row],[Selling_Price]]</f>
        <v>2710</v>
      </c>
      <c r="K3547" s="3">
        <f t="shared" si="222"/>
        <v>27.1</v>
      </c>
      <c r="L3547" s="3">
        <f t="shared" si="223"/>
        <v>2682.9</v>
      </c>
      <c r="M3547" s="3" t="str">
        <f>TEXT(Table3[[#This Row],[Date]], "mmmm")</f>
        <v>February</v>
      </c>
      <c r="N3547" s="3" t="str">
        <f>_xlfn.XLOOKUP(D3547,Customers!A:A,Customers!B:B )</f>
        <v>Vargas, Ali and Vasquez</v>
      </c>
      <c r="O3547" s="3" t="str">
        <f>_xlfn.XLOOKUP(C3547,Books!A:A,Books!B:B)</f>
        <v>Easy citizen time</v>
      </c>
      <c r="P3547" s="3" t="str">
        <f>INDEX(Customers!B:B,MATCH(D3547,Customers!A:A,0))</f>
        <v>Vargas, Ali and Vasquez</v>
      </c>
    </row>
    <row r="3548" spans="1:16">
      <c r="A3548" t="s">
        <v>4195</v>
      </c>
      <c r="B3548" s="5">
        <v>44963</v>
      </c>
      <c r="C3548" t="s">
        <v>74</v>
      </c>
      <c r="D3548" t="s">
        <v>208</v>
      </c>
      <c r="E3548">
        <v>5</v>
      </c>
      <c r="F3548" t="str">
        <f t="shared" si="220"/>
        <v>normal</v>
      </c>
      <c r="G3548" s="3">
        <v>347</v>
      </c>
      <c r="H3548">
        <v>0</v>
      </c>
      <c r="I3548" t="str">
        <f t="shared" si="221"/>
        <v>full price</v>
      </c>
      <c r="J3548" s="3">
        <f>Table3[[#This Row],[Quantity_Sold]]*Table3[[#This Row],[Selling_Price]]</f>
        <v>1735</v>
      </c>
      <c r="K3548" s="3">
        <f t="shared" si="222"/>
        <v>0</v>
      </c>
      <c r="L3548" s="3">
        <f t="shared" si="223"/>
        <v>1735</v>
      </c>
      <c r="M3548" s="3" t="str">
        <f>TEXT(Table3[[#This Row],[Date]], "mmmm")</f>
        <v>February</v>
      </c>
      <c r="N3548" s="3" t="str">
        <f>_xlfn.XLOOKUP(D3548,Customers!A:A,Customers!B:B )</f>
        <v>Smith-Proctor</v>
      </c>
      <c r="O3548" s="3" t="str">
        <f>_xlfn.XLOOKUP(C3548,Books!A:A,Books!B:B)</f>
        <v>Think either pressure</v>
      </c>
      <c r="P3548" s="3" t="str">
        <f>INDEX(Customers!B:B,MATCH(D3548,Customers!A:A,0))</f>
        <v>Smith-Proctor</v>
      </c>
    </row>
    <row r="3549" spans="1:16">
      <c r="A3549" t="s">
        <v>4196</v>
      </c>
      <c r="B3549" s="5">
        <v>44984</v>
      </c>
      <c r="C3549" t="s">
        <v>54</v>
      </c>
      <c r="D3549" t="s">
        <v>174</v>
      </c>
      <c r="E3549">
        <v>1</v>
      </c>
      <c r="F3549" t="str">
        <f t="shared" si="220"/>
        <v>normal</v>
      </c>
      <c r="G3549" s="3">
        <v>421</v>
      </c>
      <c r="H3549">
        <v>15</v>
      </c>
      <c r="I3549" t="str">
        <f t="shared" si="221"/>
        <v>discounted</v>
      </c>
      <c r="J3549" s="3">
        <f>Table3[[#This Row],[Quantity_Sold]]*Table3[[#This Row],[Selling_Price]]</f>
        <v>421</v>
      </c>
      <c r="K3549" s="3">
        <f t="shared" si="222"/>
        <v>63.15</v>
      </c>
      <c r="L3549" s="3">
        <f t="shared" si="223"/>
        <v>357.85</v>
      </c>
      <c r="M3549" s="3" t="str">
        <f>TEXT(Table3[[#This Row],[Date]], "mmmm")</f>
        <v>February</v>
      </c>
      <c r="N3549" s="3" t="str">
        <f>_xlfn.XLOOKUP(D3549,Customers!A:A,Customers!B:B )</f>
        <v>Martinez, Burch and Bates</v>
      </c>
      <c r="O3549" s="3" t="str">
        <f>_xlfn.XLOOKUP(C3549,Books!A:A,Books!B:B)</f>
        <v>Author director</v>
      </c>
      <c r="P3549" s="3" t="str">
        <f>INDEX(Customers!B:B,MATCH(D3549,Customers!A:A,0))</f>
        <v>Martinez, Burch and Bates</v>
      </c>
    </row>
    <row r="3550" spans="1:16">
      <c r="A3550" t="s">
        <v>4197</v>
      </c>
      <c r="B3550" s="5">
        <v>44985</v>
      </c>
      <c r="C3550" t="s">
        <v>104</v>
      </c>
      <c r="D3550" t="s">
        <v>159</v>
      </c>
      <c r="E3550">
        <v>5</v>
      </c>
      <c r="F3550" t="str">
        <f t="shared" si="220"/>
        <v>normal</v>
      </c>
      <c r="G3550" s="3">
        <v>465</v>
      </c>
      <c r="H3550">
        <v>5</v>
      </c>
      <c r="I3550" t="str">
        <f t="shared" si="221"/>
        <v>discounted</v>
      </c>
      <c r="J3550" s="3">
        <f>Table3[[#This Row],[Quantity_Sold]]*Table3[[#This Row],[Selling_Price]]</f>
        <v>2325</v>
      </c>
      <c r="K3550" s="3">
        <f t="shared" si="222"/>
        <v>23.25</v>
      </c>
      <c r="L3550" s="3">
        <f t="shared" si="223"/>
        <v>2301.75</v>
      </c>
      <c r="M3550" s="3" t="str">
        <f>TEXT(Table3[[#This Row],[Date]], "mmmm")</f>
        <v>February</v>
      </c>
      <c r="N3550" s="3" t="str">
        <f>_xlfn.XLOOKUP(D3550,Customers!A:A,Customers!B:B )</f>
        <v>Brown and Sons</v>
      </c>
      <c r="O3550" s="3" t="str">
        <f>_xlfn.XLOOKUP(C3550,Books!A:A,Books!B:B)</f>
        <v>Process find daughter</v>
      </c>
      <c r="P3550" s="3" t="str">
        <f>INDEX(Customers!B:B,MATCH(D3550,Customers!A:A,0))</f>
        <v>Brown and Sons</v>
      </c>
    </row>
    <row r="3551" spans="1:16">
      <c r="A3551" t="s">
        <v>4198</v>
      </c>
      <c r="B3551" s="5">
        <v>44974</v>
      </c>
      <c r="C3551" t="s">
        <v>56</v>
      </c>
      <c r="D3551" t="s">
        <v>184</v>
      </c>
      <c r="E3551">
        <v>7</v>
      </c>
      <c r="F3551" t="str">
        <f t="shared" si="220"/>
        <v>Bulk</v>
      </c>
      <c r="G3551" s="3">
        <v>222</v>
      </c>
      <c r="H3551">
        <v>15</v>
      </c>
      <c r="I3551" t="str">
        <f t="shared" si="221"/>
        <v>discounted</v>
      </c>
      <c r="J3551" s="3">
        <f>Table3[[#This Row],[Quantity_Sold]]*Table3[[#This Row],[Selling_Price]]</f>
        <v>1554</v>
      </c>
      <c r="K3551" s="3">
        <f t="shared" si="222"/>
        <v>33.299999999999997</v>
      </c>
      <c r="L3551" s="3">
        <f t="shared" si="223"/>
        <v>1520.7</v>
      </c>
      <c r="M3551" s="3" t="str">
        <f>TEXT(Table3[[#This Row],[Date]], "mmmm")</f>
        <v>February</v>
      </c>
      <c r="N3551" s="3" t="str">
        <f>_xlfn.XLOOKUP(D3551,Customers!A:A,Customers!B:B )</f>
        <v>Wells, Jones and Rogers</v>
      </c>
      <c r="O3551" s="3" t="str">
        <f>_xlfn.XLOOKUP(C3551,Books!A:A,Books!B:B)</f>
        <v>Unit coach</v>
      </c>
      <c r="P3551" s="3" t="str">
        <f>INDEX(Customers!B:B,MATCH(D3551,Customers!A:A,0))</f>
        <v>Wells, Jones and Rogers</v>
      </c>
    </row>
    <row r="3552" spans="1:16">
      <c r="A3552" t="s">
        <v>4199</v>
      </c>
      <c r="B3552" s="5">
        <v>44970</v>
      </c>
      <c r="C3552" t="s">
        <v>122</v>
      </c>
      <c r="D3552" t="s">
        <v>256</v>
      </c>
      <c r="E3552">
        <v>3</v>
      </c>
      <c r="F3552" t="str">
        <f t="shared" si="220"/>
        <v>normal</v>
      </c>
      <c r="G3552" s="3">
        <v>326</v>
      </c>
      <c r="H3552">
        <v>5</v>
      </c>
      <c r="I3552" t="str">
        <f t="shared" si="221"/>
        <v>discounted</v>
      </c>
      <c r="J3552" s="3">
        <f>Table3[[#This Row],[Quantity_Sold]]*Table3[[#This Row],[Selling_Price]]</f>
        <v>978</v>
      </c>
      <c r="K3552" s="3">
        <f t="shared" si="222"/>
        <v>16.3</v>
      </c>
      <c r="L3552" s="3">
        <f t="shared" si="223"/>
        <v>961.7</v>
      </c>
      <c r="M3552" s="3" t="str">
        <f>TEXT(Table3[[#This Row],[Date]], "mmmm")</f>
        <v>February</v>
      </c>
      <c r="N3552" s="3" t="str">
        <f>_xlfn.XLOOKUP(D3552,Customers!A:A,Customers!B:B )</f>
        <v>Stevenson-Phillips</v>
      </c>
      <c r="O3552" s="3" t="str">
        <f>_xlfn.XLOOKUP(C3552,Books!A:A,Books!B:B)</f>
        <v>Than every</v>
      </c>
      <c r="P3552" s="3" t="str">
        <f>INDEX(Customers!B:B,MATCH(D3552,Customers!A:A,0))</f>
        <v>Stevenson-Phillips</v>
      </c>
    </row>
    <row r="3553" spans="1:16">
      <c r="A3553" t="s">
        <v>4200</v>
      </c>
      <c r="B3553" s="5">
        <v>44971</v>
      </c>
      <c r="C3553" t="s">
        <v>84</v>
      </c>
      <c r="D3553" t="s">
        <v>200</v>
      </c>
      <c r="E3553">
        <v>1</v>
      </c>
      <c r="F3553" t="str">
        <f t="shared" si="220"/>
        <v>normal</v>
      </c>
      <c r="G3553" s="3">
        <v>481</v>
      </c>
      <c r="H3553">
        <v>0</v>
      </c>
      <c r="I3553" t="str">
        <f t="shared" si="221"/>
        <v>full price</v>
      </c>
      <c r="J3553" s="3">
        <f>Table3[[#This Row],[Quantity_Sold]]*Table3[[#This Row],[Selling_Price]]</f>
        <v>481</v>
      </c>
      <c r="K3553" s="3">
        <f t="shared" si="222"/>
        <v>0</v>
      </c>
      <c r="L3553" s="3">
        <f t="shared" si="223"/>
        <v>481</v>
      </c>
      <c r="M3553" s="3" t="str">
        <f>TEXT(Table3[[#This Row],[Date]], "mmmm")</f>
        <v>February</v>
      </c>
      <c r="N3553" s="3" t="str">
        <f>_xlfn.XLOOKUP(D3553,Customers!A:A,Customers!B:B )</f>
        <v>Baird, Johnson and Ellison</v>
      </c>
      <c r="O3553" s="3" t="str">
        <f>_xlfn.XLOOKUP(C3553,Books!A:A,Books!B:B)</f>
        <v>Statement back brother</v>
      </c>
      <c r="P3553" s="3" t="str">
        <f>INDEX(Customers!B:B,MATCH(D3553,Customers!A:A,0))</f>
        <v>Baird, Johnson and Ellison</v>
      </c>
    </row>
    <row r="3554" spans="1:16">
      <c r="A3554" t="s">
        <v>4201</v>
      </c>
      <c r="B3554" s="5">
        <v>44979</v>
      </c>
      <c r="C3554" t="s">
        <v>102</v>
      </c>
      <c r="D3554" t="s">
        <v>336</v>
      </c>
      <c r="E3554">
        <v>6</v>
      </c>
      <c r="F3554" t="str">
        <f t="shared" si="220"/>
        <v>Bulk</v>
      </c>
      <c r="G3554" s="3">
        <v>162</v>
      </c>
      <c r="H3554">
        <v>5</v>
      </c>
      <c r="I3554" t="str">
        <f t="shared" si="221"/>
        <v>discounted</v>
      </c>
      <c r="J3554" s="3">
        <f>Table3[[#This Row],[Quantity_Sold]]*Table3[[#This Row],[Selling_Price]]</f>
        <v>972</v>
      </c>
      <c r="K3554" s="3">
        <f t="shared" si="222"/>
        <v>8.1</v>
      </c>
      <c r="L3554" s="3">
        <f t="shared" si="223"/>
        <v>963.9</v>
      </c>
      <c r="M3554" s="3" t="str">
        <f>TEXT(Table3[[#This Row],[Date]], "mmmm")</f>
        <v>February</v>
      </c>
      <c r="N3554" s="3" t="str">
        <f>_xlfn.XLOOKUP(D3554,Customers!A:A,Customers!B:B )</f>
        <v>Kelley, Pena and Zimmerman</v>
      </c>
      <c r="O3554" s="3" t="str">
        <f>_xlfn.XLOOKUP(C3554,Books!A:A,Books!B:B)</f>
        <v>Effort same</v>
      </c>
      <c r="P3554" s="3" t="str">
        <f>INDEX(Customers!B:B,MATCH(D3554,Customers!A:A,0))</f>
        <v>Kelley, Pena and Zimmerman</v>
      </c>
    </row>
    <row r="3555" spans="1:16">
      <c r="A3555" t="s">
        <v>4202</v>
      </c>
      <c r="B3555" s="5">
        <v>44983</v>
      </c>
      <c r="C3555" t="s">
        <v>98</v>
      </c>
      <c r="D3555" t="s">
        <v>500</v>
      </c>
      <c r="E3555">
        <v>1</v>
      </c>
      <c r="F3555" t="str">
        <f t="shared" si="220"/>
        <v>normal</v>
      </c>
      <c r="G3555" s="3">
        <v>206</v>
      </c>
      <c r="H3555">
        <v>0</v>
      </c>
      <c r="I3555" t="str">
        <f t="shared" si="221"/>
        <v>full price</v>
      </c>
      <c r="J3555" s="3">
        <f>Table3[[#This Row],[Quantity_Sold]]*Table3[[#This Row],[Selling_Price]]</f>
        <v>206</v>
      </c>
      <c r="K3555" s="3">
        <f t="shared" si="222"/>
        <v>0</v>
      </c>
      <c r="L3555" s="3">
        <f t="shared" si="223"/>
        <v>206</v>
      </c>
      <c r="M3555" s="3" t="str">
        <f>TEXT(Table3[[#This Row],[Date]], "mmmm")</f>
        <v>February</v>
      </c>
      <c r="N3555" s="3" t="str">
        <f>_xlfn.XLOOKUP(D3555,Customers!A:A,Customers!B:B )</f>
        <v>Patterson Ltd</v>
      </c>
      <c r="O3555" s="3" t="str">
        <f>_xlfn.XLOOKUP(C3555,Books!A:A,Books!B:B)</f>
        <v>Inside lot never discover</v>
      </c>
      <c r="P3555" s="3" t="str">
        <f>INDEX(Customers!B:B,MATCH(D3555,Customers!A:A,0))</f>
        <v>Patterson Ltd</v>
      </c>
    </row>
    <row r="3556" spans="1:16">
      <c r="A3556" t="s">
        <v>4203</v>
      </c>
      <c r="B3556" s="5">
        <v>44972</v>
      </c>
      <c r="C3556" t="s">
        <v>56</v>
      </c>
      <c r="D3556" t="s">
        <v>416</v>
      </c>
      <c r="E3556">
        <v>2</v>
      </c>
      <c r="F3556" t="str">
        <f t="shared" si="220"/>
        <v>normal</v>
      </c>
      <c r="G3556" s="3">
        <v>222</v>
      </c>
      <c r="H3556">
        <v>15</v>
      </c>
      <c r="I3556" t="str">
        <f t="shared" si="221"/>
        <v>discounted</v>
      </c>
      <c r="J3556" s="3">
        <f>Table3[[#This Row],[Quantity_Sold]]*Table3[[#This Row],[Selling_Price]]</f>
        <v>444</v>
      </c>
      <c r="K3556" s="3">
        <f t="shared" si="222"/>
        <v>33.299999999999997</v>
      </c>
      <c r="L3556" s="3">
        <f t="shared" si="223"/>
        <v>410.7</v>
      </c>
      <c r="M3556" s="3" t="str">
        <f>TEXT(Table3[[#This Row],[Date]], "mmmm")</f>
        <v>February</v>
      </c>
      <c r="N3556" s="3" t="str">
        <f>_xlfn.XLOOKUP(D3556,Customers!A:A,Customers!B:B )</f>
        <v>Ashley, Delgado and Hernandez</v>
      </c>
      <c r="O3556" s="3" t="str">
        <f>_xlfn.XLOOKUP(C3556,Books!A:A,Books!B:B)</f>
        <v>Unit coach</v>
      </c>
      <c r="P3556" s="3" t="str">
        <f>INDEX(Customers!B:B,MATCH(D3556,Customers!A:A,0))</f>
        <v>Ashley, Delgado and Hernandez</v>
      </c>
    </row>
    <row r="3557" spans="1:16">
      <c r="A3557" t="s">
        <v>4204</v>
      </c>
      <c r="B3557" s="5">
        <v>44962</v>
      </c>
      <c r="C3557" t="s">
        <v>80</v>
      </c>
      <c r="D3557" t="s">
        <v>298</v>
      </c>
      <c r="E3557">
        <v>7</v>
      </c>
      <c r="F3557" t="str">
        <f t="shared" si="220"/>
        <v>Bulk</v>
      </c>
      <c r="G3557" s="3">
        <v>164</v>
      </c>
      <c r="H3557">
        <v>0</v>
      </c>
      <c r="I3557" t="str">
        <f t="shared" si="221"/>
        <v>full price</v>
      </c>
      <c r="J3557" s="3">
        <f>Table3[[#This Row],[Quantity_Sold]]*Table3[[#This Row],[Selling_Price]]</f>
        <v>1148</v>
      </c>
      <c r="K3557" s="3">
        <f t="shared" si="222"/>
        <v>0</v>
      </c>
      <c r="L3557" s="3">
        <f t="shared" si="223"/>
        <v>1148</v>
      </c>
      <c r="M3557" s="3" t="str">
        <f>TEXT(Table3[[#This Row],[Date]], "mmmm")</f>
        <v>February</v>
      </c>
      <c r="N3557" s="3" t="str">
        <f>_xlfn.XLOOKUP(D3557,Customers!A:A,Customers!B:B )</f>
        <v>Hayes, Hampton and Palmer</v>
      </c>
      <c r="O3557" s="3" t="str">
        <f>_xlfn.XLOOKUP(C3557,Books!A:A,Books!B:B)</f>
        <v>Can apply</v>
      </c>
      <c r="P3557" s="3" t="str">
        <f>INDEX(Customers!B:B,MATCH(D3557,Customers!A:A,0))</f>
        <v>Hayes, Hampton and Palmer</v>
      </c>
    </row>
    <row r="3558" spans="1:16">
      <c r="A3558" t="s">
        <v>4205</v>
      </c>
      <c r="B3558" s="5">
        <v>44961</v>
      </c>
      <c r="C3558" t="s">
        <v>13</v>
      </c>
      <c r="D3558" t="s">
        <v>438</v>
      </c>
      <c r="E3558">
        <v>8</v>
      </c>
      <c r="F3558" t="str">
        <f t="shared" si="220"/>
        <v>Bulk</v>
      </c>
      <c r="G3558" s="3">
        <v>354</v>
      </c>
      <c r="H3558">
        <v>15</v>
      </c>
      <c r="I3558" t="str">
        <f t="shared" si="221"/>
        <v>discounted</v>
      </c>
      <c r="J3558" s="3">
        <f>Table3[[#This Row],[Quantity_Sold]]*Table3[[#This Row],[Selling_Price]]</f>
        <v>2832</v>
      </c>
      <c r="K3558" s="3">
        <f t="shared" si="222"/>
        <v>53.1</v>
      </c>
      <c r="L3558" s="3">
        <f t="shared" si="223"/>
        <v>2778.9</v>
      </c>
      <c r="M3558" s="3" t="str">
        <f>TEXT(Table3[[#This Row],[Date]], "mmmm")</f>
        <v>February</v>
      </c>
      <c r="N3558" s="3" t="str">
        <f>_xlfn.XLOOKUP(D3558,Customers!A:A,Customers!B:B )</f>
        <v>Wolfe-Spencer</v>
      </c>
      <c r="O3558" s="3" t="str">
        <f>_xlfn.XLOOKUP(C3558,Books!A:A,Books!B:B)</f>
        <v>Food ability</v>
      </c>
      <c r="P3558" s="3" t="str">
        <f>INDEX(Customers!B:B,MATCH(D3558,Customers!A:A,0))</f>
        <v>Wolfe-Spencer</v>
      </c>
    </row>
    <row r="3559" spans="1:16">
      <c r="A3559" t="s">
        <v>4206</v>
      </c>
      <c r="B3559" s="5">
        <v>44978</v>
      </c>
      <c r="C3559" t="s">
        <v>64</v>
      </c>
      <c r="D3559" t="s">
        <v>160</v>
      </c>
      <c r="E3559">
        <v>7</v>
      </c>
      <c r="F3559" t="str">
        <f t="shared" si="220"/>
        <v>Bulk</v>
      </c>
      <c r="G3559" s="3">
        <v>487</v>
      </c>
      <c r="H3559">
        <v>0</v>
      </c>
      <c r="I3559" t="str">
        <f t="shared" si="221"/>
        <v>full price</v>
      </c>
      <c r="J3559" s="3">
        <f>Table3[[#This Row],[Quantity_Sold]]*Table3[[#This Row],[Selling_Price]]</f>
        <v>3409</v>
      </c>
      <c r="K3559" s="3">
        <f t="shared" si="222"/>
        <v>0</v>
      </c>
      <c r="L3559" s="3">
        <f t="shared" si="223"/>
        <v>3409</v>
      </c>
      <c r="M3559" s="3" t="str">
        <f>TEXT(Table3[[#This Row],[Date]], "mmmm")</f>
        <v>February</v>
      </c>
      <c r="N3559" s="3" t="str">
        <f>_xlfn.XLOOKUP(D3559,Customers!A:A,Customers!B:B )</f>
        <v>Wu Group</v>
      </c>
      <c r="O3559" s="3" t="str">
        <f>_xlfn.XLOOKUP(C3559,Books!A:A,Books!B:B)</f>
        <v>Health beyond back</v>
      </c>
      <c r="P3559" s="3" t="str">
        <f>INDEX(Customers!B:B,MATCH(D3559,Customers!A:A,0))</f>
        <v>Wu Group</v>
      </c>
    </row>
    <row r="3560" spans="1:16">
      <c r="A3560" t="s">
        <v>4207</v>
      </c>
      <c r="B3560" s="5">
        <v>44982</v>
      </c>
      <c r="C3560" t="s">
        <v>82</v>
      </c>
      <c r="D3560" t="s">
        <v>568</v>
      </c>
      <c r="E3560">
        <v>10</v>
      </c>
      <c r="F3560" t="str">
        <f t="shared" si="220"/>
        <v>Bulk</v>
      </c>
      <c r="G3560" s="3">
        <v>373</v>
      </c>
      <c r="H3560">
        <v>15</v>
      </c>
      <c r="I3560" t="str">
        <f t="shared" si="221"/>
        <v>discounted</v>
      </c>
      <c r="J3560" s="3">
        <f>Table3[[#This Row],[Quantity_Sold]]*Table3[[#This Row],[Selling_Price]]</f>
        <v>3730</v>
      </c>
      <c r="K3560" s="3">
        <f t="shared" si="222"/>
        <v>55.95</v>
      </c>
      <c r="L3560" s="3">
        <f t="shared" si="223"/>
        <v>3674.05</v>
      </c>
      <c r="M3560" s="3" t="str">
        <f>TEXT(Table3[[#This Row],[Date]], "mmmm")</f>
        <v>February</v>
      </c>
      <c r="N3560" s="3" t="str">
        <f>_xlfn.XLOOKUP(D3560,Customers!A:A,Customers!B:B )</f>
        <v>Smith PLC</v>
      </c>
      <c r="O3560" s="3" t="str">
        <f>_xlfn.XLOOKUP(C3560,Books!A:A,Books!B:B)</f>
        <v>Light leader expect</v>
      </c>
      <c r="P3560" s="3" t="str">
        <f>INDEX(Customers!B:B,MATCH(D3560,Customers!A:A,0))</f>
        <v>Smith PLC</v>
      </c>
    </row>
    <row r="3561" spans="1:16">
      <c r="A3561" t="s">
        <v>4208</v>
      </c>
      <c r="B3561" s="5">
        <v>44978</v>
      </c>
      <c r="C3561" t="s">
        <v>106</v>
      </c>
      <c r="D3561" t="s">
        <v>470</v>
      </c>
      <c r="E3561">
        <v>4</v>
      </c>
      <c r="F3561" t="str">
        <f t="shared" si="220"/>
        <v>normal</v>
      </c>
      <c r="G3561" s="3">
        <v>219</v>
      </c>
      <c r="H3561">
        <v>5</v>
      </c>
      <c r="I3561" t="str">
        <f t="shared" si="221"/>
        <v>discounted</v>
      </c>
      <c r="J3561" s="3">
        <f>Table3[[#This Row],[Quantity_Sold]]*Table3[[#This Row],[Selling_Price]]</f>
        <v>876</v>
      </c>
      <c r="K3561" s="3">
        <f t="shared" si="222"/>
        <v>10.95</v>
      </c>
      <c r="L3561" s="3">
        <f t="shared" si="223"/>
        <v>865.05</v>
      </c>
      <c r="M3561" s="3" t="str">
        <f>TEXT(Table3[[#This Row],[Date]], "mmmm")</f>
        <v>February</v>
      </c>
      <c r="N3561" s="3" t="str">
        <f>_xlfn.XLOOKUP(D3561,Customers!A:A,Customers!B:B )</f>
        <v>Hill-Rojas</v>
      </c>
      <c r="O3561" s="3" t="str">
        <f>_xlfn.XLOOKUP(C3561,Books!A:A,Books!B:B)</f>
        <v>Some may</v>
      </c>
      <c r="P3561" s="3" t="str">
        <f>INDEX(Customers!B:B,MATCH(D3561,Customers!A:A,0))</f>
        <v>Hill-Rojas</v>
      </c>
    </row>
    <row r="3562" spans="1:16">
      <c r="A3562" t="s">
        <v>4209</v>
      </c>
      <c r="B3562" s="5">
        <v>44976</v>
      </c>
      <c r="C3562" t="s">
        <v>102</v>
      </c>
      <c r="D3562" t="s">
        <v>622</v>
      </c>
      <c r="E3562">
        <v>5</v>
      </c>
      <c r="F3562" t="str">
        <f t="shared" si="220"/>
        <v>normal</v>
      </c>
      <c r="G3562" s="3">
        <v>162</v>
      </c>
      <c r="H3562">
        <v>0</v>
      </c>
      <c r="I3562" t="str">
        <f t="shared" si="221"/>
        <v>full price</v>
      </c>
      <c r="J3562" s="3">
        <f>Table3[[#This Row],[Quantity_Sold]]*Table3[[#This Row],[Selling_Price]]</f>
        <v>810</v>
      </c>
      <c r="K3562" s="3">
        <f t="shared" si="222"/>
        <v>0</v>
      </c>
      <c r="L3562" s="3">
        <f t="shared" si="223"/>
        <v>810</v>
      </c>
      <c r="M3562" s="3" t="str">
        <f>TEXT(Table3[[#This Row],[Date]], "mmmm")</f>
        <v>February</v>
      </c>
      <c r="N3562" s="3" t="str">
        <f>_xlfn.XLOOKUP(D3562,Customers!A:A,Customers!B:B )</f>
        <v>Schmidt, Mccoy and Sanchez</v>
      </c>
      <c r="O3562" s="3" t="str">
        <f>_xlfn.XLOOKUP(C3562,Books!A:A,Books!B:B)</f>
        <v>Effort same</v>
      </c>
      <c r="P3562" s="3" t="str">
        <f>INDEX(Customers!B:B,MATCH(D3562,Customers!A:A,0))</f>
        <v>Schmidt, Mccoy and Sanchez</v>
      </c>
    </row>
    <row r="3563" spans="1:16">
      <c r="A3563" t="s">
        <v>4210</v>
      </c>
      <c r="B3563" s="5">
        <v>44964</v>
      </c>
      <c r="C3563" t="s">
        <v>36</v>
      </c>
      <c r="D3563" t="s">
        <v>464</v>
      </c>
      <c r="E3563">
        <v>6</v>
      </c>
      <c r="F3563" t="str">
        <f t="shared" si="220"/>
        <v>Bulk</v>
      </c>
      <c r="G3563" s="3">
        <v>420</v>
      </c>
      <c r="H3563">
        <v>0</v>
      </c>
      <c r="I3563" t="str">
        <f t="shared" si="221"/>
        <v>full price</v>
      </c>
      <c r="J3563" s="3">
        <f>Table3[[#This Row],[Quantity_Sold]]*Table3[[#This Row],[Selling_Price]]</f>
        <v>2520</v>
      </c>
      <c r="K3563" s="3">
        <f t="shared" si="222"/>
        <v>0</v>
      </c>
      <c r="L3563" s="3">
        <f t="shared" si="223"/>
        <v>2520</v>
      </c>
      <c r="M3563" s="3" t="str">
        <f>TEXT(Table3[[#This Row],[Date]], "mmmm")</f>
        <v>February</v>
      </c>
      <c r="N3563" s="3" t="str">
        <f>_xlfn.XLOOKUP(D3563,Customers!A:A,Customers!B:B )</f>
        <v>Vargas, Ali and Vasquez</v>
      </c>
      <c r="O3563" s="3" t="str">
        <f>_xlfn.XLOOKUP(C3563,Books!A:A,Books!B:B)</f>
        <v>Try fast</v>
      </c>
      <c r="P3563" s="3" t="str">
        <f>INDEX(Customers!B:B,MATCH(D3563,Customers!A:A,0))</f>
        <v>Vargas, Ali and Vasquez</v>
      </c>
    </row>
    <row r="3564" spans="1:16">
      <c r="A3564" t="s">
        <v>4211</v>
      </c>
      <c r="B3564" s="5">
        <v>44969</v>
      </c>
      <c r="C3564" t="s">
        <v>48</v>
      </c>
      <c r="D3564" t="s">
        <v>534</v>
      </c>
      <c r="E3564">
        <v>4</v>
      </c>
      <c r="F3564" t="str">
        <f t="shared" si="220"/>
        <v>normal</v>
      </c>
      <c r="G3564" s="3">
        <v>386</v>
      </c>
      <c r="H3564">
        <v>10</v>
      </c>
      <c r="I3564" t="str">
        <f t="shared" si="221"/>
        <v>discounted</v>
      </c>
      <c r="J3564" s="3">
        <f>Table3[[#This Row],[Quantity_Sold]]*Table3[[#This Row],[Selling_Price]]</f>
        <v>1544</v>
      </c>
      <c r="K3564" s="3">
        <f t="shared" si="222"/>
        <v>38.6</v>
      </c>
      <c r="L3564" s="3">
        <f t="shared" si="223"/>
        <v>1505.4</v>
      </c>
      <c r="M3564" s="3" t="str">
        <f>TEXT(Table3[[#This Row],[Date]], "mmmm")</f>
        <v>February</v>
      </c>
      <c r="N3564" s="3" t="str">
        <f>_xlfn.XLOOKUP(D3564,Customers!A:A,Customers!B:B )</f>
        <v>Gonzalez Inc</v>
      </c>
      <c r="O3564" s="3" t="str">
        <f>_xlfn.XLOOKUP(C3564,Books!A:A,Books!B:B)</f>
        <v>Choose level</v>
      </c>
      <c r="P3564" s="3" t="str">
        <f>INDEX(Customers!B:B,MATCH(D3564,Customers!A:A,0))</f>
        <v>Gonzalez Inc</v>
      </c>
    </row>
    <row r="3565" spans="1:16">
      <c r="A3565" t="s">
        <v>4212</v>
      </c>
      <c r="B3565" s="5">
        <v>44984</v>
      </c>
      <c r="C3565" t="s">
        <v>34</v>
      </c>
      <c r="D3565" t="s">
        <v>139</v>
      </c>
      <c r="E3565">
        <v>10</v>
      </c>
      <c r="F3565" t="str">
        <f t="shared" si="220"/>
        <v>Bulk</v>
      </c>
      <c r="G3565" s="3">
        <v>284</v>
      </c>
      <c r="H3565">
        <v>15</v>
      </c>
      <c r="I3565" t="str">
        <f t="shared" si="221"/>
        <v>discounted</v>
      </c>
      <c r="J3565" s="3">
        <f>Table3[[#This Row],[Quantity_Sold]]*Table3[[#This Row],[Selling_Price]]</f>
        <v>2840</v>
      </c>
      <c r="K3565" s="3">
        <f t="shared" si="222"/>
        <v>42.6</v>
      </c>
      <c r="L3565" s="3">
        <f t="shared" si="223"/>
        <v>2797.4</v>
      </c>
      <c r="M3565" s="3" t="str">
        <f>TEXT(Table3[[#This Row],[Date]], "mmmm")</f>
        <v>February</v>
      </c>
      <c r="N3565" s="3" t="str">
        <f>_xlfn.XLOOKUP(D3565,Customers!A:A,Customers!B:B )</f>
        <v>Garcia-Martin</v>
      </c>
      <c r="O3565" s="3" t="str">
        <f>_xlfn.XLOOKUP(C3565,Books!A:A,Books!B:B)</f>
        <v>Against realize bill</v>
      </c>
      <c r="P3565" s="3" t="str">
        <f>INDEX(Customers!B:B,MATCH(D3565,Customers!A:A,0))</f>
        <v>Garcia-Martin</v>
      </c>
    </row>
    <row r="3566" spans="1:16">
      <c r="A3566" t="s">
        <v>4213</v>
      </c>
      <c r="B3566" s="5">
        <v>44975</v>
      </c>
      <c r="C3566" t="s">
        <v>72</v>
      </c>
      <c r="D3566" t="s">
        <v>332</v>
      </c>
      <c r="E3566">
        <v>1</v>
      </c>
      <c r="F3566" t="str">
        <f t="shared" si="220"/>
        <v>normal</v>
      </c>
      <c r="G3566" s="3">
        <v>423</v>
      </c>
      <c r="H3566">
        <v>0</v>
      </c>
      <c r="I3566" t="str">
        <f t="shared" si="221"/>
        <v>full price</v>
      </c>
      <c r="J3566" s="3">
        <f>Table3[[#This Row],[Quantity_Sold]]*Table3[[#This Row],[Selling_Price]]</f>
        <v>423</v>
      </c>
      <c r="K3566" s="3">
        <f t="shared" si="222"/>
        <v>0</v>
      </c>
      <c r="L3566" s="3">
        <f t="shared" si="223"/>
        <v>423</v>
      </c>
      <c r="M3566" s="3" t="str">
        <f>TEXT(Table3[[#This Row],[Date]], "mmmm")</f>
        <v>February</v>
      </c>
      <c r="N3566" s="3" t="str">
        <f>_xlfn.XLOOKUP(D3566,Customers!A:A,Customers!B:B )</f>
        <v>Powell-Cox</v>
      </c>
      <c r="O3566" s="3" t="str">
        <f>_xlfn.XLOOKUP(C3566,Books!A:A,Books!B:B)</f>
        <v>Remain hard</v>
      </c>
      <c r="P3566" s="3" t="str">
        <f>INDEX(Customers!B:B,MATCH(D3566,Customers!A:A,0))</f>
        <v>Powell-Cox</v>
      </c>
    </row>
    <row r="3567" spans="1:16">
      <c r="A3567" t="s">
        <v>4214</v>
      </c>
      <c r="B3567" s="5">
        <v>44966</v>
      </c>
      <c r="C3567" t="s">
        <v>100</v>
      </c>
      <c r="D3567" t="s">
        <v>592</v>
      </c>
      <c r="E3567">
        <v>7</v>
      </c>
      <c r="F3567" t="str">
        <f t="shared" si="220"/>
        <v>Bulk</v>
      </c>
      <c r="G3567" s="3">
        <v>334</v>
      </c>
      <c r="H3567">
        <v>15</v>
      </c>
      <c r="I3567" t="str">
        <f t="shared" si="221"/>
        <v>discounted</v>
      </c>
      <c r="J3567" s="3">
        <f>Table3[[#This Row],[Quantity_Sold]]*Table3[[#This Row],[Selling_Price]]</f>
        <v>2338</v>
      </c>
      <c r="K3567" s="3">
        <f t="shared" si="222"/>
        <v>50.1</v>
      </c>
      <c r="L3567" s="3">
        <f t="shared" si="223"/>
        <v>2287.9</v>
      </c>
      <c r="M3567" s="3" t="str">
        <f>TEXT(Table3[[#This Row],[Date]], "mmmm")</f>
        <v>February</v>
      </c>
      <c r="N3567" s="3" t="str">
        <f>_xlfn.XLOOKUP(D3567,Customers!A:A,Customers!B:B )</f>
        <v>Martin, Davis and Arias</v>
      </c>
      <c r="O3567" s="3" t="str">
        <f>_xlfn.XLOOKUP(C3567,Books!A:A,Books!B:B)</f>
        <v>Prevent particularly wrong</v>
      </c>
      <c r="P3567" s="3" t="str">
        <f>INDEX(Customers!B:B,MATCH(D3567,Customers!A:A,0))</f>
        <v>Martin, Davis and Arias</v>
      </c>
    </row>
    <row r="3568" spans="1:16">
      <c r="A3568" t="s">
        <v>4215</v>
      </c>
      <c r="B3568" s="5">
        <v>44964</v>
      </c>
      <c r="C3568" t="s">
        <v>30</v>
      </c>
      <c r="D3568" t="s">
        <v>348</v>
      </c>
      <c r="E3568">
        <v>9</v>
      </c>
      <c r="F3568" t="str">
        <f t="shared" si="220"/>
        <v>Bulk</v>
      </c>
      <c r="G3568" s="3">
        <v>281</v>
      </c>
      <c r="H3568">
        <v>0</v>
      </c>
      <c r="I3568" t="str">
        <f t="shared" si="221"/>
        <v>full price</v>
      </c>
      <c r="J3568" s="3">
        <f>Table3[[#This Row],[Quantity_Sold]]*Table3[[#This Row],[Selling_Price]]</f>
        <v>2529</v>
      </c>
      <c r="K3568" s="3">
        <f t="shared" si="222"/>
        <v>0</v>
      </c>
      <c r="L3568" s="3">
        <f t="shared" si="223"/>
        <v>2529</v>
      </c>
      <c r="M3568" s="3" t="str">
        <f>TEXT(Table3[[#This Row],[Date]], "mmmm")</f>
        <v>February</v>
      </c>
      <c r="N3568" s="3" t="str">
        <f>_xlfn.XLOOKUP(D3568,Customers!A:A,Customers!B:B )</f>
        <v>Wade Group</v>
      </c>
      <c r="O3568" s="3" t="str">
        <f>_xlfn.XLOOKUP(C3568,Books!A:A,Books!B:B)</f>
        <v>Remember serve</v>
      </c>
      <c r="P3568" s="3" t="str">
        <f>INDEX(Customers!B:B,MATCH(D3568,Customers!A:A,0))</f>
        <v>Wade Group</v>
      </c>
    </row>
    <row r="3569" spans="1:16">
      <c r="A3569" t="s">
        <v>4216</v>
      </c>
      <c r="B3569" s="5">
        <v>44978</v>
      </c>
      <c r="C3569" t="s">
        <v>40</v>
      </c>
      <c r="D3569" t="s">
        <v>153</v>
      </c>
      <c r="E3569">
        <v>10</v>
      </c>
      <c r="F3569" t="str">
        <f t="shared" si="220"/>
        <v>Bulk</v>
      </c>
      <c r="G3569" s="3">
        <v>427</v>
      </c>
      <c r="H3569">
        <v>0</v>
      </c>
      <c r="I3569" t="str">
        <f t="shared" si="221"/>
        <v>full price</v>
      </c>
      <c r="J3569" s="3">
        <f>Table3[[#This Row],[Quantity_Sold]]*Table3[[#This Row],[Selling_Price]]</f>
        <v>4270</v>
      </c>
      <c r="K3569" s="3">
        <f t="shared" si="222"/>
        <v>0</v>
      </c>
      <c r="L3569" s="3">
        <f t="shared" si="223"/>
        <v>4270</v>
      </c>
      <c r="M3569" s="3" t="str">
        <f>TEXT(Table3[[#This Row],[Date]], "mmmm")</f>
        <v>February</v>
      </c>
      <c r="N3569" s="3" t="str">
        <f>_xlfn.XLOOKUP(D3569,Customers!A:A,Customers!B:B )</f>
        <v>Brown and Sons</v>
      </c>
      <c r="O3569" s="3" t="str">
        <f>_xlfn.XLOOKUP(C3569,Books!A:A,Books!B:B)</f>
        <v>Big thought where</v>
      </c>
      <c r="P3569" s="3" t="str">
        <f>INDEX(Customers!B:B,MATCH(D3569,Customers!A:A,0))</f>
        <v>Brown and Sons</v>
      </c>
    </row>
    <row r="3570" spans="1:16">
      <c r="A3570" t="s">
        <v>4217</v>
      </c>
      <c r="B3570" s="5">
        <v>44976</v>
      </c>
      <c r="C3570" t="s">
        <v>52</v>
      </c>
      <c r="D3570" t="s">
        <v>143</v>
      </c>
      <c r="E3570">
        <v>2</v>
      </c>
      <c r="F3570" t="str">
        <f t="shared" si="220"/>
        <v>normal</v>
      </c>
      <c r="G3570" s="3">
        <v>441</v>
      </c>
      <c r="H3570">
        <v>10</v>
      </c>
      <c r="I3570" t="str">
        <f t="shared" si="221"/>
        <v>discounted</v>
      </c>
      <c r="J3570" s="3">
        <f>Table3[[#This Row],[Quantity_Sold]]*Table3[[#This Row],[Selling_Price]]</f>
        <v>882</v>
      </c>
      <c r="K3570" s="3">
        <f t="shared" si="222"/>
        <v>44.1</v>
      </c>
      <c r="L3570" s="3">
        <f t="shared" si="223"/>
        <v>837.9</v>
      </c>
      <c r="M3570" s="3" t="str">
        <f>TEXT(Table3[[#This Row],[Date]], "mmmm")</f>
        <v>February</v>
      </c>
      <c r="N3570" s="3" t="str">
        <f>_xlfn.XLOOKUP(D3570,Customers!A:A,Customers!B:B )</f>
        <v>Scott Ltd</v>
      </c>
      <c r="O3570" s="3" t="str">
        <f>_xlfn.XLOOKUP(C3570,Books!A:A,Books!B:B)</f>
        <v>Hope meet thing</v>
      </c>
      <c r="P3570" s="3" t="str">
        <f>INDEX(Customers!B:B,MATCH(D3570,Customers!A:A,0))</f>
        <v>Scott Ltd</v>
      </c>
    </row>
    <row r="3571" spans="1:16">
      <c r="A3571" t="s">
        <v>4218</v>
      </c>
      <c r="B3571" s="5">
        <v>44964</v>
      </c>
      <c r="C3571" t="s">
        <v>110</v>
      </c>
      <c r="D3571" t="s">
        <v>526</v>
      </c>
      <c r="E3571">
        <v>3</v>
      </c>
      <c r="F3571" t="str">
        <f t="shared" si="220"/>
        <v>normal</v>
      </c>
      <c r="G3571" s="3">
        <v>451</v>
      </c>
      <c r="H3571">
        <v>5</v>
      </c>
      <c r="I3571" t="str">
        <f t="shared" si="221"/>
        <v>discounted</v>
      </c>
      <c r="J3571" s="3">
        <f>Table3[[#This Row],[Quantity_Sold]]*Table3[[#This Row],[Selling_Price]]</f>
        <v>1353</v>
      </c>
      <c r="K3571" s="3">
        <f t="shared" si="222"/>
        <v>22.55</v>
      </c>
      <c r="L3571" s="3">
        <f t="shared" si="223"/>
        <v>1330.45</v>
      </c>
      <c r="M3571" s="3" t="str">
        <f>TEXT(Table3[[#This Row],[Date]], "mmmm")</f>
        <v>February</v>
      </c>
      <c r="N3571" s="3" t="str">
        <f>_xlfn.XLOOKUP(D3571,Customers!A:A,Customers!B:B )</f>
        <v>Holden, Austin and Robinson</v>
      </c>
      <c r="O3571" s="3" t="str">
        <f>_xlfn.XLOOKUP(C3571,Books!A:A,Books!B:B)</f>
        <v>Sense produce</v>
      </c>
      <c r="P3571" s="3" t="str">
        <f>INDEX(Customers!B:B,MATCH(D3571,Customers!A:A,0))</f>
        <v>Holden, Austin and Robinson</v>
      </c>
    </row>
    <row r="3572" spans="1:16">
      <c r="A3572" t="s">
        <v>4219</v>
      </c>
      <c r="B3572" s="5">
        <v>44978</v>
      </c>
      <c r="C3572" t="s">
        <v>42</v>
      </c>
      <c r="D3572" t="s">
        <v>454</v>
      </c>
      <c r="E3572">
        <v>1</v>
      </c>
      <c r="F3572" t="str">
        <f t="shared" si="220"/>
        <v>normal</v>
      </c>
      <c r="G3572" s="3">
        <v>303</v>
      </c>
      <c r="H3572">
        <v>0</v>
      </c>
      <c r="I3572" t="str">
        <f t="shared" si="221"/>
        <v>full price</v>
      </c>
      <c r="J3572" s="3">
        <f>Table3[[#This Row],[Quantity_Sold]]*Table3[[#This Row],[Selling_Price]]</f>
        <v>303</v>
      </c>
      <c r="K3572" s="3">
        <f t="shared" si="222"/>
        <v>0</v>
      </c>
      <c r="L3572" s="3">
        <f t="shared" si="223"/>
        <v>303</v>
      </c>
      <c r="M3572" s="3" t="str">
        <f>TEXT(Table3[[#This Row],[Date]], "mmmm")</f>
        <v>February</v>
      </c>
      <c r="N3572" s="3" t="str">
        <f>_xlfn.XLOOKUP(D3572,Customers!A:A,Customers!B:B )</f>
        <v>Martin Ltd</v>
      </c>
      <c r="O3572" s="3" t="str">
        <f>_xlfn.XLOOKUP(C3572,Books!A:A,Books!B:B)</f>
        <v>Industry sport interesting</v>
      </c>
      <c r="P3572" s="3" t="str">
        <f>INDEX(Customers!B:B,MATCH(D3572,Customers!A:A,0))</f>
        <v>Martin Ltd</v>
      </c>
    </row>
    <row r="3573" spans="1:16">
      <c r="A3573" t="s">
        <v>4220</v>
      </c>
      <c r="B3573" s="5">
        <v>44976</v>
      </c>
      <c r="C3573" t="s">
        <v>60</v>
      </c>
      <c r="D3573" t="s">
        <v>384</v>
      </c>
      <c r="E3573">
        <v>2</v>
      </c>
      <c r="F3573" t="str">
        <f t="shared" si="220"/>
        <v>normal</v>
      </c>
      <c r="G3573" s="3">
        <v>459</v>
      </c>
      <c r="H3573">
        <v>0</v>
      </c>
      <c r="I3573" t="str">
        <f t="shared" si="221"/>
        <v>full price</v>
      </c>
      <c r="J3573" s="3">
        <f>Table3[[#This Row],[Quantity_Sold]]*Table3[[#This Row],[Selling_Price]]</f>
        <v>918</v>
      </c>
      <c r="K3573" s="3">
        <f t="shared" si="222"/>
        <v>0</v>
      </c>
      <c r="L3573" s="3">
        <f t="shared" si="223"/>
        <v>918</v>
      </c>
      <c r="M3573" s="3" t="str">
        <f>TEXT(Table3[[#This Row],[Date]], "mmmm")</f>
        <v>February</v>
      </c>
      <c r="N3573" s="3" t="str">
        <f>_xlfn.XLOOKUP(D3573,Customers!A:A,Customers!B:B )</f>
        <v>Mendoza-Burke</v>
      </c>
      <c r="O3573" s="3" t="str">
        <f>_xlfn.XLOOKUP(C3573,Books!A:A,Books!B:B)</f>
        <v>Whatever method</v>
      </c>
      <c r="P3573" s="3" t="str">
        <f>INDEX(Customers!B:B,MATCH(D3573,Customers!A:A,0))</f>
        <v>Mendoza-Burke</v>
      </c>
    </row>
    <row r="3574" spans="1:16">
      <c r="A3574" t="s">
        <v>4221</v>
      </c>
      <c r="B3574" s="5">
        <v>44970</v>
      </c>
      <c r="C3574" t="s">
        <v>126</v>
      </c>
      <c r="D3574" t="s">
        <v>242</v>
      </c>
      <c r="E3574">
        <v>8</v>
      </c>
      <c r="F3574" t="str">
        <f t="shared" si="220"/>
        <v>Bulk</v>
      </c>
      <c r="G3574" s="3">
        <v>399</v>
      </c>
      <c r="H3574">
        <v>15</v>
      </c>
      <c r="I3574" t="str">
        <f t="shared" si="221"/>
        <v>discounted</v>
      </c>
      <c r="J3574" s="3">
        <f>Table3[[#This Row],[Quantity_Sold]]*Table3[[#This Row],[Selling_Price]]</f>
        <v>3192</v>
      </c>
      <c r="K3574" s="3">
        <f t="shared" si="222"/>
        <v>59.85</v>
      </c>
      <c r="L3574" s="3">
        <f t="shared" si="223"/>
        <v>3132.15</v>
      </c>
      <c r="M3574" s="3" t="str">
        <f>TEXT(Table3[[#This Row],[Date]], "mmmm")</f>
        <v>February</v>
      </c>
      <c r="N3574" s="3" t="str">
        <f>_xlfn.XLOOKUP(D3574,Customers!A:A,Customers!B:B )</f>
        <v>Porter Ltd</v>
      </c>
      <c r="O3574" s="3" t="str">
        <f>_xlfn.XLOOKUP(C3574,Books!A:A,Books!B:B)</f>
        <v>Ahead leg senior</v>
      </c>
      <c r="P3574" s="3" t="str">
        <f>INDEX(Customers!B:B,MATCH(D3574,Customers!A:A,0))</f>
        <v>Porter Ltd</v>
      </c>
    </row>
    <row r="3575" spans="1:16">
      <c r="A3575" t="s">
        <v>4222</v>
      </c>
      <c r="B3575" s="5">
        <v>44977</v>
      </c>
      <c r="C3575" t="s">
        <v>34</v>
      </c>
      <c r="D3575" t="s">
        <v>382</v>
      </c>
      <c r="E3575">
        <v>9</v>
      </c>
      <c r="F3575" t="str">
        <f t="shared" si="220"/>
        <v>Bulk</v>
      </c>
      <c r="G3575" s="3">
        <v>284</v>
      </c>
      <c r="H3575">
        <v>5</v>
      </c>
      <c r="I3575" t="str">
        <f t="shared" si="221"/>
        <v>discounted</v>
      </c>
      <c r="J3575" s="3">
        <f>Table3[[#This Row],[Quantity_Sold]]*Table3[[#This Row],[Selling_Price]]</f>
        <v>2556</v>
      </c>
      <c r="K3575" s="3">
        <f t="shared" si="222"/>
        <v>14.2</v>
      </c>
      <c r="L3575" s="3">
        <f t="shared" si="223"/>
        <v>2541.8000000000002</v>
      </c>
      <c r="M3575" s="3" t="str">
        <f>TEXT(Table3[[#This Row],[Date]], "mmmm")</f>
        <v>February</v>
      </c>
      <c r="N3575" s="3" t="str">
        <f>_xlfn.XLOOKUP(D3575,Customers!A:A,Customers!B:B )</f>
        <v>Williams and Sons</v>
      </c>
      <c r="O3575" s="3" t="str">
        <f>_xlfn.XLOOKUP(C3575,Books!A:A,Books!B:B)</f>
        <v>Against realize bill</v>
      </c>
      <c r="P3575" s="3" t="str">
        <f>INDEX(Customers!B:B,MATCH(D3575,Customers!A:A,0))</f>
        <v>Williams and Sons</v>
      </c>
    </row>
    <row r="3576" spans="1:16">
      <c r="A3576" t="s">
        <v>4223</v>
      </c>
      <c r="B3576" s="5">
        <v>44969</v>
      </c>
      <c r="C3576" t="s">
        <v>122</v>
      </c>
      <c r="D3576" t="s">
        <v>476</v>
      </c>
      <c r="E3576">
        <v>10</v>
      </c>
      <c r="F3576" t="str">
        <f t="shared" si="220"/>
        <v>Bulk</v>
      </c>
      <c r="G3576" s="3">
        <v>326</v>
      </c>
      <c r="H3576">
        <v>15</v>
      </c>
      <c r="I3576" t="str">
        <f t="shared" si="221"/>
        <v>discounted</v>
      </c>
      <c r="J3576" s="3">
        <f>Table3[[#This Row],[Quantity_Sold]]*Table3[[#This Row],[Selling_Price]]</f>
        <v>3260</v>
      </c>
      <c r="K3576" s="3">
        <f t="shared" si="222"/>
        <v>48.9</v>
      </c>
      <c r="L3576" s="3">
        <f t="shared" si="223"/>
        <v>3211.1</v>
      </c>
      <c r="M3576" s="3" t="str">
        <f>TEXT(Table3[[#This Row],[Date]], "mmmm")</f>
        <v>February</v>
      </c>
      <c r="N3576" s="3" t="str">
        <f>_xlfn.XLOOKUP(D3576,Customers!A:A,Customers!B:B )</f>
        <v>Warren, Crane and Jones</v>
      </c>
      <c r="O3576" s="3" t="str">
        <f>_xlfn.XLOOKUP(C3576,Books!A:A,Books!B:B)</f>
        <v>Than every</v>
      </c>
      <c r="P3576" s="3" t="str">
        <f>INDEX(Customers!B:B,MATCH(D3576,Customers!A:A,0))</f>
        <v>Warren, Crane and Jones</v>
      </c>
    </row>
    <row r="3577" spans="1:16">
      <c r="A3577" t="s">
        <v>4224</v>
      </c>
      <c r="B3577" s="5">
        <v>44965</v>
      </c>
      <c r="C3577" t="s">
        <v>20</v>
      </c>
      <c r="D3577" t="s">
        <v>344</v>
      </c>
      <c r="E3577">
        <v>3</v>
      </c>
      <c r="F3577" t="str">
        <f t="shared" si="220"/>
        <v>normal</v>
      </c>
      <c r="G3577" s="3">
        <v>213</v>
      </c>
      <c r="H3577">
        <v>0</v>
      </c>
      <c r="I3577" t="str">
        <f t="shared" si="221"/>
        <v>full price</v>
      </c>
      <c r="J3577" s="3">
        <f>Table3[[#This Row],[Quantity_Sold]]*Table3[[#This Row],[Selling_Price]]</f>
        <v>639</v>
      </c>
      <c r="K3577" s="3">
        <f t="shared" si="222"/>
        <v>0</v>
      </c>
      <c r="L3577" s="3">
        <f t="shared" si="223"/>
        <v>639</v>
      </c>
      <c r="M3577" s="3" t="str">
        <f>TEXT(Table3[[#This Row],[Date]], "mmmm")</f>
        <v>February</v>
      </c>
      <c r="N3577" s="3" t="str">
        <f>_xlfn.XLOOKUP(D3577,Customers!A:A,Customers!B:B )</f>
        <v>Newman-Fitzgerald</v>
      </c>
      <c r="O3577" s="3" t="str">
        <f>_xlfn.XLOOKUP(C3577,Books!A:A,Books!B:B)</f>
        <v>System they</v>
      </c>
      <c r="P3577" s="3" t="str">
        <f>INDEX(Customers!B:B,MATCH(D3577,Customers!A:A,0))</f>
        <v>Newman-Fitzgerald</v>
      </c>
    </row>
    <row r="3578" spans="1:16">
      <c r="A3578" t="s">
        <v>4225</v>
      </c>
      <c r="B3578" s="5">
        <v>44979</v>
      </c>
      <c r="C3578" t="s">
        <v>106</v>
      </c>
      <c r="D3578" t="s">
        <v>153</v>
      </c>
      <c r="E3578">
        <v>2</v>
      </c>
      <c r="F3578" t="str">
        <f t="shared" si="220"/>
        <v>normal</v>
      </c>
      <c r="G3578" s="3">
        <v>219</v>
      </c>
      <c r="H3578">
        <v>5</v>
      </c>
      <c r="I3578" t="str">
        <f t="shared" si="221"/>
        <v>discounted</v>
      </c>
      <c r="J3578" s="3">
        <f>Table3[[#This Row],[Quantity_Sold]]*Table3[[#This Row],[Selling_Price]]</f>
        <v>438</v>
      </c>
      <c r="K3578" s="3">
        <f t="shared" si="222"/>
        <v>10.95</v>
      </c>
      <c r="L3578" s="3">
        <f t="shared" si="223"/>
        <v>427.05</v>
      </c>
      <c r="M3578" s="3" t="str">
        <f>TEXT(Table3[[#This Row],[Date]], "mmmm")</f>
        <v>February</v>
      </c>
      <c r="N3578" s="3" t="str">
        <f>_xlfn.XLOOKUP(D3578,Customers!A:A,Customers!B:B )</f>
        <v>Brown and Sons</v>
      </c>
      <c r="O3578" s="3" t="str">
        <f>_xlfn.XLOOKUP(C3578,Books!A:A,Books!B:B)</f>
        <v>Some may</v>
      </c>
      <c r="P3578" s="3" t="str">
        <f>INDEX(Customers!B:B,MATCH(D3578,Customers!A:A,0))</f>
        <v>Brown and Sons</v>
      </c>
    </row>
    <row r="3579" spans="1:16">
      <c r="A3579" t="s">
        <v>4226</v>
      </c>
      <c r="B3579" s="5">
        <v>44971</v>
      </c>
      <c r="C3579" t="s">
        <v>62</v>
      </c>
      <c r="D3579" t="s">
        <v>530</v>
      </c>
      <c r="E3579">
        <v>10</v>
      </c>
      <c r="F3579" t="str">
        <f t="shared" si="220"/>
        <v>Bulk</v>
      </c>
      <c r="G3579" s="3">
        <v>336</v>
      </c>
      <c r="H3579">
        <v>0</v>
      </c>
      <c r="I3579" t="str">
        <f t="shared" si="221"/>
        <v>full price</v>
      </c>
      <c r="J3579" s="3">
        <f>Table3[[#This Row],[Quantity_Sold]]*Table3[[#This Row],[Selling_Price]]</f>
        <v>3360</v>
      </c>
      <c r="K3579" s="3">
        <f t="shared" si="222"/>
        <v>0</v>
      </c>
      <c r="L3579" s="3">
        <f t="shared" si="223"/>
        <v>3360</v>
      </c>
      <c r="M3579" s="3" t="str">
        <f>TEXT(Table3[[#This Row],[Date]], "mmmm")</f>
        <v>February</v>
      </c>
      <c r="N3579" s="3" t="str">
        <f>_xlfn.XLOOKUP(D3579,Customers!A:A,Customers!B:B )</f>
        <v>Prince Group</v>
      </c>
      <c r="O3579" s="3" t="str">
        <f>_xlfn.XLOOKUP(C3579,Books!A:A,Books!B:B)</f>
        <v>Wife get age</v>
      </c>
      <c r="P3579" s="3" t="str">
        <f>INDEX(Customers!B:B,MATCH(D3579,Customers!A:A,0))</f>
        <v>Prince Group</v>
      </c>
    </row>
    <row r="3580" spans="1:16">
      <c r="A3580" t="s">
        <v>4227</v>
      </c>
      <c r="B3580" s="5">
        <v>44961</v>
      </c>
      <c r="C3580" t="s">
        <v>58</v>
      </c>
      <c r="D3580" t="s">
        <v>390</v>
      </c>
      <c r="E3580">
        <v>6</v>
      </c>
      <c r="F3580" t="str">
        <f t="shared" si="220"/>
        <v>Bulk</v>
      </c>
      <c r="G3580" s="3">
        <v>467</v>
      </c>
      <c r="H3580">
        <v>5</v>
      </c>
      <c r="I3580" t="str">
        <f t="shared" si="221"/>
        <v>discounted</v>
      </c>
      <c r="J3580" s="3">
        <f>Table3[[#This Row],[Quantity_Sold]]*Table3[[#This Row],[Selling_Price]]</f>
        <v>2802</v>
      </c>
      <c r="K3580" s="3">
        <f t="shared" si="222"/>
        <v>23.35</v>
      </c>
      <c r="L3580" s="3">
        <f t="shared" si="223"/>
        <v>2778.65</v>
      </c>
      <c r="M3580" s="3" t="str">
        <f>TEXT(Table3[[#This Row],[Date]], "mmmm")</f>
        <v>February</v>
      </c>
      <c r="N3580" s="3" t="str">
        <f>_xlfn.XLOOKUP(D3580,Customers!A:A,Customers!B:B )</f>
        <v>Rodriguez, Brown and Daniels</v>
      </c>
      <c r="O3580" s="3" t="str">
        <f>_xlfn.XLOOKUP(C3580,Books!A:A,Books!B:B)</f>
        <v>World threat</v>
      </c>
      <c r="P3580" s="3" t="str">
        <f>INDEX(Customers!B:B,MATCH(D3580,Customers!A:A,0))</f>
        <v>Rodriguez, Brown and Daniels</v>
      </c>
    </row>
    <row r="3581" spans="1:16">
      <c r="A3581" t="s">
        <v>4228</v>
      </c>
      <c r="B3581" s="5">
        <v>44984</v>
      </c>
      <c r="C3581" t="s">
        <v>70</v>
      </c>
      <c r="D3581" t="s">
        <v>432</v>
      </c>
      <c r="E3581">
        <v>7</v>
      </c>
      <c r="F3581" t="str">
        <f t="shared" si="220"/>
        <v>Bulk</v>
      </c>
      <c r="G3581" s="3">
        <v>370</v>
      </c>
      <c r="H3581">
        <v>10</v>
      </c>
      <c r="I3581" t="str">
        <f t="shared" si="221"/>
        <v>discounted</v>
      </c>
      <c r="J3581" s="3">
        <f>Table3[[#This Row],[Quantity_Sold]]*Table3[[#This Row],[Selling_Price]]</f>
        <v>2590</v>
      </c>
      <c r="K3581" s="3">
        <f t="shared" si="222"/>
        <v>37</v>
      </c>
      <c r="L3581" s="3">
        <f t="shared" si="223"/>
        <v>2553</v>
      </c>
      <c r="M3581" s="3" t="str">
        <f>TEXT(Table3[[#This Row],[Date]], "mmmm")</f>
        <v>February</v>
      </c>
      <c r="N3581" s="3" t="str">
        <f>_xlfn.XLOOKUP(D3581,Customers!A:A,Customers!B:B )</f>
        <v>Rodgers and Sons</v>
      </c>
      <c r="O3581" s="3" t="str">
        <f>_xlfn.XLOOKUP(C3581,Books!A:A,Books!B:B)</f>
        <v>Assume wrong</v>
      </c>
      <c r="P3581" s="3" t="str">
        <f>INDEX(Customers!B:B,MATCH(D3581,Customers!A:A,0))</f>
        <v>Rodgers and Sons</v>
      </c>
    </row>
    <row r="3582" spans="1:16">
      <c r="A3582" t="s">
        <v>4229</v>
      </c>
      <c r="B3582" s="5">
        <v>44967</v>
      </c>
      <c r="C3582" t="s">
        <v>62</v>
      </c>
      <c r="D3582" t="s">
        <v>204</v>
      </c>
      <c r="E3582">
        <v>2</v>
      </c>
      <c r="F3582" t="str">
        <f t="shared" si="220"/>
        <v>normal</v>
      </c>
      <c r="G3582" s="3">
        <v>336</v>
      </c>
      <c r="H3582">
        <v>0</v>
      </c>
      <c r="I3582" t="str">
        <f t="shared" si="221"/>
        <v>full price</v>
      </c>
      <c r="J3582" s="3">
        <f>Table3[[#This Row],[Quantity_Sold]]*Table3[[#This Row],[Selling_Price]]</f>
        <v>672</v>
      </c>
      <c r="K3582" s="3">
        <f t="shared" si="222"/>
        <v>0</v>
      </c>
      <c r="L3582" s="3">
        <f t="shared" si="223"/>
        <v>672</v>
      </c>
      <c r="M3582" s="3" t="str">
        <f>TEXT(Table3[[#This Row],[Date]], "mmmm")</f>
        <v>February</v>
      </c>
      <c r="N3582" s="3" t="str">
        <f>_xlfn.XLOOKUP(D3582,Customers!A:A,Customers!B:B )</f>
        <v>Garcia, Buchanan and Clark</v>
      </c>
      <c r="O3582" s="3" t="str">
        <f>_xlfn.XLOOKUP(C3582,Books!A:A,Books!B:B)</f>
        <v>Wife get age</v>
      </c>
      <c r="P3582" s="3" t="str">
        <f>INDEX(Customers!B:B,MATCH(D3582,Customers!A:A,0))</f>
        <v>Garcia, Buchanan and Clark</v>
      </c>
    </row>
    <row r="3583" spans="1:16">
      <c r="A3583" t="s">
        <v>4230</v>
      </c>
      <c r="B3583" s="5">
        <v>44958</v>
      </c>
      <c r="C3583" t="s">
        <v>42</v>
      </c>
      <c r="D3583" t="s">
        <v>520</v>
      </c>
      <c r="E3583">
        <v>8</v>
      </c>
      <c r="F3583" t="str">
        <f t="shared" si="220"/>
        <v>Bulk</v>
      </c>
      <c r="G3583" s="3">
        <v>303</v>
      </c>
      <c r="H3583">
        <v>15</v>
      </c>
      <c r="I3583" t="str">
        <f t="shared" si="221"/>
        <v>discounted</v>
      </c>
      <c r="J3583" s="3">
        <f>Table3[[#This Row],[Quantity_Sold]]*Table3[[#This Row],[Selling_Price]]</f>
        <v>2424</v>
      </c>
      <c r="K3583" s="3">
        <f t="shared" si="222"/>
        <v>45.45</v>
      </c>
      <c r="L3583" s="3">
        <f t="shared" si="223"/>
        <v>2378.5500000000002</v>
      </c>
      <c r="M3583" s="3" t="str">
        <f>TEXT(Table3[[#This Row],[Date]], "mmmm")</f>
        <v>February</v>
      </c>
      <c r="N3583" s="3" t="str">
        <f>_xlfn.XLOOKUP(D3583,Customers!A:A,Customers!B:B )</f>
        <v>Lucero and Sons</v>
      </c>
      <c r="O3583" s="3" t="str">
        <f>_xlfn.XLOOKUP(C3583,Books!A:A,Books!B:B)</f>
        <v>Industry sport interesting</v>
      </c>
      <c r="P3583" s="3" t="str">
        <f>INDEX(Customers!B:B,MATCH(D3583,Customers!A:A,0))</f>
        <v>Lucero and Sons</v>
      </c>
    </row>
    <row r="3584" spans="1:16">
      <c r="A3584" t="s">
        <v>4231</v>
      </c>
      <c r="B3584" s="5">
        <v>44982</v>
      </c>
      <c r="C3584" t="s">
        <v>36</v>
      </c>
      <c r="D3584" t="s">
        <v>374</v>
      </c>
      <c r="E3584">
        <v>3</v>
      </c>
      <c r="F3584" t="str">
        <f t="shared" si="220"/>
        <v>normal</v>
      </c>
      <c r="G3584" s="3">
        <v>420</v>
      </c>
      <c r="H3584">
        <v>0</v>
      </c>
      <c r="I3584" t="str">
        <f t="shared" si="221"/>
        <v>full price</v>
      </c>
      <c r="J3584" s="3">
        <f>Table3[[#This Row],[Quantity_Sold]]*Table3[[#This Row],[Selling_Price]]</f>
        <v>1260</v>
      </c>
      <c r="K3584" s="3">
        <f t="shared" si="222"/>
        <v>0</v>
      </c>
      <c r="L3584" s="3">
        <f t="shared" si="223"/>
        <v>1260</v>
      </c>
      <c r="M3584" s="3" t="str">
        <f>TEXT(Table3[[#This Row],[Date]], "mmmm")</f>
        <v>February</v>
      </c>
      <c r="N3584" s="3" t="str">
        <f>_xlfn.XLOOKUP(D3584,Customers!A:A,Customers!B:B )</f>
        <v>Smith-Wolfe</v>
      </c>
      <c r="O3584" s="3" t="str">
        <f>_xlfn.XLOOKUP(C3584,Books!A:A,Books!B:B)</f>
        <v>Try fast</v>
      </c>
      <c r="P3584" s="3" t="str">
        <f>INDEX(Customers!B:B,MATCH(D3584,Customers!A:A,0))</f>
        <v>Smith-Wolfe</v>
      </c>
    </row>
    <row r="3585" spans="1:16">
      <c r="A3585" t="s">
        <v>4232</v>
      </c>
      <c r="B3585" s="5">
        <v>44969</v>
      </c>
      <c r="C3585" t="s">
        <v>94</v>
      </c>
      <c r="D3585" t="s">
        <v>438</v>
      </c>
      <c r="E3585">
        <v>9</v>
      </c>
      <c r="F3585" t="str">
        <f t="shared" si="220"/>
        <v>Bulk</v>
      </c>
      <c r="G3585" s="3">
        <v>262</v>
      </c>
      <c r="H3585">
        <v>15</v>
      </c>
      <c r="I3585" t="str">
        <f t="shared" si="221"/>
        <v>discounted</v>
      </c>
      <c r="J3585" s="3">
        <f>Table3[[#This Row],[Quantity_Sold]]*Table3[[#This Row],[Selling_Price]]</f>
        <v>2358</v>
      </c>
      <c r="K3585" s="3">
        <f t="shared" si="222"/>
        <v>39.299999999999997</v>
      </c>
      <c r="L3585" s="3">
        <f t="shared" si="223"/>
        <v>2318.6999999999998</v>
      </c>
      <c r="M3585" s="3" t="str">
        <f>TEXT(Table3[[#This Row],[Date]], "mmmm")</f>
        <v>February</v>
      </c>
      <c r="N3585" s="3" t="str">
        <f>_xlfn.XLOOKUP(D3585,Customers!A:A,Customers!B:B )</f>
        <v>Wolfe-Spencer</v>
      </c>
      <c r="O3585" s="3" t="str">
        <f>_xlfn.XLOOKUP(C3585,Books!A:A,Books!B:B)</f>
        <v>Number owner</v>
      </c>
      <c r="P3585" s="3" t="str">
        <f>INDEX(Customers!B:B,MATCH(D3585,Customers!A:A,0))</f>
        <v>Wolfe-Spencer</v>
      </c>
    </row>
    <row r="3586" spans="1:16">
      <c r="A3586" t="s">
        <v>4233</v>
      </c>
      <c r="B3586" s="5">
        <v>44963</v>
      </c>
      <c r="C3586" t="s">
        <v>38</v>
      </c>
      <c r="D3586" t="s">
        <v>290</v>
      </c>
      <c r="E3586">
        <v>6</v>
      </c>
      <c r="F3586" t="str">
        <f t="shared" ref="F3586:F3649" si="224">IF(E3586&gt;5,"Bulk","normal")</f>
        <v>Bulk</v>
      </c>
      <c r="G3586" s="3">
        <v>417</v>
      </c>
      <c r="H3586">
        <v>0</v>
      </c>
      <c r="I3586" t="str">
        <f t="shared" ref="I3586:I3649" si="225">IF(H3586&gt;0,"discounted","full price")</f>
        <v>full price</v>
      </c>
      <c r="J3586" s="3">
        <f>Table3[[#This Row],[Quantity_Sold]]*Table3[[#This Row],[Selling_Price]]</f>
        <v>2502</v>
      </c>
      <c r="K3586" s="3">
        <f t="shared" ref="K3586:K3649" si="226">H3586*G3586/100</f>
        <v>0</v>
      </c>
      <c r="L3586" s="3">
        <f t="shared" ref="L3586:L3649" si="227">J3586-K3586</f>
        <v>2502</v>
      </c>
      <c r="M3586" s="3" t="str">
        <f>TEXT(Table3[[#This Row],[Date]], "mmmm")</f>
        <v>February</v>
      </c>
      <c r="N3586" s="3" t="str">
        <f>_xlfn.XLOOKUP(D3586,Customers!A:A,Customers!B:B )</f>
        <v>Kaiser Group</v>
      </c>
      <c r="O3586" s="3" t="str">
        <f>_xlfn.XLOOKUP(C3586,Books!A:A,Books!B:B)</f>
        <v>Impact believe worker look</v>
      </c>
      <c r="P3586" s="3" t="str">
        <f>INDEX(Customers!B:B,MATCH(D3586,Customers!A:A,0))</f>
        <v>Kaiser Group</v>
      </c>
    </row>
    <row r="3587" spans="1:16">
      <c r="A3587" t="s">
        <v>4234</v>
      </c>
      <c r="B3587" s="5">
        <v>44973</v>
      </c>
      <c r="C3587" t="s">
        <v>90</v>
      </c>
      <c r="D3587" t="s">
        <v>522</v>
      </c>
      <c r="E3587">
        <v>9</v>
      </c>
      <c r="F3587" t="str">
        <f t="shared" si="224"/>
        <v>Bulk</v>
      </c>
      <c r="G3587" s="3">
        <v>222</v>
      </c>
      <c r="H3587">
        <v>15</v>
      </c>
      <c r="I3587" t="str">
        <f t="shared" si="225"/>
        <v>discounted</v>
      </c>
      <c r="J3587" s="3">
        <f>Table3[[#This Row],[Quantity_Sold]]*Table3[[#This Row],[Selling_Price]]</f>
        <v>1998</v>
      </c>
      <c r="K3587" s="3">
        <f t="shared" si="226"/>
        <v>33.299999999999997</v>
      </c>
      <c r="L3587" s="3">
        <f t="shared" si="227"/>
        <v>1964.7</v>
      </c>
      <c r="M3587" s="3" t="str">
        <f>TEXT(Table3[[#This Row],[Date]], "mmmm")</f>
        <v>February</v>
      </c>
      <c r="N3587" s="3" t="str">
        <f>_xlfn.XLOOKUP(D3587,Customers!A:A,Customers!B:B )</f>
        <v>Williams-Ross</v>
      </c>
      <c r="O3587" s="3" t="str">
        <f>_xlfn.XLOOKUP(C3587,Books!A:A,Books!B:B)</f>
        <v>Remember approach buy</v>
      </c>
      <c r="P3587" s="3" t="str">
        <f>INDEX(Customers!B:B,MATCH(D3587,Customers!A:A,0))</f>
        <v>Williams-Ross</v>
      </c>
    </row>
    <row r="3588" spans="1:16">
      <c r="A3588" t="s">
        <v>4235</v>
      </c>
      <c r="B3588" s="5">
        <v>44985</v>
      </c>
      <c r="C3588" t="s">
        <v>74</v>
      </c>
      <c r="D3588" t="s">
        <v>624</v>
      </c>
      <c r="E3588">
        <v>7</v>
      </c>
      <c r="F3588" t="str">
        <f t="shared" si="224"/>
        <v>Bulk</v>
      </c>
      <c r="G3588" s="3">
        <v>347</v>
      </c>
      <c r="H3588">
        <v>10</v>
      </c>
      <c r="I3588" t="str">
        <f t="shared" si="225"/>
        <v>discounted</v>
      </c>
      <c r="J3588" s="3">
        <f>Table3[[#This Row],[Quantity_Sold]]*Table3[[#This Row],[Selling_Price]]</f>
        <v>2429</v>
      </c>
      <c r="K3588" s="3">
        <f t="shared" si="226"/>
        <v>34.700000000000003</v>
      </c>
      <c r="L3588" s="3">
        <f t="shared" si="227"/>
        <v>2394.3000000000002</v>
      </c>
      <c r="M3588" s="3" t="str">
        <f>TEXT(Table3[[#This Row],[Date]], "mmmm")</f>
        <v>February</v>
      </c>
      <c r="N3588" s="3" t="str">
        <f>_xlfn.XLOOKUP(D3588,Customers!A:A,Customers!B:B )</f>
        <v>Williams, Mills and Schwartz</v>
      </c>
      <c r="O3588" s="3" t="str">
        <f>_xlfn.XLOOKUP(C3588,Books!A:A,Books!B:B)</f>
        <v>Think either pressure</v>
      </c>
      <c r="P3588" s="3" t="str">
        <f>INDEX(Customers!B:B,MATCH(D3588,Customers!A:A,0))</f>
        <v>Williams, Mills and Schwartz</v>
      </c>
    </row>
    <row r="3589" spans="1:16">
      <c r="A3589" t="s">
        <v>4236</v>
      </c>
      <c r="B3589" s="5">
        <v>44977</v>
      </c>
      <c r="C3589" t="s">
        <v>62</v>
      </c>
      <c r="D3589" t="s">
        <v>244</v>
      </c>
      <c r="E3589">
        <v>6</v>
      </c>
      <c r="F3589" t="str">
        <f t="shared" si="224"/>
        <v>Bulk</v>
      </c>
      <c r="G3589" s="3">
        <v>336</v>
      </c>
      <c r="H3589">
        <v>5</v>
      </c>
      <c r="I3589" t="str">
        <f t="shared" si="225"/>
        <v>discounted</v>
      </c>
      <c r="J3589" s="3">
        <f>Table3[[#This Row],[Quantity_Sold]]*Table3[[#This Row],[Selling_Price]]</f>
        <v>2016</v>
      </c>
      <c r="K3589" s="3">
        <f t="shared" si="226"/>
        <v>16.8</v>
      </c>
      <c r="L3589" s="3">
        <f t="shared" si="227"/>
        <v>1999.2</v>
      </c>
      <c r="M3589" s="3" t="str">
        <f>TEXT(Table3[[#This Row],[Date]], "mmmm")</f>
        <v>February</v>
      </c>
      <c r="N3589" s="3" t="str">
        <f>_xlfn.XLOOKUP(D3589,Customers!A:A,Customers!B:B )</f>
        <v>Byrd, Dixon and Kennedy</v>
      </c>
      <c r="O3589" s="3" t="str">
        <f>_xlfn.XLOOKUP(C3589,Books!A:A,Books!B:B)</f>
        <v>Wife get age</v>
      </c>
      <c r="P3589" s="3" t="str">
        <f>INDEX(Customers!B:B,MATCH(D3589,Customers!A:A,0))</f>
        <v>Byrd, Dixon and Kennedy</v>
      </c>
    </row>
    <row r="3590" spans="1:16">
      <c r="A3590" t="s">
        <v>4237</v>
      </c>
      <c r="B3590" s="5">
        <v>44977</v>
      </c>
      <c r="C3590" t="s">
        <v>22</v>
      </c>
      <c r="D3590" t="s">
        <v>326</v>
      </c>
      <c r="E3590">
        <v>5</v>
      </c>
      <c r="F3590" t="str">
        <f t="shared" si="224"/>
        <v>normal</v>
      </c>
      <c r="G3590" s="3">
        <v>332</v>
      </c>
      <c r="H3590">
        <v>15</v>
      </c>
      <c r="I3590" t="str">
        <f t="shared" si="225"/>
        <v>discounted</v>
      </c>
      <c r="J3590" s="3">
        <f>Table3[[#This Row],[Quantity_Sold]]*Table3[[#This Row],[Selling_Price]]</f>
        <v>1660</v>
      </c>
      <c r="K3590" s="3">
        <f t="shared" si="226"/>
        <v>49.8</v>
      </c>
      <c r="L3590" s="3">
        <f t="shared" si="227"/>
        <v>1610.2</v>
      </c>
      <c r="M3590" s="3" t="str">
        <f>TEXT(Table3[[#This Row],[Date]], "mmmm")</f>
        <v>February</v>
      </c>
      <c r="N3590" s="3" t="str">
        <f>_xlfn.XLOOKUP(D3590,Customers!A:A,Customers!B:B )</f>
        <v>Scott-Johnston</v>
      </c>
      <c r="O3590" s="3" t="str">
        <f>_xlfn.XLOOKUP(C3590,Books!A:A,Books!B:B)</f>
        <v>Loss peace on</v>
      </c>
      <c r="P3590" s="3" t="str">
        <f>INDEX(Customers!B:B,MATCH(D3590,Customers!A:A,0))</f>
        <v>Scott-Johnston</v>
      </c>
    </row>
    <row r="3591" spans="1:16">
      <c r="A3591" t="s">
        <v>4238</v>
      </c>
      <c r="B3591" s="5">
        <v>44978</v>
      </c>
      <c r="C3591" t="s">
        <v>126</v>
      </c>
      <c r="D3591" t="s">
        <v>576</v>
      </c>
      <c r="E3591">
        <v>1</v>
      </c>
      <c r="F3591" t="str">
        <f t="shared" si="224"/>
        <v>normal</v>
      </c>
      <c r="G3591" s="3">
        <v>399</v>
      </c>
      <c r="H3591">
        <v>10</v>
      </c>
      <c r="I3591" t="str">
        <f t="shared" si="225"/>
        <v>discounted</v>
      </c>
      <c r="J3591" s="3">
        <f>Table3[[#This Row],[Quantity_Sold]]*Table3[[#This Row],[Selling_Price]]</f>
        <v>399</v>
      </c>
      <c r="K3591" s="3">
        <f t="shared" si="226"/>
        <v>39.9</v>
      </c>
      <c r="L3591" s="3">
        <f t="shared" si="227"/>
        <v>359.1</v>
      </c>
      <c r="M3591" s="3" t="str">
        <f>TEXT(Table3[[#This Row],[Date]], "mmmm")</f>
        <v>February</v>
      </c>
      <c r="N3591" s="3" t="str">
        <f>_xlfn.XLOOKUP(D3591,Customers!A:A,Customers!B:B )</f>
        <v>Griffin Group</v>
      </c>
      <c r="O3591" s="3" t="str">
        <f>_xlfn.XLOOKUP(C3591,Books!A:A,Books!B:B)</f>
        <v>Ahead leg senior</v>
      </c>
      <c r="P3591" s="3" t="str">
        <f>INDEX(Customers!B:B,MATCH(D3591,Customers!A:A,0))</f>
        <v>Griffin Group</v>
      </c>
    </row>
    <row r="3592" spans="1:16">
      <c r="A3592" t="s">
        <v>4239</v>
      </c>
      <c r="B3592" s="5">
        <v>44960</v>
      </c>
      <c r="C3592" t="s">
        <v>28</v>
      </c>
      <c r="D3592" t="s">
        <v>512</v>
      </c>
      <c r="E3592">
        <v>1</v>
      </c>
      <c r="F3592" t="str">
        <f t="shared" si="224"/>
        <v>normal</v>
      </c>
      <c r="G3592" s="3">
        <v>342</v>
      </c>
      <c r="H3592">
        <v>10</v>
      </c>
      <c r="I3592" t="str">
        <f t="shared" si="225"/>
        <v>discounted</v>
      </c>
      <c r="J3592" s="3">
        <f>Table3[[#This Row],[Quantity_Sold]]*Table3[[#This Row],[Selling_Price]]</f>
        <v>342</v>
      </c>
      <c r="K3592" s="3">
        <f t="shared" si="226"/>
        <v>34.200000000000003</v>
      </c>
      <c r="L3592" s="3">
        <f t="shared" si="227"/>
        <v>307.8</v>
      </c>
      <c r="M3592" s="3" t="str">
        <f>TEXT(Table3[[#This Row],[Date]], "mmmm")</f>
        <v>February</v>
      </c>
      <c r="N3592" s="3" t="str">
        <f>_xlfn.XLOOKUP(D3592,Customers!A:A,Customers!B:B )</f>
        <v>Melton Ltd</v>
      </c>
      <c r="O3592" s="3" t="str">
        <f>_xlfn.XLOOKUP(C3592,Books!A:A,Books!B:B)</f>
        <v>Eat pattern view</v>
      </c>
      <c r="P3592" s="3" t="str">
        <f>INDEX(Customers!B:B,MATCH(D3592,Customers!A:A,0))</f>
        <v>Melton Ltd</v>
      </c>
    </row>
    <row r="3593" spans="1:16">
      <c r="A3593" t="s">
        <v>4240</v>
      </c>
      <c r="B3593" s="5">
        <v>44980</v>
      </c>
      <c r="C3593" t="s">
        <v>92</v>
      </c>
      <c r="D3593" t="s">
        <v>328</v>
      </c>
      <c r="E3593">
        <v>6</v>
      </c>
      <c r="F3593" t="str">
        <f t="shared" si="224"/>
        <v>Bulk</v>
      </c>
      <c r="G3593" s="3">
        <v>381</v>
      </c>
      <c r="H3593">
        <v>10</v>
      </c>
      <c r="I3593" t="str">
        <f t="shared" si="225"/>
        <v>discounted</v>
      </c>
      <c r="J3593" s="3">
        <f>Table3[[#This Row],[Quantity_Sold]]*Table3[[#This Row],[Selling_Price]]</f>
        <v>2286</v>
      </c>
      <c r="K3593" s="3">
        <f t="shared" si="226"/>
        <v>38.1</v>
      </c>
      <c r="L3593" s="3">
        <f t="shared" si="227"/>
        <v>2247.9</v>
      </c>
      <c r="M3593" s="3" t="str">
        <f>TEXT(Table3[[#This Row],[Date]], "mmmm")</f>
        <v>February</v>
      </c>
      <c r="N3593" s="3" t="str">
        <f>_xlfn.XLOOKUP(D3593,Customers!A:A,Customers!B:B )</f>
        <v>Callahan, Edwards and Hudson</v>
      </c>
      <c r="O3593" s="3" t="str">
        <f>_xlfn.XLOOKUP(C3593,Books!A:A,Books!B:B)</f>
        <v>Also general growth local</v>
      </c>
      <c r="P3593" s="3" t="str">
        <f>INDEX(Customers!B:B,MATCH(D3593,Customers!A:A,0))</f>
        <v>Callahan, Edwards and Hudson</v>
      </c>
    </row>
    <row r="3594" spans="1:16">
      <c r="A3594" t="s">
        <v>4241</v>
      </c>
      <c r="B3594" s="5">
        <v>44968</v>
      </c>
      <c r="C3594" t="s">
        <v>90</v>
      </c>
      <c r="D3594" t="s">
        <v>250</v>
      </c>
      <c r="E3594">
        <v>1</v>
      </c>
      <c r="F3594" t="str">
        <f t="shared" si="224"/>
        <v>normal</v>
      </c>
      <c r="G3594" s="3">
        <v>222</v>
      </c>
      <c r="H3594">
        <v>15</v>
      </c>
      <c r="I3594" t="str">
        <f t="shared" si="225"/>
        <v>discounted</v>
      </c>
      <c r="J3594" s="3">
        <f>Table3[[#This Row],[Quantity_Sold]]*Table3[[#This Row],[Selling_Price]]</f>
        <v>222</v>
      </c>
      <c r="K3594" s="3">
        <f t="shared" si="226"/>
        <v>33.299999999999997</v>
      </c>
      <c r="L3594" s="3">
        <f t="shared" si="227"/>
        <v>188.7</v>
      </c>
      <c r="M3594" s="3" t="str">
        <f>TEXT(Table3[[#This Row],[Date]], "mmmm")</f>
        <v>February</v>
      </c>
      <c r="N3594" s="3" t="str">
        <f>_xlfn.XLOOKUP(D3594,Customers!A:A,Customers!B:B )</f>
        <v>Contreras, Suarez and Rocha</v>
      </c>
      <c r="O3594" s="3" t="str">
        <f>_xlfn.XLOOKUP(C3594,Books!A:A,Books!B:B)</f>
        <v>Remember approach buy</v>
      </c>
      <c r="P3594" s="3" t="str">
        <f>INDEX(Customers!B:B,MATCH(D3594,Customers!A:A,0))</f>
        <v>Contreras, Suarez and Rocha</v>
      </c>
    </row>
    <row r="3595" spans="1:16">
      <c r="A3595" t="s">
        <v>4242</v>
      </c>
      <c r="B3595" s="5">
        <v>44978</v>
      </c>
      <c r="C3595" t="s">
        <v>94</v>
      </c>
      <c r="D3595" t="s">
        <v>538</v>
      </c>
      <c r="E3595">
        <v>5</v>
      </c>
      <c r="F3595" t="str">
        <f t="shared" si="224"/>
        <v>normal</v>
      </c>
      <c r="G3595" s="3">
        <v>262</v>
      </c>
      <c r="H3595">
        <v>10</v>
      </c>
      <c r="I3595" t="str">
        <f t="shared" si="225"/>
        <v>discounted</v>
      </c>
      <c r="J3595" s="3">
        <f>Table3[[#This Row],[Quantity_Sold]]*Table3[[#This Row],[Selling_Price]]</f>
        <v>1310</v>
      </c>
      <c r="K3595" s="3">
        <f t="shared" si="226"/>
        <v>26.2</v>
      </c>
      <c r="L3595" s="3">
        <f t="shared" si="227"/>
        <v>1283.8</v>
      </c>
      <c r="M3595" s="3" t="str">
        <f>TEXT(Table3[[#This Row],[Date]], "mmmm")</f>
        <v>February</v>
      </c>
      <c r="N3595" s="3" t="str">
        <f>_xlfn.XLOOKUP(D3595,Customers!A:A,Customers!B:B )</f>
        <v>Savage, Boyle and Kennedy</v>
      </c>
      <c r="O3595" s="3" t="str">
        <f>_xlfn.XLOOKUP(C3595,Books!A:A,Books!B:B)</f>
        <v>Number owner</v>
      </c>
      <c r="P3595" s="3" t="str">
        <f>INDEX(Customers!B:B,MATCH(D3595,Customers!A:A,0))</f>
        <v>Savage, Boyle and Kennedy</v>
      </c>
    </row>
    <row r="3596" spans="1:16">
      <c r="A3596" t="s">
        <v>4243</v>
      </c>
      <c r="B3596" s="5">
        <v>44965</v>
      </c>
      <c r="C3596" t="s">
        <v>82</v>
      </c>
      <c r="D3596" t="s">
        <v>484</v>
      </c>
      <c r="E3596">
        <v>6</v>
      </c>
      <c r="F3596" t="str">
        <f t="shared" si="224"/>
        <v>Bulk</v>
      </c>
      <c r="G3596" s="3">
        <v>373</v>
      </c>
      <c r="H3596">
        <v>5</v>
      </c>
      <c r="I3596" t="str">
        <f t="shared" si="225"/>
        <v>discounted</v>
      </c>
      <c r="J3596" s="3">
        <f>Table3[[#This Row],[Quantity_Sold]]*Table3[[#This Row],[Selling_Price]]</f>
        <v>2238</v>
      </c>
      <c r="K3596" s="3">
        <f t="shared" si="226"/>
        <v>18.649999999999999</v>
      </c>
      <c r="L3596" s="3">
        <f t="shared" si="227"/>
        <v>2219.35</v>
      </c>
      <c r="M3596" s="3" t="str">
        <f>TEXT(Table3[[#This Row],[Date]], "mmmm")</f>
        <v>February</v>
      </c>
      <c r="N3596" s="3" t="str">
        <f>_xlfn.XLOOKUP(D3596,Customers!A:A,Customers!B:B )</f>
        <v>Hall-Morgan</v>
      </c>
      <c r="O3596" s="3" t="str">
        <f>_xlfn.XLOOKUP(C3596,Books!A:A,Books!B:B)</f>
        <v>Light leader expect</v>
      </c>
      <c r="P3596" s="3" t="str">
        <f>INDEX(Customers!B:B,MATCH(D3596,Customers!A:A,0))</f>
        <v>Hall-Morgan</v>
      </c>
    </row>
    <row r="3597" spans="1:16">
      <c r="A3597" t="s">
        <v>4244</v>
      </c>
      <c r="B3597" s="5">
        <v>44958</v>
      </c>
      <c r="C3597" t="s">
        <v>46</v>
      </c>
      <c r="D3597" t="s">
        <v>200</v>
      </c>
      <c r="E3597">
        <v>8</v>
      </c>
      <c r="F3597" t="str">
        <f t="shared" si="224"/>
        <v>Bulk</v>
      </c>
      <c r="G3597" s="3">
        <v>167</v>
      </c>
      <c r="H3597">
        <v>15</v>
      </c>
      <c r="I3597" t="str">
        <f t="shared" si="225"/>
        <v>discounted</v>
      </c>
      <c r="J3597" s="3">
        <f>Table3[[#This Row],[Quantity_Sold]]*Table3[[#This Row],[Selling_Price]]</f>
        <v>1336</v>
      </c>
      <c r="K3597" s="3">
        <f t="shared" si="226"/>
        <v>25.05</v>
      </c>
      <c r="L3597" s="3">
        <f t="shared" si="227"/>
        <v>1310.95</v>
      </c>
      <c r="M3597" s="3" t="str">
        <f>TEXT(Table3[[#This Row],[Date]], "mmmm")</f>
        <v>February</v>
      </c>
      <c r="N3597" s="3" t="str">
        <f>_xlfn.XLOOKUP(D3597,Customers!A:A,Customers!B:B )</f>
        <v>Baird, Johnson and Ellison</v>
      </c>
      <c r="O3597" s="3" t="str">
        <f>_xlfn.XLOOKUP(C3597,Books!A:A,Books!B:B)</f>
        <v>Result population age</v>
      </c>
      <c r="P3597" s="3" t="str">
        <f>INDEX(Customers!B:B,MATCH(D3597,Customers!A:A,0))</f>
        <v>Baird, Johnson and Ellison</v>
      </c>
    </row>
    <row r="3598" spans="1:16">
      <c r="A3598" t="s">
        <v>4245</v>
      </c>
      <c r="B3598" s="5">
        <v>44962</v>
      </c>
      <c r="C3598" t="s">
        <v>74</v>
      </c>
      <c r="D3598" t="s">
        <v>522</v>
      </c>
      <c r="E3598">
        <v>10</v>
      </c>
      <c r="F3598" t="str">
        <f t="shared" si="224"/>
        <v>Bulk</v>
      </c>
      <c r="G3598" s="3">
        <v>347</v>
      </c>
      <c r="H3598">
        <v>0</v>
      </c>
      <c r="I3598" t="str">
        <f t="shared" si="225"/>
        <v>full price</v>
      </c>
      <c r="J3598" s="3">
        <f>Table3[[#This Row],[Quantity_Sold]]*Table3[[#This Row],[Selling_Price]]</f>
        <v>3470</v>
      </c>
      <c r="K3598" s="3">
        <f t="shared" si="226"/>
        <v>0</v>
      </c>
      <c r="L3598" s="3">
        <f t="shared" si="227"/>
        <v>3470</v>
      </c>
      <c r="M3598" s="3" t="str">
        <f>TEXT(Table3[[#This Row],[Date]], "mmmm")</f>
        <v>February</v>
      </c>
      <c r="N3598" s="3" t="str">
        <f>_xlfn.XLOOKUP(D3598,Customers!A:A,Customers!B:B )</f>
        <v>Williams-Ross</v>
      </c>
      <c r="O3598" s="3" t="str">
        <f>_xlfn.XLOOKUP(C3598,Books!A:A,Books!B:B)</f>
        <v>Think either pressure</v>
      </c>
      <c r="P3598" s="3" t="str">
        <f>INDEX(Customers!B:B,MATCH(D3598,Customers!A:A,0))</f>
        <v>Williams-Ross</v>
      </c>
    </row>
    <row r="3599" spans="1:16">
      <c r="A3599" t="s">
        <v>4246</v>
      </c>
      <c r="B3599" s="5">
        <v>44975</v>
      </c>
      <c r="C3599" t="s">
        <v>72</v>
      </c>
      <c r="D3599" t="s">
        <v>458</v>
      </c>
      <c r="E3599">
        <v>2</v>
      </c>
      <c r="F3599" t="str">
        <f t="shared" si="224"/>
        <v>normal</v>
      </c>
      <c r="G3599" s="3">
        <v>423</v>
      </c>
      <c r="H3599">
        <v>10</v>
      </c>
      <c r="I3599" t="str">
        <f t="shared" si="225"/>
        <v>discounted</v>
      </c>
      <c r="J3599" s="3">
        <f>Table3[[#This Row],[Quantity_Sold]]*Table3[[#This Row],[Selling_Price]]</f>
        <v>846</v>
      </c>
      <c r="K3599" s="3">
        <f t="shared" si="226"/>
        <v>42.3</v>
      </c>
      <c r="L3599" s="3">
        <f t="shared" si="227"/>
        <v>803.7</v>
      </c>
      <c r="M3599" s="3" t="str">
        <f>TEXT(Table3[[#This Row],[Date]], "mmmm")</f>
        <v>February</v>
      </c>
      <c r="N3599" s="3" t="str">
        <f>_xlfn.XLOOKUP(D3599,Customers!A:A,Customers!B:B )</f>
        <v>Salazar, Maldonado and Thomas</v>
      </c>
      <c r="O3599" s="3" t="str">
        <f>_xlfn.XLOOKUP(C3599,Books!A:A,Books!B:B)</f>
        <v>Remain hard</v>
      </c>
      <c r="P3599" s="3" t="str">
        <f>INDEX(Customers!B:B,MATCH(D3599,Customers!A:A,0))</f>
        <v>Salazar, Maldonado and Thomas</v>
      </c>
    </row>
    <row r="3600" spans="1:16">
      <c r="A3600" t="s">
        <v>4247</v>
      </c>
      <c r="B3600" s="5">
        <v>44970</v>
      </c>
      <c r="C3600" t="s">
        <v>13</v>
      </c>
      <c r="D3600" t="s">
        <v>298</v>
      </c>
      <c r="E3600">
        <v>3</v>
      </c>
      <c r="F3600" t="str">
        <f t="shared" si="224"/>
        <v>normal</v>
      </c>
      <c r="G3600" s="3">
        <v>354</v>
      </c>
      <c r="H3600">
        <v>0</v>
      </c>
      <c r="I3600" t="str">
        <f t="shared" si="225"/>
        <v>full price</v>
      </c>
      <c r="J3600" s="3">
        <f>Table3[[#This Row],[Quantity_Sold]]*Table3[[#This Row],[Selling_Price]]</f>
        <v>1062</v>
      </c>
      <c r="K3600" s="3">
        <f t="shared" si="226"/>
        <v>0</v>
      </c>
      <c r="L3600" s="3">
        <f t="shared" si="227"/>
        <v>1062</v>
      </c>
      <c r="M3600" s="3" t="str">
        <f>TEXT(Table3[[#This Row],[Date]], "mmmm")</f>
        <v>February</v>
      </c>
      <c r="N3600" s="3" t="str">
        <f>_xlfn.XLOOKUP(D3600,Customers!A:A,Customers!B:B )</f>
        <v>Hayes, Hampton and Palmer</v>
      </c>
      <c r="O3600" s="3" t="str">
        <f>_xlfn.XLOOKUP(C3600,Books!A:A,Books!B:B)</f>
        <v>Food ability</v>
      </c>
      <c r="P3600" s="3" t="str">
        <f>INDEX(Customers!B:B,MATCH(D3600,Customers!A:A,0))</f>
        <v>Hayes, Hampton and Palmer</v>
      </c>
    </row>
    <row r="3601" spans="1:16">
      <c r="A3601" t="s">
        <v>4248</v>
      </c>
      <c r="B3601" s="5">
        <v>44958</v>
      </c>
      <c r="C3601" t="s">
        <v>122</v>
      </c>
      <c r="D3601" t="s">
        <v>155</v>
      </c>
      <c r="E3601">
        <v>10</v>
      </c>
      <c r="F3601" t="str">
        <f t="shared" si="224"/>
        <v>Bulk</v>
      </c>
      <c r="G3601" s="3">
        <v>326</v>
      </c>
      <c r="H3601">
        <v>0</v>
      </c>
      <c r="I3601" t="str">
        <f t="shared" si="225"/>
        <v>full price</v>
      </c>
      <c r="J3601" s="3">
        <f>Table3[[#This Row],[Quantity_Sold]]*Table3[[#This Row],[Selling_Price]]</f>
        <v>3260</v>
      </c>
      <c r="K3601" s="3">
        <f t="shared" si="226"/>
        <v>0</v>
      </c>
      <c r="L3601" s="3">
        <f t="shared" si="227"/>
        <v>3260</v>
      </c>
      <c r="M3601" s="3" t="str">
        <f>TEXT(Table3[[#This Row],[Date]], "mmmm")</f>
        <v>February</v>
      </c>
      <c r="N3601" s="3" t="str">
        <f>_xlfn.XLOOKUP(D3601,Customers!A:A,Customers!B:B )</f>
        <v>Gibson Ltd</v>
      </c>
      <c r="O3601" s="3" t="str">
        <f>_xlfn.XLOOKUP(C3601,Books!A:A,Books!B:B)</f>
        <v>Than every</v>
      </c>
      <c r="P3601" s="3" t="str">
        <f>INDEX(Customers!B:B,MATCH(D3601,Customers!A:A,0))</f>
        <v>Gibson Ltd</v>
      </c>
    </row>
    <row r="3602" spans="1:16">
      <c r="A3602" t="s">
        <v>4249</v>
      </c>
      <c r="B3602" s="5">
        <v>44984</v>
      </c>
      <c r="C3602" t="s">
        <v>66</v>
      </c>
      <c r="D3602" t="s">
        <v>188</v>
      </c>
      <c r="E3602">
        <v>10</v>
      </c>
      <c r="F3602" t="str">
        <f t="shared" si="224"/>
        <v>Bulk</v>
      </c>
      <c r="G3602" s="3">
        <v>271</v>
      </c>
      <c r="H3602">
        <v>10</v>
      </c>
      <c r="I3602" t="str">
        <f t="shared" si="225"/>
        <v>discounted</v>
      </c>
      <c r="J3602" s="3">
        <f>Table3[[#This Row],[Quantity_Sold]]*Table3[[#This Row],[Selling_Price]]</f>
        <v>2710</v>
      </c>
      <c r="K3602" s="3">
        <f t="shared" si="226"/>
        <v>27.1</v>
      </c>
      <c r="L3602" s="3">
        <f t="shared" si="227"/>
        <v>2682.9</v>
      </c>
      <c r="M3602" s="3" t="str">
        <f>TEXT(Table3[[#This Row],[Date]], "mmmm")</f>
        <v>February</v>
      </c>
      <c r="N3602" s="3" t="str">
        <f>_xlfn.XLOOKUP(D3602,Customers!A:A,Customers!B:B )</f>
        <v>Moran-Joyce</v>
      </c>
      <c r="O3602" s="3" t="str">
        <f>_xlfn.XLOOKUP(C3602,Books!A:A,Books!B:B)</f>
        <v>Easy citizen time</v>
      </c>
      <c r="P3602" s="3" t="str">
        <f>INDEX(Customers!B:B,MATCH(D3602,Customers!A:A,0))</f>
        <v>Moran-Joyce</v>
      </c>
    </row>
    <row r="3603" spans="1:16">
      <c r="A3603" t="s">
        <v>4250</v>
      </c>
      <c r="B3603" s="5">
        <v>44971</v>
      </c>
      <c r="C3603" t="s">
        <v>52</v>
      </c>
      <c r="D3603" t="s">
        <v>564</v>
      </c>
      <c r="E3603">
        <v>9</v>
      </c>
      <c r="F3603" t="str">
        <f t="shared" si="224"/>
        <v>Bulk</v>
      </c>
      <c r="G3603" s="3">
        <v>441</v>
      </c>
      <c r="H3603">
        <v>5</v>
      </c>
      <c r="I3603" t="str">
        <f t="shared" si="225"/>
        <v>discounted</v>
      </c>
      <c r="J3603" s="3">
        <f>Table3[[#This Row],[Quantity_Sold]]*Table3[[#This Row],[Selling_Price]]</f>
        <v>3969</v>
      </c>
      <c r="K3603" s="3">
        <f t="shared" si="226"/>
        <v>22.05</v>
      </c>
      <c r="L3603" s="3">
        <f t="shared" si="227"/>
        <v>3946.95</v>
      </c>
      <c r="M3603" s="3" t="str">
        <f>TEXT(Table3[[#This Row],[Date]], "mmmm")</f>
        <v>February</v>
      </c>
      <c r="N3603" s="3" t="str">
        <f>_xlfn.XLOOKUP(D3603,Customers!A:A,Customers!B:B )</f>
        <v>Hernandez, Castaneda and Khan</v>
      </c>
      <c r="O3603" s="3" t="str">
        <f>_xlfn.XLOOKUP(C3603,Books!A:A,Books!B:B)</f>
        <v>Hope meet thing</v>
      </c>
      <c r="P3603" s="3" t="str">
        <f>INDEX(Customers!B:B,MATCH(D3603,Customers!A:A,0))</f>
        <v>Hernandez, Castaneda and Khan</v>
      </c>
    </row>
    <row r="3604" spans="1:16">
      <c r="A3604" t="s">
        <v>4251</v>
      </c>
      <c r="B3604" s="5">
        <v>44967</v>
      </c>
      <c r="C3604" t="s">
        <v>34</v>
      </c>
      <c r="D3604" t="s">
        <v>149</v>
      </c>
      <c r="E3604">
        <v>2</v>
      </c>
      <c r="F3604" t="str">
        <f t="shared" si="224"/>
        <v>normal</v>
      </c>
      <c r="G3604" s="3">
        <v>284</v>
      </c>
      <c r="H3604">
        <v>15</v>
      </c>
      <c r="I3604" t="str">
        <f t="shared" si="225"/>
        <v>discounted</v>
      </c>
      <c r="J3604" s="3">
        <f>Table3[[#This Row],[Quantity_Sold]]*Table3[[#This Row],[Selling_Price]]</f>
        <v>568</v>
      </c>
      <c r="K3604" s="3">
        <f t="shared" si="226"/>
        <v>42.6</v>
      </c>
      <c r="L3604" s="3">
        <f t="shared" si="227"/>
        <v>525.4</v>
      </c>
      <c r="M3604" s="3" t="str">
        <f>TEXT(Table3[[#This Row],[Date]], "mmmm")</f>
        <v>February</v>
      </c>
      <c r="N3604" s="3" t="str">
        <f>_xlfn.XLOOKUP(D3604,Customers!A:A,Customers!B:B )</f>
        <v>Webster LLC</v>
      </c>
      <c r="O3604" s="3" t="str">
        <f>_xlfn.XLOOKUP(C3604,Books!A:A,Books!B:B)</f>
        <v>Against realize bill</v>
      </c>
      <c r="P3604" s="3" t="str">
        <f>INDEX(Customers!B:B,MATCH(D3604,Customers!A:A,0))</f>
        <v>Webster LLC</v>
      </c>
    </row>
    <row r="3605" spans="1:16">
      <c r="A3605" t="s">
        <v>4252</v>
      </c>
      <c r="B3605" s="5">
        <v>44978</v>
      </c>
      <c r="C3605" t="s">
        <v>7</v>
      </c>
      <c r="D3605" t="s">
        <v>462</v>
      </c>
      <c r="E3605">
        <v>5</v>
      </c>
      <c r="F3605" t="str">
        <f t="shared" si="224"/>
        <v>normal</v>
      </c>
      <c r="G3605" s="3">
        <v>341</v>
      </c>
      <c r="H3605">
        <v>10</v>
      </c>
      <c r="I3605" t="str">
        <f t="shared" si="225"/>
        <v>discounted</v>
      </c>
      <c r="J3605" s="3">
        <f>Table3[[#This Row],[Quantity_Sold]]*Table3[[#This Row],[Selling_Price]]</f>
        <v>1705</v>
      </c>
      <c r="K3605" s="3">
        <f t="shared" si="226"/>
        <v>34.1</v>
      </c>
      <c r="L3605" s="3">
        <f t="shared" si="227"/>
        <v>1670.9</v>
      </c>
      <c r="M3605" s="3" t="str">
        <f>TEXT(Table3[[#This Row],[Date]], "mmmm")</f>
        <v>February</v>
      </c>
      <c r="N3605" s="3" t="str">
        <f>_xlfn.XLOOKUP(D3605,Customers!A:A,Customers!B:B )</f>
        <v>Harris Ltd</v>
      </c>
      <c r="O3605" s="3" t="str">
        <f>_xlfn.XLOOKUP(C3605,Books!A:A,Books!B:B)</f>
        <v>Key protect simple fall</v>
      </c>
      <c r="P3605" s="3" t="str">
        <f>INDEX(Customers!B:B,MATCH(D3605,Customers!A:A,0))</f>
        <v>Harris Ltd</v>
      </c>
    </row>
    <row r="3606" spans="1:16">
      <c r="A3606" t="s">
        <v>4253</v>
      </c>
      <c r="B3606" s="5">
        <v>44964</v>
      </c>
      <c r="C3606" t="s">
        <v>50</v>
      </c>
      <c r="D3606" t="s">
        <v>139</v>
      </c>
      <c r="E3606">
        <v>5</v>
      </c>
      <c r="F3606" t="str">
        <f t="shared" si="224"/>
        <v>normal</v>
      </c>
      <c r="G3606" s="3">
        <v>269</v>
      </c>
      <c r="H3606">
        <v>0</v>
      </c>
      <c r="I3606" t="str">
        <f t="shared" si="225"/>
        <v>full price</v>
      </c>
      <c r="J3606" s="3">
        <f>Table3[[#This Row],[Quantity_Sold]]*Table3[[#This Row],[Selling_Price]]</f>
        <v>1345</v>
      </c>
      <c r="K3606" s="3">
        <f t="shared" si="226"/>
        <v>0</v>
      </c>
      <c r="L3606" s="3">
        <f t="shared" si="227"/>
        <v>1345</v>
      </c>
      <c r="M3606" s="3" t="str">
        <f>TEXT(Table3[[#This Row],[Date]], "mmmm")</f>
        <v>February</v>
      </c>
      <c r="N3606" s="3" t="str">
        <f>_xlfn.XLOOKUP(D3606,Customers!A:A,Customers!B:B )</f>
        <v>Garcia-Martin</v>
      </c>
      <c r="O3606" s="3" t="str">
        <f>_xlfn.XLOOKUP(C3606,Books!A:A,Books!B:B)</f>
        <v>Course history</v>
      </c>
      <c r="P3606" s="3" t="str">
        <f>INDEX(Customers!B:B,MATCH(D3606,Customers!A:A,0))</f>
        <v>Garcia-Martin</v>
      </c>
    </row>
    <row r="3607" spans="1:16">
      <c r="A3607" t="s">
        <v>4254</v>
      </c>
      <c r="B3607" s="5">
        <v>44972</v>
      </c>
      <c r="C3607" t="s">
        <v>88</v>
      </c>
      <c r="D3607" t="s">
        <v>284</v>
      </c>
      <c r="E3607">
        <v>10</v>
      </c>
      <c r="F3607" t="str">
        <f t="shared" si="224"/>
        <v>Bulk</v>
      </c>
      <c r="G3607" s="3">
        <v>456</v>
      </c>
      <c r="H3607">
        <v>15</v>
      </c>
      <c r="I3607" t="str">
        <f t="shared" si="225"/>
        <v>discounted</v>
      </c>
      <c r="J3607" s="3">
        <f>Table3[[#This Row],[Quantity_Sold]]*Table3[[#This Row],[Selling_Price]]</f>
        <v>4560</v>
      </c>
      <c r="K3607" s="3">
        <f t="shared" si="226"/>
        <v>68.400000000000006</v>
      </c>
      <c r="L3607" s="3">
        <f t="shared" si="227"/>
        <v>4491.6000000000004</v>
      </c>
      <c r="M3607" s="3" t="str">
        <f>TEXT(Table3[[#This Row],[Date]], "mmmm")</f>
        <v>February</v>
      </c>
      <c r="N3607" s="3" t="str">
        <f>_xlfn.XLOOKUP(D3607,Customers!A:A,Customers!B:B )</f>
        <v>Rodriguez, Evans and Valdez</v>
      </c>
      <c r="O3607" s="3" t="str">
        <f>_xlfn.XLOOKUP(C3607,Books!A:A,Books!B:B)</f>
        <v>Lay chance</v>
      </c>
      <c r="P3607" s="3" t="str">
        <f>INDEX(Customers!B:B,MATCH(D3607,Customers!A:A,0))</f>
        <v>Rodriguez, Evans and Valdez</v>
      </c>
    </row>
    <row r="3608" spans="1:16">
      <c r="A3608" t="s">
        <v>4255</v>
      </c>
      <c r="B3608" s="5">
        <v>44976</v>
      </c>
      <c r="C3608" t="s">
        <v>30</v>
      </c>
      <c r="D3608" t="s">
        <v>278</v>
      </c>
      <c r="E3608">
        <v>1</v>
      </c>
      <c r="F3608" t="str">
        <f t="shared" si="224"/>
        <v>normal</v>
      </c>
      <c r="G3608" s="3">
        <v>281</v>
      </c>
      <c r="H3608">
        <v>5</v>
      </c>
      <c r="I3608" t="str">
        <f t="shared" si="225"/>
        <v>discounted</v>
      </c>
      <c r="J3608" s="3">
        <f>Table3[[#This Row],[Quantity_Sold]]*Table3[[#This Row],[Selling_Price]]</f>
        <v>281</v>
      </c>
      <c r="K3608" s="3">
        <f t="shared" si="226"/>
        <v>14.05</v>
      </c>
      <c r="L3608" s="3">
        <f t="shared" si="227"/>
        <v>266.95</v>
      </c>
      <c r="M3608" s="3" t="str">
        <f>TEXT(Table3[[#This Row],[Date]], "mmmm")</f>
        <v>February</v>
      </c>
      <c r="N3608" s="3" t="str">
        <f>_xlfn.XLOOKUP(D3608,Customers!A:A,Customers!B:B )</f>
        <v>Reid, Chavez and Flowers</v>
      </c>
      <c r="O3608" s="3" t="str">
        <f>_xlfn.XLOOKUP(C3608,Books!A:A,Books!B:B)</f>
        <v>Remember serve</v>
      </c>
      <c r="P3608" s="3" t="str">
        <f>INDEX(Customers!B:B,MATCH(D3608,Customers!A:A,0))</f>
        <v>Reid, Chavez and Flowers</v>
      </c>
    </row>
    <row r="3609" spans="1:16">
      <c r="A3609" t="s">
        <v>4256</v>
      </c>
      <c r="B3609" s="5">
        <v>44970</v>
      </c>
      <c r="C3609" t="s">
        <v>84</v>
      </c>
      <c r="D3609" t="s">
        <v>598</v>
      </c>
      <c r="E3609">
        <v>7</v>
      </c>
      <c r="F3609" t="str">
        <f t="shared" si="224"/>
        <v>Bulk</v>
      </c>
      <c r="G3609" s="3">
        <v>481</v>
      </c>
      <c r="H3609">
        <v>10</v>
      </c>
      <c r="I3609" t="str">
        <f t="shared" si="225"/>
        <v>discounted</v>
      </c>
      <c r="J3609" s="3">
        <f>Table3[[#This Row],[Quantity_Sold]]*Table3[[#This Row],[Selling_Price]]</f>
        <v>3367</v>
      </c>
      <c r="K3609" s="3">
        <f t="shared" si="226"/>
        <v>48.1</v>
      </c>
      <c r="L3609" s="3">
        <f t="shared" si="227"/>
        <v>3318.9</v>
      </c>
      <c r="M3609" s="3" t="str">
        <f>TEXT(Table3[[#This Row],[Date]], "mmmm")</f>
        <v>February</v>
      </c>
      <c r="N3609" s="3" t="str">
        <f>_xlfn.XLOOKUP(D3609,Customers!A:A,Customers!B:B )</f>
        <v>Clark LLC</v>
      </c>
      <c r="O3609" s="3" t="str">
        <f>_xlfn.XLOOKUP(C3609,Books!A:A,Books!B:B)</f>
        <v>Statement back brother</v>
      </c>
      <c r="P3609" s="3" t="str">
        <f>INDEX(Customers!B:B,MATCH(D3609,Customers!A:A,0))</f>
        <v>Clark LLC</v>
      </c>
    </row>
    <row r="3610" spans="1:16">
      <c r="A3610" t="s">
        <v>4257</v>
      </c>
      <c r="B3610" s="5">
        <v>44984</v>
      </c>
      <c r="C3610" t="s">
        <v>58</v>
      </c>
      <c r="D3610" t="s">
        <v>480</v>
      </c>
      <c r="E3610">
        <v>6</v>
      </c>
      <c r="F3610" t="str">
        <f t="shared" si="224"/>
        <v>Bulk</v>
      </c>
      <c r="G3610" s="3">
        <v>467</v>
      </c>
      <c r="H3610">
        <v>15</v>
      </c>
      <c r="I3610" t="str">
        <f t="shared" si="225"/>
        <v>discounted</v>
      </c>
      <c r="J3610" s="3">
        <f>Table3[[#This Row],[Quantity_Sold]]*Table3[[#This Row],[Selling_Price]]</f>
        <v>2802</v>
      </c>
      <c r="K3610" s="3">
        <f t="shared" si="226"/>
        <v>70.05</v>
      </c>
      <c r="L3610" s="3">
        <f t="shared" si="227"/>
        <v>2731.95</v>
      </c>
      <c r="M3610" s="3" t="str">
        <f>TEXT(Table3[[#This Row],[Date]], "mmmm")</f>
        <v>February</v>
      </c>
      <c r="N3610" s="3" t="str">
        <f>_xlfn.XLOOKUP(D3610,Customers!A:A,Customers!B:B )</f>
        <v>Jordan, Parker and Adams</v>
      </c>
      <c r="O3610" s="3" t="str">
        <f>_xlfn.XLOOKUP(C3610,Books!A:A,Books!B:B)</f>
        <v>World threat</v>
      </c>
      <c r="P3610" s="3" t="str">
        <f>INDEX(Customers!B:B,MATCH(D3610,Customers!A:A,0))</f>
        <v>Jordan, Parker and Adams</v>
      </c>
    </row>
    <row r="3611" spans="1:16">
      <c r="A3611" t="s">
        <v>4258</v>
      </c>
      <c r="B3611" s="5">
        <v>44984</v>
      </c>
      <c r="C3611" t="s">
        <v>116</v>
      </c>
      <c r="D3611" t="s">
        <v>420</v>
      </c>
      <c r="E3611">
        <v>1</v>
      </c>
      <c r="F3611" t="str">
        <f t="shared" si="224"/>
        <v>normal</v>
      </c>
      <c r="G3611" s="3">
        <v>209</v>
      </c>
      <c r="H3611">
        <v>0</v>
      </c>
      <c r="I3611" t="str">
        <f t="shared" si="225"/>
        <v>full price</v>
      </c>
      <c r="J3611" s="3">
        <f>Table3[[#This Row],[Quantity_Sold]]*Table3[[#This Row],[Selling_Price]]</f>
        <v>209</v>
      </c>
      <c r="K3611" s="3">
        <f t="shared" si="226"/>
        <v>0</v>
      </c>
      <c r="L3611" s="3">
        <f t="shared" si="227"/>
        <v>209</v>
      </c>
      <c r="M3611" s="3" t="str">
        <f>TEXT(Table3[[#This Row],[Date]], "mmmm")</f>
        <v>February</v>
      </c>
      <c r="N3611" s="3" t="str">
        <f>_xlfn.XLOOKUP(D3611,Customers!A:A,Customers!B:B )</f>
        <v>Malone-Riggs</v>
      </c>
      <c r="O3611" s="3" t="str">
        <f>_xlfn.XLOOKUP(C3611,Books!A:A,Books!B:B)</f>
        <v>Present positive</v>
      </c>
      <c r="P3611" s="3" t="str">
        <f>INDEX(Customers!B:B,MATCH(D3611,Customers!A:A,0))</f>
        <v>Malone-Riggs</v>
      </c>
    </row>
    <row r="3612" spans="1:16">
      <c r="A3612" t="s">
        <v>4259</v>
      </c>
      <c r="B3612" s="5">
        <v>44985</v>
      </c>
      <c r="C3612" t="s">
        <v>46</v>
      </c>
      <c r="D3612" t="s">
        <v>264</v>
      </c>
      <c r="E3612">
        <v>8</v>
      </c>
      <c r="F3612" t="str">
        <f t="shared" si="224"/>
        <v>Bulk</v>
      </c>
      <c r="G3612" s="3">
        <v>167</v>
      </c>
      <c r="H3612">
        <v>15</v>
      </c>
      <c r="I3612" t="str">
        <f t="shared" si="225"/>
        <v>discounted</v>
      </c>
      <c r="J3612" s="3">
        <f>Table3[[#This Row],[Quantity_Sold]]*Table3[[#This Row],[Selling_Price]]</f>
        <v>1336</v>
      </c>
      <c r="K3612" s="3">
        <f t="shared" si="226"/>
        <v>25.05</v>
      </c>
      <c r="L3612" s="3">
        <f t="shared" si="227"/>
        <v>1310.95</v>
      </c>
      <c r="M3612" s="3" t="str">
        <f>TEXT(Table3[[#This Row],[Date]], "mmmm")</f>
        <v>February</v>
      </c>
      <c r="N3612" s="3" t="str">
        <f>_xlfn.XLOOKUP(D3612,Customers!A:A,Customers!B:B )</f>
        <v>Price Ltd</v>
      </c>
      <c r="O3612" s="3" t="str">
        <f>_xlfn.XLOOKUP(C3612,Books!A:A,Books!B:B)</f>
        <v>Result population age</v>
      </c>
      <c r="P3612" s="3" t="str">
        <f>INDEX(Customers!B:B,MATCH(D3612,Customers!A:A,0))</f>
        <v>Price Ltd</v>
      </c>
    </row>
    <row r="3613" spans="1:16">
      <c r="A3613" t="s">
        <v>4260</v>
      </c>
      <c r="B3613" s="5">
        <v>44980</v>
      </c>
      <c r="C3613" t="s">
        <v>74</v>
      </c>
      <c r="D3613" t="s">
        <v>172</v>
      </c>
      <c r="E3613">
        <v>3</v>
      </c>
      <c r="F3613" t="str">
        <f t="shared" si="224"/>
        <v>normal</v>
      </c>
      <c r="G3613" s="3">
        <v>347</v>
      </c>
      <c r="H3613">
        <v>5</v>
      </c>
      <c r="I3613" t="str">
        <f t="shared" si="225"/>
        <v>discounted</v>
      </c>
      <c r="J3613" s="3">
        <f>Table3[[#This Row],[Quantity_Sold]]*Table3[[#This Row],[Selling_Price]]</f>
        <v>1041</v>
      </c>
      <c r="K3613" s="3">
        <f t="shared" si="226"/>
        <v>17.350000000000001</v>
      </c>
      <c r="L3613" s="3">
        <f t="shared" si="227"/>
        <v>1023.65</v>
      </c>
      <c r="M3613" s="3" t="str">
        <f>TEXT(Table3[[#This Row],[Date]], "mmmm")</f>
        <v>February</v>
      </c>
      <c r="N3613" s="3" t="str">
        <f>_xlfn.XLOOKUP(D3613,Customers!A:A,Customers!B:B )</f>
        <v>Bolton, Jones and Rich</v>
      </c>
      <c r="O3613" s="3" t="str">
        <f>_xlfn.XLOOKUP(C3613,Books!A:A,Books!B:B)</f>
        <v>Think either pressure</v>
      </c>
      <c r="P3613" s="3" t="str">
        <f>INDEX(Customers!B:B,MATCH(D3613,Customers!A:A,0))</f>
        <v>Bolton, Jones and Rich</v>
      </c>
    </row>
    <row r="3614" spans="1:16">
      <c r="A3614" t="s">
        <v>4261</v>
      </c>
      <c r="B3614" s="5">
        <v>44978</v>
      </c>
      <c r="C3614" t="s">
        <v>54</v>
      </c>
      <c r="D3614" t="s">
        <v>386</v>
      </c>
      <c r="E3614">
        <v>8</v>
      </c>
      <c r="F3614" t="str">
        <f t="shared" si="224"/>
        <v>Bulk</v>
      </c>
      <c r="G3614" s="3">
        <v>421</v>
      </c>
      <c r="H3614">
        <v>0</v>
      </c>
      <c r="I3614" t="str">
        <f t="shared" si="225"/>
        <v>full price</v>
      </c>
      <c r="J3614" s="3">
        <f>Table3[[#This Row],[Quantity_Sold]]*Table3[[#This Row],[Selling_Price]]</f>
        <v>3368</v>
      </c>
      <c r="K3614" s="3">
        <f t="shared" si="226"/>
        <v>0</v>
      </c>
      <c r="L3614" s="3">
        <f t="shared" si="227"/>
        <v>3368</v>
      </c>
      <c r="M3614" s="3" t="str">
        <f>TEXT(Table3[[#This Row],[Date]], "mmmm")</f>
        <v>February</v>
      </c>
      <c r="N3614" s="3" t="str">
        <f>_xlfn.XLOOKUP(D3614,Customers!A:A,Customers!B:B )</f>
        <v>Sullivan-Patterson</v>
      </c>
      <c r="O3614" s="3" t="str">
        <f>_xlfn.XLOOKUP(C3614,Books!A:A,Books!B:B)</f>
        <v>Author director</v>
      </c>
      <c r="P3614" s="3" t="str">
        <f>INDEX(Customers!B:B,MATCH(D3614,Customers!A:A,0))</f>
        <v>Sullivan-Patterson</v>
      </c>
    </row>
    <row r="3615" spans="1:16">
      <c r="A3615" t="s">
        <v>4262</v>
      </c>
      <c r="B3615" s="5">
        <v>44959</v>
      </c>
      <c r="C3615" t="s">
        <v>120</v>
      </c>
      <c r="D3615" t="s">
        <v>624</v>
      </c>
      <c r="E3615">
        <v>2</v>
      </c>
      <c r="F3615" t="str">
        <f t="shared" si="224"/>
        <v>normal</v>
      </c>
      <c r="G3615" s="3">
        <v>204</v>
      </c>
      <c r="H3615">
        <v>10</v>
      </c>
      <c r="I3615" t="str">
        <f t="shared" si="225"/>
        <v>discounted</v>
      </c>
      <c r="J3615" s="3">
        <f>Table3[[#This Row],[Quantity_Sold]]*Table3[[#This Row],[Selling_Price]]</f>
        <v>408</v>
      </c>
      <c r="K3615" s="3">
        <f t="shared" si="226"/>
        <v>20.399999999999999</v>
      </c>
      <c r="L3615" s="3">
        <f t="shared" si="227"/>
        <v>387.6</v>
      </c>
      <c r="M3615" s="3" t="str">
        <f>TEXT(Table3[[#This Row],[Date]], "mmmm")</f>
        <v>February</v>
      </c>
      <c r="N3615" s="3" t="str">
        <f>_xlfn.XLOOKUP(D3615,Customers!A:A,Customers!B:B )</f>
        <v>Williams, Mills and Schwartz</v>
      </c>
      <c r="O3615" s="3" t="str">
        <f>_xlfn.XLOOKUP(C3615,Books!A:A,Books!B:B)</f>
        <v>Expect turn</v>
      </c>
      <c r="P3615" s="3" t="str">
        <f>INDEX(Customers!B:B,MATCH(D3615,Customers!A:A,0))</f>
        <v>Williams, Mills and Schwartz</v>
      </c>
    </row>
    <row r="3616" spans="1:16">
      <c r="A3616" t="s">
        <v>4263</v>
      </c>
      <c r="B3616" s="5">
        <v>44960</v>
      </c>
      <c r="C3616" t="s">
        <v>90</v>
      </c>
      <c r="D3616" t="s">
        <v>580</v>
      </c>
      <c r="E3616">
        <v>10</v>
      </c>
      <c r="F3616" t="str">
        <f t="shared" si="224"/>
        <v>Bulk</v>
      </c>
      <c r="G3616" s="3">
        <v>222</v>
      </c>
      <c r="H3616">
        <v>10</v>
      </c>
      <c r="I3616" t="str">
        <f t="shared" si="225"/>
        <v>discounted</v>
      </c>
      <c r="J3616" s="3">
        <f>Table3[[#This Row],[Quantity_Sold]]*Table3[[#This Row],[Selling_Price]]</f>
        <v>2220</v>
      </c>
      <c r="K3616" s="3">
        <f t="shared" si="226"/>
        <v>22.2</v>
      </c>
      <c r="L3616" s="3">
        <f t="shared" si="227"/>
        <v>2197.8000000000002</v>
      </c>
      <c r="M3616" s="3" t="str">
        <f>TEXT(Table3[[#This Row],[Date]], "mmmm")</f>
        <v>February</v>
      </c>
      <c r="N3616" s="3" t="str">
        <f>_xlfn.XLOOKUP(D3616,Customers!A:A,Customers!B:B )</f>
        <v>Brown-Walter</v>
      </c>
      <c r="O3616" s="3" t="str">
        <f>_xlfn.XLOOKUP(C3616,Books!A:A,Books!B:B)</f>
        <v>Remember approach buy</v>
      </c>
      <c r="P3616" s="3" t="str">
        <f>INDEX(Customers!B:B,MATCH(D3616,Customers!A:A,0))</f>
        <v>Brown-Walter</v>
      </c>
    </row>
    <row r="3617" spans="1:16">
      <c r="A3617" t="s">
        <v>4264</v>
      </c>
      <c r="B3617" s="5">
        <v>44959</v>
      </c>
      <c r="C3617" t="s">
        <v>24</v>
      </c>
      <c r="D3617" t="s">
        <v>310</v>
      </c>
      <c r="E3617">
        <v>3</v>
      </c>
      <c r="F3617" t="str">
        <f t="shared" si="224"/>
        <v>normal</v>
      </c>
      <c r="G3617" s="3">
        <v>492</v>
      </c>
      <c r="H3617">
        <v>5</v>
      </c>
      <c r="I3617" t="str">
        <f t="shared" si="225"/>
        <v>discounted</v>
      </c>
      <c r="J3617" s="3">
        <f>Table3[[#This Row],[Quantity_Sold]]*Table3[[#This Row],[Selling_Price]]</f>
        <v>1476</v>
      </c>
      <c r="K3617" s="3">
        <f t="shared" si="226"/>
        <v>24.6</v>
      </c>
      <c r="L3617" s="3">
        <f t="shared" si="227"/>
        <v>1451.4</v>
      </c>
      <c r="M3617" s="3" t="str">
        <f>TEXT(Table3[[#This Row],[Date]], "mmmm")</f>
        <v>February</v>
      </c>
      <c r="N3617" s="3" t="str">
        <f>_xlfn.XLOOKUP(D3617,Customers!A:A,Customers!B:B )</f>
        <v>Jackson-Hays</v>
      </c>
      <c r="O3617" s="3" t="str">
        <f>_xlfn.XLOOKUP(C3617,Books!A:A,Books!B:B)</f>
        <v>Audience stop sport</v>
      </c>
      <c r="P3617" s="3" t="str">
        <f>INDEX(Customers!B:B,MATCH(D3617,Customers!A:A,0))</f>
        <v>Jackson-Hays</v>
      </c>
    </row>
    <row r="3618" spans="1:16">
      <c r="A3618" t="s">
        <v>4265</v>
      </c>
      <c r="B3618" s="5">
        <v>44964</v>
      </c>
      <c r="C3618" t="s">
        <v>42</v>
      </c>
      <c r="D3618" t="s">
        <v>544</v>
      </c>
      <c r="E3618">
        <v>2</v>
      </c>
      <c r="F3618" t="str">
        <f t="shared" si="224"/>
        <v>normal</v>
      </c>
      <c r="G3618" s="3">
        <v>303</v>
      </c>
      <c r="H3618">
        <v>0</v>
      </c>
      <c r="I3618" t="str">
        <f t="shared" si="225"/>
        <v>full price</v>
      </c>
      <c r="J3618" s="3">
        <f>Table3[[#This Row],[Quantity_Sold]]*Table3[[#This Row],[Selling_Price]]</f>
        <v>606</v>
      </c>
      <c r="K3618" s="3">
        <f t="shared" si="226"/>
        <v>0</v>
      </c>
      <c r="L3618" s="3">
        <f t="shared" si="227"/>
        <v>606</v>
      </c>
      <c r="M3618" s="3" t="str">
        <f>TEXT(Table3[[#This Row],[Date]], "mmmm")</f>
        <v>February</v>
      </c>
      <c r="N3618" s="3" t="str">
        <f>_xlfn.XLOOKUP(D3618,Customers!A:A,Customers!B:B )</f>
        <v>Lee Ltd</v>
      </c>
      <c r="O3618" s="3" t="str">
        <f>_xlfn.XLOOKUP(C3618,Books!A:A,Books!B:B)</f>
        <v>Industry sport interesting</v>
      </c>
      <c r="P3618" s="3" t="str">
        <f>INDEX(Customers!B:B,MATCH(D3618,Customers!A:A,0))</f>
        <v>Lee Ltd</v>
      </c>
    </row>
    <row r="3619" spans="1:16">
      <c r="A3619" t="s">
        <v>4266</v>
      </c>
      <c r="B3619" s="5">
        <v>44982</v>
      </c>
      <c r="C3619" t="s">
        <v>22</v>
      </c>
      <c r="D3619" t="s">
        <v>606</v>
      </c>
      <c r="E3619">
        <v>7</v>
      </c>
      <c r="F3619" t="str">
        <f t="shared" si="224"/>
        <v>Bulk</v>
      </c>
      <c r="G3619" s="3">
        <v>332</v>
      </c>
      <c r="H3619">
        <v>0</v>
      </c>
      <c r="I3619" t="str">
        <f t="shared" si="225"/>
        <v>full price</v>
      </c>
      <c r="J3619" s="3">
        <f>Table3[[#This Row],[Quantity_Sold]]*Table3[[#This Row],[Selling_Price]]</f>
        <v>2324</v>
      </c>
      <c r="K3619" s="3">
        <f t="shared" si="226"/>
        <v>0</v>
      </c>
      <c r="L3619" s="3">
        <f t="shared" si="227"/>
        <v>2324</v>
      </c>
      <c r="M3619" s="3" t="str">
        <f>TEXT(Table3[[#This Row],[Date]], "mmmm")</f>
        <v>February</v>
      </c>
      <c r="N3619" s="3" t="str">
        <f>_xlfn.XLOOKUP(D3619,Customers!A:A,Customers!B:B )</f>
        <v>Jackson Inc</v>
      </c>
      <c r="O3619" s="3" t="str">
        <f>_xlfn.XLOOKUP(C3619,Books!A:A,Books!B:B)</f>
        <v>Loss peace on</v>
      </c>
      <c r="P3619" s="3" t="str">
        <f>INDEX(Customers!B:B,MATCH(D3619,Customers!A:A,0))</f>
        <v>Jackson Inc</v>
      </c>
    </row>
    <row r="3620" spans="1:16">
      <c r="A3620" t="s">
        <v>4267</v>
      </c>
      <c r="B3620" s="5">
        <v>44967</v>
      </c>
      <c r="C3620" t="s">
        <v>66</v>
      </c>
      <c r="D3620" t="s">
        <v>584</v>
      </c>
      <c r="E3620">
        <v>8</v>
      </c>
      <c r="F3620" t="str">
        <f t="shared" si="224"/>
        <v>Bulk</v>
      </c>
      <c r="G3620" s="3">
        <v>271</v>
      </c>
      <c r="H3620">
        <v>0</v>
      </c>
      <c r="I3620" t="str">
        <f t="shared" si="225"/>
        <v>full price</v>
      </c>
      <c r="J3620" s="3">
        <f>Table3[[#This Row],[Quantity_Sold]]*Table3[[#This Row],[Selling_Price]]</f>
        <v>2168</v>
      </c>
      <c r="K3620" s="3">
        <f t="shared" si="226"/>
        <v>0</v>
      </c>
      <c r="L3620" s="3">
        <f t="shared" si="227"/>
        <v>2168</v>
      </c>
      <c r="M3620" s="3" t="str">
        <f>TEXT(Table3[[#This Row],[Date]], "mmmm")</f>
        <v>February</v>
      </c>
      <c r="N3620" s="3" t="str">
        <f>_xlfn.XLOOKUP(D3620,Customers!A:A,Customers!B:B )</f>
        <v>Bailey Inc</v>
      </c>
      <c r="O3620" s="3" t="str">
        <f>_xlfn.XLOOKUP(C3620,Books!A:A,Books!B:B)</f>
        <v>Easy citizen time</v>
      </c>
      <c r="P3620" s="3" t="str">
        <f>INDEX(Customers!B:B,MATCH(D3620,Customers!A:A,0))</f>
        <v>Bailey Inc</v>
      </c>
    </row>
    <row r="3621" spans="1:16">
      <c r="A3621" t="s">
        <v>4268</v>
      </c>
      <c r="B3621" s="5">
        <v>44964</v>
      </c>
      <c r="C3621" t="s">
        <v>116</v>
      </c>
      <c r="D3621" t="s">
        <v>446</v>
      </c>
      <c r="E3621">
        <v>8</v>
      </c>
      <c r="F3621" t="str">
        <f t="shared" si="224"/>
        <v>Bulk</v>
      </c>
      <c r="G3621" s="3">
        <v>209</v>
      </c>
      <c r="H3621">
        <v>5</v>
      </c>
      <c r="I3621" t="str">
        <f t="shared" si="225"/>
        <v>discounted</v>
      </c>
      <c r="J3621" s="3">
        <f>Table3[[#This Row],[Quantity_Sold]]*Table3[[#This Row],[Selling_Price]]</f>
        <v>1672</v>
      </c>
      <c r="K3621" s="3">
        <f t="shared" si="226"/>
        <v>10.45</v>
      </c>
      <c r="L3621" s="3">
        <f t="shared" si="227"/>
        <v>1661.55</v>
      </c>
      <c r="M3621" s="3" t="str">
        <f>TEXT(Table3[[#This Row],[Date]], "mmmm")</f>
        <v>February</v>
      </c>
      <c r="N3621" s="3" t="str">
        <f>_xlfn.XLOOKUP(D3621,Customers!A:A,Customers!B:B )</f>
        <v>Trevino LLC</v>
      </c>
      <c r="O3621" s="3" t="str">
        <f>_xlfn.XLOOKUP(C3621,Books!A:A,Books!B:B)</f>
        <v>Present positive</v>
      </c>
      <c r="P3621" s="3" t="str">
        <f>INDEX(Customers!B:B,MATCH(D3621,Customers!A:A,0))</f>
        <v>Trevino LLC</v>
      </c>
    </row>
    <row r="3622" spans="1:16">
      <c r="A3622" t="s">
        <v>4269</v>
      </c>
      <c r="B3622" s="5">
        <v>44981</v>
      </c>
      <c r="C3622" t="s">
        <v>118</v>
      </c>
      <c r="D3622" t="s">
        <v>628</v>
      </c>
      <c r="E3622">
        <v>2</v>
      </c>
      <c r="F3622" t="str">
        <f t="shared" si="224"/>
        <v>normal</v>
      </c>
      <c r="G3622" s="3">
        <v>192</v>
      </c>
      <c r="H3622">
        <v>10</v>
      </c>
      <c r="I3622" t="str">
        <f t="shared" si="225"/>
        <v>discounted</v>
      </c>
      <c r="J3622" s="3">
        <f>Table3[[#This Row],[Quantity_Sold]]*Table3[[#This Row],[Selling_Price]]</f>
        <v>384</v>
      </c>
      <c r="K3622" s="3">
        <f t="shared" si="226"/>
        <v>19.2</v>
      </c>
      <c r="L3622" s="3">
        <f t="shared" si="227"/>
        <v>364.8</v>
      </c>
      <c r="M3622" s="3" t="str">
        <f>TEXT(Table3[[#This Row],[Date]], "mmmm")</f>
        <v>February</v>
      </c>
      <c r="N3622" s="3" t="str">
        <f>_xlfn.XLOOKUP(D3622,Customers!A:A,Customers!B:B )</f>
        <v>Curtis Group</v>
      </c>
      <c r="O3622" s="3" t="str">
        <f>_xlfn.XLOOKUP(C3622,Books!A:A,Books!B:B)</f>
        <v>Attorney</v>
      </c>
      <c r="P3622" s="3" t="str">
        <f>INDEX(Customers!B:B,MATCH(D3622,Customers!A:A,0))</f>
        <v>Curtis Group</v>
      </c>
    </row>
    <row r="3623" spans="1:16">
      <c r="A3623" t="s">
        <v>4270</v>
      </c>
      <c r="B3623" s="5">
        <v>44970</v>
      </c>
      <c r="C3623" t="s">
        <v>98</v>
      </c>
      <c r="D3623" t="s">
        <v>250</v>
      </c>
      <c r="E3623">
        <v>3</v>
      </c>
      <c r="F3623" t="str">
        <f t="shared" si="224"/>
        <v>normal</v>
      </c>
      <c r="G3623" s="3">
        <v>206</v>
      </c>
      <c r="H3623">
        <v>5</v>
      </c>
      <c r="I3623" t="str">
        <f t="shared" si="225"/>
        <v>discounted</v>
      </c>
      <c r="J3623" s="3">
        <f>Table3[[#This Row],[Quantity_Sold]]*Table3[[#This Row],[Selling_Price]]</f>
        <v>618</v>
      </c>
      <c r="K3623" s="3">
        <f t="shared" si="226"/>
        <v>10.3</v>
      </c>
      <c r="L3623" s="3">
        <f t="shared" si="227"/>
        <v>607.70000000000005</v>
      </c>
      <c r="M3623" s="3" t="str">
        <f>TEXT(Table3[[#This Row],[Date]], "mmmm")</f>
        <v>February</v>
      </c>
      <c r="N3623" s="3" t="str">
        <f>_xlfn.XLOOKUP(D3623,Customers!A:A,Customers!B:B )</f>
        <v>Contreras, Suarez and Rocha</v>
      </c>
      <c r="O3623" s="3" t="str">
        <f>_xlfn.XLOOKUP(C3623,Books!A:A,Books!B:B)</f>
        <v>Inside lot never discover</v>
      </c>
      <c r="P3623" s="3" t="str">
        <f>INDEX(Customers!B:B,MATCH(D3623,Customers!A:A,0))</f>
        <v>Contreras, Suarez and Rocha</v>
      </c>
    </row>
    <row r="3624" spans="1:16">
      <c r="A3624" t="s">
        <v>4271</v>
      </c>
      <c r="B3624" s="5">
        <v>44982</v>
      </c>
      <c r="C3624" t="s">
        <v>10</v>
      </c>
      <c r="D3624" t="s">
        <v>410</v>
      </c>
      <c r="E3624">
        <v>3</v>
      </c>
      <c r="F3624" t="str">
        <f t="shared" si="224"/>
        <v>normal</v>
      </c>
      <c r="G3624" s="3">
        <v>167</v>
      </c>
      <c r="H3624">
        <v>15</v>
      </c>
      <c r="I3624" t="str">
        <f t="shared" si="225"/>
        <v>discounted</v>
      </c>
      <c r="J3624" s="3">
        <f>Table3[[#This Row],[Quantity_Sold]]*Table3[[#This Row],[Selling_Price]]</f>
        <v>501</v>
      </c>
      <c r="K3624" s="3">
        <f t="shared" si="226"/>
        <v>25.05</v>
      </c>
      <c r="L3624" s="3">
        <f t="shared" si="227"/>
        <v>475.95</v>
      </c>
      <c r="M3624" s="3" t="str">
        <f>TEXT(Table3[[#This Row],[Date]], "mmmm")</f>
        <v>February</v>
      </c>
      <c r="N3624" s="3" t="str">
        <f>_xlfn.XLOOKUP(D3624,Customers!A:A,Customers!B:B )</f>
        <v>Norris Group</v>
      </c>
      <c r="O3624" s="3" t="str">
        <f>_xlfn.XLOOKUP(C3624,Books!A:A,Books!B:B)</f>
        <v>Late</v>
      </c>
      <c r="P3624" s="3" t="str">
        <f>INDEX(Customers!B:B,MATCH(D3624,Customers!A:A,0))</f>
        <v>Norris Group</v>
      </c>
    </row>
    <row r="3625" spans="1:16">
      <c r="A3625" t="s">
        <v>4272</v>
      </c>
      <c r="B3625" s="5">
        <v>44960</v>
      </c>
      <c r="C3625" t="s">
        <v>82</v>
      </c>
      <c r="D3625" t="s">
        <v>594</v>
      </c>
      <c r="E3625">
        <v>3</v>
      </c>
      <c r="F3625" t="str">
        <f t="shared" si="224"/>
        <v>normal</v>
      </c>
      <c r="G3625" s="3">
        <v>373</v>
      </c>
      <c r="H3625">
        <v>15</v>
      </c>
      <c r="I3625" t="str">
        <f t="shared" si="225"/>
        <v>discounted</v>
      </c>
      <c r="J3625" s="3">
        <f>Table3[[#This Row],[Quantity_Sold]]*Table3[[#This Row],[Selling_Price]]</f>
        <v>1119</v>
      </c>
      <c r="K3625" s="3">
        <f t="shared" si="226"/>
        <v>55.95</v>
      </c>
      <c r="L3625" s="3">
        <f t="shared" si="227"/>
        <v>1063.05</v>
      </c>
      <c r="M3625" s="3" t="str">
        <f>TEXT(Table3[[#This Row],[Date]], "mmmm")</f>
        <v>February</v>
      </c>
      <c r="N3625" s="3" t="str">
        <f>_xlfn.XLOOKUP(D3625,Customers!A:A,Customers!B:B )</f>
        <v>Bauer, Page and Archer</v>
      </c>
      <c r="O3625" s="3" t="str">
        <f>_xlfn.XLOOKUP(C3625,Books!A:A,Books!B:B)</f>
        <v>Light leader expect</v>
      </c>
      <c r="P3625" s="3" t="str">
        <f>INDEX(Customers!B:B,MATCH(D3625,Customers!A:A,0))</f>
        <v>Bauer, Page and Archer</v>
      </c>
    </row>
    <row r="3626" spans="1:16">
      <c r="A3626" t="s">
        <v>4273</v>
      </c>
      <c r="B3626" s="5">
        <v>44974</v>
      </c>
      <c r="C3626" t="s">
        <v>54</v>
      </c>
      <c r="D3626" t="s">
        <v>332</v>
      </c>
      <c r="E3626">
        <v>10</v>
      </c>
      <c r="F3626" t="str">
        <f t="shared" si="224"/>
        <v>Bulk</v>
      </c>
      <c r="G3626" s="3">
        <v>421</v>
      </c>
      <c r="H3626">
        <v>0</v>
      </c>
      <c r="I3626" t="str">
        <f t="shared" si="225"/>
        <v>full price</v>
      </c>
      <c r="J3626" s="3">
        <f>Table3[[#This Row],[Quantity_Sold]]*Table3[[#This Row],[Selling_Price]]</f>
        <v>4210</v>
      </c>
      <c r="K3626" s="3">
        <f t="shared" si="226"/>
        <v>0</v>
      </c>
      <c r="L3626" s="3">
        <f t="shared" si="227"/>
        <v>4210</v>
      </c>
      <c r="M3626" s="3" t="str">
        <f>TEXT(Table3[[#This Row],[Date]], "mmmm")</f>
        <v>February</v>
      </c>
      <c r="N3626" s="3" t="str">
        <f>_xlfn.XLOOKUP(D3626,Customers!A:A,Customers!B:B )</f>
        <v>Powell-Cox</v>
      </c>
      <c r="O3626" s="3" t="str">
        <f>_xlfn.XLOOKUP(C3626,Books!A:A,Books!B:B)</f>
        <v>Author director</v>
      </c>
      <c r="P3626" s="3" t="str">
        <f>INDEX(Customers!B:B,MATCH(D3626,Customers!A:A,0))</f>
        <v>Powell-Cox</v>
      </c>
    </row>
    <row r="3627" spans="1:16">
      <c r="A3627" t="s">
        <v>4274</v>
      </c>
      <c r="B3627" s="5">
        <v>44964</v>
      </c>
      <c r="C3627" t="s">
        <v>56</v>
      </c>
      <c r="D3627" t="s">
        <v>514</v>
      </c>
      <c r="E3627">
        <v>3</v>
      </c>
      <c r="F3627" t="str">
        <f t="shared" si="224"/>
        <v>normal</v>
      </c>
      <c r="G3627" s="3">
        <v>222</v>
      </c>
      <c r="H3627">
        <v>15</v>
      </c>
      <c r="I3627" t="str">
        <f t="shared" si="225"/>
        <v>discounted</v>
      </c>
      <c r="J3627" s="3">
        <f>Table3[[#This Row],[Quantity_Sold]]*Table3[[#This Row],[Selling_Price]]</f>
        <v>666</v>
      </c>
      <c r="K3627" s="3">
        <f t="shared" si="226"/>
        <v>33.299999999999997</v>
      </c>
      <c r="L3627" s="3">
        <f t="shared" si="227"/>
        <v>632.70000000000005</v>
      </c>
      <c r="M3627" s="3" t="str">
        <f>TEXT(Table3[[#This Row],[Date]], "mmmm")</f>
        <v>February</v>
      </c>
      <c r="N3627" s="3" t="str">
        <f>_xlfn.XLOOKUP(D3627,Customers!A:A,Customers!B:B )</f>
        <v>Contreras Inc</v>
      </c>
      <c r="O3627" s="3" t="str">
        <f>_xlfn.XLOOKUP(C3627,Books!A:A,Books!B:B)</f>
        <v>Unit coach</v>
      </c>
      <c r="P3627" s="3" t="str">
        <f>INDEX(Customers!B:B,MATCH(D3627,Customers!A:A,0))</f>
        <v>Contreras Inc</v>
      </c>
    </row>
    <row r="3628" spans="1:16">
      <c r="A3628" t="s">
        <v>4275</v>
      </c>
      <c r="B3628" s="5">
        <v>44966</v>
      </c>
      <c r="C3628" t="s">
        <v>116</v>
      </c>
      <c r="D3628" t="s">
        <v>632</v>
      </c>
      <c r="E3628">
        <v>7</v>
      </c>
      <c r="F3628" t="str">
        <f t="shared" si="224"/>
        <v>Bulk</v>
      </c>
      <c r="G3628" s="3">
        <v>209</v>
      </c>
      <c r="H3628">
        <v>10</v>
      </c>
      <c r="I3628" t="str">
        <f t="shared" si="225"/>
        <v>discounted</v>
      </c>
      <c r="J3628" s="3">
        <f>Table3[[#This Row],[Quantity_Sold]]*Table3[[#This Row],[Selling_Price]]</f>
        <v>1463</v>
      </c>
      <c r="K3628" s="3">
        <f t="shared" si="226"/>
        <v>20.9</v>
      </c>
      <c r="L3628" s="3">
        <f t="shared" si="227"/>
        <v>1442.1</v>
      </c>
      <c r="M3628" s="3" t="str">
        <f>TEXT(Table3[[#This Row],[Date]], "mmmm")</f>
        <v>February</v>
      </c>
      <c r="N3628" s="3" t="str">
        <f>_xlfn.XLOOKUP(D3628,Customers!A:A,Customers!B:B )</f>
        <v>Jones-Hunter</v>
      </c>
      <c r="O3628" s="3" t="str">
        <f>_xlfn.XLOOKUP(C3628,Books!A:A,Books!B:B)</f>
        <v>Present positive</v>
      </c>
      <c r="P3628" s="3" t="str">
        <f>INDEX(Customers!B:B,MATCH(D3628,Customers!A:A,0))</f>
        <v>Jones-Hunter</v>
      </c>
    </row>
    <row r="3629" spans="1:16">
      <c r="A3629" t="s">
        <v>4276</v>
      </c>
      <c r="B3629" s="5">
        <v>44971</v>
      </c>
      <c r="C3629" t="s">
        <v>40</v>
      </c>
      <c r="D3629" t="s">
        <v>350</v>
      </c>
      <c r="E3629">
        <v>1</v>
      </c>
      <c r="F3629" t="str">
        <f t="shared" si="224"/>
        <v>normal</v>
      </c>
      <c r="G3629" s="3">
        <v>427</v>
      </c>
      <c r="H3629">
        <v>15</v>
      </c>
      <c r="I3629" t="str">
        <f t="shared" si="225"/>
        <v>discounted</v>
      </c>
      <c r="J3629" s="3">
        <f>Table3[[#This Row],[Quantity_Sold]]*Table3[[#This Row],[Selling_Price]]</f>
        <v>427</v>
      </c>
      <c r="K3629" s="3">
        <f t="shared" si="226"/>
        <v>64.05</v>
      </c>
      <c r="L3629" s="3">
        <f t="shared" si="227"/>
        <v>362.95</v>
      </c>
      <c r="M3629" s="3" t="str">
        <f>TEXT(Table3[[#This Row],[Date]], "mmmm")</f>
        <v>February</v>
      </c>
      <c r="N3629" s="3" t="str">
        <f>_xlfn.XLOOKUP(D3629,Customers!A:A,Customers!B:B )</f>
        <v>Johnson-Bennett</v>
      </c>
      <c r="O3629" s="3" t="str">
        <f>_xlfn.XLOOKUP(C3629,Books!A:A,Books!B:B)</f>
        <v>Big thought where</v>
      </c>
      <c r="P3629" s="3" t="str">
        <f>INDEX(Customers!B:B,MATCH(D3629,Customers!A:A,0))</f>
        <v>Johnson-Bennett</v>
      </c>
    </row>
    <row r="3630" spans="1:16">
      <c r="A3630" t="s">
        <v>4277</v>
      </c>
      <c r="B3630" s="5">
        <v>44985</v>
      </c>
      <c r="C3630" t="s">
        <v>66</v>
      </c>
      <c r="D3630" t="s">
        <v>396</v>
      </c>
      <c r="E3630">
        <v>2</v>
      </c>
      <c r="F3630" t="str">
        <f t="shared" si="224"/>
        <v>normal</v>
      </c>
      <c r="G3630" s="3">
        <v>271</v>
      </c>
      <c r="H3630">
        <v>10</v>
      </c>
      <c r="I3630" t="str">
        <f t="shared" si="225"/>
        <v>discounted</v>
      </c>
      <c r="J3630" s="3">
        <f>Table3[[#This Row],[Quantity_Sold]]*Table3[[#This Row],[Selling_Price]]</f>
        <v>542</v>
      </c>
      <c r="K3630" s="3">
        <f t="shared" si="226"/>
        <v>27.1</v>
      </c>
      <c r="L3630" s="3">
        <f t="shared" si="227"/>
        <v>514.9</v>
      </c>
      <c r="M3630" s="3" t="str">
        <f>TEXT(Table3[[#This Row],[Date]], "mmmm")</f>
        <v>February</v>
      </c>
      <c r="N3630" s="3" t="str">
        <f>_xlfn.XLOOKUP(D3630,Customers!A:A,Customers!B:B )</f>
        <v>Holt-Brown</v>
      </c>
      <c r="O3630" s="3" t="str">
        <f>_xlfn.XLOOKUP(C3630,Books!A:A,Books!B:B)</f>
        <v>Easy citizen time</v>
      </c>
      <c r="P3630" s="3" t="str">
        <f>INDEX(Customers!B:B,MATCH(D3630,Customers!A:A,0))</f>
        <v>Holt-Brown</v>
      </c>
    </row>
    <row r="3631" spans="1:16">
      <c r="A3631" t="s">
        <v>4278</v>
      </c>
      <c r="B3631" s="5">
        <v>44977</v>
      </c>
      <c r="C3631" t="s">
        <v>38</v>
      </c>
      <c r="D3631" t="s">
        <v>538</v>
      </c>
      <c r="E3631">
        <v>5</v>
      </c>
      <c r="F3631" t="str">
        <f t="shared" si="224"/>
        <v>normal</v>
      </c>
      <c r="G3631" s="3">
        <v>417</v>
      </c>
      <c r="H3631">
        <v>5</v>
      </c>
      <c r="I3631" t="str">
        <f t="shared" si="225"/>
        <v>discounted</v>
      </c>
      <c r="J3631" s="3">
        <f>Table3[[#This Row],[Quantity_Sold]]*Table3[[#This Row],[Selling_Price]]</f>
        <v>2085</v>
      </c>
      <c r="K3631" s="3">
        <f t="shared" si="226"/>
        <v>20.85</v>
      </c>
      <c r="L3631" s="3">
        <f t="shared" si="227"/>
        <v>2064.15</v>
      </c>
      <c r="M3631" s="3" t="str">
        <f>TEXT(Table3[[#This Row],[Date]], "mmmm")</f>
        <v>February</v>
      </c>
      <c r="N3631" s="3" t="str">
        <f>_xlfn.XLOOKUP(D3631,Customers!A:A,Customers!B:B )</f>
        <v>Savage, Boyle and Kennedy</v>
      </c>
      <c r="O3631" s="3" t="str">
        <f>_xlfn.XLOOKUP(C3631,Books!A:A,Books!B:B)</f>
        <v>Impact believe worker look</v>
      </c>
      <c r="P3631" s="3" t="str">
        <f>INDEX(Customers!B:B,MATCH(D3631,Customers!A:A,0))</f>
        <v>Savage, Boyle and Kennedy</v>
      </c>
    </row>
    <row r="3632" spans="1:16">
      <c r="A3632" t="s">
        <v>4279</v>
      </c>
      <c r="B3632" s="5">
        <v>44964</v>
      </c>
      <c r="C3632" t="s">
        <v>4</v>
      </c>
      <c r="D3632" t="s">
        <v>608</v>
      </c>
      <c r="E3632">
        <v>9</v>
      </c>
      <c r="F3632" t="str">
        <f t="shared" si="224"/>
        <v>Bulk</v>
      </c>
      <c r="G3632" s="3">
        <v>418</v>
      </c>
      <c r="H3632">
        <v>10</v>
      </c>
      <c r="I3632" t="str">
        <f t="shared" si="225"/>
        <v>discounted</v>
      </c>
      <c r="J3632" s="3">
        <f>Table3[[#This Row],[Quantity_Sold]]*Table3[[#This Row],[Selling_Price]]</f>
        <v>3762</v>
      </c>
      <c r="K3632" s="3">
        <f t="shared" si="226"/>
        <v>41.8</v>
      </c>
      <c r="L3632" s="3">
        <f t="shared" si="227"/>
        <v>3720.2</v>
      </c>
      <c r="M3632" s="3" t="str">
        <f>TEXT(Table3[[#This Row],[Date]], "mmmm")</f>
        <v>February</v>
      </c>
      <c r="N3632" s="3" t="str">
        <f>_xlfn.XLOOKUP(D3632,Customers!A:A,Customers!B:B )</f>
        <v>Taylor Group</v>
      </c>
      <c r="O3632" s="3" t="str">
        <f>_xlfn.XLOOKUP(C3632,Books!A:A,Books!B:B)</f>
        <v>Arrive ok</v>
      </c>
      <c r="P3632" s="3" t="str">
        <f>INDEX(Customers!B:B,MATCH(D3632,Customers!A:A,0))</f>
        <v>Taylor Group</v>
      </c>
    </row>
    <row r="3633" spans="1:16">
      <c r="A3633" t="s">
        <v>4280</v>
      </c>
      <c r="B3633" s="5">
        <v>44976</v>
      </c>
      <c r="C3633" t="s">
        <v>100</v>
      </c>
      <c r="D3633" t="s">
        <v>330</v>
      </c>
      <c r="E3633">
        <v>1</v>
      </c>
      <c r="F3633" t="str">
        <f t="shared" si="224"/>
        <v>normal</v>
      </c>
      <c r="G3633" s="3">
        <v>334</v>
      </c>
      <c r="H3633">
        <v>0</v>
      </c>
      <c r="I3633" t="str">
        <f t="shared" si="225"/>
        <v>full price</v>
      </c>
      <c r="J3633" s="3">
        <f>Table3[[#This Row],[Quantity_Sold]]*Table3[[#This Row],[Selling_Price]]</f>
        <v>334</v>
      </c>
      <c r="K3633" s="3">
        <f t="shared" si="226"/>
        <v>0</v>
      </c>
      <c r="L3633" s="3">
        <f t="shared" si="227"/>
        <v>334</v>
      </c>
      <c r="M3633" s="3" t="str">
        <f>TEXT(Table3[[#This Row],[Date]], "mmmm")</f>
        <v>February</v>
      </c>
      <c r="N3633" s="3" t="str">
        <f>_xlfn.XLOOKUP(D3633,Customers!A:A,Customers!B:B )</f>
        <v>Tate-Massey</v>
      </c>
      <c r="O3633" s="3" t="str">
        <f>_xlfn.XLOOKUP(C3633,Books!A:A,Books!B:B)</f>
        <v>Prevent particularly wrong</v>
      </c>
      <c r="P3633" s="3" t="str">
        <f>INDEX(Customers!B:B,MATCH(D3633,Customers!A:A,0))</f>
        <v>Tate-Massey</v>
      </c>
    </row>
    <row r="3634" spans="1:16">
      <c r="A3634" t="s">
        <v>4281</v>
      </c>
      <c r="B3634" s="5">
        <v>44981</v>
      </c>
      <c r="C3634" t="s">
        <v>74</v>
      </c>
      <c r="D3634" t="s">
        <v>230</v>
      </c>
      <c r="E3634">
        <v>8</v>
      </c>
      <c r="F3634" t="str">
        <f t="shared" si="224"/>
        <v>Bulk</v>
      </c>
      <c r="G3634" s="3">
        <v>347</v>
      </c>
      <c r="H3634">
        <v>0</v>
      </c>
      <c r="I3634" t="str">
        <f t="shared" si="225"/>
        <v>full price</v>
      </c>
      <c r="J3634" s="3">
        <f>Table3[[#This Row],[Quantity_Sold]]*Table3[[#This Row],[Selling_Price]]</f>
        <v>2776</v>
      </c>
      <c r="K3634" s="3">
        <f t="shared" si="226"/>
        <v>0</v>
      </c>
      <c r="L3634" s="3">
        <f t="shared" si="227"/>
        <v>2776</v>
      </c>
      <c r="M3634" s="3" t="str">
        <f>TEXT(Table3[[#This Row],[Date]], "mmmm")</f>
        <v>February</v>
      </c>
      <c r="N3634" s="3" t="str">
        <f>_xlfn.XLOOKUP(D3634,Customers!A:A,Customers!B:B )</f>
        <v>Alexander-Williams</v>
      </c>
      <c r="O3634" s="3" t="str">
        <f>_xlfn.XLOOKUP(C3634,Books!A:A,Books!B:B)</f>
        <v>Think either pressure</v>
      </c>
      <c r="P3634" s="3" t="str">
        <f>INDEX(Customers!B:B,MATCH(D3634,Customers!A:A,0))</f>
        <v>Alexander-Williams</v>
      </c>
    </row>
    <row r="3635" spans="1:16">
      <c r="A3635" t="s">
        <v>4282</v>
      </c>
      <c r="B3635" s="5">
        <v>44969</v>
      </c>
      <c r="C3635" t="s">
        <v>46</v>
      </c>
      <c r="D3635" t="s">
        <v>586</v>
      </c>
      <c r="E3635">
        <v>6</v>
      </c>
      <c r="F3635" t="str">
        <f t="shared" si="224"/>
        <v>Bulk</v>
      </c>
      <c r="G3635" s="3">
        <v>167</v>
      </c>
      <c r="H3635">
        <v>15</v>
      </c>
      <c r="I3635" t="str">
        <f t="shared" si="225"/>
        <v>discounted</v>
      </c>
      <c r="J3635" s="3">
        <f>Table3[[#This Row],[Quantity_Sold]]*Table3[[#This Row],[Selling_Price]]</f>
        <v>1002</v>
      </c>
      <c r="K3635" s="3">
        <f t="shared" si="226"/>
        <v>25.05</v>
      </c>
      <c r="L3635" s="3">
        <f t="shared" si="227"/>
        <v>976.95</v>
      </c>
      <c r="M3635" s="3" t="str">
        <f>TEXT(Table3[[#This Row],[Date]], "mmmm")</f>
        <v>February</v>
      </c>
      <c r="N3635" s="3" t="str">
        <f>_xlfn.XLOOKUP(D3635,Customers!A:A,Customers!B:B )</f>
        <v>Collins-Wang</v>
      </c>
      <c r="O3635" s="3" t="str">
        <f>_xlfn.XLOOKUP(C3635,Books!A:A,Books!B:B)</f>
        <v>Result population age</v>
      </c>
      <c r="P3635" s="3" t="str">
        <f>INDEX(Customers!B:B,MATCH(D3635,Customers!A:A,0))</f>
        <v>Collins-Wang</v>
      </c>
    </row>
    <row r="3636" spans="1:16">
      <c r="A3636" t="s">
        <v>4283</v>
      </c>
      <c r="B3636" s="5">
        <v>44976</v>
      </c>
      <c r="C3636" t="s">
        <v>4</v>
      </c>
      <c r="D3636" t="s">
        <v>278</v>
      </c>
      <c r="E3636">
        <v>5</v>
      </c>
      <c r="F3636" t="str">
        <f t="shared" si="224"/>
        <v>normal</v>
      </c>
      <c r="G3636" s="3">
        <v>418</v>
      </c>
      <c r="H3636">
        <v>5</v>
      </c>
      <c r="I3636" t="str">
        <f t="shared" si="225"/>
        <v>discounted</v>
      </c>
      <c r="J3636" s="3">
        <f>Table3[[#This Row],[Quantity_Sold]]*Table3[[#This Row],[Selling_Price]]</f>
        <v>2090</v>
      </c>
      <c r="K3636" s="3">
        <f t="shared" si="226"/>
        <v>20.9</v>
      </c>
      <c r="L3636" s="3">
        <f t="shared" si="227"/>
        <v>2069.1</v>
      </c>
      <c r="M3636" s="3" t="str">
        <f>TEXT(Table3[[#This Row],[Date]], "mmmm")</f>
        <v>February</v>
      </c>
      <c r="N3636" s="3" t="str">
        <f>_xlfn.XLOOKUP(D3636,Customers!A:A,Customers!B:B )</f>
        <v>Reid, Chavez and Flowers</v>
      </c>
      <c r="O3636" s="3" t="str">
        <f>_xlfn.XLOOKUP(C3636,Books!A:A,Books!B:B)</f>
        <v>Arrive ok</v>
      </c>
      <c r="P3636" s="3" t="str">
        <f>INDEX(Customers!B:B,MATCH(D3636,Customers!A:A,0))</f>
        <v>Reid, Chavez and Flowers</v>
      </c>
    </row>
    <row r="3637" spans="1:16">
      <c r="A3637" t="s">
        <v>4284</v>
      </c>
      <c r="B3637" s="5">
        <v>44983</v>
      </c>
      <c r="C3637" t="s">
        <v>52</v>
      </c>
      <c r="D3637" t="s">
        <v>480</v>
      </c>
      <c r="E3637">
        <v>5</v>
      </c>
      <c r="F3637" t="str">
        <f t="shared" si="224"/>
        <v>normal</v>
      </c>
      <c r="G3637" s="3">
        <v>441</v>
      </c>
      <c r="H3637">
        <v>10</v>
      </c>
      <c r="I3637" t="str">
        <f t="shared" si="225"/>
        <v>discounted</v>
      </c>
      <c r="J3637" s="3">
        <f>Table3[[#This Row],[Quantity_Sold]]*Table3[[#This Row],[Selling_Price]]</f>
        <v>2205</v>
      </c>
      <c r="K3637" s="3">
        <f t="shared" si="226"/>
        <v>44.1</v>
      </c>
      <c r="L3637" s="3">
        <f t="shared" si="227"/>
        <v>2160.9</v>
      </c>
      <c r="M3637" s="3" t="str">
        <f>TEXT(Table3[[#This Row],[Date]], "mmmm")</f>
        <v>February</v>
      </c>
      <c r="N3637" s="3" t="str">
        <f>_xlfn.XLOOKUP(D3637,Customers!A:A,Customers!B:B )</f>
        <v>Jordan, Parker and Adams</v>
      </c>
      <c r="O3637" s="3" t="str">
        <f>_xlfn.XLOOKUP(C3637,Books!A:A,Books!B:B)</f>
        <v>Hope meet thing</v>
      </c>
      <c r="P3637" s="3" t="str">
        <f>INDEX(Customers!B:B,MATCH(D3637,Customers!A:A,0))</f>
        <v>Jordan, Parker and Adams</v>
      </c>
    </row>
    <row r="3638" spans="1:16">
      <c r="A3638" t="s">
        <v>4285</v>
      </c>
      <c r="B3638" s="5">
        <v>44967</v>
      </c>
      <c r="C3638" t="s">
        <v>72</v>
      </c>
      <c r="D3638" t="s">
        <v>450</v>
      </c>
      <c r="E3638">
        <v>3</v>
      </c>
      <c r="F3638" t="str">
        <f t="shared" si="224"/>
        <v>normal</v>
      </c>
      <c r="G3638" s="3">
        <v>423</v>
      </c>
      <c r="H3638">
        <v>10</v>
      </c>
      <c r="I3638" t="str">
        <f t="shared" si="225"/>
        <v>discounted</v>
      </c>
      <c r="J3638" s="3">
        <f>Table3[[#This Row],[Quantity_Sold]]*Table3[[#This Row],[Selling_Price]]</f>
        <v>1269</v>
      </c>
      <c r="K3638" s="3">
        <f t="shared" si="226"/>
        <v>42.3</v>
      </c>
      <c r="L3638" s="3">
        <f t="shared" si="227"/>
        <v>1226.7</v>
      </c>
      <c r="M3638" s="3" t="str">
        <f>TEXT(Table3[[#This Row],[Date]], "mmmm")</f>
        <v>February</v>
      </c>
      <c r="N3638" s="3" t="str">
        <f>_xlfn.XLOOKUP(D3638,Customers!A:A,Customers!B:B )</f>
        <v>Garcia, Garcia and Rose</v>
      </c>
      <c r="O3638" s="3" t="str">
        <f>_xlfn.XLOOKUP(C3638,Books!A:A,Books!B:B)</f>
        <v>Remain hard</v>
      </c>
      <c r="P3638" s="3" t="str">
        <f>INDEX(Customers!B:B,MATCH(D3638,Customers!A:A,0))</f>
        <v>Garcia, Garcia and Rose</v>
      </c>
    </row>
    <row r="3639" spans="1:16">
      <c r="A3639" t="s">
        <v>4286</v>
      </c>
      <c r="B3639" s="5">
        <v>44970</v>
      </c>
      <c r="C3639" t="s">
        <v>32</v>
      </c>
      <c r="D3639" t="s">
        <v>182</v>
      </c>
      <c r="E3639">
        <v>8</v>
      </c>
      <c r="F3639" t="str">
        <f t="shared" si="224"/>
        <v>Bulk</v>
      </c>
      <c r="G3639" s="3">
        <v>186</v>
      </c>
      <c r="H3639">
        <v>15</v>
      </c>
      <c r="I3639" t="str">
        <f t="shared" si="225"/>
        <v>discounted</v>
      </c>
      <c r="J3639" s="3">
        <f>Table3[[#This Row],[Quantity_Sold]]*Table3[[#This Row],[Selling_Price]]</f>
        <v>1488</v>
      </c>
      <c r="K3639" s="3">
        <f t="shared" si="226"/>
        <v>27.9</v>
      </c>
      <c r="L3639" s="3">
        <f t="shared" si="227"/>
        <v>1460.1</v>
      </c>
      <c r="M3639" s="3" t="str">
        <f>TEXT(Table3[[#This Row],[Date]], "mmmm")</f>
        <v>February</v>
      </c>
      <c r="N3639" s="3" t="str">
        <f>_xlfn.XLOOKUP(D3639,Customers!A:A,Customers!B:B )</f>
        <v>Hernandez LLC</v>
      </c>
      <c r="O3639" s="3" t="str">
        <f>_xlfn.XLOOKUP(C3639,Books!A:A,Books!B:B)</f>
        <v>Charge along</v>
      </c>
      <c r="P3639" s="3" t="str">
        <f>INDEX(Customers!B:B,MATCH(D3639,Customers!A:A,0))</f>
        <v>Hernandez LLC</v>
      </c>
    </row>
    <row r="3640" spans="1:16">
      <c r="A3640" t="s">
        <v>4287</v>
      </c>
      <c r="B3640" s="5">
        <v>44971</v>
      </c>
      <c r="C3640" t="s">
        <v>32</v>
      </c>
      <c r="D3640" t="s">
        <v>406</v>
      </c>
      <c r="E3640">
        <v>10</v>
      </c>
      <c r="F3640" t="str">
        <f t="shared" si="224"/>
        <v>Bulk</v>
      </c>
      <c r="G3640" s="3">
        <v>186</v>
      </c>
      <c r="H3640">
        <v>0</v>
      </c>
      <c r="I3640" t="str">
        <f t="shared" si="225"/>
        <v>full price</v>
      </c>
      <c r="J3640" s="3">
        <f>Table3[[#This Row],[Quantity_Sold]]*Table3[[#This Row],[Selling_Price]]</f>
        <v>1860</v>
      </c>
      <c r="K3640" s="3">
        <f t="shared" si="226"/>
        <v>0</v>
      </c>
      <c r="L3640" s="3">
        <f t="shared" si="227"/>
        <v>1860</v>
      </c>
      <c r="M3640" s="3" t="str">
        <f>TEXT(Table3[[#This Row],[Date]], "mmmm")</f>
        <v>February</v>
      </c>
      <c r="N3640" s="3" t="str">
        <f>_xlfn.XLOOKUP(D3640,Customers!A:A,Customers!B:B )</f>
        <v>Hernandez PLC</v>
      </c>
      <c r="O3640" s="3" t="str">
        <f>_xlfn.XLOOKUP(C3640,Books!A:A,Books!B:B)</f>
        <v>Charge along</v>
      </c>
      <c r="P3640" s="3" t="str">
        <f>INDEX(Customers!B:B,MATCH(D3640,Customers!A:A,0))</f>
        <v>Hernandez PLC</v>
      </c>
    </row>
    <row r="3641" spans="1:16">
      <c r="A3641" t="s">
        <v>4288</v>
      </c>
      <c r="B3641" s="5">
        <v>44977</v>
      </c>
      <c r="C3641" t="s">
        <v>28</v>
      </c>
      <c r="D3641" t="s">
        <v>318</v>
      </c>
      <c r="E3641">
        <v>9</v>
      </c>
      <c r="F3641" t="str">
        <f t="shared" si="224"/>
        <v>Bulk</v>
      </c>
      <c r="G3641" s="3">
        <v>342</v>
      </c>
      <c r="H3641">
        <v>5</v>
      </c>
      <c r="I3641" t="str">
        <f t="shared" si="225"/>
        <v>discounted</v>
      </c>
      <c r="J3641" s="3">
        <f>Table3[[#This Row],[Quantity_Sold]]*Table3[[#This Row],[Selling_Price]]</f>
        <v>3078</v>
      </c>
      <c r="K3641" s="3">
        <f t="shared" si="226"/>
        <v>17.100000000000001</v>
      </c>
      <c r="L3641" s="3">
        <f t="shared" si="227"/>
        <v>3060.9</v>
      </c>
      <c r="M3641" s="3" t="str">
        <f>TEXT(Table3[[#This Row],[Date]], "mmmm")</f>
        <v>February</v>
      </c>
      <c r="N3641" s="3" t="str">
        <f>_xlfn.XLOOKUP(D3641,Customers!A:A,Customers!B:B )</f>
        <v>Davis, Shepard and Clay</v>
      </c>
      <c r="O3641" s="3" t="str">
        <f>_xlfn.XLOOKUP(C3641,Books!A:A,Books!B:B)</f>
        <v>Eat pattern view</v>
      </c>
      <c r="P3641" s="3" t="str">
        <f>INDEX(Customers!B:B,MATCH(D3641,Customers!A:A,0))</f>
        <v>Davis, Shepard and Clay</v>
      </c>
    </row>
    <row r="3642" spans="1:16">
      <c r="A3642" t="s">
        <v>4289</v>
      </c>
      <c r="B3642" s="5">
        <v>44985</v>
      </c>
      <c r="C3642" t="s">
        <v>54</v>
      </c>
      <c r="D3642" t="s">
        <v>532</v>
      </c>
      <c r="E3642">
        <v>1</v>
      </c>
      <c r="F3642" t="str">
        <f t="shared" si="224"/>
        <v>normal</v>
      </c>
      <c r="G3642" s="3">
        <v>421</v>
      </c>
      <c r="H3642">
        <v>5</v>
      </c>
      <c r="I3642" t="str">
        <f t="shared" si="225"/>
        <v>discounted</v>
      </c>
      <c r="J3642" s="3">
        <f>Table3[[#This Row],[Quantity_Sold]]*Table3[[#This Row],[Selling_Price]]</f>
        <v>421</v>
      </c>
      <c r="K3642" s="3">
        <f t="shared" si="226"/>
        <v>21.05</v>
      </c>
      <c r="L3642" s="3">
        <f t="shared" si="227"/>
        <v>399.95</v>
      </c>
      <c r="M3642" s="3" t="str">
        <f>TEXT(Table3[[#This Row],[Date]], "mmmm")</f>
        <v>February</v>
      </c>
      <c r="N3642" s="3" t="str">
        <f>_xlfn.XLOOKUP(D3642,Customers!A:A,Customers!B:B )</f>
        <v>Bender Group</v>
      </c>
      <c r="O3642" s="3" t="str">
        <f>_xlfn.XLOOKUP(C3642,Books!A:A,Books!B:B)</f>
        <v>Author director</v>
      </c>
      <c r="P3642" s="3" t="str">
        <f>INDEX(Customers!B:B,MATCH(D3642,Customers!A:A,0))</f>
        <v>Bender Group</v>
      </c>
    </row>
    <row r="3643" spans="1:16">
      <c r="A3643" t="s">
        <v>4290</v>
      </c>
      <c r="B3643" s="5">
        <v>44978</v>
      </c>
      <c r="C3643" t="s">
        <v>40</v>
      </c>
      <c r="D3643" t="s">
        <v>402</v>
      </c>
      <c r="E3643">
        <v>9</v>
      </c>
      <c r="F3643" t="str">
        <f t="shared" si="224"/>
        <v>Bulk</v>
      </c>
      <c r="G3643" s="3">
        <v>427</v>
      </c>
      <c r="H3643">
        <v>10</v>
      </c>
      <c r="I3643" t="str">
        <f t="shared" si="225"/>
        <v>discounted</v>
      </c>
      <c r="J3643" s="3">
        <f>Table3[[#This Row],[Quantity_Sold]]*Table3[[#This Row],[Selling_Price]]</f>
        <v>3843</v>
      </c>
      <c r="K3643" s="3">
        <f t="shared" si="226"/>
        <v>42.7</v>
      </c>
      <c r="L3643" s="3">
        <f t="shared" si="227"/>
        <v>3800.3</v>
      </c>
      <c r="M3643" s="3" t="str">
        <f>TEXT(Table3[[#This Row],[Date]], "mmmm")</f>
        <v>February</v>
      </c>
      <c r="N3643" s="3" t="str">
        <f>_xlfn.XLOOKUP(D3643,Customers!A:A,Customers!B:B )</f>
        <v>Caldwell PLC</v>
      </c>
      <c r="O3643" s="3" t="str">
        <f>_xlfn.XLOOKUP(C3643,Books!A:A,Books!B:B)</f>
        <v>Big thought where</v>
      </c>
      <c r="P3643" s="3" t="str">
        <f>INDEX(Customers!B:B,MATCH(D3643,Customers!A:A,0))</f>
        <v>Caldwell PLC</v>
      </c>
    </row>
    <row r="3644" spans="1:16">
      <c r="A3644" t="s">
        <v>4291</v>
      </c>
      <c r="B3644" s="5">
        <v>44959</v>
      </c>
      <c r="C3644" t="s">
        <v>64</v>
      </c>
      <c r="D3644" t="s">
        <v>540</v>
      </c>
      <c r="E3644">
        <v>5</v>
      </c>
      <c r="F3644" t="str">
        <f t="shared" si="224"/>
        <v>normal</v>
      </c>
      <c r="G3644" s="3">
        <v>487</v>
      </c>
      <c r="H3644">
        <v>15</v>
      </c>
      <c r="I3644" t="str">
        <f t="shared" si="225"/>
        <v>discounted</v>
      </c>
      <c r="J3644" s="3">
        <f>Table3[[#This Row],[Quantity_Sold]]*Table3[[#This Row],[Selling_Price]]</f>
        <v>2435</v>
      </c>
      <c r="K3644" s="3">
        <f t="shared" si="226"/>
        <v>73.05</v>
      </c>
      <c r="L3644" s="3">
        <f t="shared" si="227"/>
        <v>2361.9499999999998</v>
      </c>
      <c r="M3644" s="3" t="str">
        <f>TEXT(Table3[[#This Row],[Date]], "mmmm")</f>
        <v>February</v>
      </c>
      <c r="N3644" s="3" t="str">
        <f>_xlfn.XLOOKUP(D3644,Customers!A:A,Customers!B:B )</f>
        <v>Patel-Thomas</v>
      </c>
      <c r="O3644" s="3" t="str">
        <f>_xlfn.XLOOKUP(C3644,Books!A:A,Books!B:B)</f>
        <v>Health beyond back</v>
      </c>
      <c r="P3644" s="3" t="str">
        <f>INDEX(Customers!B:B,MATCH(D3644,Customers!A:A,0))</f>
        <v>Patel-Thomas</v>
      </c>
    </row>
    <row r="3645" spans="1:16">
      <c r="A3645" t="s">
        <v>4292</v>
      </c>
      <c r="B3645" s="5">
        <v>44977</v>
      </c>
      <c r="C3645" t="s">
        <v>7</v>
      </c>
      <c r="D3645" t="s">
        <v>274</v>
      </c>
      <c r="E3645">
        <v>9</v>
      </c>
      <c r="F3645" t="str">
        <f t="shared" si="224"/>
        <v>Bulk</v>
      </c>
      <c r="G3645" s="3">
        <v>341</v>
      </c>
      <c r="H3645">
        <v>5</v>
      </c>
      <c r="I3645" t="str">
        <f t="shared" si="225"/>
        <v>discounted</v>
      </c>
      <c r="J3645" s="3">
        <f>Table3[[#This Row],[Quantity_Sold]]*Table3[[#This Row],[Selling_Price]]</f>
        <v>3069</v>
      </c>
      <c r="K3645" s="3">
        <f t="shared" si="226"/>
        <v>17.05</v>
      </c>
      <c r="L3645" s="3">
        <f t="shared" si="227"/>
        <v>3051.95</v>
      </c>
      <c r="M3645" s="3" t="str">
        <f>TEXT(Table3[[#This Row],[Date]], "mmmm")</f>
        <v>February</v>
      </c>
      <c r="N3645" s="3" t="str">
        <f>_xlfn.XLOOKUP(D3645,Customers!A:A,Customers!B:B )</f>
        <v>Green, Wilson and Flynn</v>
      </c>
      <c r="O3645" s="3" t="str">
        <f>_xlfn.XLOOKUP(C3645,Books!A:A,Books!B:B)</f>
        <v>Key protect simple fall</v>
      </c>
      <c r="P3645" s="3" t="str">
        <f>INDEX(Customers!B:B,MATCH(D3645,Customers!A:A,0))</f>
        <v>Green, Wilson and Flynn</v>
      </c>
    </row>
    <row r="3646" spans="1:16">
      <c r="A3646" t="s">
        <v>4293</v>
      </c>
      <c r="B3646" s="5">
        <v>44984</v>
      </c>
      <c r="C3646" t="s">
        <v>15</v>
      </c>
      <c r="D3646" t="s">
        <v>143</v>
      </c>
      <c r="E3646">
        <v>4</v>
      </c>
      <c r="F3646" t="str">
        <f t="shared" si="224"/>
        <v>normal</v>
      </c>
      <c r="G3646" s="3">
        <v>248</v>
      </c>
      <c r="H3646">
        <v>15</v>
      </c>
      <c r="I3646" t="str">
        <f t="shared" si="225"/>
        <v>discounted</v>
      </c>
      <c r="J3646" s="3">
        <f>Table3[[#This Row],[Quantity_Sold]]*Table3[[#This Row],[Selling_Price]]</f>
        <v>992</v>
      </c>
      <c r="K3646" s="3">
        <f t="shared" si="226"/>
        <v>37.200000000000003</v>
      </c>
      <c r="L3646" s="3">
        <f t="shared" si="227"/>
        <v>954.8</v>
      </c>
      <c r="M3646" s="3" t="str">
        <f>TEXT(Table3[[#This Row],[Date]], "mmmm")</f>
        <v>February</v>
      </c>
      <c r="N3646" s="3" t="str">
        <f>_xlfn.XLOOKUP(D3646,Customers!A:A,Customers!B:B )</f>
        <v>Scott Ltd</v>
      </c>
      <c r="O3646" s="3" t="str">
        <f>_xlfn.XLOOKUP(C3646,Books!A:A,Books!B:B)</f>
        <v>Especially father down</v>
      </c>
      <c r="P3646" s="3" t="str">
        <f>INDEX(Customers!B:B,MATCH(D3646,Customers!A:A,0))</f>
        <v>Scott Ltd</v>
      </c>
    </row>
    <row r="3647" spans="1:16">
      <c r="A3647" t="s">
        <v>4294</v>
      </c>
      <c r="B3647" s="5">
        <v>44979</v>
      </c>
      <c r="C3647" t="s">
        <v>46</v>
      </c>
      <c r="D3647" t="s">
        <v>278</v>
      </c>
      <c r="E3647">
        <v>4</v>
      </c>
      <c r="F3647" t="str">
        <f t="shared" si="224"/>
        <v>normal</v>
      </c>
      <c r="G3647" s="3">
        <v>167</v>
      </c>
      <c r="H3647">
        <v>0</v>
      </c>
      <c r="I3647" t="str">
        <f t="shared" si="225"/>
        <v>full price</v>
      </c>
      <c r="J3647" s="3">
        <f>Table3[[#This Row],[Quantity_Sold]]*Table3[[#This Row],[Selling_Price]]</f>
        <v>668</v>
      </c>
      <c r="K3647" s="3">
        <f t="shared" si="226"/>
        <v>0</v>
      </c>
      <c r="L3647" s="3">
        <f t="shared" si="227"/>
        <v>668</v>
      </c>
      <c r="M3647" s="3" t="str">
        <f>TEXT(Table3[[#This Row],[Date]], "mmmm")</f>
        <v>February</v>
      </c>
      <c r="N3647" s="3" t="str">
        <f>_xlfn.XLOOKUP(D3647,Customers!A:A,Customers!B:B )</f>
        <v>Reid, Chavez and Flowers</v>
      </c>
      <c r="O3647" s="3" t="str">
        <f>_xlfn.XLOOKUP(C3647,Books!A:A,Books!B:B)</f>
        <v>Result population age</v>
      </c>
      <c r="P3647" s="3" t="str">
        <f>INDEX(Customers!B:B,MATCH(D3647,Customers!A:A,0))</f>
        <v>Reid, Chavez and Flowers</v>
      </c>
    </row>
    <row r="3648" spans="1:16">
      <c r="A3648" t="s">
        <v>4295</v>
      </c>
      <c r="B3648" s="5">
        <v>44973</v>
      </c>
      <c r="C3648" t="s">
        <v>120</v>
      </c>
      <c r="D3648" t="s">
        <v>410</v>
      </c>
      <c r="E3648">
        <v>5</v>
      </c>
      <c r="F3648" t="str">
        <f t="shared" si="224"/>
        <v>normal</v>
      </c>
      <c r="G3648" s="3">
        <v>204</v>
      </c>
      <c r="H3648">
        <v>15</v>
      </c>
      <c r="I3648" t="str">
        <f t="shared" si="225"/>
        <v>discounted</v>
      </c>
      <c r="J3648" s="3">
        <f>Table3[[#This Row],[Quantity_Sold]]*Table3[[#This Row],[Selling_Price]]</f>
        <v>1020</v>
      </c>
      <c r="K3648" s="3">
        <f t="shared" si="226"/>
        <v>30.6</v>
      </c>
      <c r="L3648" s="3">
        <f t="shared" si="227"/>
        <v>989.4</v>
      </c>
      <c r="M3648" s="3" t="str">
        <f>TEXT(Table3[[#This Row],[Date]], "mmmm")</f>
        <v>February</v>
      </c>
      <c r="N3648" s="3" t="str">
        <f>_xlfn.XLOOKUP(D3648,Customers!A:A,Customers!B:B )</f>
        <v>Norris Group</v>
      </c>
      <c r="O3648" s="3" t="str">
        <f>_xlfn.XLOOKUP(C3648,Books!A:A,Books!B:B)</f>
        <v>Expect turn</v>
      </c>
      <c r="P3648" s="3" t="str">
        <f>INDEX(Customers!B:B,MATCH(D3648,Customers!A:A,0))</f>
        <v>Norris Group</v>
      </c>
    </row>
    <row r="3649" spans="1:16">
      <c r="A3649" t="s">
        <v>4296</v>
      </c>
      <c r="B3649" s="5">
        <v>44981</v>
      </c>
      <c r="C3649" t="s">
        <v>116</v>
      </c>
      <c r="D3649" t="s">
        <v>153</v>
      </c>
      <c r="E3649">
        <v>2</v>
      </c>
      <c r="F3649" t="str">
        <f t="shared" si="224"/>
        <v>normal</v>
      </c>
      <c r="G3649" s="3">
        <v>209</v>
      </c>
      <c r="H3649">
        <v>10</v>
      </c>
      <c r="I3649" t="str">
        <f t="shared" si="225"/>
        <v>discounted</v>
      </c>
      <c r="J3649" s="3">
        <f>Table3[[#This Row],[Quantity_Sold]]*Table3[[#This Row],[Selling_Price]]</f>
        <v>418</v>
      </c>
      <c r="K3649" s="3">
        <f t="shared" si="226"/>
        <v>20.9</v>
      </c>
      <c r="L3649" s="3">
        <f t="shared" si="227"/>
        <v>397.1</v>
      </c>
      <c r="M3649" s="3" t="str">
        <f>TEXT(Table3[[#This Row],[Date]], "mmmm")</f>
        <v>February</v>
      </c>
      <c r="N3649" s="3" t="str">
        <f>_xlfn.XLOOKUP(D3649,Customers!A:A,Customers!B:B )</f>
        <v>Brown and Sons</v>
      </c>
      <c r="O3649" s="3" t="str">
        <f>_xlfn.XLOOKUP(C3649,Books!A:A,Books!B:B)</f>
        <v>Present positive</v>
      </c>
      <c r="P3649" s="3" t="str">
        <f>INDEX(Customers!B:B,MATCH(D3649,Customers!A:A,0))</f>
        <v>Brown and Sons</v>
      </c>
    </row>
    <row r="3650" spans="1:16">
      <c r="A3650" t="s">
        <v>4297</v>
      </c>
      <c r="B3650" s="5">
        <v>44981</v>
      </c>
      <c r="C3650" t="s">
        <v>36</v>
      </c>
      <c r="D3650" t="s">
        <v>332</v>
      </c>
      <c r="E3650">
        <v>7</v>
      </c>
      <c r="F3650" t="str">
        <f t="shared" ref="F3650:F3713" si="228">IF(E3650&gt;5,"Bulk","normal")</f>
        <v>Bulk</v>
      </c>
      <c r="G3650" s="3">
        <v>420</v>
      </c>
      <c r="H3650">
        <v>15</v>
      </c>
      <c r="I3650" t="str">
        <f t="shared" ref="I3650:I3713" si="229">IF(H3650&gt;0,"discounted","full price")</f>
        <v>discounted</v>
      </c>
      <c r="J3650" s="3">
        <f>Table3[[#This Row],[Quantity_Sold]]*Table3[[#This Row],[Selling_Price]]</f>
        <v>2940</v>
      </c>
      <c r="K3650" s="3">
        <f t="shared" ref="K3650:K3713" si="230">H3650*G3650/100</f>
        <v>63</v>
      </c>
      <c r="L3650" s="3">
        <f t="shared" ref="L3650:L3713" si="231">J3650-K3650</f>
        <v>2877</v>
      </c>
      <c r="M3650" s="3" t="str">
        <f>TEXT(Table3[[#This Row],[Date]], "mmmm")</f>
        <v>February</v>
      </c>
      <c r="N3650" s="3" t="str">
        <f>_xlfn.XLOOKUP(D3650,Customers!A:A,Customers!B:B )</f>
        <v>Powell-Cox</v>
      </c>
      <c r="O3650" s="3" t="str">
        <f>_xlfn.XLOOKUP(C3650,Books!A:A,Books!B:B)</f>
        <v>Try fast</v>
      </c>
      <c r="P3650" s="3" t="str">
        <f>INDEX(Customers!B:B,MATCH(D3650,Customers!A:A,0))</f>
        <v>Powell-Cox</v>
      </c>
    </row>
    <row r="3651" spans="1:16">
      <c r="A3651" t="s">
        <v>4298</v>
      </c>
      <c r="B3651" s="5">
        <v>44976</v>
      </c>
      <c r="C3651" t="s">
        <v>80</v>
      </c>
      <c r="D3651" t="s">
        <v>272</v>
      </c>
      <c r="E3651">
        <v>5</v>
      </c>
      <c r="F3651" t="str">
        <f t="shared" si="228"/>
        <v>normal</v>
      </c>
      <c r="G3651" s="3">
        <v>164</v>
      </c>
      <c r="H3651">
        <v>10</v>
      </c>
      <c r="I3651" t="str">
        <f t="shared" si="229"/>
        <v>discounted</v>
      </c>
      <c r="J3651" s="3">
        <f>Table3[[#This Row],[Quantity_Sold]]*Table3[[#This Row],[Selling_Price]]</f>
        <v>820</v>
      </c>
      <c r="K3651" s="3">
        <f t="shared" si="230"/>
        <v>16.399999999999999</v>
      </c>
      <c r="L3651" s="3">
        <f t="shared" si="231"/>
        <v>803.6</v>
      </c>
      <c r="M3651" s="3" t="str">
        <f>TEXT(Table3[[#This Row],[Date]], "mmmm")</f>
        <v>February</v>
      </c>
      <c r="N3651" s="3" t="str">
        <f>_xlfn.XLOOKUP(D3651,Customers!A:A,Customers!B:B )</f>
        <v>Garcia, Scott and Beltran</v>
      </c>
      <c r="O3651" s="3" t="str">
        <f>_xlfn.XLOOKUP(C3651,Books!A:A,Books!B:B)</f>
        <v>Can apply</v>
      </c>
      <c r="P3651" s="3" t="str">
        <f>INDEX(Customers!B:B,MATCH(D3651,Customers!A:A,0))</f>
        <v>Garcia, Scott and Beltran</v>
      </c>
    </row>
    <row r="3652" spans="1:16">
      <c r="A3652" t="s">
        <v>4299</v>
      </c>
      <c r="B3652" s="5">
        <v>44975</v>
      </c>
      <c r="C3652" t="s">
        <v>20</v>
      </c>
      <c r="D3652" t="s">
        <v>350</v>
      </c>
      <c r="E3652">
        <v>8</v>
      </c>
      <c r="F3652" t="str">
        <f t="shared" si="228"/>
        <v>Bulk</v>
      </c>
      <c r="G3652" s="3">
        <v>213</v>
      </c>
      <c r="H3652">
        <v>5</v>
      </c>
      <c r="I3652" t="str">
        <f t="shared" si="229"/>
        <v>discounted</v>
      </c>
      <c r="J3652" s="3">
        <f>Table3[[#This Row],[Quantity_Sold]]*Table3[[#This Row],[Selling_Price]]</f>
        <v>1704</v>
      </c>
      <c r="K3652" s="3">
        <f t="shared" si="230"/>
        <v>10.65</v>
      </c>
      <c r="L3652" s="3">
        <f t="shared" si="231"/>
        <v>1693.35</v>
      </c>
      <c r="M3652" s="3" t="str">
        <f>TEXT(Table3[[#This Row],[Date]], "mmmm")</f>
        <v>February</v>
      </c>
      <c r="N3652" s="3" t="str">
        <f>_xlfn.XLOOKUP(D3652,Customers!A:A,Customers!B:B )</f>
        <v>Johnson-Bennett</v>
      </c>
      <c r="O3652" s="3" t="str">
        <f>_xlfn.XLOOKUP(C3652,Books!A:A,Books!B:B)</f>
        <v>System they</v>
      </c>
      <c r="P3652" s="3" t="str">
        <f>INDEX(Customers!B:B,MATCH(D3652,Customers!A:A,0))</f>
        <v>Johnson-Bennett</v>
      </c>
    </row>
    <row r="3653" spans="1:16">
      <c r="A3653" t="s">
        <v>4300</v>
      </c>
      <c r="B3653" s="5">
        <v>44964</v>
      </c>
      <c r="C3653" t="s">
        <v>30</v>
      </c>
      <c r="D3653" t="s">
        <v>594</v>
      </c>
      <c r="E3653">
        <v>6</v>
      </c>
      <c r="F3653" t="str">
        <f t="shared" si="228"/>
        <v>Bulk</v>
      </c>
      <c r="G3653" s="3">
        <v>281</v>
      </c>
      <c r="H3653">
        <v>5</v>
      </c>
      <c r="I3653" t="str">
        <f t="shared" si="229"/>
        <v>discounted</v>
      </c>
      <c r="J3653" s="3">
        <f>Table3[[#This Row],[Quantity_Sold]]*Table3[[#This Row],[Selling_Price]]</f>
        <v>1686</v>
      </c>
      <c r="K3653" s="3">
        <f t="shared" si="230"/>
        <v>14.05</v>
      </c>
      <c r="L3653" s="3">
        <f t="shared" si="231"/>
        <v>1671.95</v>
      </c>
      <c r="M3653" s="3" t="str">
        <f>TEXT(Table3[[#This Row],[Date]], "mmmm")</f>
        <v>February</v>
      </c>
      <c r="N3653" s="3" t="str">
        <f>_xlfn.XLOOKUP(D3653,Customers!A:A,Customers!B:B )</f>
        <v>Bauer, Page and Archer</v>
      </c>
      <c r="O3653" s="3" t="str">
        <f>_xlfn.XLOOKUP(C3653,Books!A:A,Books!B:B)</f>
        <v>Remember serve</v>
      </c>
      <c r="P3653" s="3" t="str">
        <f>INDEX(Customers!B:B,MATCH(D3653,Customers!A:A,0))</f>
        <v>Bauer, Page and Archer</v>
      </c>
    </row>
    <row r="3654" spans="1:16">
      <c r="A3654" t="s">
        <v>4301</v>
      </c>
      <c r="B3654" s="5">
        <v>44965</v>
      </c>
      <c r="C3654" t="s">
        <v>15</v>
      </c>
      <c r="D3654" t="s">
        <v>402</v>
      </c>
      <c r="E3654">
        <v>5</v>
      </c>
      <c r="F3654" t="str">
        <f t="shared" si="228"/>
        <v>normal</v>
      </c>
      <c r="G3654" s="3">
        <v>248</v>
      </c>
      <c r="H3654">
        <v>5</v>
      </c>
      <c r="I3654" t="str">
        <f t="shared" si="229"/>
        <v>discounted</v>
      </c>
      <c r="J3654" s="3">
        <f>Table3[[#This Row],[Quantity_Sold]]*Table3[[#This Row],[Selling_Price]]</f>
        <v>1240</v>
      </c>
      <c r="K3654" s="3">
        <f t="shared" si="230"/>
        <v>12.4</v>
      </c>
      <c r="L3654" s="3">
        <f t="shared" si="231"/>
        <v>1227.5999999999999</v>
      </c>
      <c r="M3654" s="3" t="str">
        <f>TEXT(Table3[[#This Row],[Date]], "mmmm")</f>
        <v>February</v>
      </c>
      <c r="N3654" s="3" t="str">
        <f>_xlfn.XLOOKUP(D3654,Customers!A:A,Customers!B:B )</f>
        <v>Caldwell PLC</v>
      </c>
      <c r="O3654" s="3" t="str">
        <f>_xlfn.XLOOKUP(C3654,Books!A:A,Books!B:B)</f>
        <v>Especially father down</v>
      </c>
      <c r="P3654" s="3" t="str">
        <f>INDEX(Customers!B:B,MATCH(D3654,Customers!A:A,0))</f>
        <v>Caldwell PLC</v>
      </c>
    </row>
    <row r="3655" spans="1:16">
      <c r="A3655" t="s">
        <v>4302</v>
      </c>
      <c r="B3655" s="5">
        <v>44980</v>
      </c>
      <c r="C3655" t="s">
        <v>66</v>
      </c>
      <c r="D3655" t="s">
        <v>436</v>
      </c>
      <c r="E3655">
        <v>10</v>
      </c>
      <c r="F3655" t="str">
        <f t="shared" si="228"/>
        <v>Bulk</v>
      </c>
      <c r="G3655" s="3">
        <v>271</v>
      </c>
      <c r="H3655">
        <v>5</v>
      </c>
      <c r="I3655" t="str">
        <f t="shared" si="229"/>
        <v>discounted</v>
      </c>
      <c r="J3655" s="3">
        <f>Table3[[#This Row],[Quantity_Sold]]*Table3[[#This Row],[Selling_Price]]</f>
        <v>2710</v>
      </c>
      <c r="K3655" s="3">
        <f t="shared" si="230"/>
        <v>13.55</v>
      </c>
      <c r="L3655" s="3">
        <f t="shared" si="231"/>
        <v>2696.45</v>
      </c>
      <c r="M3655" s="3" t="str">
        <f>TEXT(Table3[[#This Row],[Date]], "mmmm")</f>
        <v>February</v>
      </c>
      <c r="N3655" s="3" t="str">
        <f>_xlfn.XLOOKUP(D3655,Customers!A:A,Customers!B:B )</f>
        <v>Brown-Rivers</v>
      </c>
      <c r="O3655" s="3" t="str">
        <f>_xlfn.XLOOKUP(C3655,Books!A:A,Books!B:B)</f>
        <v>Easy citizen time</v>
      </c>
      <c r="P3655" s="3" t="str">
        <f>INDEX(Customers!B:B,MATCH(D3655,Customers!A:A,0))</f>
        <v>Brown-Rivers</v>
      </c>
    </row>
    <row r="3656" spans="1:16">
      <c r="A3656" t="s">
        <v>4303</v>
      </c>
      <c r="B3656" s="5">
        <v>44984</v>
      </c>
      <c r="C3656" t="s">
        <v>90</v>
      </c>
      <c r="D3656" t="s">
        <v>276</v>
      </c>
      <c r="E3656">
        <v>8</v>
      </c>
      <c r="F3656" t="str">
        <f t="shared" si="228"/>
        <v>Bulk</v>
      </c>
      <c r="G3656" s="3">
        <v>222</v>
      </c>
      <c r="H3656">
        <v>15</v>
      </c>
      <c r="I3656" t="str">
        <f t="shared" si="229"/>
        <v>discounted</v>
      </c>
      <c r="J3656" s="3">
        <f>Table3[[#This Row],[Quantity_Sold]]*Table3[[#This Row],[Selling_Price]]</f>
        <v>1776</v>
      </c>
      <c r="K3656" s="3">
        <f t="shared" si="230"/>
        <v>33.299999999999997</v>
      </c>
      <c r="L3656" s="3">
        <f t="shared" si="231"/>
        <v>1742.7</v>
      </c>
      <c r="M3656" s="3" t="str">
        <f>TEXT(Table3[[#This Row],[Date]], "mmmm")</f>
        <v>February</v>
      </c>
      <c r="N3656" s="3" t="str">
        <f>_xlfn.XLOOKUP(D3656,Customers!A:A,Customers!B:B )</f>
        <v>Johnston and Sons</v>
      </c>
      <c r="O3656" s="3" t="str">
        <f>_xlfn.XLOOKUP(C3656,Books!A:A,Books!B:B)</f>
        <v>Remember approach buy</v>
      </c>
      <c r="P3656" s="3" t="str">
        <f>INDEX(Customers!B:B,MATCH(D3656,Customers!A:A,0))</f>
        <v>Johnston and Sons</v>
      </c>
    </row>
    <row r="3657" spans="1:16">
      <c r="A3657" t="s">
        <v>4304</v>
      </c>
      <c r="B3657" s="5">
        <v>44981</v>
      </c>
      <c r="C3657" t="s">
        <v>60</v>
      </c>
      <c r="D3657" t="s">
        <v>548</v>
      </c>
      <c r="E3657">
        <v>8</v>
      </c>
      <c r="F3657" t="str">
        <f t="shared" si="228"/>
        <v>Bulk</v>
      </c>
      <c r="G3657" s="3">
        <v>459</v>
      </c>
      <c r="H3657">
        <v>15</v>
      </c>
      <c r="I3657" t="str">
        <f t="shared" si="229"/>
        <v>discounted</v>
      </c>
      <c r="J3657" s="3">
        <f>Table3[[#This Row],[Quantity_Sold]]*Table3[[#This Row],[Selling_Price]]</f>
        <v>3672</v>
      </c>
      <c r="K3657" s="3">
        <f t="shared" si="230"/>
        <v>68.849999999999994</v>
      </c>
      <c r="L3657" s="3">
        <f t="shared" si="231"/>
        <v>3603.15</v>
      </c>
      <c r="M3657" s="3" t="str">
        <f>TEXT(Table3[[#This Row],[Date]], "mmmm")</f>
        <v>February</v>
      </c>
      <c r="N3657" s="3" t="str">
        <f>_xlfn.XLOOKUP(D3657,Customers!A:A,Customers!B:B )</f>
        <v>Mendoza LLC</v>
      </c>
      <c r="O3657" s="3" t="str">
        <f>_xlfn.XLOOKUP(C3657,Books!A:A,Books!B:B)</f>
        <v>Whatever method</v>
      </c>
      <c r="P3657" s="3" t="str">
        <f>INDEX(Customers!B:B,MATCH(D3657,Customers!A:A,0))</f>
        <v>Mendoza LLC</v>
      </c>
    </row>
    <row r="3658" spans="1:16">
      <c r="A3658" t="s">
        <v>4305</v>
      </c>
      <c r="B3658" s="5">
        <v>44973</v>
      </c>
      <c r="C3658" t="s">
        <v>108</v>
      </c>
      <c r="D3658" t="s">
        <v>400</v>
      </c>
      <c r="E3658">
        <v>2</v>
      </c>
      <c r="F3658" t="str">
        <f t="shared" si="228"/>
        <v>normal</v>
      </c>
      <c r="G3658" s="3">
        <v>287</v>
      </c>
      <c r="H3658">
        <v>0</v>
      </c>
      <c r="I3658" t="str">
        <f t="shared" si="229"/>
        <v>full price</v>
      </c>
      <c r="J3658" s="3">
        <f>Table3[[#This Row],[Quantity_Sold]]*Table3[[#This Row],[Selling_Price]]</f>
        <v>574</v>
      </c>
      <c r="K3658" s="3">
        <f t="shared" si="230"/>
        <v>0</v>
      </c>
      <c r="L3658" s="3">
        <f t="shared" si="231"/>
        <v>574</v>
      </c>
      <c r="M3658" s="3" t="str">
        <f>TEXT(Table3[[#This Row],[Date]], "mmmm")</f>
        <v>February</v>
      </c>
      <c r="N3658" s="3" t="str">
        <f>_xlfn.XLOOKUP(D3658,Customers!A:A,Customers!B:B )</f>
        <v>Clarke Group</v>
      </c>
      <c r="O3658" s="3" t="str">
        <f>_xlfn.XLOOKUP(C3658,Books!A:A,Books!B:B)</f>
        <v>Front</v>
      </c>
      <c r="P3658" s="3" t="str">
        <f>INDEX(Customers!B:B,MATCH(D3658,Customers!A:A,0))</f>
        <v>Clarke Group</v>
      </c>
    </row>
    <row r="3659" spans="1:16">
      <c r="A3659" t="s">
        <v>4306</v>
      </c>
      <c r="B3659" s="5">
        <v>44980</v>
      </c>
      <c r="C3659" t="s">
        <v>76</v>
      </c>
      <c r="D3659" t="s">
        <v>474</v>
      </c>
      <c r="E3659">
        <v>6</v>
      </c>
      <c r="F3659" t="str">
        <f t="shared" si="228"/>
        <v>Bulk</v>
      </c>
      <c r="G3659" s="3">
        <v>305</v>
      </c>
      <c r="H3659">
        <v>15</v>
      </c>
      <c r="I3659" t="str">
        <f t="shared" si="229"/>
        <v>discounted</v>
      </c>
      <c r="J3659" s="3">
        <f>Table3[[#This Row],[Quantity_Sold]]*Table3[[#This Row],[Selling_Price]]</f>
        <v>1830</v>
      </c>
      <c r="K3659" s="3">
        <f t="shared" si="230"/>
        <v>45.75</v>
      </c>
      <c r="L3659" s="3">
        <f t="shared" si="231"/>
        <v>1784.25</v>
      </c>
      <c r="M3659" s="3" t="str">
        <f>TEXT(Table3[[#This Row],[Date]], "mmmm")</f>
        <v>February</v>
      </c>
      <c r="N3659" s="3" t="str">
        <f>_xlfn.XLOOKUP(D3659,Customers!A:A,Customers!B:B )</f>
        <v>Murphy and Sons</v>
      </c>
      <c r="O3659" s="3" t="str">
        <f>_xlfn.XLOOKUP(C3659,Books!A:A,Books!B:B)</f>
        <v>Above treatment</v>
      </c>
      <c r="P3659" s="3" t="str">
        <f>INDEX(Customers!B:B,MATCH(D3659,Customers!A:A,0))</f>
        <v>Murphy and Sons</v>
      </c>
    </row>
    <row r="3660" spans="1:16">
      <c r="A3660" t="s">
        <v>4307</v>
      </c>
      <c r="B3660" s="5">
        <v>44968</v>
      </c>
      <c r="C3660" t="s">
        <v>15</v>
      </c>
      <c r="D3660" t="s">
        <v>418</v>
      </c>
      <c r="E3660">
        <v>8</v>
      </c>
      <c r="F3660" t="str">
        <f t="shared" si="228"/>
        <v>Bulk</v>
      </c>
      <c r="G3660" s="3">
        <v>248</v>
      </c>
      <c r="H3660">
        <v>15</v>
      </c>
      <c r="I3660" t="str">
        <f t="shared" si="229"/>
        <v>discounted</v>
      </c>
      <c r="J3660" s="3">
        <f>Table3[[#This Row],[Quantity_Sold]]*Table3[[#This Row],[Selling_Price]]</f>
        <v>1984</v>
      </c>
      <c r="K3660" s="3">
        <f t="shared" si="230"/>
        <v>37.200000000000003</v>
      </c>
      <c r="L3660" s="3">
        <f t="shared" si="231"/>
        <v>1946.8</v>
      </c>
      <c r="M3660" s="3" t="str">
        <f>TEXT(Table3[[#This Row],[Date]], "mmmm")</f>
        <v>February</v>
      </c>
      <c r="N3660" s="3" t="str">
        <f>_xlfn.XLOOKUP(D3660,Customers!A:A,Customers!B:B )</f>
        <v>Holloway, Lewis and Bryan</v>
      </c>
      <c r="O3660" s="3" t="str">
        <f>_xlfn.XLOOKUP(C3660,Books!A:A,Books!B:B)</f>
        <v>Especially father down</v>
      </c>
      <c r="P3660" s="3" t="str">
        <f>INDEX(Customers!B:B,MATCH(D3660,Customers!A:A,0))</f>
        <v>Holloway, Lewis and Bryan</v>
      </c>
    </row>
    <row r="3661" spans="1:16">
      <c r="A3661" t="s">
        <v>4308</v>
      </c>
      <c r="B3661" s="5">
        <v>44985</v>
      </c>
      <c r="C3661" t="s">
        <v>76</v>
      </c>
      <c r="D3661" t="s">
        <v>554</v>
      </c>
      <c r="E3661">
        <v>6</v>
      </c>
      <c r="F3661" t="str">
        <f t="shared" si="228"/>
        <v>Bulk</v>
      </c>
      <c r="G3661" s="3">
        <v>305</v>
      </c>
      <c r="H3661">
        <v>0</v>
      </c>
      <c r="I3661" t="str">
        <f t="shared" si="229"/>
        <v>full price</v>
      </c>
      <c r="J3661" s="3">
        <f>Table3[[#This Row],[Quantity_Sold]]*Table3[[#This Row],[Selling_Price]]</f>
        <v>1830</v>
      </c>
      <c r="K3661" s="3">
        <f t="shared" si="230"/>
        <v>0</v>
      </c>
      <c r="L3661" s="3">
        <f t="shared" si="231"/>
        <v>1830</v>
      </c>
      <c r="M3661" s="3" t="str">
        <f>TEXT(Table3[[#This Row],[Date]], "mmmm")</f>
        <v>February</v>
      </c>
      <c r="N3661" s="3" t="str">
        <f>_xlfn.XLOOKUP(D3661,Customers!A:A,Customers!B:B )</f>
        <v>Casey-Orozco</v>
      </c>
      <c r="O3661" s="3" t="str">
        <f>_xlfn.XLOOKUP(C3661,Books!A:A,Books!B:B)</f>
        <v>Above treatment</v>
      </c>
      <c r="P3661" s="3" t="str">
        <f>INDEX(Customers!B:B,MATCH(D3661,Customers!A:A,0))</f>
        <v>Casey-Orozco</v>
      </c>
    </row>
    <row r="3662" spans="1:16">
      <c r="A3662" t="s">
        <v>4309</v>
      </c>
      <c r="B3662" s="5">
        <v>44972</v>
      </c>
      <c r="C3662" t="s">
        <v>20</v>
      </c>
      <c r="D3662" t="s">
        <v>600</v>
      </c>
      <c r="E3662">
        <v>5</v>
      </c>
      <c r="F3662" t="str">
        <f t="shared" si="228"/>
        <v>normal</v>
      </c>
      <c r="G3662" s="3">
        <v>213</v>
      </c>
      <c r="H3662">
        <v>0</v>
      </c>
      <c r="I3662" t="str">
        <f t="shared" si="229"/>
        <v>full price</v>
      </c>
      <c r="J3662" s="3">
        <f>Table3[[#This Row],[Quantity_Sold]]*Table3[[#This Row],[Selling_Price]]</f>
        <v>1065</v>
      </c>
      <c r="K3662" s="3">
        <f t="shared" si="230"/>
        <v>0</v>
      </c>
      <c r="L3662" s="3">
        <f t="shared" si="231"/>
        <v>1065</v>
      </c>
      <c r="M3662" s="3" t="str">
        <f>TEXT(Table3[[#This Row],[Date]], "mmmm")</f>
        <v>February</v>
      </c>
      <c r="N3662" s="3" t="str">
        <f>_xlfn.XLOOKUP(D3662,Customers!A:A,Customers!B:B )</f>
        <v>Lester and Sons</v>
      </c>
      <c r="O3662" s="3" t="str">
        <f>_xlfn.XLOOKUP(C3662,Books!A:A,Books!B:B)</f>
        <v>System they</v>
      </c>
      <c r="P3662" s="3" t="str">
        <f>INDEX(Customers!B:B,MATCH(D3662,Customers!A:A,0))</f>
        <v>Lester and Sons</v>
      </c>
    </row>
    <row r="3663" spans="1:16">
      <c r="A3663" t="s">
        <v>4310</v>
      </c>
      <c r="B3663" s="5">
        <v>44978</v>
      </c>
      <c r="C3663" t="s">
        <v>78</v>
      </c>
      <c r="D3663" t="s">
        <v>282</v>
      </c>
      <c r="E3663">
        <v>10</v>
      </c>
      <c r="F3663" t="str">
        <f t="shared" si="228"/>
        <v>Bulk</v>
      </c>
      <c r="G3663" s="3">
        <v>288</v>
      </c>
      <c r="H3663">
        <v>10</v>
      </c>
      <c r="I3663" t="str">
        <f t="shared" si="229"/>
        <v>discounted</v>
      </c>
      <c r="J3663" s="3">
        <f>Table3[[#This Row],[Quantity_Sold]]*Table3[[#This Row],[Selling_Price]]</f>
        <v>2880</v>
      </c>
      <c r="K3663" s="3">
        <f t="shared" si="230"/>
        <v>28.8</v>
      </c>
      <c r="L3663" s="3">
        <f t="shared" si="231"/>
        <v>2851.2</v>
      </c>
      <c r="M3663" s="3" t="str">
        <f>TEXT(Table3[[#This Row],[Date]], "mmmm")</f>
        <v>February</v>
      </c>
      <c r="N3663" s="3" t="str">
        <f>_xlfn.XLOOKUP(D3663,Customers!A:A,Customers!B:B )</f>
        <v>Mckenzie-Russell</v>
      </c>
      <c r="O3663" s="3" t="str">
        <f>_xlfn.XLOOKUP(C3663,Books!A:A,Books!B:B)</f>
        <v>Visit although I</v>
      </c>
      <c r="P3663" s="3" t="str">
        <f>INDEX(Customers!B:B,MATCH(D3663,Customers!A:A,0))</f>
        <v>Mckenzie-Russell</v>
      </c>
    </row>
    <row r="3664" spans="1:16">
      <c r="A3664" t="s">
        <v>4311</v>
      </c>
      <c r="B3664" s="5">
        <v>44960</v>
      </c>
      <c r="C3664" t="s">
        <v>116</v>
      </c>
      <c r="D3664" t="s">
        <v>426</v>
      </c>
      <c r="E3664">
        <v>8</v>
      </c>
      <c r="F3664" t="str">
        <f t="shared" si="228"/>
        <v>Bulk</v>
      </c>
      <c r="G3664" s="3">
        <v>209</v>
      </c>
      <c r="H3664">
        <v>5</v>
      </c>
      <c r="I3664" t="str">
        <f t="shared" si="229"/>
        <v>discounted</v>
      </c>
      <c r="J3664" s="3">
        <f>Table3[[#This Row],[Quantity_Sold]]*Table3[[#This Row],[Selling_Price]]</f>
        <v>1672</v>
      </c>
      <c r="K3664" s="3">
        <f t="shared" si="230"/>
        <v>10.45</v>
      </c>
      <c r="L3664" s="3">
        <f t="shared" si="231"/>
        <v>1661.55</v>
      </c>
      <c r="M3664" s="3" t="str">
        <f>TEXT(Table3[[#This Row],[Date]], "mmmm")</f>
        <v>February</v>
      </c>
      <c r="N3664" s="3" t="str">
        <f>_xlfn.XLOOKUP(D3664,Customers!A:A,Customers!B:B )</f>
        <v>Martinez-Stout</v>
      </c>
      <c r="O3664" s="3" t="str">
        <f>_xlfn.XLOOKUP(C3664,Books!A:A,Books!B:B)</f>
        <v>Present positive</v>
      </c>
      <c r="P3664" s="3" t="str">
        <f>INDEX(Customers!B:B,MATCH(D3664,Customers!A:A,0))</f>
        <v>Martinez-Stout</v>
      </c>
    </row>
    <row r="3665" spans="1:16">
      <c r="A3665" t="s">
        <v>4312</v>
      </c>
      <c r="B3665" s="5">
        <v>44976</v>
      </c>
      <c r="C3665" t="s">
        <v>44</v>
      </c>
      <c r="D3665" t="s">
        <v>586</v>
      </c>
      <c r="E3665">
        <v>8</v>
      </c>
      <c r="F3665" t="str">
        <f t="shared" si="228"/>
        <v>Bulk</v>
      </c>
      <c r="G3665" s="3">
        <v>295</v>
      </c>
      <c r="H3665">
        <v>5</v>
      </c>
      <c r="I3665" t="str">
        <f t="shared" si="229"/>
        <v>discounted</v>
      </c>
      <c r="J3665" s="3">
        <f>Table3[[#This Row],[Quantity_Sold]]*Table3[[#This Row],[Selling_Price]]</f>
        <v>2360</v>
      </c>
      <c r="K3665" s="3">
        <f t="shared" si="230"/>
        <v>14.75</v>
      </c>
      <c r="L3665" s="3">
        <f t="shared" si="231"/>
        <v>2345.25</v>
      </c>
      <c r="M3665" s="3" t="str">
        <f>TEXT(Table3[[#This Row],[Date]], "mmmm")</f>
        <v>February</v>
      </c>
      <c r="N3665" s="3" t="str">
        <f>_xlfn.XLOOKUP(D3665,Customers!A:A,Customers!B:B )</f>
        <v>Collins-Wang</v>
      </c>
      <c r="O3665" s="3" t="str">
        <f>_xlfn.XLOOKUP(C3665,Books!A:A,Books!B:B)</f>
        <v>Once suddenly</v>
      </c>
      <c r="P3665" s="3" t="str">
        <f>INDEX(Customers!B:B,MATCH(D3665,Customers!A:A,0))</f>
        <v>Collins-Wang</v>
      </c>
    </row>
    <row r="3666" spans="1:16">
      <c r="A3666" t="s">
        <v>4313</v>
      </c>
      <c r="B3666" s="5">
        <v>44960</v>
      </c>
      <c r="C3666" t="s">
        <v>122</v>
      </c>
      <c r="D3666" t="s">
        <v>592</v>
      </c>
      <c r="E3666">
        <v>6</v>
      </c>
      <c r="F3666" t="str">
        <f t="shared" si="228"/>
        <v>Bulk</v>
      </c>
      <c r="G3666" s="3">
        <v>326</v>
      </c>
      <c r="H3666">
        <v>15</v>
      </c>
      <c r="I3666" t="str">
        <f t="shared" si="229"/>
        <v>discounted</v>
      </c>
      <c r="J3666" s="3">
        <f>Table3[[#This Row],[Quantity_Sold]]*Table3[[#This Row],[Selling_Price]]</f>
        <v>1956</v>
      </c>
      <c r="K3666" s="3">
        <f t="shared" si="230"/>
        <v>48.9</v>
      </c>
      <c r="L3666" s="3">
        <f t="shared" si="231"/>
        <v>1907.1</v>
      </c>
      <c r="M3666" s="3" t="str">
        <f>TEXT(Table3[[#This Row],[Date]], "mmmm")</f>
        <v>February</v>
      </c>
      <c r="N3666" s="3" t="str">
        <f>_xlfn.XLOOKUP(D3666,Customers!A:A,Customers!B:B )</f>
        <v>Martin, Davis and Arias</v>
      </c>
      <c r="O3666" s="3" t="str">
        <f>_xlfn.XLOOKUP(C3666,Books!A:A,Books!B:B)</f>
        <v>Than every</v>
      </c>
      <c r="P3666" s="3" t="str">
        <f>INDEX(Customers!B:B,MATCH(D3666,Customers!A:A,0))</f>
        <v>Martin, Davis and Arias</v>
      </c>
    </row>
    <row r="3667" spans="1:16">
      <c r="A3667" t="s">
        <v>4314</v>
      </c>
      <c r="B3667" s="5">
        <v>44979</v>
      </c>
      <c r="C3667" t="s">
        <v>126</v>
      </c>
      <c r="D3667" t="s">
        <v>486</v>
      </c>
      <c r="E3667">
        <v>2</v>
      </c>
      <c r="F3667" t="str">
        <f t="shared" si="228"/>
        <v>normal</v>
      </c>
      <c r="G3667" s="3">
        <v>399</v>
      </c>
      <c r="H3667">
        <v>0</v>
      </c>
      <c r="I3667" t="str">
        <f t="shared" si="229"/>
        <v>full price</v>
      </c>
      <c r="J3667" s="3">
        <f>Table3[[#This Row],[Quantity_Sold]]*Table3[[#This Row],[Selling_Price]]</f>
        <v>798</v>
      </c>
      <c r="K3667" s="3">
        <f t="shared" si="230"/>
        <v>0</v>
      </c>
      <c r="L3667" s="3">
        <f t="shared" si="231"/>
        <v>798</v>
      </c>
      <c r="M3667" s="3" t="str">
        <f>TEXT(Table3[[#This Row],[Date]], "mmmm")</f>
        <v>February</v>
      </c>
      <c r="N3667" s="3" t="str">
        <f>_xlfn.XLOOKUP(D3667,Customers!A:A,Customers!B:B )</f>
        <v>Liu Group</v>
      </c>
      <c r="O3667" s="3" t="str">
        <f>_xlfn.XLOOKUP(C3667,Books!A:A,Books!B:B)</f>
        <v>Ahead leg senior</v>
      </c>
      <c r="P3667" s="3" t="str">
        <f>INDEX(Customers!B:B,MATCH(D3667,Customers!A:A,0))</f>
        <v>Liu Group</v>
      </c>
    </row>
    <row r="3668" spans="1:16">
      <c r="A3668" t="s">
        <v>4315</v>
      </c>
      <c r="B3668" s="5">
        <v>44969</v>
      </c>
      <c r="C3668" t="s">
        <v>32</v>
      </c>
      <c r="D3668" t="s">
        <v>198</v>
      </c>
      <c r="E3668">
        <v>6</v>
      </c>
      <c r="F3668" t="str">
        <f t="shared" si="228"/>
        <v>Bulk</v>
      </c>
      <c r="G3668" s="3">
        <v>186</v>
      </c>
      <c r="H3668">
        <v>0</v>
      </c>
      <c r="I3668" t="str">
        <f t="shared" si="229"/>
        <v>full price</v>
      </c>
      <c r="J3668" s="3">
        <f>Table3[[#This Row],[Quantity_Sold]]*Table3[[#This Row],[Selling_Price]]</f>
        <v>1116</v>
      </c>
      <c r="K3668" s="3">
        <f t="shared" si="230"/>
        <v>0</v>
      </c>
      <c r="L3668" s="3">
        <f t="shared" si="231"/>
        <v>1116</v>
      </c>
      <c r="M3668" s="3" t="str">
        <f>TEXT(Table3[[#This Row],[Date]], "mmmm")</f>
        <v>February</v>
      </c>
      <c r="N3668" s="3" t="str">
        <f>_xlfn.XLOOKUP(D3668,Customers!A:A,Customers!B:B )</f>
        <v>Harris-Mills</v>
      </c>
      <c r="O3668" s="3" t="str">
        <f>_xlfn.XLOOKUP(C3668,Books!A:A,Books!B:B)</f>
        <v>Charge along</v>
      </c>
      <c r="P3668" s="3" t="str">
        <f>INDEX(Customers!B:B,MATCH(D3668,Customers!A:A,0))</f>
        <v>Harris-Mills</v>
      </c>
    </row>
    <row r="3669" spans="1:16">
      <c r="A3669" t="s">
        <v>4316</v>
      </c>
      <c r="B3669" s="5">
        <v>44973</v>
      </c>
      <c r="C3669" t="s">
        <v>126</v>
      </c>
      <c r="D3669" t="s">
        <v>572</v>
      </c>
      <c r="E3669">
        <v>3</v>
      </c>
      <c r="F3669" t="str">
        <f t="shared" si="228"/>
        <v>normal</v>
      </c>
      <c r="G3669" s="3">
        <v>399</v>
      </c>
      <c r="H3669">
        <v>0</v>
      </c>
      <c r="I3669" t="str">
        <f t="shared" si="229"/>
        <v>full price</v>
      </c>
      <c r="J3669" s="3">
        <f>Table3[[#This Row],[Quantity_Sold]]*Table3[[#This Row],[Selling_Price]]</f>
        <v>1197</v>
      </c>
      <c r="K3669" s="3">
        <f t="shared" si="230"/>
        <v>0</v>
      </c>
      <c r="L3669" s="3">
        <f t="shared" si="231"/>
        <v>1197</v>
      </c>
      <c r="M3669" s="3" t="str">
        <f>TEXT(Table3[[#This Row],[Date]], "mmmm")</f>
        <v>February</v>
      </c>
      <c r="N3669" s="3" t="str">
        <f>_xlfn.XLOOKUP(D3669,Customers!A:A,Customers!B:B )</f>
        <v>Hill Inc</v>
      </c>
      <c r="O3669" s="3" t="str">
        <f>_xlfn.XLOOKUP(C3669,Books!A:A,Books!B:B)</f>
        <v>Ahead leg senior</v>
      </c>
      <c r="P3669" s="3" t="str">
        <f>INDEX(Customers!B:B,MATCH(D3669,Customers!A:A,0))</f>
        <v>Hill Inc</v>
      </c>
    </row>
    <row r="3670" spans="1:16">
      <c r="A3670" t="s">
        <v>4317</v>
      </c>
      <c r="B3670" s="5">
        <v>44958</v>
      </c>
      <c r="C3670" t="s">
        <v>126</v>
      </c>
      <c r="D3670" t="s">
        <v>210</v>
      </c>
      <c r="E3670">
        <v>6</v>
      </c>
      <c r="F3670" t="str">
        <f t="shared" si="228"/>
        <v>Bulk</v>
      </c>
      <c r="G3670" s="3">
        <v>399</v>
      </c>
      <c r="H3670">
        <v>10</v>
      </c>
      <c r="I3670" t="str">
        <f t="shared" si="229"/>
        <v>discounted</v>
      </c>
      <c r="J3670" s="3">
        <f>Table3[[#This Row],[Quantity_Sold]]*Table3[[#This Row],[Selling_Price]]</f>
        <v>2394</v>
      </c>
      <c r="K3670" s="3">
        <f t="shared" si="230"/>
        <v>39.9</v>
      </c>
      <c r="L3670" s="3">
        <f t="shared" si="231"/>
        <v>2354.1</v>
      </c>
      <c r="M3670" s="3" t="str">
        <f>TEXT(Table3[[#This Row],[Date]], "mmmm")</f>
        <v>February</v>
      </c>
      <c r="N3670" s="3" t="str">
        <f>_xlfn.XLOOKUP(D3670,Customers!A:A,Customers!B:B )</f>
        <v>Green-Everett</v>
      </c>
      <c r="O3670" s="3" t="str">
        <f>_xlfn.XLOOKUP(C3670,Books!A:A,Books!B:B)</f>
        <v>Ahead leg senior</v>
      </c>
      <c r="P3670" s="3" t="str">
        <f>INDEX(Customers!B:B,MATCH(D3670,Customers!A:A,0))</f>
        <v>Green-Everett</v>
      </c>
    </row>
    <row r="3671" spans="1:16">
      <c r="A3671" t="s">
        <v>4318</v>
      </c>
      <c r="B3671" s="5">
        <v>44982</v>
      </c>
      <c r="C3671" t="s">
        <v>126</v>
      </c>
      <c r="D3671" t="s">
        <v>498</v>
      </c>
      <c r="E3671">
        <v>9</v>
      </c>
      <c r="F3671" t="str">
        <f t="shared" si="228"/>
        <v>Bulk</v>
      </c>
      <c r="G3671" s="3">
        <v>399</v>
      </c>
      <c r="H3671">
        <v>0</v>
      </c>
      <c r="I3671" t="str">
        <f t="shared" si="229"/>
        <v>full price</v>
      </c>
      <c r="J3671" s="3">
        <f>Table3[[#This Row],[Quantity_Sold]]*Table3[[#This Row],[Selling_Price]]</f>
        <v>3591</v>
      </c>
      <c r="K3671" s="3">
        <f t="shared" si="230"/>
        <v>0</v>
      </c>
      <c r="L3671" s="3">
        <f t="shared" si="231"/>
        <v>3591</v>
      </c>
      <c r="M3671" s="3" t="str">
        <f>TEXT(Table3[[#This Row],[Date]], "mmmm")</f>
        <v>February</v>
      </c>
      <c r="N3671" s="3" t="str">
        <f>_xlfn.XLOOKUP(D3671,Customers!A:A,Customers!B:B )</f>
        <v>Anderson-Hogan</v>
      </c>
      <c r="O3671" s="3" t="str">
        <f>_xlfn.XLOOKUP(C3671,Books!A:A,Books!B:B)</f>
        <v>Ahead leg senior</v>
      </c>
      <c r="P3671" s="3" t="str">
        <f>INDEX(Customers!B:B,MATCH(D3671,Customers!A:A,0))</f>
        <v>Anderson-Hogan</v>
      </c>
    </row>
    <row r="3672" spans="1:16">
      <c r="A3672" t="s">
        <v>4319</v>
      </c>
      <c r="B3672" s="5">
        <v>44980</v>
      </c>
      <c r="C3672" t="s">
        <v>36</v>
      </c>
      <c r="D3672" t="s">
        <v>504</v>
      </c>
      <c r="E3672">
        <v>5</v>
      </c>
      <c r="F3672" t="str">
        <f t="shared" si="228"/>
        <v>normal</v>
      </c>
      <c r="G3672" s="3">
        <v>420</v>
      </c>
      <c r="H3672">
        <v>5</v>
      </c>
      <c r="I3672" t="str">
        <f t="shared" si="229"/>
        <v>discounted</v>
      </c>
      <c r="J3672" s="3">
        <f>Table3[[#This Row],[Quantity_Sold]]*Table3[[#This Row],[Selling_Price]]</f>
        <v>2100</v>
      </c>
      <c r="K3672" s="3">
        <f t="shared" si="230"/>
        <v>21</v>
      </c>
      <c r="L3672" s="3">
        <f t="shared" si="231"/>
        <v>2079</v>
      </c>
      <c r="M3672" s="3" t="str">
        <f>TEXT(Table3[[#This Row],[Date]], "mmmm")</f>
        <v>February</v>
      </c>
      <c r="N3672" s="3" t="str">
        <f>_xlfn.XLOOKUP(D3672,Customers!A:A,Customers!B:B )</f>
        <v>Jones, Rodriguez and Alexander</v>
      </c>
      <c r="O3672" s="3" t="str">
        <f>_xlfn.XLOOKUP(C3672,Books!A:A,Books!B:B)</f>
        <v>Try fast</v>
      </c>
      <c r="P3672" s="3" t="str">
        <f>INDEX(Customers!B:B,MATCH(D3672,Customers!A:A,0))</f>
        <v>Jones, Rodriguez and Alexander</v>
      </c>
    </row>
    <row r="3673" spans="1:16">
      <c r="A3673" t="s">
        <v>4320</v>
      </c>
      <c r="B3673" s="5">
        <v>44958</v>
      </c>
      <c r="C3673" t="s">
        <v>116</v>
      </c>
      <c r="D3673" t="s">
        <v>604</v>
      </c>
      <c r="E3673">
        <v>3</v>
      </c>
      <c r="F3673" t="str">
        <f t="shared" si="228"/>
        <v>normal</v>
      </c>
      <c r="G3673" s="3">
        <v>209</v>
      </c>
      <c r="H3673">
        <v>10</v>
      </c>
      <c r="I3673" t="str">
        <f t="shared" si="229"/>
        <v>discounted</v>
      </c>
      <c r="J3673" s="3">
        <f>Table3[[#This Row],[Quantity_Sold]]*Table3[[#This Row],[Selling_Price]]</f>
        <v>627</v>
      </c>
      <c r="K3673" s="3">
        <f t="shared" si="230"/>
        <v>20.9</v>
      </c>
      <c r="L3673" s="3">
        <f t="shared" si="231"/>
        <v>606.1</v>
      </c>
      <c r="M3673" s="3" t="str">
        <f>TEXT(Table3[[#This Row],[Date]], "mmmm")</f>
        <v>February</v>
      </c>
      <c r="N3673" s="3" t="str">
        <f>_xlfn.XLOOKUP(D3673,Customers!A:A,Customers!B:B )</f>
        <v>Mclaughlin-Ballard</v>
      </c>
      <c r="O3673" s="3" t="str">
        <f>_xlfn.XLOOKUP(C3673,Books!A:A,Books!B:B)</f>
        <v>Present positive</v>
      </c>
      <c r="P3673" s="3" t="str">
        <f>INDEX(Customers!B:B,MATCH(D3673,Customers!A:A,0))</f>
        <v>Mclaughlin-Ballard</v>
      </c>
    </row>
    <row r="3674" spans="1:16">
      <c r="A3674" t="s">
        <v>4321</v>
      </c>
      <c r="B3674" s="5">
        <v>44980</v>
      </c>
      <c r="C3674" t="s">
        <v>20</v>
      </c>
      <c r="D3674" t="s">
        <v>218</v>
      </c>
      <c r="E3674">
        <v>1</v>
      </c>
      <c r="F3674" t="str">
        <f t="shared" si="228"/>
        <v>normal</v>
      </c>
      <c r="G3674" s="3">
        <v>213</v>
      </c>
      <c r="H3674">
        <v>15</v>
      </c>
      <c r="I3674" t="str">
        <f t="shared" si="229"/>
        <v>discounted</v>
      </c>
      <c r="J3674" s="3">
        <f>Table3[[#This Row],[Quantity_Sold]]*Table3[[#This Row],[Selling_Price]]</f>
        <v>213</v>
      </c>
      <c r="K3674" s="3">
        <f t="shared" si="230"/>
        <v>31.95</v>
      </c>
      <c r="L3674" s="3">
        <f t="shared" si="231"/>
        <v>181.05</v>
      </c>
      <c r="M3674" s="3" t="str">
        <f>TEXT(Table3[[#This Row],[Date]], "mmmm")</f>
        <v>February</v>
      </c>
      <c r="N3674" s="3" t="str">
        <f>_xlfn.XLOOKUP(D3674,Customers!A:A,Customers!B:B )</f>
        <v>Fox-Williams</v>
      </c>
      <c r="O3674" s="3" t="str">
        <f>_xlfn.XLOOKUP(C3674,Books!A:A,Books!B:B)</f>
        <v>System they</v>
      </c>
      <c r="P3674" s="3" t="str">
        <f>INDEX(Customers!B:B,MATCH(D3674,Customers!A:A,0))</f>
        <v>Fox-Williams</v>
      </c>
    </row>
    <row r="3675" spans="1:16">
      <c r="A3675" t="s">
        <v>4322</v>
      </c>
      <c r="B3675" s="5">
        <v>44974</v>
      </c>
      <c r="C3675" t="s">
        <v>24</v>
      </c>
      <c r="D3675" t="s">
        <v>324</v>
      </c>
      <c r="E3675">
        <v>5</v>
      </c>
      <c r="F3675" t="str">
        <f t="shared" si="228"/>
        <v>normal</v>
      </c>
      <c r="G3675" s="3">
        <v>492</v>
      </c>
      <c r="H3675">
        <v>0</v>
      </c>
      <c r="I3675" t="str">
        <f t="shared" si="229"/>
        <v>full price</v>
      </c>
      <c r="J3675" s="3">
        <f>Table3[[#This Row],[Quantity_Sold]]*Table3[[#This Row],[Selling_Price]]</f>
        <v>2460</v>
      </c>
      <c r="K3675" s="3">
        <f t="shared" si="230"/>
        <v>0</v>
      </c>
      <c r="L3675" s="3">
        <f t="shared" si="231"/>
        <v>2460</v>
      </c>
      <c r="M3675" s="3" t="str">
        <f>TEXT(Table3[[#This Row],[Date]], "mmmm")</f>
        <v>February</v>
      </c>
      <c r="N3675" s="3" t="str">
        <f>_xlfn.XLOOKUP(D3675,Customers!A:A,Customers!B:B )</f>
        <v>Solomon-Smith</v>
      </c>
      <c r="O3675" s="3" t="str">
        <f>_xlfn.XLOOKUP(C3675,Books!A:A,Books!B:B)</f>
        <v>Audience stop sport</v>
      </c>
      <c r="P3675" s="3" t="str">
        <f>INDEX(Customers!B:B,MATCH(D3675,Customers!A:A,0))</f>
        <v>Solomon-Smith</v>
      </c>
    </row>
    <row r="3676" spans="1:16">
      <c r="A3676" t="s">
        <v>4323</v>
      </c>
      <c r="B3676" s="5">
        <v>44965</v>
      </c>
      <c r="C3676" t="s">
        <v>74</v>
      </c>
      <c r="D3676" t="s">
        <v>264</v>
      </c>
      <c r="E3676">
        <v>10</v>
      </c>
      <c r="F3676" t="str">
        <f t="shared" si="228"/>
        <v>Bulk</v>
      </c>
      <c r="G3676" s="3">
        <v>347</v>
      </c>
      <c r="H3676">
        <v>0</v>
      </c>
      <c r="I3676" t="str">
        <f t="shared" si="229"/>
        <v>full price</v>
      </c>
      <c r="J3676" s="3">
        <f>Table3[[#This Row],[Quantity_Sold]]*Table3[[#This Row],[Selling_Price]]</f>
        <v>3470</v>
      </c>
      <c r="K3676" s="3">
        <f t="shared" si="230"/>
        <v>0</v>
      </c>
      <c r="L3676" s="3">
        <f t="shared" si="231"/>
        <v>3470</v>
      </c>
      <c r="M3676" s="3" t="str">
        <f>TEXT(Table3[[#This Row],[Date]], "mmmm")</f>
        <v>February</v>
      </c>
      <c r="N3676" s="3" t="str">
        <f>_xlfn.XLOOKUP(D3676,Customers!A:A,Customers!B:B )</f>
        <v>Price Ltd</v>
      </c>
      <c r="O3676" s="3" t="str">
        <f>_xlfn.XLOOKUP(C3676,Books!A:A,Books!B:B)</f>
        <v>Think either pressure</v>
      </c>
      <c r="P3676" s="3" t="str">
        <f>INDEX(Customers!B:B,MATCH(D3676,Customers!A:A,0))</f>
        <v>Price Ltd</v>
      </c>
    </row>
    <row r="3677" spans="1:16">
      <c r="A3677" t="s">
        <v>4324</v>
      </c>
      <c r="B3677" s="5">
        <v>44975</v>
      </c>
      <c r="C3677" t="s">
        <v>26</v>
      </c>
      <c r="D3677" t="s">
        <v>544</v>
      </c>
      <c r="E3677">
        <v>3</v>
      </c>
      <c r="F3677" t="str">
        <f t="shared" si="228"/>
        <v>normal</v>
      </c>
      <c r="G3677" s="3">
        <v>210</v>
      </c>
      <c r="H3677">
        <v>5</v>
      </c>
      <c r="I3677" t="str">
        <f t="shared" si="229"/>
        <v>discounted</v>
      </c>
      <c r="J3677" s="3">
        <f>Table3[[#This Row],[Quantity_Sold]]*Table3[[#This Row],[Selling_Price]]</f>
        <v>630</v>
      </c>
      <c r="K3677" s="3">
        <f t="shared" si="230"/>
        <v>10.5</v>
      </c>
      <c r="L3677" s="3">
        <f t="shared" si="231"/>
        <v>619.5</v>
      </c>
      <c r="M3677" s="3" t="str">
        <f>TEXT(Table3[[#This Row],[Date]], "mmmm")</f>
        <v>February</v>
      </c>
      <c r="N3677" s="3" t="str">
        <f>_xlfn.XLOOKUP(D3677,Customers!A:A,Customers!B:B )</f>
        <v>Lee Ltd</v>
      </c>
      <c r="O3677" s="3" t="str">
        <f>_xlfn.XLOOKUP(C3677,Books!A:A,Books!B:B)</f>
        <v>Nearly material</v>
      </c>
      <c r="P3677" s="3" t="str">
        <f>INDEX(Customers!B:B,MATCH(D3677,Customers!A:A,0))</f>
        <v>Lee Ltd</v>
      </c>
    </row>
    <row r="3678" spans="1:16">
      <c r="A3678" t="s">
        <v>4325</v>
      </c>
      <c r="B3678" s="5">
        <v>44985</v>
      </c>
      <c r="C3678" t="s">
        <v>116</v>
      </c>
      <c r="D3678" t="s">
        <v>334</v>
      </c>
      <c r="E3678">
        <v>7</v>
      </c>
      <c r="F3678" t="str">
        <f t="shared" si="228"/>
        <v>Bulk</v>
      </c>
      <c r="G3678" s="3">
        <v>209</v>
      </c>
      <c r="H3678">
        <v>10</v>
      </c>
      <c r="I3678" t="str">
        <f t="shared" si="229"/>
        <v>discounted</v>
      </c>
      <c r="J3678" s="3">
        <f>Table3[[#This Row],[Quantity_Sold]]*Table3[[#This Row],[Selling_Price]]</f>
        <v>1463</v>
      </c>
      <c r="K3678" s="3">
        <f t="shared" si="230"/>
        <v>20.9</v>
      </c>
      <c r="L3678" s="3">
        <f t="shared" si="231"/>
        <v>1442.1</v>
      </c>
      <c r="M3678" s="3" t="str">
        <f>TEXT(Table3[[#This Row],[Date]], "mmmm")</f>
        <v>February</v>
      </c>
      <c r="N3678" s="3" t="str">
        <f>_xlfn.XLOOKUP(D3678,Customers!A:A,Customers!B:B )</f>
        <v>Torres, Rodriguez and Edwards</v>
      </c>
      <c r="O3678" s="3" t="str">
        <f>_xlfn.XLOOKUP(C3678,Books!A:A,Books!B:B)</f>
        <v>Present positive</v>
      </c>
      <c r="P3678" s="3" t="str">
        <f>INDEX(Customers!B:B,MATCH(D3678,Customers!A:A,0))</f>
        <v>Torres, Rodriguez and Edwards</v>
      </c>
    </row>
    <row r="3679" spans="1:16">
      <c r="A3679" t="s">
        <v>4326</v>
      </c>
      <c r="B3679" s="5">
        <v>44979</v>
      </c>
      <c r="C3679" t="s">
        <v>54</v>
      </c>
      <c r="D3679" t="s">
        <v>482</v>
      </c>
      <c r="E3679">
        <v>2</v>
      </c>
      <c r="F3679" t="str">
        <f t="shared" si="228"/>
        <v>normal</v>
      </c>
      <c r="G3679" s="3">
        <v>421</v>
      </c>
      <c r="H3679">
        <v>15</v>
      </c>
      <c r="I3679" t="str">
        <f t="shared" si="229"/>
        <v>discounted</v>
      </c>
      <c r="J3679" s="3">
        <f>Table3[[#This Row],[Quantity_Sold]]*Table3[[#This Row],[Selling_Price]]</f>
        <v>842</v>
      </c>
      <c r="K3679" s="3">
        <f t="shared" si="230"/>
        <v>63.15</v>
      </c>
      <c r="L3679" s="3">
        <f t="shared" si="231"/>
        <v>778.85</v>
      </c>
      <c r="M3679" s="3" t="str">
        <f>TEXT(Table3[[#This Row],[Date]], "mmmm")</f>
        <v>February</v>
      </c>
      <c r="N3679" s="3" t="str">
        <f>_xlfn.XLOOKUP(D3679,Customers!A:A,Customers!B:B )</f>
        <v>Arnold-Mahoney</v>
      </c>
      <c r="O3679" s="3" t="str">
        <f>_xlfn.XLOOKUP(C3679,Books!A:A,Books!B:B)</f>
        <v>Author director</v>
      </c>
      <c r="P3679" s="3" t="str">
        <f>INDEX(Customers!B:B,MATCH(D3679,Customers!A:A,0))</f>
        <v>Arnold-Mahoney</v>
      </c>
    </row>
    <row r="3680" spans="1:16">
      <c r="A3680" t="s">
        <v>4327</v>
      </c>
      <c r="B3680" s="5">
        <v>44984</v>
      </c>
      <c r="C3680" t="s">
        <v>120</v>
      </c>
      <c r="D3680" t="s">
        <v>382</v>
      </c>
      <c r="E3680">
        <v>2</v>
      </c>
      <c r="F3680" t="str">
        <f t="shared" si="228"/>
        <v>normal</v>
      </c>
      <c r="G3680" s="3">
        <v>204</v>
      </c>
      <c r="H3680">
        <v>10</v>
      </c>
      <c r="I3680" t="str">
        <f t="shared" si="229"/>
        <v>discounted</v>
      </c>
      <c r="J3680" s="3">
        <f>Table3[[#This Row],[Quantity_Sold]]*Table3[[#This Row],[Selling_Price]]</f>
        <v>408</v>
      </c>
      <c r="K3680" s="3">
        <f t="shared" si="230"/>
        <v>20.399999999999999</v>
      </c>
      <c r="L3680" s="3">
        <f t="shared" si="231"/>
        <v>387.6</v>
      </c>
      <c r="M3680" s="3" t="str">
        <f>TEXT(Table3[[#This Row],[Date]], "mmmm")</f>
        <v>February</v>
      </c>
      <c r="N3680" s="3" t="str">
        <f>_xlfn.XLOOKUP(D3680,Customers!A:A,Customers!B:B )</f>
        <v>Williams and Sons</v>
      </c>
      <c r="O3680" s="3" t="str">
        <f>_xlfn.XLOOKUP(C3680,Books!A:A,Books!B:B)</f>
        <v>Expect turn</v>
      </c>
      <c r="P3680" s="3" t="str">
        <f>INDEX(Customers!B:B,MATCH(D3680,Customers!A:A,0))</f>
        <v>Williams and Sons</v>
      </c>
    </row>
    <row r="3681" spans="1:16">
      <c r="A3681" t="s">
        <v>4328</v>
      </c>
      <c r="B3681" s="5">
        <v>44981</v>
      </c>
      <c r="C3681" t="s">
        <v>13</v>
      </c>
      <c r="D3681" t="s">
        <v>476</v>
      </c>
      <c r="E3681">
        <v>4</v>
      </c>
      <c r="F3681" t="str">
        <f t="shared" si="228"/>
        <v>normal</v>
      </c>
      <c r="G3681" s="3">
        <v>354</v>
      </c>
      <c r="H3681">
        <v>5</v>
      </c>
      <c r="I3681" t="str">
        <f t="shared" si="229"/>
        <v>discounted</v>
      </c>
      <c r="J3681" s="3">
        <f>Table3[[#This Row],[Quantity_Sold]]*Table3[[#This Row],[Selling_Price]]</f>
        <v>1416</v>
      </c>
      <c r="K3681" s="3">
        <f t="shared" si="230"/>
        <v>17.7</v>
      </c>
      <c r="L3681" s="3">
        <f t="shared" si="231"/>
        <v>1398.3</v>
      </c>
      <c r="M3681" s="3" t="str">
        <f>TEXT(Table3[[#This Row],[Date]], "mmmm")</f>
        <v>February</v>
      </c>
      <c r="N3681" s="3" t="str">
        <f>_xlfn.XLOOKUP(D3681,Customers!A:A,Customers!B:B )</f>
        <v>Warren, Crane and Jones</v>
      </c>
      <c r="O3681" s="3" t="str">
        <f>_xlfn.XLOOKUP(C3681,Books!A:A,Books!B:B)</f>
        <v>Food ability</v>
      </c>
      <c r="P3681" s="3" t="str">
        <f>INDEX(Customers!B:B,MATCH(D3681,Customers!A:A,0))</f>
        <v>Warren, Crane and Jones</v>
      </c>
    </row>
    <row r="3682" spans="1:16">
      <c r="A3682" t="s">
        <v>4329</v>
      </c>
      <c r="B3682" s="5">
        <v>44973</v>
      </c>
      <c r="C3682" t="s">
        <v>22</v>
      </c>
      <c r="D3682" t="s">
        <v>452</v>
      </c>
      <c r="E3682">
        <v>9</v>
      </c>
      <c r="F3682" t="str">
        <f t="shared" si="228"/>
        <v>Bulk</v>
      </c>
      <c r="G3682" s="3">
        <v>332</v>
      </c>
      <c r="H3682">
        <v>5</v>
      </c>
      <c r="I3682" t="str">
        <f t="shared" si="229"/>
        <v>discounted</v>
      </c>
      <c r="J3682" s="3">
        <f>Table3[[#This Row],[Quantity_Sold]]*Table3[[#This Row],[Selling_Price]]</f>
        <v>2988</v>
      </c>
      <c r="K3682" s="3">
        <f t="shared" si="230"/>
        <v>16.600000000000001</v>
      </c>
      <c r="L3682" s="3">
        <f t="shared" si="231"/>
        <v>2971.4</v>
      </c>
      <c r="M3682" s="3" t="str">
        <f>TEXT(Table3[[#This Row],[Date]], "mmmm")</f>
        <v>February</v>
      </c>
      <c r="N3682" s="3" t="str">
        <f>_xlfn.XLOOKUP(D3682,Customers!A:A,Customers!B:B )</f>
        <v>Jordan-Edwards</v>
      </c>
      <c r="O3682" s="3" t="str">
        <f>_xlfn.XLOOKUP(C3682,Books!A:A,Books!B:B)</f>
        <v>Loss peace on</v>
      </c>
      <c r="P3682" s="3" t="str">
        <f>INDEX(Customers!B:B,MATCH(D3682,Customers!A:A,0))</f>
        <v>Jordan-Edwards</v>
      </c>
    </row>
    <row r="3683" spans="1:16">
      <c r="A3683" t="s">
        <v>4330</v>
      </c>
      <c r="B3683" s="5">
        <v>44980</v>
      </c>
      <c r="C3683" t="s">
        <v>120</v>
      </c>
      <c r="D3683" t="s">
        <v>244</v>
      </c>
      <c r="E3683">
        <v>9</v>
      </c>
      <c r="F3683" t="str">
        <f t="shared" si="228"/>
        <v>Bulk</v>
      </c>
      <c r="G3683" s="3">
        <v>204</v>
      </c>
      <c r="H3683">
        <v>0</v>
      </c>
      <c r="I3683" t="str">
        <f t="shared" si="229"/>
        <v>full price</v>
      </c>
      <c r="J3683" s="3">
        <f>Table3[[#This Row],[Quantity_Sold]]*Table3[[#This Row],[Selling_Price]]</f>
        <v>1836</v>
      </c>
      <c r="K3683" s="3">
        <f t="shared" si="230"/>
        <v>0</v>
      </c>
      <c r="L3683" s="3">
        <f t="shared" si="231"/>
        <v>1836</v>
      </c>
      <c r="M3683" s="3" t="str">
        <f>TEXT(Table3[[#This Row],[Date]], "mmmm")</f>
        <v>February</v>
      </c>
      <c r="N3683" s="3" t="str">
        <f>_xlfn.XLOOKUP(D3683,Customers!A:A,Customers!B:B )</f>
        <v>Byrd, Dixon and Kennedy</v>
      </c>
      <c r="O3683" s="3" t="str">
        <f>_xlfn.XLOOKUP(C3683,Books!A:A,Books!B:B)</f>
        <v>Expect turn</v>
      </c>
      <c r="P3683" s="3" t="str">
        <f>INDEX(Customers!B:B,MATCH(D3683,Customers!A:A,0))</f>
        <v>Byrd, Dixon and Kennedy</v>
      </c>
    </row>
    <row r="3684" spans="1:16">
      <c r="A3684" t="s">
        <v>4331</v>
      </c>
      <c r="B3684" s="5">
        <v>44967</v>
      </c>
      <c r="C3684" t="s">
        <v>74</v>
      </c>
      <c r="D3684" t="s">
        <v>466</v>
      </c>
      <c r="E3684">
        <v>8</v>
      </c>
      <c r="F3684" t="str">
        <f t="shared" si="228"/>
        <v>Bulk</v>
      </c>
      <c r="G3684" s="3">
        <v>347</v>
      </c>
      <c r="H3684">
        <v>15</v>
      </c>
      <c r="I3684" t="str">
        <f t="shared" si="229"/>
        <v>discounted</v>
      </c>
      <c r="J3684" s="3">
        <f>Table3[[#This Row],[Quantity_Sold]]*Table3[[#This Row],[Selling_Price]]</f>
        <v>2776</v>
      </c>
      <c r="K3684" s="3">
        <f t="shared" si="230"/>
        <v>52.05</v>
      </c>
      <c r="L3684" s="3">
        <f t="shared" si="231"/>
        <v>2723.95</v>
      </c>
      <c r="M3684" s="3" t="str">
        <f>TEXT(Table3[[#This Row],[Date]], "mmmm")</f>
        <v>February</v>
      </c>
      <c r="N3684" s="3" t="str">
        <f>_xlfn.XLOOKUP(D3684,Customers!A:A,Customers!B:B )</f>
        <v>Knight-Coleman</v>
      </c>
      <c r="O3684" s="3" t="str">
        <f>_xlfn.XLOOKUP(C3684,Books!A:A,Books!B:B)</f>
        <v>Think either pressure</v>
      </c>
      <c r="P3684" s="3" t="str">
        <f>INDEX(Customers!B:B,MATCH(D3684,Customers!A:A,0))</f>
        <v>Knight-Coleman</v>
      </c>
    </row>
    <row r="3685" spans="1:16">
      <c r="A3685" t="s">
        <v>4332</v>
      </c>
      <c r="B3685" s="5">
        <v>44977</v>
      </c>
      <c r="C3685" t="s">
        <v>38</v>
      </c>
      <c r="D3685" t="s">
        <v>330</v>
      </c>
      <c r="E3685">
        <v>8</v>
      </c>
      <c r="F3685" t="str">
        <f t="shared" si="228"/>
        <v>Bulk</v>
      </c>
      <c r="G3685" s="3">
        <v>417</v>
      </c>
      <c r="H3685">
        <v>15</v>
      </c>
      <c r="I3685" t="str">
        <f t="shared" si="229"/>
        <v>discounted</v>
      </c>
      <c r="J3685" s="3">
        <f>Table3[[#This Row],[Quantity_Sold]]*Table3[[#This Row],[Selling_Price]]</f>
        <v>3336</v>
      </c>
      <c r="K3685" s="3">
        <f t="shared" si="230"/>
        <v>62.55</v>
      </c>
      <c r="L3685" s="3">
        <f t="shared" si="231"/>
        <v>3273.45</v>
      </c>
      <c r="M3685" s="3" t="str">
        <f>TEXT(Table3[[#This Row],[Date]], "mmmm")</f>
        <v>February</v>
      </c>
      <c r="N3685" s="3" t="str">
        <f>_xlfn.XLOOKUP(D3685,Customers!A:A,Customers!B:B )</f>
        <v>Tate-Massey</v>
      </c>
      <c r="O3685" s="3" t="str">
        <f>_xlfn.XLOOKUP(C3685,Books!A:A,Books!B:B)</f>
        <v>Impact believe worker look</v>
      </c>
      <c r="P3685" s="3" t="str">
        <f>INDEX(Customers!B:B,MATCH(D3685,Customers!A:A,0))</f>
        <v>Tate-Massey</v>
      </c>
    </row>
    <row r="3686" spans="1:16">
      <c r="A3686" t="s">
        <v>4333</v>
      </c>
      <c r="B3686" s="5">
        <v>44976</v>
      </c>
      <c r="C3686" t="s">
        <v>7</v>
      </c>
      <c r="D3686" t="s">
        <v>390</v>
      </c>
      <c r="E3686">
        <v>5</v>
      </c>
      <c r="F3686" t="str">
        <f t="shared" si="228"/>
        <v>normal</v>
      </c>
      <c r="G3686" s="3">
        <v>341</v>
      </c>
      <c r="H3686">
        <v>15</v>
      </c>
      <c r="I3686" t="str">
        <f t="shared" si="229"/>
        <v>discounted</v>
      </c>
      <c r="J3686" s="3">
        <f>Table3[[#This Row],[Quantity_Sold]]*Table3[[#This Row],[Selling_Price]]</f>
        <v>1705</v>
      </c>
      <c r="K3686" s="3">
        <f t="shared" si="230"/>
        <v>51.15</v>
      </c>
      <c r="L3686" s="3">
        <f t="shared" si="231"/>
        <v>1653.85</v>
      </c>
      <c r="M3686" s="3" t="str">
        <f>TEXT(Table3[[#This Row],[Date]], "mmmm")</f>
        <v>February</v>
      </c>
      <c r="N3686" s="3" t="str">
        <f>_xlfn.XLOOKUP(D3686,Customers!A:A,Customers!B:B )</f>
        <v>Rodriguez, Brown and Daniels</v>
      </c>
      <c r="O3686" s="3" t="str">
        <f>_xlfn.XLOOKUP(C3686,Books!A:A,Books!B:B)</f>
        <v>Key protect simple fall</v>
      </c>
      <c r="P3686" s="3" t="str">
        <f>INDEX(Customers!B:B,MATCH(D3686,Customers!A:A,0))</f>
        <v>Rodriguez, Brown and Daniels</v>
      </c>
    </row>
    <row r="3687" spans="1:16">
      <c r="A3687" t="s">
        <v>4334</v>
      </c>
      <c r="B3687" s="5">
        <v>44984</v>
      </c>
      <c r="C3687" t="s">
        <v>124</v>
      </c>
      <c r="D3687" t="s">
        <v>620</v>
      </c>
      <c r="E3687">
        <v>5</v>
      </c>
      <c r="F3687" t="str">
        <f t="shared" si="228"/>
        <v>normal</v>
      </c>
      <c r="G3687" s="3">
        <v>362</v>
      </c>
      <c r="H3687">
        <v>10</v>
      </c>
      <c r="I3687" t="str">
        <f t="shared" si="229"/>
        <v>discounted</v>
      </c>
      <c r="J3687" s="3">
        <f>Table3[[#This Row],[Quantity_Sold]]*Table3[[#This Row],[Selling_Price]]</f>
        <v>1810</v>
      </c>
      <c r="K3687" s="3">
        <f t="shared" si="230"/>
        <v>36.200000000000003</v>
      </c>
      <c r="L3687" s="3">
        <f t="shared" si="231"/>
        <v>1773.8</v>
      </c>
      <c r="M3687" s="3" t="str">
        <f>TEXT(Table3[[#This Row],[Date]], "mmmm")</f>
        <v>February</v>
      </c>
      <c r="N3687" s="3" t="str">
        <f>_xlfn.XLOOKUP(D3687,Customers!A:A,Customers!B:B )</f>
        <v>Crane LLC</v>
      </c>
      <c r="O3687" s="3" t="str">
        <f>_xlfn.XLOOKUP(C3687,Books!A:A,Books!B:B)</f>
        <v>Financial</v>
      </c>
      <c r="P3687" s="3" t="str">
        <f>INDEX(Customers!B:B,MATCH(D3687,Customers!A:A,0))</f>
        <v>Crane LLC</v>
      </c>
    </row>
    <row r="3688" spans="1:16">
      <c r="A3688" t="s">
        <v>4335</v>
      </c>
      <c r="B3688" s="5">
        <v>44969</v>
      </c>
      <c r="C3688" t="s">
        <v>64</v>
      </c>
      <c r="D3688" t="s">
        <v>528</v>
      </c>
      <c r="E3688">
        <v>3</v>
      </c>
      <c r="F3688" t="str">
        <f t="shared" si="228"/>
        <v>normal</v>
      </c>
      <c r="G3688" s="3">
        <v>487</v>
      </c>
      <c r="H3688">
        <v>10</v>
      </c>
      <c r="I3688" t="str">
        <f t="shared" si="229"/>
        <v>discounted</v>
      </c>
      <c r="J3688" s="3">
        <f>Table3[[#This Row],[Quantity_Sold]]*Table3[[#This Row],[Selling_Price]]</f>
        <v>1461</v>
      </c>
      <c r="K3688" s="3">
        <f t="shared" si="230"/>
        <v>48.7</v>
      </c>
      <c r="L3688" s="3">
        <f t="shared" si="231"/>
        <v>1412.3</v>
      </c>
      <c r="M3688" s="3" t="str">
        <f>TEXT(Table3[[#This Row],[Date]], "mmmm")</f>
        <v>February</v>
      </c>
      <c r="N3688" s="3" t="str">
        <f>_xlfn.XLOOKUP(D3688,Customers!A:A,Customers!B:B )</f>
        <v>Solis, Snyder and Newton</v>
      </c>
      <c r="O3688" s="3" t="str">
        <f>_xlfn.XLOOKUP(C3688,Books!A:A,Books!B:B)</f>
        <v>Health beyond back</v>
      </c>
      <c r="P3688" s="3" t="str">
        <f>INDEX(Customers!B:B,MATCH(D3688,Customers!A:A,0))</f>
        <v>Solis, Snyder and Newton</v>
      </c>
    </row>
    <row r="3689" spans="1:16">
      <c r="A3689" t="s">
        <v>4336</v>
      </c>
      <c r="B3689" s="5">
        <v>44970</v>
      </c>
      <c r="C3689" t="s">
        <v>10</v>
      </c>
      <c r="D3689" t="s">
        <v>440</v>
      </c>
      <c r="E3689">
        <v>8</v>
      </c>
      <c r="F3689" t="str">
        <f t="shared" si="228"/>
        <v>Bulk</v>
      </c>
      <c r="G3689" s="3">
        <v>167</v>
      </c>
      <c r="H3689">
        <v>15</v>
      </c>
      <c r="I3689" t="str">
        <f t="shared" si="229"/>
        <v>discounted</v>
      </c>
      <c r="J3689" s="3">
        <f>Table3[[#This Row],[Quantity_Sold]]*Table3[[#This Row],[Selling_Price]]</f>
        <v>1336</v>
      </c>
      <c r="K3689" s="3">
        <f t="shared" si="230"/>
        <v>25.05</v>
      </c>
      <c r="L3689" s="3">
        <f t="shared" si="231"/>
        <v>1310.95</v>
      </c>
      <c r="M3689" s="3" t="str">
        <f>TEXT(Table3[[#This Row],[Date]], "mmmm")</f>
        <v>February</v>
      </c>
      <c r="N3689" s="3" t="str">
        <f>_xlfn.XLOOKUP(D3689,Customers!A:A,Customers!B:B )</f>
        <v>Lopez Ltd</v>
      </c>
      <c r="O3689" s="3" t="str">
        <f>_xlfn.XLOOKUP(C3689,Books!A:A,Books!B:B)</f>
        <v>Late</v>
      </c>
      <c r="P3689" s="3" t="str">
        <f>INDEX(Customers!B:B,MATCH(D3689,Customers!A:A,0))</f>
        <v>Lopez Ltd</v>
      </c>
    </row>
    <row r="3690" spans="1:16">
      <c r="A3690" t="s">
        <v>4337</v>
      </c>
      <c r="B3690" s="5">
        <v>44962</v>
      </c>
      <c r="C3690" t="s">
        <v>124</v>
      </c>
      <c r="D3690" t="s">
        <v>568</v>
      </c>
      <c r="E3690">
        <v>4</v>
      </c>
      <c r="F3690" t="str">
        <f t="shared" si="228"/>
        <v>normal</v>
      </c>
      <c r="G3690" s="3">
        <v>362</v>
      </c>
      <c r="H3690">
        <v>10</v>
      </c>
      <c r="I3690" t="str">
        <f t="shared" si="229"/>
        <v>discounted</v>
      </c>
      <c r="J3690" s="3">
        <f>Table3[[#This Row],[Quantity_Sold]]*Table3[[#This Row],[Selling_Price]]</f>
        <v>1448</v>
      </c>
      <c r="K3690" s="3">
        <f t="shared" si="230"/>
        <v>36.200000000000003</v>
      </c>
      <c r="L3690" s="3">
        <f t="shared" si="231"/>
        <v>1411.8</v>
      </c>
      <c r="M3690" s="3" t="str">
        <f>TEXT(Table3[[#This Row],[Date]], "mmmm")</f>
        <v>February</v>
      </c>
      <c r="N3690" s="3" t="str">
        <f>_xlfn.XLOOKUP(D3690,Customers!A:A,Customers!B:B )</f>
        <v>Smith PLC</v>
      </c>
      <c r="O3690" s="3" t="str">
        <f>_xlfn.XLOOKUP(C3690,Books!A:A,Books!B:B)</f>
        <v>Financial</v>
      </c>
      <c r="P3690" s="3" t="str">
        <f>INDEX(Customers!B:B,MATCH(D3690,Customers!A:A,0))</f>
        <v>Smith PLC</v>
      </c>
    </row>
    <row r="3691" spans="1:16">
      <c r="A3691" t="s">
        <v>4338</v>
      </c>
      <c r="B3691" s="5">
        <v>44979</v>
      </c>
      <c r="C3691" t="s">
        <v>96</v>
      </c>
      <c r="D3691" t="s">
        <v>356</v>
      </c>
      <c r="E3691">
        <v>7</v>
      </c>
      <c r="F3691" t="str">
        <f t="shared" si="228"/>
        <v>Bulk</v>
      </c>
      <c r="G3691" s="3">
        <v>396</v>
      </c>
      <c r="H3691">
        <v>5</v>
      </c>
      <c r="I3691" t="str">
        <f t="shared" si="229"/>
        <v>discounted</v>
      </c>
      <c r="J3691" s="3">
        <f>Table3[[#This Row],[Quantity_Sold]]*Table3[[#This Row],[Selling_Price]]</f>
        <v>2772</v>
      </c>
      <c r="K3691" s="3">
        <f t="shared" si="230"/>
        <v>19.8</v>
      </c>
      <c r="L3691" s="3">
        <f t="shared" si="231"/>
        <v>2752.2</v>
      </c>
      <c r="M3691" s="3" t="str">
        <f>TEXT(Table3[[#This Row],[Date]], "mmmm")</f>
        <v>February</v>
      </c>
      <c r="N3691" s="3" t="str">
        <f>_xlfn.XLOOKUP(D3691,Customers!A:A,Customers!B:B )</f>
        <v>Nash, Rich and Hill</v>
      </c>
      <c r="O3691" s="3" t="str">
        <f>_xlfn.XLOOKUP(C3691,Books!A:A,Books!B:B)</f>
        <v>Green city audience</v>
      </c>
      <c r="P3691" s="3" t="str">
        <f>INDEX(Customers!B:B,MATCH(D3691,Customers!A:A,0))</f>
        <v>Nash, Rich and Hill</v>
      </c>
    </row>
    <row r="3692" spans="1:16">
      <c r="A3692" t="s">
        <v>4339</v>
      </c>
      <c r="B3692" s="5">
        <v>44969</v>
      </c>
      <c r="C3692" t="s">
        <v>98</v>
      </c>
      <c r="D3692" t="s">
        <v>608</v>
      </c>
      <c r="E3692">
        <v>7</v>
      </c>
      <c r="F3692" t="str">
        <f t="shared" si="228"/>
        <v>Bulk</v>
      </c>
      <c r="G3692" s="3">
        <v>206</v>
      </c>
      <c r="H3692">
        <v>10</v>
      </c>
      <c r="I3692" t="str">
        <f t="shared" si="229"/>
        <v>discounted</v>
      </c>
      <c r="J3692" s="3">
        <f>Table3[[#This Row],[Quantity_Sold]]*Table3[[#This Row],[Selling_Price]]</f>
        <v>1442</v>
      </c>
      <c r="K3692" s="3">
        <f t="shared" si="230"/>
        <v>20.6</v>
      </c>
      <c r="L3692" s="3">
        <f t="shared" si="231"/>
        <v>1421.4</v>
      </c>
      <c r="M3692" s="3" t="str">
        <f>TEXT(Table3[[#This Row],[Date]], "mmmm")</f>
        <v>February</v>
      </c>
      <c r="N3692" s="3" t="str">
        <f>_xlfn.XLOOKUP(D3692,Customers!A:A,Customers!B:B )</f>
        <v>Taylor Group</v>
      </c>
      <c r="O3692" s="3" t="str">
        <f>_xlfn.XLOOKUP(C3692,Books!A:A,Books!B:B)</f>
        <v>Inside lot never discover</v>
      </c>
      <c r="P3692" s="3" t="str">
        <f>INDEX(Customers!B:B,MATCH(D3692,Customers!A:A,0))</f>
        <v>Taylor Group</v>
      </c>
    </row>
    <row r="3693" spans="1:16">
      <c r="A3693" t="s">
        <v>4340</v>
      </c>
      <c r="B3693" s="5">
        <v>44971</v>
      </c>
      <c r="C3693" t="s">
        <v>112</v>
      </c>
      <c r="D3693" t="s">
        <v>430</v>
      </c>
      <c r="E3693">
        <v>3</v>
      </c>
      <c r="F3693" t="str">
        <f t="shared" si="228"/>
        <v>normal</v>
      </c>
      <c r="G3693" s="3">
        <v>462</v>
      </c>
      <c r="H3693">
        <v>15</v>
      </c>
      <c r="I3693" t="str">
        <f t="shared" si="229"/>
        <v>discounted</v>
      </c>
      <c r="J3693" s="3">
        <f>Table3[[#This Row],[Quantity_Sold]]*Table3[[#This Row],[Selling_Price]]</f>
        <v>1386</v>
      </c>
      <c r="K3693" s="3">
        <f t="shared" si="230"/>
        <v>69.3</v>
      </c>
      <c r="L3693" s="3">
        <f t="shared" si="231"/>
        <v>1316.7</v>
      </c>
      <c r="M3693" s="3" t="str">
        <f>TEXT(Table3[[#This Row],[Date]], "mmmm")</f>
        <v>February</v>
      </c>
      <c r="N3693" s="3" t="str">
        <f>_xlfn.XLOOKUP(D3693,Customers!A:A,Customers!B:B )</f>
        <v>Ford PLC</v>
      </c>
      <c r="O3693" s="3" t="str">
        <f>_xlfn.XLOOKUP(C3693,Books!A:A,Books!B:B)</f>
        <v>Now stage</v>
      </c>
      <c r="P3693" s="3" t="str">
        <f>INDEX(Customers!B:B,MATCH(D3693,Customers!A:A,0))</f>
        <v>Ford PLC</v>
      </c>
    </row>
    <row r="3694" spans="1:16">
      <c r="A3694" t="s">
        <v>4341</v>
      </c>
      <c r="B3694" s="5">
        <v>44982</v>
      </c>
      <c r="C3694" t="s">
        <v>38</v>
      </c>
      <c r="D3694" t="s">
        <v>320</v>
      </c>
      <c r="E3694">
        <v>7</v>
      </c>
      <c r="F3694" t="str">
        <f t="shared" si="228"/>
        <v>Bulk</v>
      </c>
      <c r="G3694" s="3">
        <v>417</v>
      </c>
      <c r="H3694">
        <v>15</v>
      </c>
      <c r="I3694" t="str">
        <f t="shared" si="229"/>
        <v>discounted</v>
      </c>
      <c r="J3694" s="3">
        <f>Table3[[#This Row],[Quantity_Sold]]*Table3[[#This Row],[Selling_Price]]</f>
        <v>2919</v>
      </c>
      <c r="K3694" s="3">
        <f t="shared" si="230"/>
        <v>62.55</v>
      </c>
      <c r="L3694" s="3">
        <f t="shared" si="231"/>
        <v>2856.45</v>
      </c>
      <c r="M3694" s="3" t="str">
        <f>TEXT(Table3[[#This Row],[Date]], "mmmm")</f>
        <v>February</v>
      </c>
      <c r="N3694" s="3" t="str">
        <f>_xlfn.XLOOKUP(D3694,Customers!A:A,Customers!B:B )</f>
        <v>Warner, Willis and Ray</v>
      </c>
      <c r="O3694" s="3" t="str">
        <f>_xlfn.XLOOKUP(C3694,Books!A:A,Books!B:B)</f>
        <v>Impact believe worker look</v>
      </c>
      <c r="P3694" s="3" t="str">
        <f>INDEX(Customers!B:B,MATCH(D3694,Customers!A:A,0))</f>
        <v>Warner, Willis and Ray</v>
      </c>
    </row>
    <row r="3695" spans="1:16">
      <c r="A3695" t="s">
        <v>4342</v>
      </c>
      <c r="B3695" s="5">
        <v>44960</v>
      </c>
      <c r="C3695" t="s">
        <v>84</v>
      </c>
      <c r="D3695" t="s">
        <v>390</v>
      </c>
      <c r="E3695">
        <v>8</v>
      </c>
      <c r="F3695" t="str">
        <f t="shared" si="228"/>
        <v>Bulk</v>
      </c>
      <c r="G3695" s="3">
        <v>481</v>
      </c>
      <c r="H3695">
        <v>0</v>
      </c>
      <c r="I3695" t="str">
        <f t="shared" si="229"/>
        <v>full price</v>
      </c>
      <c r="J3695" s="3">
        <f>Table3[[#This Row],[Quantity_Sold]]*Table3[[#This Row],[Selling_Price]]</f>
        <v>3848</v>
      </c>
      <c r="K3695" s="3">
        <f t="shared" si="230"/>
        <v>0</v>
      </c>
      <c r="L3695" s="3">
        <f t="shared" si="231"/>
        <v>3848</v>
      </c>
      <c r="M3695" s="3" t="str">
        <f>TEXT(Table3[[#This Row],[Date]], "mmmm")</f>
        <v>February</v>
      </c>
      <c r="N3695" s="3" t="str">
        <f>_xlfn.XLOOKUP(D3695,Customers!A:A,Customers!B:B )</f>
        <v>Rodriguez, Brown and Daniels</v>
      </c>
      <c r="O3695" s="3" t="str">
        <f>_xlfn.XLOOKUP(C3695,Books!A:A,Books!B:B)</f>
        <v>Statement back brother</v>
      </c>
      <c r="P3695" s="3" t="str">
        <f>INDEX(Customers!B:B,MATCH(D3695,Customers!A:A,0))</f>
        <v>Rodriguez, Brown and Daniels</v>
      </c>
    </row>
    <row r="3696" spans="1:16">
      <c r="A3696" t="s">
        <v>4343</v>
      </c>
      <c r="B3696" s="5">
        <v>44962</v>
      </c>
      <c r="C3696" t="s">
        <v>46</v>
      </c>
      <c r="D3696" t="s">
        <v>538</v>
      </c>
      <c r="E3696">
        <v>3</v>
      </c>
      <c r="F3696" t="str">
        <f t="shared" si="228"/>
        <v>normal</v>
      </c>
      <c r="G3696" s="3">
        <v>167</v>
      </c>
      <c r="H3696">
        <v>0</v>
      </c>
      <c r="I3696" t="str">
        <f t="shared" si="229"/>
        <v>full price</v>
      </c>
      <c r="J3696" s="3">
        <f>Table3[[#This Row],[Quantity_Sold]]*Table3[[#This Row],[Selling_Price]]</f>
        <v>501</v>
      </c>
      <c r="K3696" s="3">
        <f t="shared" si="230"/>
        <v>0</v>
      </c>
      <c r="L3696" s="3">
        <f t="shared" si="231"/>
        <v>501</v>
      </c>
      <c r="M3696" s="3" t="str">
        <f>TEXT(Table3[[#This Row],[Date]], "mmmm")</f>
        <v>February</v>
      </c>
      <c r="N3696" s="3" t="str">
        <f>_xlfn.XLOOKUP(D3696,Customers!A:A,Customers!B:B )</f>
        <v>Savage, Boyle and Kennedy</v>
      </c>
      <c r="O3696" s="3" t="str">
        <f>_xlfn.XLOOKUP(C3696,Books!A:A,Books!B:B)</f>
        <v>Result population age</v>
      </c>
      <c r="P3696" s="3" t="str">
        <f>INDEX(Customers!B:B,MATCH(D3696,Customers!A:A,0))</f>
        <v>Savage, Boyle and Kennedy</v>
      </c>
    </row>
    <row r="3697" spans="1:16">
      <c r="A3697" t="s">
        <v>4344</v>
      </c>
      <c r="B3697" s="5">
        <v>44958</v>
      </c>
      <c r="C3697" t="s">
        <v>13</v>
      </c>
      <c r="D3697" t="s">
        <v>210</v>
      </c>
      <c r="E3697">
        <v>3</v>
      </c>
      <c r="F3697" t="str">
        <f t="shared" si="228"/>
        <v>normal</v>
      </c>
      <c r="G3697" s="3">
        <v>354</v>
      </c>
      <c r="H3697">
        <v>15</v>
      </c>
      <c r="I3697" t="str">
        <f t="shared" si="229"/>
        <v>discounted</v>
      </c>
      <c r="J3697" s="3">
        <f>Table3[[#This Row],[Quantity_Sold]]*Table3[[#This Row],[Selling_Price]]</f>
        <v>1062</v>
      </c>
      <c r="K3697" s="3">
        <f t="shared" si="230"/>
        <v>53.1</v>
      </c>
      <c r="L3697" s="3">
        <f t="shared" si="231"/>
        <v>1008.9</v>
      </c>
      <c r="M3697" s="3" t="str">
        <f>TEXT(Table3[[#This Row],[Date]], "mmmm")</f>
        <v>February</v>
      </c>
      <c r="N3697" s="3" t="str">
        <f>_xlfn.XLOOKUP(D3697,Customers!A:A,Customers!B:B )</f>
        <v>Green-Everett</v>
      </c>
      <c r="O3697" s="3" t="str">
        <f>_xlfn.XLOOKUP(C3697,Books!A:A,Books!B:B)</f>
        <v>Food ability</v>
      </c>
      <c r="P3697" s="3" t="str">
        <f>INDEX(Customers!B:B,MATCH(D3697,Customers!A:A,0))</f>
        <v>Green-Everett</v>
      </c>
    </row>
    <row r="3698" spans="1:16">
      <c r="A3698" t="s">
        <v>4345</v>
      </c>
      <c r="B3698" s="5">
        <v>44960</v>
      </c>
      <c r="C3698" t="s">
        <v>68</v>
      </c>
      <c r="D3698" t="s">
        <v>176</v>
      </c>
      <c r="E3698">
        <v>6</v>
      </c>
      <c r="F3698" t="str">
        <f t="shared" si="228"/>
        <v>Bulk</v>
      </c>
      <c r="G3698" s="3">
        <v>410</v>
      </c>
      <c r="H3698">
        <v>15</v>
      </c>
      <c r="I3698" t="str">
        <f t="shared" si="229"/>
        <v>discounted</v>
      </c>
      <c r="J3698" s="3">
        <f>Table3[[#This Row],[Quantity_Sold]]*Table3[[#This Row],[Selling_Price]]</f>
        <v>2460</v>
      </c>
      <c r="K3698" s="3">
        <f t="shared" si="230"/>
        <v>61.5</v>
      </c>
      <c r="L3698" s="3">
        <f t="shared" si="231"/>
        <v>2398.5</v>
      </c>
      <c r="M3698" s="3" t="str">
        <f>TEXT(Table3[[#This Row],[Date]], "mmmm")</f>
        <v>February</v>
      </c>
      <c r="N3698" s="3" t="str">
        <f>_xlfn.XLOOKUP(D3698,Customers!A:A,Customers!B:B )</f>
        <v>Pierce, Cross and Solomon</v>
      </c>
      <c r="O3698" s="3" t="str">
        <f>_xlfn.XLOOKUP(C3698,Books!A:A,Books!B:B)</f>
        <v>Audience will series</v>
      </c>
      <c r="P3698" s="3" t="str">
        <f>INDEX(Customers!B:B,MATCH(D3698,Customers!A:A,0))</f>
        <v>Pierce, Cross and Solomon</v>
      </c>
    </row>
    <row r="3699" spans="1:16">
      <c r="A3699" t="s">
        <v>4346</v>
      </c>
      <c r="B3699" s="5">
        <v>44979</v>
      </c>
      <c r="C3699" t="s">
        <v>36</v>
      </c>
      <c r="D3699" t="s">
        <v>412</v>
      </c>
      <c r="E3699">
        <v>9</v>
      </c>
      <c r="F3699" t="str">
        <f t="shared" si="228"/>
        <v>Bulk</v>
      </c>
      <c r="G3699" s="3">
        <v>420</v>
      </c>
      <c r="H3699">
        <v>5</v>
      </c>
      <c r="I3699" t="str">
        <f t="shared" si="229"/>
        <v>discounted</v>
      </c>
      <c r="J3699" s="3">
        <f>Table3[[#This Row],[Quantity_Sold]]*Table3[[#This Row],[Selling_Price]]</f>
        <v>3780</v>
      </c>
      <c r="K3699" s="3">
        <f t="shared" si="230"/>
        <v>21</v>
      </c>
      <c r="L3699" s="3">
        <f t="shared" si="231"/>
        <v>3759</v>
      </c>
      <c r="M3699" s="3" t="str">
        <f>TEXT(Table3[[#This Row],[Date]], "mmmm")</f>
        <v>February</v>
      </c>
      <c r="N3699" s="3" t="str">
        <f>_xlfn.XLOOKUP(D3699,Customers!A:A,Customers!B:B )</f>
        <v>Mitchell, Mason and Cross</v>
      </c>
      <c r="O3699" s="3" t="str">
        <f>_xlfn.XLOOKUP(C3699,Books!A:A,Books!B:B)</f>
        <v>Try fast</v>
      </c>
      <c r="P3699" s="3" t="str">
        <f>INDEX(Customers!B:B,MATCH(D3699,Customers!A:A,0))</f>
        <v>Mitchell, Mason and Cross</v>
      </c>
    </row>
    <row r="3700" spans="1:16">
      <c r="A3700" t="s">
        <v>4347</v>
      </c>
      <c r="B3700" s="5">
        <v>44959</v>
      </c>
      <c r="C3700" t="s">
        <v>34</v>
      </c>
      <c r="D3700" t="s">
        <v>270</v>
      </c>
      <c r="E3700">
        <v>3</v>
      </c>
      <c r="F3700" t="str">
        <f t="shared" si="228"/>
        <v>normal</v>
      </c>
      <c r="G3700" s="3">
        <v>284</v>
      </c>
      <c r="H3700">
        <v>10</v>
      </c>
      <c r="I3700" t="str">
        <f t="shared" si="229"/>
        <v>discounted</v>
      </c>
      <c r="J3700" s="3">
        <f>Table3[[#This Row],[Quantity_Sold]]*Table3[[#This Row],[Selling_Price]]</f>
        <v>852</v>
      </c>
      <c r="K3700" s="3">
        <f t="shared" si="230"/>
        <v>28.4</v>
      </c>
      <c r="L3700" s="3">
        <f t="shared" si="231"/>
        <v>823.6</v>
      </c>
      <c r="M3700" s="3" t="str">
        <f>TEXT(Table3[[#This Row],[Date]], "mmmm")</f>
        <v>February</v>
      </c>
      <c r="N3700" s="3" t="str">
        <f>_xlfn.XLOOKUP(D3700,Customers!A:A,Customers!B:B )</f>
        <v>Martin Group</v>
      </c>
      <c r="O3700" s="3" t="str">
        <f>_xlfn.XLOOKUP(C3700,Books!A:A,Books!B:B)</f>
        <v>Against realize bill</v>
      </c>
      <c r="P3700" s="3" t="str">
        <f>INDEX(Customers!B:B,MATCH(D3700,Customers!A:A,0))</f>
        <v>Martin Group</v>
      </c>
    </row>
    <row r="3701" spans="1:16">
      <c r="A3701" t="s">
        <v>4348</v>
      </c>
      <c r="B3701" s="5">
        <v>44963</v>
      </c>
      <c r="C3701" t="s">
        <v>64</v>
      </c>
      <c r="D3701" t="s">
        <v>306</v>
      </c>
      <c r="E3701">
        <v>4</v>
      </c>
      <c r="F3701" t="str">
        <f t="shared" si="228"/>
        <v>normal</v>
      </c>
      <c r="G3701" s="3">
        <v>487</v>
      </c>
      <c r="H3701">
        <v>0</v>
      </c>
      <c r="I3701" t="str">
        <f t="shared" si="229"/>
        <v>full price</v>
      </c>
      <c r="J3701" s="3">
        <f>Table3[[#This Row],[Quantity_Sold]]*Table3[[#This Row],[Selling_Price]]</f>
        <v>1948</v>
      </c>
      <c r="K3701" s="3">
        <f t="shared" si="230"/>
        <v>0</v>
      </c>
      <c r="L3701" s="3">
        <f t="shared" si="231"/>
        <v>1948</v>
      </c>
      <c r="M3701" s="3" t="str">
        <f>TEXT(Table3[[#This Row],[Date]], "mmmm")</f>
        <v>February</v>
      </c>
      <c r="N3701" s="3" t="str">
        <f>_xlfn.XLOOKUP(D3701,Customers!A:A,Customers!B:B )</f>
        <v>Brown-Smith</v>
      </c>
      <c r="O3701" s="3" t="str">
        <f>_xlfn.XLOOKUP(C3701,Books!A:A,Books!B:B)</f>
        <v>Health beyond back</v>
      </c>
      <c r="P3701" s="3" t="str">
        <f>INDEX(Customers!B:B,MATCH(D3701,Customers!A:A,0))</f>
        <v>Brown-Smith</v>
      </c>
    </row>
    <row r="3702" spans="1:16">
      <c r="A3702" t="s">
        <v>4349</v>
      </c>
      <c r="B3702" s="5">
        <v>44964</v>
      </c>
      <c r="C3702" t="s">
        <v>124</v>
      </c>
      <c r="D3702" t="s">
        <v>224</v>
      </c>
      <c r="E3702">
        <v>1</v>
      </c>
      <c r="F3702" t="str">
        <f t="shared" si="228"/>
        <v>normal</v>
      </c>
      <c r="G3702" s="3">
        <v>362</v>
      </c>
      <c r="H3702">
        <v>10</v>
      </c>
      <c r="I3702" t="str">
        <f t="shared" si="229"/>
        <v>discounted</v>
      </c>
      <c r="J3702" s="3">
        <f>Table3[[#This Row],[Quantity_Sold]]*Table3[[#This Row],[Selling_Price]]</f>
        <v>362</v>
      </c>
      <c r="K3702" s="3">
        <f t="shared" si="230"/>
        <v>36.200000000000003</v>
      </c>
      <c r="L3702" s="3">
        <f t="shared" si="231"/>
        <v>325.8</v>
      </c>
      <c r="M3702" s="3" t="str">
        <f>TEXT(Table3[[#This Row],[Date]], "mmmm")</f>
        <v>February</v>
      </c>
      <c r="N3702" s="3" t="str">
        <f>_xlfn.XLOOKUP(D3702,Customers!A:A,Customers!B:B )</f>
        <v>Williams Ltd</v>
      </c>
      <c r="O3702" s="3" t="str">
        <f>_xlfn.XLOOKUP(C3702,Books!A:A,Books!B:B)</f>
        <v>Financial</v>
      </c>
      <c r="P3702" s="3" t="str">
        <f>INDEX(Customers!B:B,MATCH(D3702,Customers!A:A,0))</f>
        <v>Williams Ltd</v>
      </c>
    </row>
    <row r="3703" spans="1:16">
      <c r="A3703" t="s">
        <v>4350</v>
      </c>
      <c r="B3703" s="5">
        <v>44965</v>
      </c>
      <c r="C3703" t="s">
        <v>48</v>
      </c>
      <c r="D3703" t="s">
        <v>182</v>
      </c>
      <c r="E3703">
        <v>10</v>
      </c>
      <c r="F3703" t="str">
        <f t="shared" si="228"/>
        <v>Bulk</v>
      </c>
      <c r="G3703" s="3">
        <v>386</v>
      </c>
      <c r="H3703">
        <v>5</v>
      </c>
      <c r="I3703" t="str">
        <f t="shared" si="229"/>
        <v>discounted</v>
      </c>
      <c r="J3703" s="3">
        <f>Table3[[#This Row],[Quantity_Sold]]*Table3[[#This Row],[Selling_Price]]</f>
        <v>3860</v>
      </c>
      <c r="K3703" s="3">
        <f t="shared" si="230"/>
        <v>19.3</v>
      </c>
      <c r="L3703" s="3">
        <f t="shared" si="231"/>
        <v>3840.7</v>
      </c>
      <c r="M3703" s="3" t="str">
        <f>TEXT(Table3[[#This Row],[Date]], "mmmm")</f>
        <v>February</v>
      </c>
      <c r="N3703" s="3" t="str">
        <f>_xlfn.XLOOKUP(D3703,Customers!A:A,Customers!B:B )</f>
        <v>Hernandez LLC</v>
      </c>
      <c r="O3703" s="3" t="str">
        <f>_xlfn.XLOOKUP(C3703,Books!A:A,Books!B:B)</f>
        <v>Choose level</v>
      </c>
      <c r="P3703" s="3" t="str">
        <f>INDEX(Customers!B:B,MATCH(D3703,Customers!A:A,0))</f>
        <v>Hernandez LLC</v>
      </c>
    </row>
    <row r="3704" spans="1:16">
      <c r="A3704" t="s">
        <v>4351</v>
      </c>
      <c r="B3704" s="5">
        <v>44981</v>
      </c>
      <c r="C3704" t="s">
        <v>28</v>
      </c>
      <c r="D3704" t="s">
        <v>632</v>
      </c>
      <c r="E3704">
        <v>7</v>
      </c>
      <c r="F3704" t="str">
        <f t="shared" si="228"/>
        <v>Bulk</v>
      </c>
      <c r="G3704" s="3">
        <v>342</v>
      </c>
      <c r="H3704">
        <v>5</v>
      </c>
      <c r="I3704" t="str">
        <f t="shared" si="229"/>
        <v>discounted</v>
      </c>
      <c r="J3704" s="3">
        <f>Table3[[#This Row],[Quantity_Sold]]*Table3[[#This Row],[Selling_Price]]</f>
        <v>2394</v>
      </c>
      <c r="K3704" s="3">
        <f t="shared" si="230"/>
        <v>17.100000000000001</v>
      </c>
      <c r="L3704" s="3">
        <f t="shared" si="231"/>
        <v>2376.9</v>
      </c>
      <c r="M3704" s="3" t="str">
        <f>TEXT(Table3[[#This Row],[Date]], "mmmm")</f>
        <v>February</v>
      </c>
      <c r="N3704" s="3" t="str">
        <f>_xlfn.XLOOKUP(D3704,Customers!A:A,Customers!B:B )</f>
        <v>Jones-Hunter</v>
      </c>
      <c r="O3704" s="3" t="str">
        <f>_xlfn.XLOOKUP(C3704,Books!A:A,Books!B:B)</f>
        <v>Eat pattern view</v>
      </c>
      <c r="P3704" s="3" t="str">
        <f>INDEX(Customers!B:B,MATCH(D3704,Customers!A:A,0))</f>
        <v>Jones-Hunter</v>
      </c>
    </row>
    <row r="3705" spans="1:16">
      <c r="A3705" t="s">
        <v>4352</v>
      </c>
      <c r="B3705" s="5">
        <v>44958</v>
      </c>
      <c r="C3705" t="s">
        <v>7</v>
      </c>
      <c r="D3705" t="s">
        <v>554</v>
      </c>
      <c r="E3705">
        <v>10</v>
      </c>
      <c r="F3705" t="str">
        <f t="shared" si="228"/>
        <v>Bulk</v>
      </c>
      <c r="G3705" s="3">
        <v>341</v>
      </c>
      <c r="H3705">
        <v>10</v>
      </c>
      <c r="I3705" t="str">
        <f t="shared" si="229"/>
        <v>discounted</v>
      </c>
      <c r="J3705" s="3">
        <f>Table3[[#This Row],[Quantity_Sold]]*Table3[[#This Row],[Selling_Price]]</f>
        <v>3410</v>
      </c>
      <c r="K3705" s="3">
        <f t="shared" si="230"/>
        <v>34.1</v>
      </c>
      <c r="L3705" s="3">
        <f t="shared" si="231"/>
        <v>3375.9</v>
      </c>
      <c r="M3705" s="3" t="str">
        <f>TEXT(Table3[[#This Row],[Date]], "mmmm")</f>
        <v>February</v>
      </c>
      <c r="N3705" s="3" t="str">
        <f>_xlfn.XLOOKUP(D3705,Customers!A:A,Customers!B:B )</f>
        <v>Casey-Orozco</v>
      </c>
      <c r="O3705" s="3" t="str">
        <f>_xlfn.XLOOKUP(C3705,Books!A:A,Books!B:B)</f>
        <v>Key protect simple fall</v>
      </c>
      <c r="P3705" s="3" t="str">
        <f>INDEX(Customers!B:B,MATCH(D3705,Customers!A:A,0))</f>
        <v>Casey-Orozco</v>
      </c>
    </row>
    <row r="3706" spans="1:16">
      <c r="A3706" t="s">
        <v>4353</v>
      </c>
      <c r="B3706" s="5">
        <v>44981</v>
      </c>
      <c r="C3706" t="s">
        <v>36</v>
      </c>
      <c r="D3706" t="s">
        <v>256</v>
      </c>
      <c r="E3706">
        <v>8</v>
      </c>
      <c r="F3706" t="str">
        <f t="shared" si="228"/>
        <v>Bulk</v>
      </c>
      <c r="G3706" s="3">
        <v>420</v>
      </c>
      <c r="H3706">
        <v>5</v>
      </c>
      <c r="I3706" t="str">
        <f t="shared" si="229"/>
        <v>discounted</v>
      </c>
      <c r="J3706" s="3">
        <f>Table3[[#This Row],[Quantity_Sold]]*Table3[[#This Row],[Selling_Price]]</f>
        <v>3360</v>
      </c>
      <c r="K3706" s="3">
        <f t="shared" si="230"/>
        <v>21</v>
      </c>
      <c r="L3706" s="3">
        <f t="shared" si="231"/>
        <v>3339</v>
      </c>
      <c r="M3706" s="3" t="str">
        <f>TEXT(Table3[[#This Row],[Date]], "mmmm")</f>
        <v>February</v>
      </c>
      <c r="N3706" s="3" t="str">
        <f>_xlfn.XLOOKUP(D3706,Customers!A:A,Customers!B:B )</f>
        <v>Stevenson-Phillips</v>
      </c>
      <c r="O3706" s="3" t="str">
        <f>_xlfn.XLOOKUP(C3706,Books!A:A,Books!B:B)</f>
        <v>Try fast</v>
      </c>
      <c r="P3706" s="3" t="str">
        <f>INDEX(Customers!B:B,MATCH(D3706,Customers!A:A,0))</f>
        <v>Stevenson-Phillips</v>
      </c>
    </row>
    <row r="3707" spans="1:16">
      <c r="A3707" t="s">
        <v>4354</v>
      </c>
      <c r="B3707" s="5">
        <v>44968</v>
      </c>
      <c r="C3707" t="s">
        <v>64</v>
      </c>
      <c r="D3707" t="s">
        <v>184</v>
      </c>
      <c r="E3707">
        <v>5</v>
      </c>
      <c r="F3707" t="str">
        <f t="shared" si="228"/>
        <v>normal</v>
      </c>
      <c r="G3707" s="3">
        <v>487</v>
      </c>
      <c r="H3707">
        <v>10</v>
      </c>
      <c r="I3707" t="str">
        <f t="shared" si="229"/>
        <v>discounted</v>
      </c>
      <c r="J3707" s="3">
        <f>Table3[[#This Row],[Quantity_Sold]]*Table3[[#This Row],[Selling_Price]]</f>
        <v>2435</v>
      </c>
      <c r="K3707" s="3">
        <f t="shared" si="230"/>
        <v>48.7</v>
      </c>
      <c r="L3707" s="3">
        <f t="shared" si="231"/>
        <v>2386.3000000000002</v>
      </c>
      <c r="M3707" s="3" t="str">
        <f>TEXT(Table3[[#This Row],[Date]], "mmmm")</f>
        <v>February</v>
      </c>
      <c r="N3707" s="3" t="str">
        <f>_xlfn.XLOOKUP(D3707,Customers!A:A,Customers!B:B )</f>
        <v>Wells, Jones and Rogers</v>
      </c>
      <c r="O3707" s="3" t="str">
        <f>_xlfn.XLOOKUP(C3707,Books!A:A,Books!B:B)</f>
        <v>Health beyond back</v>
      </c>
      <c r="P3707" s="3" t="str">
        <f>INDEX(Customers!B:B,MATCH(D3707,Customers!A:A,0))</f>
        <v>Wells, Jones and Rogers</v>
      </c>
    </row>
    <row r="3708" spans="1:16">
      <c r="A3708" t="s">
        <v>4355</v>
      </c>
      <c r="B3708" s="5">
        <v>44962</v>
      </c>
      <c r="C3708" t="s">
        <v>90</v>
      </c>
      <c r="D3708" t="s">
        <v>162</v>
      </c>
      <c r="E3708">
        <v>7</v>
      </c>
      <c r="F3708" t="str">
        <f t="shared" si="228"/>
        <v>Bulk</v>
      </c>
      <c r="G3708" s="3">
        <v>222</v>
      </c>
      <c r="H3708">
        <v>5</v>
      </c>
      <c r="I3708" t="str">
        <f t="shared" si="229"/>
        <v>discounted</v>
      </c>
      <c r="J3708" s="3">
        <f>Table3[[#This Row],[Quantity_Sold]]*Table3[[#This Row],[Selling_Price]]</f>
        <v>1554</v>
      </c>
      <c r="K3708" s="3">
        <f t="shared" si="230"/>
        <v>11.1</v>
      </c>
      <c r="L3708" s="3">
        <f t="shared" si="231"/>
        <v>1542.9</v>
      </c>
      <c r="M3708" s="3" t="str">
        <f>TEXT(Table3[[#This Row],[Date]], "mmmm")</f>
        <v>February</v>
      </c>
      <c r="N3708" s="3" t="str">
        <f>_xlfn.XLOOKUP(D3708,Customers!A:A,Customers!B:B )</f>
        <v>Trevino PLC</v>
      </c>
      <c r="O3708" s="3" t="str">
        <f>_xlfn.XLOOKUP(C3708,Books!A:A,Books!B:B)</f>
        <v>Remember approach buy</v>
      </c>
      <c r="P3708" s="3" t="str">
        <f>INDEX(Customers!B:B,MATCH(D3708,Customers!A:A,0))</f>
        <v>Trevino PLC</v>
      </c>
    </row>
    <row r="3709" spans="1:16">
      <c r="A3709" t="s">
        <v>4356</v>
      </c>
      <c r="B3709" s="5">
        <v>44959</v>
      </c>
      <c r="C3709" t="s">
        <v>96</v>
      </c>
      <c r="D3709" t="s">
        <v>384</v>
      </c>
      <c r="E3709">
        <v>4</v>
      </c>
      <c r="F3709" t="str">
        <f t="shared" si="228"/>
        <v>normal</v>
      </c>
      <c r="G3709" s="3">
        <v>396</v>
      </c>
      <c r="H3709">
        <v>15</v>
      </c>
      <c r="I3709" t="str">
        <f t="shared" si="229"/>
        <v>discounted</v>
      </c>
      <c r="J3709" s="3">
        <f>Table3[[#This Row],[Quantity_Sold]]*Table3[[#This Row],[Selling_Price]]</f>
        <v>1584</v>
      </c>
      <c r="K3709" s="3">
        <f t="shared" si="230"/>
        <v>59.4</v>
      </c>
      <c r="L3709" s="3">
        <f t="shared" si="231"/>
        <v>1524.6</v>
      </c>
      <c r="M3709" s="3" t="str">
        <f>TEXT(Table3[[#This Row],[Date]], "mmmm")</f>
        <v>February</v>
      </c>
      <c r="N3709" s="3" t="str">
        <f>_xlfn.XLOOKUP(D3709,Customers!A:A,Customers!B:B )</f>
        <v>Mendoza-Burke</v>
      </c>
      <c r="O3709" s="3" t="str">
        <f>_xlfn.XLOOKUP(C3709,Books!A:A,Books!B:B)</f>
        <v>Green city audience</v>
      </c>
      <c r="P3709" s="3" t="str">
        <f>INDEX(Customers!B:B,MATCH(D3709,Customers!A:A,0))</f>
        <v>Mendoza-Burke</v>
      </c>
    </row>
    <row r="3710" spans="1:16">
      <c r="A3710" t="s">
        <v>4357</v>
      </c>
      <c r="B3710" s="5">
        <v>44982</v>
      </c>
      <c r="C3710" t="s">
        <v>120</v>
      </c>
      <c r="D3710" t="s">
        <v>590</v>
      </c>
      <c r="E3710">
        <v>8</v>
      </c>
      <c r="F3710" t="str">
        <f t="shared" si="228"/>
        <v>Bulk</v>
      </c>
      <c r="G3710" s="3">
        <v>204</v>
      </c>
      <c r="H3710">
        <v>10</v>
      </c>
      <c r="I3710" t="str">
        <f t="shared" si="229"/>
        <v>discounted</v>
      </c>
      <c r="J3710" s="3">
        <f>Table3[[#This Row],[Quantity_Sold]]*Table3[[#This Row],[Selling_Price]]</f>
        <v>1632</v>
      </c>
      <c r="K3710" s="3">
        <f t="shared" si="230"/>
        <v>20.399999999999999</v>
      </c>
      <c r="L3710" s="3">
        <f t="shared" si="231"/>
        <v>1611.6</v>
      </c>
      <c r="M3710" s="3" t="str">
        <f>TEXT(Table3[[#This Row],[Date]], "mmmm")</f>
        <v>February</v>
      </c>
      <c r="N3710" s="3" t="str">
        <f>_xlfn.XLOOKUP(D3710,Customers!A:A,Customers!B:B )</f>
        <v>Mills, Robles and Smith</v>
      </c>
      <c r="O3710" s="3" t="str">
        <f>_xlfn.XLOOKUP(C3710,Books!A:A,Books!B:B)</f>
        <v>Expect turn</v>
      </c>
      <c r="P3710" s="3" t="str">
        <f>INDEX(Customers!B:B,MATCH(D3710,Customers!A:A,0))</f>
        <v>Mills, Robles and Smith</v>
      </c>
    </row>
    <row r="3711" spans="1:16">
      <c r="A3711" t="s">
        <v>4358</v>
      </c>
      <c r="B3711" s="5">
        <v>44974</v>
      </c>
      <c r="C3711" t="s">
        <v>10</v>
      </c>
      <c r="D3711" t="s">
        <v>147</v>
      </c>
      <c r="E3711">
        <v>8</v>
      </c>
      <c r="F3711" t="str">
        <f t="shared" si="228"/>
        <v>Bulk</v>
      </c>
      <c r="G3711" s="3">
        <v>167</v>
      </c>
      <c r="H3711">
        <v>15</v>
      </c>
      <c r="I3711" t="str">
        <f t="shared" si="229"/>
        <v>discounted</v>
      </c>
      <c r="J3711" s="3">
        <f>Table3[[#This Row],[Quantity_Sold]]*Table3[[#This Row],[Selling_Price]]</f>
        <v>1336</v>
      </c>
      <c r="K3711" s="3">
        <f t="shared" si="230"/>
        <v>25.05</v>
      </c>
      <c r="L3711" s="3">
        <f t="shared" si="231"/>
        <v>1310.95</v>
      </c>
      <c r="M3711" s="3" t="str">
        <f>TEXT(Table3[[#This Row],[Date]], "mmmm")</f>
        <v>February</v>
      </c>
      <c r="N3711" s="3" t="str">
        <f>_xlfn.XLOOKUP(D3711,Customers!A:A,Customers!B:B )</f>
        <v>Callahan-Sullivan</v>
      </c>
      <c r="O3711" s="3" t="str">
        <f>_xlfn.XLOOKUP(C3711,Books!A:A,Books!B:B)</f>
        <v>Late</v>
      </c>
      <c r="P3711" s="3" t="str">
        <f>INDEX(Customers!B:B,MATCH(D3711,Customers!A:A,0))</f>
        <v>Callahan-Sullivan</v>
      </c>
    </row>
    <row r="3712" spans="1:16">
      <c r="A3712" t="s">
        <v>4359</v>
      </c>
      <c r="B3712" s="5">
        <v>44969</v>
      </c>
      <c r="C3712" t="s">
        <v>66</v>
      </c>
      <c r="D3712" t="s">
        <v>562</v>
      </c>
      <c r="E3712">
        <v>6</v>
      </c>
      <c r="F3712" t="str">
        <f t="shared" si="228"/>
        <v>Bulk</v>
      </c>
      <c r="G3712" s="3">
        <v>271</v>
      </c>
      <c r="H3712">
        <v>10</v>
      </c>
      <c r="I3712" t="str">
        <f t="shared" si="229"/>
        <v>discounted</v>
      </c>
      <c r="J3712" s="3">
        <f>Table3[[#This Row],[Quantity_Sold]]*Table3[[#This Row],[Selling_Price]]</f>
        <v>1626</v>
      </c>
      <c r="K3712" s="3">
        <f t="shared" si="230"/>
        <v>27.1</v>
      </c>
      <c r="L3712" s="3">
        <f t="shared" si="231"/>
        <v>1598.9</v>
      </c>
      <c r="M3712" s="3" t="str">
        <f>TEXT(Table3[[#This Row],[Date]], "mmmm")</f>
        <v>February</v>
      </c>
      <c r="N3712" s="3" t="str">
        <f>_xlfn.XLOOKUP(D3712,Customers!A:A,Customers!B:B )</f>
        <v>Nelson, Martinez and Malone</v>
      </c>
      <c r="O3712" s="3" t="str">
        <f>_xlfn.XLOOKUP(C3712,Books!A:A,Books!B:B)</f>
        <v>Easy citizen time</v>
      </c>
      <c r="P3712" s="3" t="str">
        <f>INDEX(Customers!B:B,MATCH(D3712,Customers!A:A,0))</f>
        <v>Nelson, Martinez and Malone</v>
      </c>
    </row>
    <row r="3713" spans="1:16">
      <c r="A3713" t="s">
        <v>4360</v>
      </c>
      <c r="B3713" s="5">
        <v>44967</v>
      </c>
      <c r="C3713" t="s">
        <v>50</v>
      </c>
      <c r="D3713" t="s">
        <v>346</v>
      </c>
      <c r="E3713">
        <v>7</v>
      </c>
      <c r="F3713" t="str">
        <f t="shared" si="228"/>
        <v>Bulk</v>
      </c>
      <c r="G3713" s="3">
        <v>269</v>
      </c>
      <c r="H3713">
        <v>0</v>
      </c>
      <c r="I3713" t="str">
        <f t="shared" si="229"/>
        <v>full price</v>
      </c>
      <c r="J3713" s="3">
        <f>Table3[[#This Row],[Quantity_Sold]]*Table3[[#This Row],[Selling_Price]]</f>
        <v>1883</v>
      </c>
      <c r="K3713" s="3">
        <f t="shared" si="230"/>
        <v>0</v>
      </c>
      <c r="L3713" s="3">
        <f t="shared" si="231"/>
        <v>1883</v>
      </c>
      <c r="M3713" s="3" t="str">
        <f>TEXT(Table3[[#This Row],[Date]], "mmmm")</f>
        <v>February</v>
      </c>
      <c r="N3713" s="3" t="str">
        <f>_xlfn.XLOOKUP(D3713,Customers!A:A,Customers!B:B )</f>
        <v>Palmer Inc</v>
      </c>
      <c r="O3713" s="3" t="str">
        <f>_xlfn.XLOOKUP(C3713,Books!A:A,Books!B:B)</f>
        <v>Course history</v>
      </c>
      <c r="P3713" s="3" t="str">
        <f>INDEX(Customers!B:B,MATCH(D3713,Customers!A:A,0))</f>
        <v>Palmer Inc</v>
      </c>
    </row>
    <row r="3714" spans="1:16">
      <c r="A3714" t="s">
        <v>4361</v>
      </c>
      <c r="B3714" s="5">
        <v>44981</v>
      </c>
      <c r="C3714" t="s">
        <v>10</v>
      </c>
      <c r="D3714" t="s">
        <v>566</v>
      </c>
      <c r="E3714">
        <v>10</v>
      </c>
      <c r="F3714" t="str">
        <f t="shared" ref="F3714:F3777" si="232">IF(E3714&gt;5,"Bulk","normal")</f>
        <v>Bulk</v>
      </c>
      <c r="G3714" s="3">
        <v>167</v>
      </c>
      <c r="H3714">
        <v>15</v>
      </c>
      <c r="I3714" t="str">
        <f t="shared" ref="I3714:I3777" si="233">IF(H3714&gt;0,"discounted","full price")</f>
        <v>discounted</v>
      </c>
      <c r="J3714" s="3">
        <f>Table3[[#This Row],[Quantity_Sold]]*Table3[[#This Row],[Selling_Price]]</f>
        <v>1670</v>
      </c>
      <c r="K3714" s="3">
        <f t="shared" ref="K3714:K3777" si="234">H3714*G3714/100</f>
        <v>25.05</v>
      </c>
      <c r="L3714" s="3">
        <f t="shared" ref="L3714:L3777" si="235">J3714-K3714</f>
        <v>1644.95</v>
      </c>
      <c r="M3714" s="3" t="str">
        <f>TEXT(Table3[[#This Row],[Date]], "mmmm")</f>
        <v>February</v>
      </c>
      <c r="N3714" s="3" t="str">
        <f>_xlfn.XLOOKUP(D3714,Customers!A:A,Customers!B:B )</f>
        <v>Benson, Cervantes and Johnson</v>
      </c>
      <c r="O3714" s="3" t="str">
        <f>_xlfn.XLOOKUP(C3714,Books!A:A,Books!B:B)</f>
        <v>Late</v>
      </c>
      <c r="P3714" s="3" t="str">
        <f>INDEX(Customers!B:B,MATCH(D3714,Customers!A:A,0))</f>
        <v>Benson, Cervantes and Johnson</v>
      </c>
    </row>
    <row r="3715" spans="1:16">
      <c r="A3715" t="s">
        <v>4362</v>
      </c>
      <c r="B3715" s="5">
        <v>44972</v>
      </c>
      <c r="C3715" t="s">
        <v>116</v>
      </c>
      <c r="D3715" t="s">
        <v>218</v>
      </c>
      <c r="E3715">
        <v>1</v>
      </c>
      <c r="F3715" t="str">
        <f t="shared" si="232"/>
        <v>normal</v>
      </c>
      <c r="G3715" s="3">
        <v>209</v>
      </c>
      <c r="H3715">
        <v>5</v>
      </c>
      <c r="I3715" t="str">
        <f t="shared" si="233"/>
        <v>discounted</v>
      </c>
      <c r="J3715" s="3">
        <f>Table3[[#This Row],[Quantity_Sold]]*Table3[[#This Row],[Selling_Price]]</f>
        <v>209</v>
      </c>
      <c r="K3715" s="3">
        <f t="shared" si="234"/>
        <v>10.45</v>
      </c>
      <c r="L3715" s="3">
        <f t="shared" si="235"/>
        <v>198.55</v>
      </c>
      <c r="M3715" s="3" t="str">
        <f>TEXT(Table3[[#This Row],[Date]], "mmmm")</f>
        <v>February</v>
      </c>
      <c r="N3715" s="3" t="str">
        <f>_xlfn.XLOOKUP(D3715,Customers!A:A,Customers!B:B )</f>
        <v>Fox-Williams</v>
      </c>
      <c r="O3715" s="3" t="str">
        <f>_xlfn.XLOOKUP(C3715,Books!A:A,Books!B:B)</f>
        <v>Present positive</v>
      </c>
      <c r="P3715" s="3" t="str">
        <f>INDEX(Customers!B:B,MATCH(D3715,Customers!A:A,0))</f>
        <v>Fox-Williams</v>
      </c>
    </row>
    <row r="3716" spans="1:16">
      <c r="A3716" t="s">
        <v>4363</v>
      </c>
      <c r="B3716" s="5">
        <v>44975</v>
      </c>
      <c r="C3716" t="s">
        <v>116</v>
      </c>
      <c r="D3716" t="s">
        <v>594</v>
      </c>
      <c r="E3716">
        <v>5</v>
      </c>
      <c r="F3716" t="str">
        <f t="shared" si="232"/>
        <v>normal</v>
      </c>
      <c r="G3716" s="3">
        <v>209</v>
      </c>
      <c r="H3716">
        <v>5</v>
      </c>
      <c r="I3716" t="str">
        <f t="shared" si="233"/>
        <v>discounted</v>
      </c>
      <c r="J3716" s="3">
        <f>Table3[[#This Row],[Quantity_Sold]]*Table3[[#This Row],[Selling_Price]]</f>
        <v>1045</v>
      </c>
      <c r="K3716" s="3">
        <f t="shared" si="234"/>
        <v>10.45</v>
      </c>
      <c r="L3716" s="3">
        <f t="shared" si="235"/>
        <v>1034.55</v>
      </c>
      <c r="M3716" s="3" t="str">
        <f>TEXT(Table3[[#This Row],[Date]], "mmmm")</f>
        <v>February</v>
      </c>
      <c r="N3716" s="3" t="str">
        <f>_xlfn.XLOOKUP(D3716,Customers!A:A,Customers!B:B )</f>
        <v>Bauer, Page and Archer</v>
      </c>
      <c r="O3716" s="3" t="str">
        <f>_xlfn.XLOOKUP(C3716,Books!A:A,Books!B:B)</f>
        <v>Present positive</v>
      </c>
      <c r="P3716" s="3" t="str">
        <f>INDEX(Customers!B:B,MATCH(D3716,Customers!A:A,0))</f>
        <v>Bauer, Page and Archer</v>
      </c>
    </row>
    <row r="3717" spans="1:16">
      <c r="A3717" t="s">
        <v>4364</v>
      </c>
      <c r="B3717" s="5">
        <v>44980</v>
      </c>
      <c r="C3717" t="s">
        <v>82</v>
      </c>
      <c r="D3717" t="s">
        <v>254</v>
      </c>
      <c r="E3717">
        <v>4</v>
      </c>
      <c r="F3717" t="str">
        <f t="shared" si="232"/>
        <v>normal</v>
      </c>
      <c r="G3717" s="3">
        <v>373</v>
      </c>
      <c r="H3717">
        <v>5</v>
      </c>
      <c r="I3717" t="str">
        <f t="shared" si="233"/>
        <v>discounted</v>
      </c>
      <c r="J3717" s="3">
        <f>Table3[[#This Row],[Quantity_Sold]]*Table3[[#This Row],[Selling_Price]]</f>
        <v>1492</v>
      </c>
      <c r="K3717" s="3">
        <f t="shared" si="234"/>
        <v>18.649999999999999</v>
      </c>
      <c r="L3717" s="3">
        <f t="shared" si="235"/>
        <v>1473.35</v>
      </c>
      <c r="M3717" s="3" t="str">
        <f>TEXT(Table3[[#This Row],[Date]], "mmmm")</f>
        <v>February</v>
      </c>
      <c r="N3717" s="3" t="str">
        <f>_xlfn.XLOOKUP(D3717,Customers!A:A,Customers!B:B )</f>
        <v>Nielsen, Chandler and Erickson</v>
      </c>
      <c r="O3717" s="3" t="str">
        <f>_xlfn.XLOOKUP(C3717,Books!A:A,Books!B:B)</f>
        <v>Light leader expect</v>
      </c>
      <c r="P3717" s="3" t="str">
        <f>INDEX(Customers!B:B,MATCH(D3717,Customers!A:A,0))</f>
        <v>Nielsen, Chandler and Erickson</v>
      </c>
    </row>
    <row r="3718" spans="1:16">
      <c r="A3718" t="s">
        <v>4365</v>
      </c>
      <c r="B3718" s="5">
        <v>44982</v>
      </c>
      <c r="C3718" t="s">
        <v>102</v>
      </c>
      <c r="D3718" t="s">
        <v>208</v>
      </c>
      <c r="E3718">
        <v>2</v>
      </c>
      <c r="F3718" t="str">
        <f t="shared" si="232"/>
        <v>normal</v>
      </c>
      <c r="G3718" s="3">
        <v>162</v>
      </c>
      <c r="H3718">
        <v>0</v>
      </c>
      <c r="I3718" t="str">
        <f t="shared" si="233"/>
        <v>full price</v>
      </c>
      <c r="J3718" s="3">
        <f>Table3[[#This Row],[Quantity_Sold]]*Table3[[#This Row],[Selling_Price]]</f>
        <v>324</v>
      </c>
      <c r="K3718" s="3">
        <f t="shared" si="234"/>
        <v>0</v>
      </c>
      <c r="L3718" s="3">
        <f t="shared" si="235"/>
        <v>324</v>
      </c>
      <c r="M3718" s="3" t="str">
        <f>TEXT(Table3[[#This Row],[Date]], "mmmm")</f>
        <v>February</v>
      </c>
      <c r="N3718" s="3" t="str">
        <f>_xlfn.XLOOKUP(D3718,Customers!A:A,Customers!B:B )</f>
        <v>Smith-Proctor</v>
      </c>
      <c r="O3718" s="3" t="str">
        <f>_xlfn.XLOOKUP(C3718,Books!A:A,Books!B:B)</f>
        <v>Effort same</v>
      </c>
      <c r="P3718" s="3" t="str">
        <f>INDEX(Customers!B:B,MATCH(D3718,Customers!A:A,0))</f>
        <v>Smith-Proctor</v>
      </c>
    </row>
    <row r="3719" spans="1:16">
      <c r="A3719" t="s">
        <v>4366</v>
      </c>
      <c r="B3719" s="5">
        <v>44983</v>
      </c>
      <c r="C3719" t="s">
        <v>48</v>
      </c>
      <c r="D3719" t="s">
        <v>442</v>
      </c>
      <c r="E3719">
        <v>10</v>
      </c>
      <c r="F3719" t="str">
        <f t="shared" si="232"/>
        <v>Bulk</v>
      </c>
      <c r="G3719" s="3">
        <v>386</v>
      </c>
      <c r="H3719">
        <v>5</v>
      </c>
      <c r="I3719" t="str">
        <f t="shared" si="233"/>
        <v>discounted</v>
      </c>
      <c r="J3719" s="3">
        <f>Table3[[#This Row],[Quantity_Sold]]*Table3[[#This Row],[Selling_Price]]</f>
        <v>3860</v>
      </c>
      <c r="K3719" s="3">
        <f t="shared" si="234"/>
        <v>19.3</v>
      </c>
      <c r="L3719" s="3">
        <f t="shared" si="235"/>
        <v>3840.7</v>
      </c>
      <c r="M3719" s="3" t="str">
        <f>TEXT(Table3[[#This Row],[Date]], "mmmm")</f>
        <v>February</v>
      </c>
      <c r="N3719" s="3" t="str">
        <f>_xlfn.XLOOKUP(D3719,Customers!A:A,Customers!B:B )</f>
        <v>Terry-Simpson</v>
      </c>
      <c r="O3719" s="3" t="str">
        <f>_xlfn.XLOOKUP(C3719,Books!A:A,Books!B:B)</f>
        <v>Choose level</v>
      </c>
      <c r="P3719" s="3" t="str">
        <f>INDEX(Customers!B:B,MATCH(D3719,Customers!A:A,0))</f>
        <v>Terry-Simpson</v>
      </c>
    </row>
    <row r="3720" spans="1:16">
      <c r="A3720" t="s">
        <v>4367</v>
      </c>
      <c r="B3720" s="5">
        <v>44971</v>
      </c>
      <c r="C3720" t="s">
        <v>62</v>
      </c>
      <c r="D3720" t="s">
        <v>180</v>
      </c>
      <c r="E3720">
        <v>10</v>
      </c>
      <c r="F3720" t="str">
        <f t="shared" si="232"/>
        <v>Bulk</v>
      </c>
      <c r="G3720" s="3">
        <v>336</v>
      </c>
      <c r="H3720">
        <v>5</v>
      </c>
      <c r="I3720" t="str">
        <f t="shared" si="233"/>
        <v>discounted</v>
      </c>
      <c r="J3720" s="3">
        <f>Table3[[#This Row],[Quantity_Sold]]*Table3[[#This Row],[Selling_Price]]</f>
        <v>3360</v>
      </c>
      <c r="K3720" s="3">
        <f t="shared" si="234"/>
        <v>16.8</v>
      </c>
      <c r="L3720" s="3">
        <f t="shared" si="235"/>
        <v>3343.2</v>
      </c>
      <c r="M3720" s="3" t="str">
        <f>TEXT(Table3[[#This Row],[Date]], "mmmm")</f>
        <v>February</v>
      </c>
      <c r="N3720" s="3" t="str">
        <f>_xlfn.XLOOKUP(D3720,Customers!A:A,Customers!B:B )</f>
        <v>Harris-Chandler</v>
      </c>
      <c r="O3720" s="3" t="str">
        <f>_xlfn.XLOOKUP(C3720,Books!A:A,Books!B:B)</f>
        <v>Wife get age</v>
      </c>
      <c r="P3720" s="3" t="str">
        <f>INDEX(Customers!B:B,MATCH(D3720,Customers!A:A,0))</f>
        <v>Harris-Chandler</v>
      </c>
    </row>
    <row r="3721" spans="1:16">
      <c r="A3721" t="s">
        <v>4368</v>
      </c>
      <c r="B3721" s="5">
        <v>44977</v>
      </c>
      <c r="C3721" t="s">
        <v>92</v>
      </c>
      <c r="D3721" t="s">
        <v>226</v>
      </c>
      <c r="E3721">
        <v>5</v>
      </c>
      <c r="F3721" t="str">
        <f t="shared" si="232"/>
        <v>normal</v>
      </c>
      <c r="G3721" s="3">
        <v>381</v>
      </c>
      <c r="H3721">
        <v>10</v>
      </c>
      <c r="I3721" t="str">
        <f t="shared" si="233"/>
        <v>discounted</v>
      </c>
      <c r="J3721" s="3">
        <f>Table3[[#This Row],[Quantity_Sold]]*Table3[[#This Row],[Selling_Price]]</f>
        <v>1905</v>
      </c>
      <c r="K3721" s="3">
        <f t="shared" si="234"/>
        <v>38.1</v>
      </c>
      <c r="L3721" s="3">
        <f t="shared" si="235"/>
        <v>1866.9</v>
      </c>
      <c r="M3721" s="3" t="str">
        <f>TEXT(Table3[[#This Row],[Date]], "mmmm")</f>
        <v>February</v>
      </c>
      <c r="N3721" s="3" t="str">
        <f>_xlfn.XLOOKUP(D3721,Customers!A:A,Customers!B:B )</f>
        <v>Blackburn, Castillo and Diaz</v>
      </c>
      <c r="O3721" s="3" t="str">
        <f>_xlfn.XLOOKUP(C3721,Books!A:A,Books!B:B)</f>
        <v>Also general growth local</v>
      </c>
      <c r="P3721" s="3" t="str">
        <f>INDEX(Customers!B:B,MATCH(D3721,Customers!A:A,0))</f>
        <v>Blackburn, Castillo and Diaz</v>
      </c>
    </row>
    <row r="3722" spans="1:16">
      <c r="A3722" t="s">
        <v>4369</v>
      </c>
      <c r="B3722" s="5">
        <v>44968</v>
      </c>
      <c r="C3722" t="s">
        <v>62</v>
      </c>
      <c r="D3722" t="s">
        <v>324</v>
      </c>
      <c r="E3722">
        <v>4</v>
      </c>
      <c r="F3722" t="str">
        <f t="shared" si="232"/>
        <v>normal</v>
      </c>
      <c r="G3722" s="3">
        <v>336</v>
      </c>
      <c r="H3722">
        <v>10</v>
      </c>
      <c r="I3722" t="str">
        <f t="shared" si="233"/>
        <v>discounted</v>
      </c>
      <c r="J3722" s="3">
        <f>Table3[[#This Row],[Quantity_Sold]]*Table3[[#This Row],[Selling_Price]]</f>
        <v>1344</v>
      </c>
      <c r="K3722" s="3">
        <f t="shared" si="234"/>
        <v>33.6</v>
      </c>
      <c r="L3722" s="3">
        <f t="shared" si="235"/>
        <v>1310.4000000000001</v>
      </c>
      <c r="M3722" s="3" t="str">
        <f>TEXT(Table3[[#This Row],[Date]], "mmmm")</f>
        <v>February</v>
      </c>
      <c r="N3722" s="3" t="str">
        <f>_xlfn.XLOOKUP(D3722,Customers!A:A,Customers!B:B )</f>
        <v>Solomon-Smith</v>
      </c>
      <c r="O3722" s="3" t="str">
        <f>_xlfn.XLOOKUP(C3722,Books!A:A,Books!B:B)</f>
        <v>Wife get age</v>
      </c>
      <c r="P3722" s="3" t="str">
        <f>INDEX(Customers!B:B,MATCH(D3722,Customers!A:A,0))</f>
        <v>Solomon-Smith</v>
      </c>
    </row>
    <row r="3723" spans="1:16">
      <c r="A3723" t="s">
        <v>4370</v>
      </c>
      <c r="B3723" s="5">
        <v>44972</v>
      </c>
      <c r="C3723" t="s">
        <v>10</v>
      </c>
      <c r="D3723" t="s">
        <v>372</v>
      </c>
      <c r="E3723">
        <v>7</v>
      </c>
      <c r="F3723" t="str">
        <f t="shared" si="232"/>
        <v>Bulk</v>
      </c>
      <c r="G3723" s="3">
        <v>167</v>
      </c>
      <c r="H3723">
        <v>15</v>
      </c>
      <c r="I3723" t="str">
        <f t="shared" si="233"/>
        <v>discounted</v>
      </c>
      <c r="J3723" s="3">
        <f>Table3[[#This Row],[Quantity_Sold]]*Table3[[#This Row],[Selling_Price]]</f>
        <v>1169</v>
      </c>
      <c r="K3723" s="3">
        <f t="shared" si="234"/>
        <v>25.05</v>
      </c>
      <c r="L3723" s="3">
        <f t="shared" si="235"/>
        <v>1143.95</v>
      </c>
      <c r="M3723" s="3" t="str">
        <f>TEXT(Table3[[#This Row],[Date]], "mmmm")</f>
        <v>February</v>
      </c>
      <c r="N3723" s="3" t="str">
        <f>_xlfn.XLOOKUP(D3723,Customers!A:A,Customers!B:B )</f>
        <v>Lambert, Valdez and Garcia</v>
      </c>
      <c r="O3723" s="3" t="str">
        <f>_xlfn.XLOOKUP(C3723,Books!A:A,Books!B:B)</f>
        <v>Late</v>
      </c>
      <c r="P3723" s="3" t="str">
        <f>INDEX(Customers!B:B,MATCH(D3723,Customers!A:A,0))</f>
        <v>Lambert, Valdez and Garcia</v>
      </c>
    </row>
    <row r="3724" spans="1:16">
      <c r="A3724" t="s">
        <v>4371</v>
      </c>
      <c r="B3724" s="5">
        <v>44959</v>
      </c>
      <c r="C3724" t="s">
        <v>13</v>
      </c>
      <c r="D3724" t="s">
        <v>466</v>
      </c>
      <c r="E3724">
        <v>10</v>
      </c>
      <c r="F3724" t="str">
        <f t="shared" si="232"/>
        <v>Bulk</v>
      </c>
      <c r="G3724" s="3">
        <v>354</v>
      </c>
      <c r="H3724">
        <v>10</v>
      </c>
      <c r="I3724" t="str">
        <f t="shared" si="233"/>
        <v>discounted</v>
      </c>
      <c r="J3724" s="3">
        <f>Table3[[#This Row],[Quantity_Sold]]*Table3[[#This Row],[Selling_Price]]</f>
        <v>3540</v>
      </c>
      <c r="K3724" s="3">
        <f t="shared" si="234"/>
        <v>35.4</v>
      </c>
      <c r="L3724" s="3">
        <f t="shared" si="235"/>
        <v>3504.6</v>
      </c>
      <c r="M3724" s="3" t="str">
        <f>TEXT(Table3[[#This Row],[Date]], "mmmm")</f>
        <v>February</v>
      </c>
      <c r="N3724" s="3" t="str">
        <f>_xlfn.XLOOKUP(D3724,Customers!A:A,Customers!B:B )</f>
        <v>Knight-Coleman</v>
      </c>
      <c r="O3724" s="3" t="str">
        <f>_xlfn.XLOOKUP(C3724,Books!A:A,Books!B:B)</f>
        <v>Food ability</v>
      </c>
      <c r="P3724" s="3" t="str">
        <f>INDEX(Customers!B:B,MATCH(D3724,Customers!A:A,0))</f>
        <v>Knight-Coleman</v>
      </c>
    </row>
    <row r="3725" spans="1:16">
      <c r="A3725" t="s">
        <v>4372</v>
      </c>
      <c r="B3725" s="5">
        <v>44964</v>
      </c>
      <c r="C3725" t="s">
        <v>46</v>
      </c>
      <c r="D3725" t="s">
        <v>456</v>
      </c>
      <c r="E3725">
        <v>9</v>
      </c>
      <c r="F3725" t="str">
        <f t="shared" si="232"/>
        <v>Bulk</v>
      </c>
      <c r="G3725" s="3">
        <v>167</v>
      </c>
      <c r="H3725">
        <v>5</v>
      </c>
      <c r="I3725" t="str">
        <f t="shared" si="233"/>
        <v>discounted</v>
      </c>
      <c r="J3725" s="3">
        <f>Table3[[#This Row],[Quantity_Sold]]*Table3[[#This Row],[Selling_Price]]</f>
        <v>1503</v>
      </c>
      <c r="K3725" s="3">
        <f t="shared" si="234"/>
        <v>8.35</v>
      </c>
      <c r="L3725" s="3">
        <f t="shared" si="235"/>
        <v>1494.65</v>
      </c>
      <c r="M3725" s="3" t="str">
        <f>TEXT(Table3[[#This Row],[Date]], "mmmm")</f>
        <v>February</v>
      </c>
      <c r="N3725" s="3" t="str">
        <f>_xlfn.XLOOKUP(D3725,Customers!A:A,Customers!B:B )</f>
        <v>Baker, Gonzalez and Wood</v>
      </c>
      <c r="O3725" s="3" t="str">
        <f>_xlfn.XLOOKUP(C3725,Books!A:A,Books!B:B)</f>
        <v>Result population age</v>
      </c>
      <c r="P3725" s="3" t="str">
        <f>INDEX(Customers!B:B,MATCH(D3725,Customers!A:A,0))</f>
        <v>Baker, Gonzalez and Wood</v>
      </c>
    </row>
    <row r="3726" spans="1:16">
      <c r="A3726" t="s">
        <v>4373</v>
      </c>
      <c r="B3726" s="5">
        <v>44980</v>
      </c>
      <c r="C3726" t="s">
        <v>15</v>
      </c>
      <c r="D3726" t="s">
        <v>340</v>
      </c>
      <c r="E3726">
        <v>9</v>
      </c>
      <c r="F3726" t="str">
        <f t="shared" si="232"/>
        <v>Bulk</v>
      </c>
      <c r="G3726" s="3">
        <v>248</v>
      </c>
      <c r="H3726">
        <v>10</v>
      </c>
      <c r="I3726" t="str">
        <f t="shared" si="233"/>
        <v>discounted</v>
      </c>
      <c r="J3726" s="3">
        <f>Table3[[#This Row],[Quantity_Sold]]*Table3[[#This Row],[Selling_Price]]</f>
        <v>2232</v>
      </c>
      <c r="K3726" s="3">
        <f t="shared" si="234"/>
        <v>24.8</v>
      </c>
      <c r="L3726" s="3">
        <f t="shared" si="235"/>
        <v>2207.1999999999998</v>
      </c>
      <c r="M3726" s="3" t="str">
        <f>TEXT(Table3[[#This Row],[Date]], "mmmm")</f>
        <v>February</v>
      </c>
      <c r="N3726" s="3" t="str">
        <f>_xlfn.XLOOKUP(D3726,Customers!A:A,Customers!B:B )</f>
        <v>Miller-Miller</v>
      </c>
      <c r="O3726" s="3" t="str">
        <f>_xlfn.XLOOKUP(C3726,Books!A:A,Books!B:B)</f>
        <v>Especially father down</v>
      </c>
      <c r="P3726" s="3" t="str">
        <f>INDEX(Customers!B:B,MATCH(D3726,Customers!A:A,0))</f>
        <v>Miller-Miller</v>
      </c>
    </row>
    <row r="3727" spans="1:16">
      <c r="A3727" t="s">
        <v>4374</v>
      </c>
      <c r="B3727" s="5">
        <v>44978</v>
      </c>
      <c r="C3727" t="s">
        <v>36</v>
      </c>
      <c r="D3727" t="s">
        <v>312</v>
      </c>
      <c r="E3727">
        <v>8</v>
      </c>
      <c r="F3727" t="str">
        <f t="shared" si="232"/>
        <v>Bulk</v>
      </c>
      <c r="G3727" s="3">
        <v>420</v>
      </c>
      <c r="H3727">
        <v>0</v>
      </c>
      <c r="I3727" t="str">
        <f t="shared" si="233"/>
        <v>full price</v>
      </c>
      <c r="J3727" s="3">
        <f>Table3[[#This Row],[Quantity_Sold]]*Table3[[#This Row],[Selling_Price]]</f>
        <v>3360</v>
      </c>
      <c r="K3727" s="3">
        <f t="shared" si="234"/>
        <v>0</v>
      </c>
      <c r="L3727" s="3">
        <f t="shared" si="235"/>
        <v>3360</v>
      </c>
      <c r="M3727" s="3" t="str">
        <f>TEXT(Table3[[#This Row],[Date]], "mmmm")</f>
        <v>February</v>
      </c>
      <c r="N3727" s="3" t="str">
        <f>_xlfn.XLOOKUP(D3727,Customers!A:A,Customers!B:B )</f>
        <v>White and Sons</v>
      </c>
      <c r="O3727" s="3" t="str">
        <f>_xlfn.XLOOKUP(C3727,Books!A:A,Books!B:B)</f>
        <v>Try fast</v>
      </c>
      <c r="P3727" s="3" t="str">
        <f>INDEX(Customers!B:B,MATCH(D3727,Customers!A:A,0))</f>
        <v>White and Sons</v>
      </c>
    </row>
    <row r="3728" spans="1:16">
      <c r="A3728" t="s">
        <v>4375</v>
      </c>
      <c r="B3728" s="5">
        <v>44958</v>
      </c>
      <c r="C3728" t="s">
        <v>68</v>
      </c>
      <c r="D3728" t="s">
        <v>276</v>
      </c>
      <c r="E3728">
        <v>9</v>
      </c>
      <c r="F3728" t="str">
        <f t="shared" si="232"/>
        <v>Bulk</v>
      </c>
      <c r="G3728" s="3">
        <v>410</v>
      </c>
      <c r="H3728">
        <v>10</v>
      </c>
      <c r="I3728" t="str">
        <f t="shared" si="233"/>
        <v>discounted</v>
      </c>
      <c r="J3728" s="3">
        <f>Table3[[#This Row],[Quantity_Sold]]*Table3[[#This Row],[Selling_Price]]</f>
        <v>3690</v>
      </c>
      <c r="K3728" s="3">
        <f t="shared" si="234"/>
        <v>41</v>
      </c>
      <c r="L3728" s="3">
        <f t="shared" si="235"/>
        <v>3649</v>
      </c>
      <c r="M3728" s="3" t="str">
        <f>TEXT(Table3[[#This Row],[Date]], "mmmm")</f>
        <v>February</v>
      </c>
      <c r="N3728" s="3" t="str">
        <f>_xlfn.XLOOKUP(D3728,Customers!A:A,Customers!B:B )</f>
        <v>Johnston and Sons</v>
      </c>
      <c r="O3728" s="3" t="str">
        <f>_xlfn.XLOOKUP(C3728,Books!A:A,Books!B:B)</f>
        <v>Audience will series</v>
      </c>
      <c r="P3728" s="3" t="str">
        <f>INDEX(Customers!B:B,MATCH(D3728,Customers!A:A,0))</f>
        <v>Johnston and Sons</v>
      </c>
    </row>
    <row r="3729" spans="1:16">
      <c r="A3729" t="s">
        <v>4376</v>
      </c>
      <c r="B3729" s="5">
        <v>44975</v>
      </c>
      <c r="C3729" t="s">
        <v>26</v>
      </c>
      <c r="D3729" t="s">
        <v>424</v>
      </c>
      <c r="E3729">
        <v>1</v>
      </c>
      <c r="F3729" t="str">
        <f t="shared" si="232"/>
        <v>normal</v>
      </c>
      <c r="G3729" s="3">
        <v>210</v>
      </c>
      <c r="H3729">
        <v>15</v>
      </c>
      <c r="I3729" t="str">
        <f t="shared" si="233"/>
        <v>discounted</v>
      </c>
      <c r="J3729" s="3">
        <f>Table3[[#This Row],[Quantity_Sold]]*Table3[[#This Row],[Selling_Price]]</f>
        <v>210</v>
      </c>
      <c r="K3729" s="3">
        <f t="shared" si="234"/>
        <v>31.5</v>
      </c>
      <c r="L3729" s="3">
        <f t="shared" si="235"/>
        <v>178.5</v>
      </c>
      <c r="M3729" s="3" t="str">
        <f>TEXT(Table3[[#This Row],[Date]], "mmmm")</f>
        <v>February</v>
      </c>
      <c r="N3729" s="3" t="str">
        <f>_xlfn.XLOOKUP(D3729,Customers!A:A,Customers!B:B )</f>
        <v>Dillon-Galloway</v>
      </c>
      <c r="O3729" s="3" t="str">
        <f>_xlfn.XLOOKUP(C3729,Books!A:A,Books!B:B)</f>
        <v>Nearly material</v>
      </c>
      <c r="P3729" s="3" t="str">
        <f>INDEX(Customers!B:B,MATCH(D3729,Customers!A:A,0))</f>
        <v>Dillon-Galloway</v>
      </c>
    </row>
    <row r="3730" spans="1:16">
      <c r="A3730" t="s">
        <v>4377</v>
      </c>
      <c r="B3730" s="5">
        <v>44961</v>
      </c>
      <c r="C3730" t="s">
        <v>42</v>
      </c>
      <c r="D3730" t="s">
        <v>300</v>
      </c>
      <c r="E3730">
        <v>3</v>
      </c>
      <c r="F3730" t="str">
        <f t="shared" si="232"/>
        <v>normal</v>
      </c>
      <c r="G3730" s="3">
        <v>303</v>
      </c>
      <c r="H3730">
        <v>15</v>
      </c>
      <c r="I3730" t="str">
        <f t="shared" si="233"/>
        <v>discounted</v>
      </c>
      <c r="J3730" s="3">
        <f>Table3[[#This Row],[Quantity_Sold]]*Table3[[#This Row],[Selling_Price]]</f>
        <v>909</v>
      </c>
      <c r="K3730" s="3">
        <f t="shared" si="234"/>
        <v>45.45</v>
      </c>
      <c r="L3730" s="3">
        <f t="shared" si="235"/>
        <v>863.55</v>
      </c>
      <c r="M3730" s="3" t="str">
        <f>TEXT(Table3[[#This Row],[Date]], "mmmm")</f>
        <v>February</v>
      </c>
      <c r="N3730" s="3" t="str">
        <f>_xlfn.XLOOKUP(D3730,Customers!A:A,Customers!B:B )</f>
        <v>Smith-Ramsey</v>
      </c>
      <c r="O3730" s="3" t="str">
        <f>_xlfn.XLOOKUP(C3730,Books!A:A,Books!B:B)</f>
        <v>Industry sport interesting</v>
      </c>
      <c r="P3730" s="3" t="str">
        <f>INDEX(Customers!B:B,MATCH(D3730,Customers!A:A,0))</f>
        <v>Smith-Ramsey</v>
      </c>
    </row>
    <row r="3731" spans="1:16">
      <c r="A3731" t="s">
        <v>4378</v>
      </c>
      <c r="B3731" s="5">
        <v>44984</v>
      </c>
      <c r="C3731" t="s">
        <v>46</v>
      </c>
      <c r="D3731" t="s">
        <v>238</v>
      </c>
      <c r="E3731">
        <v>8</v>
      </c>
      <c r="F3731" t="str">
        <f t="shared" si="232"/>
        <v>Bulk</v>
      </c>
      <c r="G3731" s="3">
        <v>167</v>
      </c>
      <c r="H3731">
        <v>15</v>
      </c>
      <c r="I3731" t="str">
        <f t="shared" si="233"/>
        <v>discounted</v>
      </c>
      <c r="J3731" s="3">
        <f>Table3[[#This Row],[Quantity_Sold]]*Table3[[#This Row],[Selling_Price]]</f>
        <v>1336</v>
      </c>
      <c r="K3731" s="3">
        <f t="shared" si="234"/>
        <v>25.05</v>
      </c>
      <c r="L3731" s="3">
        <f t="shared" si="235"/>
        <v>1310.95</v>
      </c>
      <c r="M3731" s="3" t="str">
        <f>TEXT(Table3[[#This Row],[Date]], "mmmm")</f>
        <v>February</v>
      </c>
      <c r="N3731" s="3" t="str">
        <f>_xlfn.XLOOKUP(D3731,Customers!A:A,Customers!B:B )</f>
        <v>Roach-Gonzalez</v>
      </c>
      <c r="O3731" s="3" t="str">
        <f>_xlfn.XLOOKUP(C3731,Books!A:A,Books!B:B)</f>
        <v>Result population age</v>
      </c>
      <c r="P3731" s="3" t="str">
        <f>INDEX(Customers!B:B,MATCH(D3731,Customers!A:A,0))</f>
        <v>Roach-Gonzalez</v>
      </c>
    </row>
    <row r="3732" spans="1:16">
      <c r="A3732" t="s">
        <v>4379</v>
      </c>
      <c r="B3732" s="5">
        <v>44974</v>
      </c>
      <c r="C3732" t="s">
        <v>124</v>
      </c>
      <c r="D3732" t="s">
        <v>366</v>
      </c>
      <c r="E3732">
        <v>5</v>
      </c>
      <c r="F3732" t="str">
        <f t="shared" si="232"/>
        <v>normal</v>
      </c>
      <c r="G3732" s="3">
        <v>362</v>
      </c>
      <c r="H3732">
        <v>15</v>
      </c>
      <c r="I3732" t="str">
        <f t="shared" si="233"/>
        <v>discounted</v>
      </c>
      <c r="J3732" s="3">
        <f>Table3[[#This Row],[Quantity_Sold]]*Table3[[#This Row],[Selling_Price]]</f>
        <v>1810</v>
      </c>
      <c r="K3732" s="3">
        <f t="shared" si="234"/>
        <v>54.3</v>
      </c>
      <c r="L3732" s="3">
        <f t="shared" si="235"/>
        <v>1755.7</v>
      </c>
      <c r="M3732" s="3" t="str">
        <f>TEXT(Table3[[#This Row],[Date]], "mmmm")</f>
        <v>February</v>
      </c>
      <c r="N3732" s="3" t="str">
        <f>_xlfn.XLOOKUP(D3732,Customers!A:A,Customers!B:B )</f>
        <v>Carr Ltd</v>
      </c>
      <c r="O3732" s="3" t="str">
        <f>_xlfn.XLOOKUP(C3732,Books!A:A,Books!B:B)</f>
        <v>Financial</v>
      </c>
      <c r="P3732" s="3" t="str">
        <f>INDEX(Customers!B:B,MATCH(D3732,Customers!A:A,0))</f>
        <v>Carr Ltd</v>
      </c>
    </row>
    <row r="3733" spans="1:16">
      <c r="A3733" t="s">
        <v>4380</v>
      </c>
      <c r="B3733" s="5">
        <v>44959</v>
      </c>
      <c r="C3733" t="s">
        <v>112</v>
      </c>
      <c r="D3733" t="s">
        <v>153</v>
      </c>
      <c r="E3733">
        <v>1</v>
      </c>
      <c r="F3733" t="str">
        <f t="shared" si="232"/>
        <v>normal</v>
      </c>
      <c r="G3733" s="3">
        <v>462</v>
      </c>
      <c r="H3733">
        <v>15</v>
      </c>
      <c r="I3733" t="str">
        <f t="shared" si="233"/>
        <v>discounted</v>
      </c>
      <c r="J3733" s="3">
        <f>Table3[[#This Row],[Quantity_Sold]]*Table3[[#This Row],[Selling_Price]]</f>
        <v>462</v>
      </c>
      <c r="K3733" s="3">
        <f t="shared" si="234"/>
        <v>69.3</v>
      </c>
      <c r="L3733" s="3">
        <f t="shared" si="235"/>
        <v>392.7</v>
      </c>
      <c r="M3733" s="3" t="str">
        <f>TEXT(Table3[[#This Row],[Date]], "mmmm")</f>
        <v>February</v>
      </c>
      <c r="N3733" s="3" t="str">
        <f>_xlfn.XLOOKUP(D3733,Customers!A:A,Customers!B:B )</f>
        <v>Brown and Sons</v>
      </c>
      <c r="O3733" s="3" t="str">
        <f>_xlfn.XLOOKUP(C3733,Books!A:A,Books!B:B)</f>
        <v>Now stage</v>
      </c>
      <c r="P3733" s="3" t="str">
        <f>INDEX(Customers!B:B,MATCH(D3733,Customers!A:A,0))</f>
        <v>Brown and Sons</v>
      </c>
    </row>
    <row r="3734" spans="1:16">
      <c r="A3734" t="s">
        <v>4381</v>
      </c>
      <c r="B3734" s="5">
        <v>44979</v>
      </c>
      <c r="C3734" t="s">
        <v>94</v>
      </c>
      <c r="D3734" t="s">
        <v>206</v>
      </c>
      <c r="E3734">
        <v>4</v>
      </c>
      <c r="F3734" t="str">
        <f t="shared" si="232"/>
        <v>normal</v>
      </c>
      <c r="G3734" s="3">
        <v>262</v>
      </c>
      <c r="H3734">
        <v>15</v>
      </c>
      <c r="I3734" t="str">
        <f t="shared" si="233"/>
        <v>discounted</v>
      </c>
      <c r="J3734" s="3">
        <f>Table3[[#This Row],[Quantity_Sold]]*Table3[[#This Row],[Selling_Price]]</f>
        <v>1048</v>
      </c>
      <c r="K3734" s="3">
        <f t="shared" si="234"/>
        <v>39.299999999999997</v>
      </c>
      <c r="L3734" s="3">
        <f t="shared" si="235"/>
        <v>1008.7</v>
      </c>
      <c r="M3734" s="3" t="str">
        <f>TEXT(Table3[[#This Row],[Date]], "mmmm")</f>
        <v>February</v>
      </c>
      <c r="N3734" s="3" t="str">
        <f>_xlfn.XLOOKUP(D3734,Customers!A:A,Customers!B:B )</f>
        <v>Sanchez-Jenkins</v>
      </c>
      <c r="O3734" s="3" t="str">
        <f>_xlfn.XLOOKUP(C3734,Books!A:A,Books!B:B)</f>
        <v>Number owner</v>
      </c>
      <c r="P3734" s="3" t="str">
        <f>INDEX(Customers!B:B,MATCH(D3734,Customers!A:A,0))</f>
        <v>Sanchez-Jenkins</v>
      </c>
    </row>
    <row r="3735" spans="1:16">
      <c r="A3735" t="s">
        <v>4382</v>
      </c>
      <c r="B3735" s="5">
        <v>44979</v>
      </c>
      <c r="C3735" t="s">
        <v>26</v>
      </c>
      <c r="D3735" t="s">
        <v>254</v>
      </c>
      <c r="E3735">
        <v>6</v>
      </c>
      <c r="F3735" t="str">
        <f t="shared" si="232"/>
        <v>Bulk</v>
      </c>
      <c r="G3735" s="3">
        <v>210</v>
      </c>
      <c r="H3735">
        <v>10</v>
      </c>
      <c r="I3735" t="str">
        <f t="shared" si="233"/>
        <v>discounted</v>
      </c>
      <c r="J3735" s="3">
        <f>Table3[[#This Row],[Quantity_Sold]]*Table3[[#This Row],[Selling_Price]]</f>
        <v>1260</v>
      </c>
      <c r="K3735" s="3">
        <f t="shared" si="234"/>
        <v>21</v>
      </c>
      <c r="L3735" s="3">
        <f t="shared" si="235"/>
        <v>1239</v>
      </c>
      <c r="M3735" s="3" t="str">
        <f>TEXT(Table3[[#This Row],[Date]], "mmmm")</f>
        <v>February</v>
      </c>
      <c r="N3735" s="3" t="str">
        <f>_xlfn.XLOOKUP(D3735,Customers!A:A,Customers!B:B )</f>
        <v>Nielsen, Chandler and Erickson</v>
      </c>
      <c r="O3735" s="3" t="str">
        <f>_xlfn.XLOOKUP(C3735,Books!A:A,Books!B:B)</f>
        <v>Nearly material</v>
      </c>
      <c r="P3735" s="3" t="str">
        <f>INDEX(Customers!B:B,MATCH(D3735,Customers!A:A,0))</f>
        <v>Nielsen, Chandler and Erickson</v>
      </c>
    </row>
    <row r="3736" spans="1:16">
      <c r="A3736" t="s">
        <v>4383</v>
      </c>
      <c r="B3736" s="5">
        <v>44980</v>
      </c>
      <c r="C3736" t="s">
        <v>36</v>
      </c>
      <c r="D3736" t="s">
        <v>166</v>
      </c>
      <c r="E3736">
        <v>1</v>
      </c>
      <c r="F3736" t="str">
        <f t="shared" si="232"/>
        <v>normal</v>
      </c>
      <c r="G3736" s="3">
        <v>420</v>
      </c>
      <c r="H3736">
        <v>15</v>
      </c>
      <c r="I3736" t="str">
        <f t="shared" si="233"/>
        <v>discounted</v>
      </c>
      <c r="J3736" s="3">
        <f>Table3[[#This Row],[Quantity_Sold]]*Table3[[#This Row],[Selling_Price]]</f>
        <v>420</v>
      </c>
      <c r="K3736" s="3">
        <f t="shared" si="234"/>
        <v>63</v>
      </c>
      <c r="L3736" s="3">
        <f t="shared" si="235"/>
        <v>357</v>
      </c>
      <c r="M3736" s="3" t="str">
        <f>TEXT(Table3[[#This Row],[Date]], "mmmm")</f>
        <v>February</v>
      </c>
      <c r="N3736" s="3" t="str">
        <f>_xlfn.XLOOKUP(D3736,Customers!A:A,Customers!B:B )</f>
        <v>Mendez-Taylor</v>
      </c>
      <c r="O3736" s="3" t="str">
        <f>_xlfn.XLOOKUP(C3736,Books!A:A,Books!B:B)</f>
        <v>Try fast</v>
      </c>
      <c r="P3736" s="3" t="str">
        <f>INDEX(Customers!B:B,MATCH(D3736,Customers!A:A,0))</f>
        <v>Mendez-Taylor</v>
      </c>
    </row>
    <row r="3737" spans="1:16">
      <c r="A3737" t="s">
        <v>4384</v>
      </c>
      <c r="B3737" s="5">
        <v>44962</v>
      </c>
      <c r="C3737" t="s">
        <v>82</v>
      </c>
      <c r="D3737" t="s">
        <v>188</v>
      </c>
      <c r="E3737">
        <v>5</v>
      </c>
      <c r="F3737" t="str">
        <f t="shared" si="232"/>
        <v>normal</v>
      </c>
      <c r="G3737" s="3">
        <v>373</v>
      </c>
      <c r="H3737">
        <v>0</v>
      </c>
      <c r="I3737" t="str">
        <f t="shared" si="233"/>
        <v>full price</v>
      </c>
      <c r="J3737" s="3">
        <f>Table3[[#This Row],[Quantity_Sold]]*Table3[[#This Row],[Selling_Price]]</f>
        <v>1865</v>
      </c>
      <c r="K3737" s="3">
        <f t="shared" si="234"/>
        <v>0</v>
      </c>
      <c r="L3737" s="3">
        <f t="shared" si="235"/>
        <v>1865</v>
      </c>
      <c r="M3737" s="3" t="str">
        <f>TEXT(Table3[[#This Row],[Date]], "mmmm")</f>
        <v>February</v>
      </c>
      <c r="N3737" s="3" t="str">
        <f>_xlfn.XLOOKUP(D3737,Customers!A:A,Customers!B:B )</f>
        <v>Moran-Joyce</v>
      </c>
      <c r="O3737" s="3" t="str">
        <f>_xlfn.XLOOKUP(C3737,Books!A:A,Books!B:B)</f>
        <v>Light leader expect</v>
      </c>
      <c r="P3737" s="3" t="str">
        <f>INDEX(Customers!B:B,MATCH(D3737,Customers!A:A,0))</f>
        <v>Moran-Joyce</v>
      </c>
    </row>
    <row r="3738" spans="1:16">
      <c r="A3738" t="s">
        <v>4385</v>
      </c>
      <c r="B3738" s="5">
        <v>44976</v>
      </c>
      <c r="C3738" t="s">
        <v>126</v>
      </c>
      <c r="D3738" t="s">
        <v>350</v>
      </c>
      <c r="E3738">
        <v>7</v>
      </c>
      <c r="F3738" t="str">
        <f t="shared" si="232"/>
        <v>Bulk</v>
      </c>
      <c r="G3738" s="3">
        <v>399</v>
      </c>
      <c r="H3738">
        <v>5</v>
      </c>
      <c r="I3738" t="str">
        <f t="shared" si="233"/>
        <v>discounted</v>
      </c>
      <c r="J3738" s="3">
        <f>Table3[[#This Row],[Quantity_Sold]]*Table3[[#This Row],[Selling_Price]]</f>
        <v>2793</v>
      </c>
      <c r="K3738" s="3">
        <f t="shared" si="234"/>
        <v>19.95</v>
      </c>
      <c r="L3738" s="3">
        <f t="shared" si="235"/>
        <v>2773.05</v>
      </c>
      <c r="M3738" s="3" t="str">
        <f>TEXT(Table3[[#This Row],[Date]], "mmmm")</f>
        <v>February</v>
      </c>
      <c r="N3738" s="3" t="str">
        <f>_xlfn.XLOOKUP(D3738,Customers!A:A,Customers!B:B )</f>
        <v>Johnson-Bennett</v>
      </c>
      <c r="O3738" s="3" t="str">
        <f>_xlfn.XLOOKUP(C3738,Books!A:A,Books!B:B)</f>
        <v>Ahead leg senior</v>
      </c>
      <c r="P3738" s="3" t="str">
        <f>INDEX(Customers!B:B,MATCH(D3738,Customers!A:A,0))</f>
        <v>Johnson-Bennett</v>
      </c>
    </row>
    <row r="3739" spans="1:16">
      <c r="A3739" t="s">
        <v>4386</v>
      </c>
      <c r="B3739" s="5">
        <v>44984</v>
      </c>
      <c r="C3739" t="s">
        <v>30</v>
      </c>
      <c r="D3739" t="s">
        <v>580</v>
      </c>
      <c r="E3739">
        <v>5</v>
      </c>
      <c r="F3739" t="str">
        <f t="shared" si="232"/>
        <v>normal</v>
      </c>
      <c r="G3739" s="3">
        <v>281</v>
      </c>
      <c r="H3739">
        <v>15</v>
      </c>
      <c r="I3739" t="str">
        <f t="shared" si="233"/>
        <v>discounted</v>
      </c>
      <c r="J3739" s="3">
        <f>Table3[[#This Row],[Quantity_Sold]]*Table3[[#This Row],[Selling_Price]]</f>
        <v>1405</v>
      </c>
      <c r="K3739" s="3">
        <f t="shared" si="234"/>
        <v>42.15</v>
      </c>
      <c r="L3739" s="3">
        <f t="shared" si="235"/>
        <v>1362.85</v>
      </c>
      <c r="M3739" s="3" t="str">
        <f>TEXT(Table3[[#This Row],[Date]], "mmmm")</f>
        <v>February</v>
      </c>
      <c r="N3739" s="3" t="str">
        <f>_xlfn.XLOOKUP(D3739,Customers!A:A,Customers!B:B )</f>
        <v>Brown-Walter</v>
      </c>
      <c r="O3739" s="3" t="str">
        <f>_xlfn.XLOOKUP(C3739,Books!A:A,Books!B:B)</f>
        <v>Remember serve</v>
      </c>
      <c r="P3739" s="3" t="str">
        <f>INDEX(Customers!B:B,MATCH(D3739,Customers!A:A,0))</f>
        <v>Brown-Walter</v>
      </c>
    </row>
    <row r="3740" spans="1:16">
      <c r="A3740" t="s">
        <v>4387</v>
      </c>
      <c r="B3740" s="5">
        <v>44963</v>
      </c>
      <c r="C3740" t="s">
        <v>76</v>
      </c>
      <c r="D3740" t="s">
        <v>454</v>
      </c>
      <c r="E3740">
        <v>8</v>
      </c>
      <c r="F3740" t="str">
        <f t="shared" si="232"/>
        <v>Bulk</v>
      </c>
      <c r="G3740" s="3">
        <v>305</v>
      </c>
      <c r="H3740">
        <v>5</v>
      </c>
      <c r="I3740" t="str">
        <f t="shared" si="233"/>
        <v>discounted</v>
      </c>
      <c r="J3740" s="3">
        <f>Table3[[#This Row],[Quantity_Sold]]*Table3[[#This Row],[Selling_Price]]</f>
        <v>2440</v>
      </c>
      <c r="K3740" s="3">
        <f t="shared" si="234"/>
        <v>15.25</v>
      </c>
      <c r="L3740" s="3">
        <f t="shared" si="235"/>
        <v>2424.75</v>
      </c>
      <c r="M3740" s="3" t="str">
        <f>TEXT(Table3[[#This Row],[Date]], "mmmm")</f>
        <v>February</v>
      </c>
      <c r="N3740" s="3" t="str">
        <f>_xlfn.XLOOKUP(D3740,Customers!A:A,Customers!B:B )</f>
        <v>Martin Ltd</v>
      </c>
      <c r="O3740" s="3" t="str">
        <f>_xlfn.XLOOKUP(C3740,Books!A:A,Books!B:B)</f>
        <v>Above treatment</v>
      </c>
      <c r="P3740" s="3" t="str">
        <f>INDEX(Customers!B:B,MATCH(D3740,Customers!A:A,0))</f>
        <v>Martin Ltd</v>
      </c>
    </row>
    <row r="3741" spans="1:16">
      <c r="A3741" t="s">
        <v>4388</v>
      </c>
      <c r="B3741" s="5">
        <v>44959</v>
      </c>
      <c r="C3741" t="s">
        <v>76</v>
      </c>
      <c r="D3741" t="s">
        <v>268</v>
      </c>
      <c r="E3741">
        <v>8</v>
      </c>
      <c r="F3741" t="str">
        <f t="shared" si="232"/>
        <v>Bulk</v>
      </c>
      <c r="G3741" s="3">
        <v>305</v>
      </c>
      <c r="H3741">
        <v>15</v>
      </c>
      <c r="I3741" t="str">
        <f t="shared" si="233"/>
        <v>discounted</v>
      </c>
      <c r="J3741" s="3">
        <f>Table3[[#This Row],[Quantity_Sold]]*Table3[[#This Row],[Selling_Price]]</f>
        <v>2440</v>
      </c>
      <c r="K3741" s="3">
        <f t="shared" si="234"/>
        <v>45.75</v>
      </c>
      <c r="L3741" s="3">
        <f t="shared" si="235"/>
        <v>2394.25</v>
      </c>
      <c r="M3741" s="3" t="str">
        <f>TEXT(Table3[[#This Row],[Date]], "mmmm")</f>
        <v>February</v>
      </c>
      <c r="N3741" s="3" t="str">
        <f>_xlfn.XLOOKUP(D3741,Customers!A:A,Customers!B:B )</f>
        <v>Williams-Hart</v>
      </c>
      <c r="O3741" s="3" t="str">
        <f>_xlfn.XLOOKUP(C3741,Books!A:A,Books!B:B)</f>
        <v>Above treatment</v>
      </c>
      <c r="P3741" s="3" t="str">
        <f>INDEX(Customers!B:B,MATCH(D3741,Customers!A:A,0))</f>
        <v>Williams-Hart</v>
      </c>
    </row>
    <row r="3742" spans="1:16">
      <c r="A3742" t="s">
        <v>4389</v>
      </c>
      <c r="B3742" s="5">
        <v>44961</v>
      </c>
      <c r="C3742" t="s">
        <v>7</v>
      </c>
      <c r="D3742" t="s">
        <v>428</v>
      </c>
      <c r="E3742">
        <v>1</v>
      </c>
      <c r="F3742" t="str">
        <f t="shared" si="232"/>
        <v>normal</v>
      </c>
      <c r="G3742" s="3">
        <v>341</v>
      </c>
      <c r="H3742">
        <v>5</v>
      </c>
      <c r="I3742" t="str">
        <f t="shared" si="233"/>
        <v>discounted</v>
      </c>
      <c r="J3742" s="3">
        <f>Table3[[#This Row],[Quantity_Sold]]*Table3[[#This Row],[Selling_Price]]</f>
        <v>341</v>
      </c>
      <c r="K3742" s="3">
        <f t="shared" si="234"/>
        <v>17.05</v>
      </c>
      <c r="L3742" s="3">
        <f t="shared" si="235"/>
        <v>323.95</v>
      </c>
      <c r="M3742" s="3" t="str">
        <f>TEXT(Table3[[#This Row],[Date]], "mmmm")</f>
        <v>February</v>
      </c>
      <c r="N3742" s="3" t="str">
        <f>_xlfn.XLOOKUP(D3742,Customers!A:A,Customers!B:B )</f>
        <v>Daniels-Bond</v>
      </c>
      <c r="O3742" s="3" t="str">
        <f>_xlfn.XLOOKUP(C3742,Books!A:A,Books!B:B)</f>
        <v>Key protect simple fall</v>
      </c>
      <c r="P3742" s="3" t="str">
        <f>INDEX(Customers!B:B,MATCH(D3742,Customers!A:A,0))</f>
        <v>Daniels-Bond</v>
      </c>
    </row>
    <row r="3743" spans="1:16">
      <c r="A3743" t="s">
        <v>4390</v>
      </c>
      <c r="B3743" s="5">
        <v>44958</v>
      </c>
      <c r="C3743" t="s">
        <v>62</v>
      </c>
      <c r="D3743" t="s">
        <v>426</v>
      </c>
      <c r="E3743">
        <v>10</v>
      </c>
      <c r="F3743" t="str">
        <f t="shared" si="232"/>
        <v>Bulk</v>
      </c>
      <c r="G3743" s="3">
        <v>336</v>
      </c>
      <c r="H3743">
        <v>5</v>
      </c>
      <c r="I3743" t="str">
        <f t="shared" si="233"/>
        <v>discounted</v>
      </c>
      <c r="J3743" s="3">
        <f>Table3[[#This Row],[Quantity_Sold]]*Table3[[#This Row],[Selling_Price]]</f>
        <v>3360</v>
      </c>
      <c r="K3743" s="3">
        <f t="shared" si="234"/>
        <v>16.8</v>
      </c>
      <c r="L3743" s="3">
        <f t="shared" si="235"/>
        <v>3343.2</v>
      </c>
      <c r="M3743" s="3" t="str">
        <f>TEXT(Table3[[#This Row],[Date]], "mmmm")</f>
        <v>February</v>
      </c>
      <c r="N3743" s="3" t="str">
        <f>_xlfn.XLOOKUP(D3743,Customers!A:A,Customers!B:B )</f>
        <v>Martinez-Stout</v>
      </c>
      <c r="O3743" s="3" t="str">
        <f>_xlfn.XLOOKUP(C3743,Books!A:A,Books!B:B)</f>
        <v>Wife get age</v>
      </c>
      <c r="P3743" s="3" t="str">
        <f>INDEX(Customers!B:B,MATCH(D3743,Customers!A:A,0))</f>
        <v>Martinez-Stout</v>
      </c>
    </row>
    <row r="3744" spans="1:16">
      <c r="A3744" t="s">
        <v>4391</v>
      </c>
      <c r="B3744" s="5">
        <v>44980</v>
      </c>
      <c r="C3744" t="s">
        <v>7</v>
      </c>
      <c r="D3744" t="s">
        <v>448</v>
      </c>
      <c r="E3744">
        <v>10</v>
      </c>
      <c r="F3744" t="str">
        <f t="shared" si="232"/>
        <v>Bulk</v>
      </c>
      <c r="G3744" s="3">
        <v>341</v>
      </c>
      <c r="H3744">
        <v>10</v>
      </c>
      <c r="I3744" t="str">
        <f t="shared" si="233"/>
        <v>discounted</v>
      </c>
      <c r="J3744" s="3">
        <f>Table3[[#This Row],[Quantity_Sold]]*Table3[[#This Row],[Selling_Price]]</f>
        <v>3410</v>
      </c>
      <c r="K3744" s="3">
        <f t="shared" si="234"/>
        <v>34.1</v>
      </c>
      <c r="L3744" s="3">
        <f t="shared" si="235"/>
        <v>3375.9</v>
      </c>
      <c r="M3744" s="3" t="str">
        <f>TEXT(Table3[[#This Row],[Date]], "mmmm")</f>
        <v>February</v>
      </c>
      <c r="N3744" s="3" t="str">
        <f>_xlfn.XLOOKUP(D3744,Customers!A:A,Customers!B:B )</f>
        <v>Blair, Gibson and Patel</v>
      </c>
      <c r="O3744" s="3" t="str">
        <f>_xlfn.XLOOKUP(C3744,Books!A:A,Books!B:B)</f>
        <v>Key protect simple fall</v>
      </c>
      <c r="P3744" s="3" t="str">
        <f>INDEX(Customers!B:B,MATCH(D3744,Customers!A:A,0))</f>
        <v>Blair, Gibson and Patel</v>
      </c>
    </row>
    <row r="3745" spans="1:16">
      <c r="A3745" t="s">
        <v>4392</v>
      </c>
      <c r="B3745" s="5">
        <v>44972</v>
      </c>
      <c r="C3745" t="s">
        <v>98</v>
      </c>
      <c r="D3745" t="s">
        <v>300</v>
      </c>
      <c r="E3745">
        <v>4</v>
      </c>
      <c r="F3745" t="str">
        <f t="shared" si="232"/>
        <v>normal</v>
      </c>
      <c r="G3745" s="3">
        <v>206</v>
      </c>
      <c r="H3745">
        <v>10</v>
      </c>
      <c r="I3745" t="str">
        <f t="shared" si="233"/>
        <v>discounted</v>
      </c>
      <c r="J3745" s="3">
        <f>Table3[[#This Row],[Quantity_Sold]]*Table3[[#This Row],[Selling_Price]]</f>
        <v>824</v>
      </c>
      <c r="K3745" s="3">
        <f t="shared" si="234"/>
        <v>20.6</v>
      </c>
      <c r="L3745" s="3">
        <f t="shared" si="235"/>
        <v>803.4</v>
      </c>
      <c r="M3745" s="3" t="str">
        <f>TEXT(Table3[[#This Row],[Date]], "mmmm")</f>
        <v>February</v>
      </c>
      <c r="N3745" s="3" t="str">
        <f>_xlfn.XLOOKUP(D3745,Customers!A:A,Customers!B:B )</f>
        <v>Smith-Ramsey</v>
      </c>
      <c r="O3745" s="3" t="str">
        <f>_xlfn.XLOOKUP(C3745,Books!A:A,Books!B:B)</f>
        <v>Inside lot never discover</v>
      </c>
      <c r="P3745" s="3" t="str">
        <f>INDEX(Customers!B:B,MATCH(D3745,Customers!A:A,0))</f>
        <v>Smith-Ramsey</v>
      </c>
    </row>
    <row r="3746" spans="1:16">
      <c r="A3746" t="s">
        <v>4393</v>
      </c>
      <c r="B3746" s="5">
        <v>44967</v>
      </c>
      <c r="C3746" t="s">
        <v>82</v>
      </c>
      <c r="D3746" t="s">
        <v>598</v>
      </c>
      <c r="E3746">
        <v>2</v>
      </c>
      <c r="F3746" t="str">
        <f t="shared" si="232"/>
        <v>normal</v>
      </c>
      <c r="G3746" s="3">
        <v>373</v>
      </c>
      <c r="H3746">
        <v>15</v>
      </c>
      <c r="I3746" t="str">
        <f t="shared" si="233"/>
        <v>discounted</v>
      </c>
      <c r="J3746" s="3">
        <f>Table3[[#This Row],[Quantity_Sold]]*Table3[[#This Row],[Selling_Price]]</f>
        <v>746</v>
      </c>
      <c r="K3746" s="3">
        <f t="shared" si="234"/>
        <v>55.95</v>
      </c>
      <c r="L3746" s="3">
        <f t="shared" si="235"/>
        <v>690.05</v>
      </c>
      <c r="M3746" s="3" t="str">
        <f>TEXT(Table3[[#This Row],[Date]], "mmmm")</f>
        <v>February</v>
      </c>
      <c r="N3746" s="3" t="str">
        <f>_xlfn.XLOOKUP(D3746,Customers!A:A,Customers!B:B )</f>
        <v>Clark LLC</v>
      </c>
      <c r="O3746" s="3" t="str">
        <f>_xlfn.XLOOKUP(C3746,Books!A:A,Books!B:B)</f>
        <v>Light leader expect</v>
      </c>
      <c r="P3746" s="3" t="str">
        <f>INDEX(Customers!B:B,MATCH(D3746,Customers!A:A,0))</f>
        <v>Clark LLC</v>
      </c>
    </row>
    <row r="3747" spans="1:16">
      <c r="A3747" t="s">
        <v>4394</v>
      </c>
      <c r="B3747" s="5">
        <v>44961</v>
      </c>
      <c r="C3747" t="s">
        <v>64</v>
      </c>
      <c r="D3747" t="s">
        <v>538</v>
      </c>
      <c r="E3747">
        <v>1</v>
      </c>
      <c r="F3747" t="str">
        <f t="shared" si="232"/>
        <v>normal</v>
      </c>
      <c r="G3747" s="3">
        <v>487</v>
      </c>
      <c r="H3747">
        <v>15</v>
      </c>
      <c r="I3747" t="str">
        <f t="shared" si="233"/>
        <v>discounted</v>
      </c>
      <c r="J3747" s="3">
        <f>Table3[[#This Row],[Quantity_Sold]]*Table3[[#This Row],[Selling_Price]]</f>
        <v>487</v>
      </c>
      <c r="K3747" s="3">
        <f t="shared" si="234"/>
        <v>73.05</v>
      </c>
      <c r="L3747" s="3">
        <f t="shared" si="235"/>
        <v>413.95</v>
      </c>
      <c r="M3747" s="3" t="str">
        <f>TEXT(Table3[[#This Row],[Date]], "mmmm")</f>
        <v>February</v>
      </c>
      <c r="N3747" s="3" t="str">
        <f>_xlfn.XLOOKUP(D3747,Customers!A:A,Customers!B:B )</f>
        <v>Savage, Boyle and Kennedy</v>
      </c>
      <c r="O3747" s="3" t="str">
        <f>_xlfn.XLOOKUP(C3747,Books!A:A,Books!B:B)</f>
        <v>Health beyond back</v>
      </c>
      <c r="P3747" s="3" t="str">
        <f>INDEX(Customers!B:B,MATCH(D3747,Customers!A:A,0))</f>
        <v>Savage, Boyle and Kennedy</v>
      </c>
    </row>
    <row r="3748" spans="1:16">
      <c r="A3748" t="s">
        <v>4395</v>
      </c>
      <c r="B3748" s="5">
        <v>44984</v>
      </c>
      <c r="C3748" t="s">
        <v>48</v>
      </c>
      <c r="D3748" t="s">
        <v>402</v>
      </c>
      <c r="E3748">
        <v>10</v>
      </c>
      <c r="F3748" t="str">
        <f t="shared" si="232"/>
        <v>Bulk</v>
      </c>
      <c r="G3748" s="3">
        <v>386</v>
      </c>
      <c r="H3748">
        <v>15</v>
      </c>
      <c r="I3748" t="str">
        <f t="shared" si="233"/>
        <v>discounted</v>
      </c>
      <c r="J3748" s="3">
        <f>Table3[[#This Row],[Quantity_Sold]]*Table3[[#This Row],[Selling_Price]]</f>
        <v>3860</v>
      </c>
      <c r="K3748" s="3">
        <f t="shared" si="234"/>
        <v>57.9</v>
      </c>
      <c r="L3748" s="3">
        <f t="shared" si="235"/>
        <v>3802.1</v>
      </c>
      <c r="M3748" s="3" t="str">
        <f>TEXT(Table3[[#This Row],[Date]], "mmmm")</f>
        <v>February</v>
      </c>
      <c r="N3748" s="3" t="str">
        <f>_xlfn.XLOOKUP(D3748,Customers!A:A,Customers!B:B )</f>
        <v>Caldwell PLC</v>
      </c>
      <c r="O3748" s="3" t="str">
        <f>_xlfn.XLOOKUP(C3748,Books!A:A,Books!B:B)</f>
        <v>Choose level</v>
      </c>
      <c r="P3748" s="3" t="str">
        <f>INDEX(Customers!B:B,MATCH(D3748,Customers!A:A,0))</f>
        <v>Caldwell PLC</v>
      </c>
    </row>
    <row r="3749" spans="1:16">
      <c r="A3749" t="s">
        <v>4396</v>
      </c>
      <c r="B3749" s="5">
        <v>44975</v>
      </c>
      <c r="C3749" t="s">
        <v>98</v>
      </c>
      <c r="D3749" t="s">
        <v>302</v>
      </c>
      <c r="E3749">
        <v>3</v>
      </c>
      <c r="F3749" t="str">
        <f t="shared" si="232"/>
        <v>normal</v>
      </c>
      <c r="G3749" s="3">
        <v>206</v>
      </c>
      <c r="H3749">
        <v>0</v>
      </c>
      <c r="I3749" t="str">
        <f t="shared" si="233"/>
        <v>full price</v>
      </c>
      <c r="J3749" s="3">
        <f>Table3[[#This Row],[Quantity_Sold]]*Table3[[#This Row],[Selling_Price]]</f>
        <v>618</v>
      </c>
      <c r="K3749" s="3">
        <f t="shared" si="234"/>
        <v>0</v>
      </c>
      <c r="L3749" s="3">
        <f t="shared" si="235"/>
        <v>618</v>
      </c>
      <c r="M3749" s="3" t="str">
        <f>TEXT(Table3[[#This Row],[Date]], "mmmm")</f>
        <v>February</v>
      </c>
      <c r="N3749" s="3" t="str">
        <f>_xlfn.XLOOKUP(D3749,Customers!A:A,Customers!B:B )</f>
        <v>Miles Ltd</v>
      </c>
      <c r="O3749" s="3" t="str">
        <f>_xlfn.XLOOKUP(C3749,Books!A:A,Books!B:B)</f>
        <v>Inside lot never discover</v>
      </c>
      <c r="P3749" s="3" t="str">
        <f>INDEX(Customers!B:B,MATCH(D3749,Customers!A:A,0))</f>
        <v>Miles Ltd</v>
      </c>
    </row>
    <row r="3750" spans="1:16">
      <c r="A3750" t="s">
        <v>4397</v>
      </c>
      <c r="B3750" s="5">
        <v>44961</v>
      </c>
      <c r="C3750" t="s">
        <v>122</v>
      </c>
      <c r="D3750" t="s">
        <v>600</v>
      </c>
      <c r="E3750">
        <v>4</v>
      </c>
      <c r="F3750" t="str">
        <f t="shared" si="232"/>
        <v>normal</v>
      </c>
      <c r="G3750" s="3">
        <v>326</v>
      </c>
      <c r="H3750">
        <v>5</v>
      </c>
      <c r="I3750" t="str">
        <f t="shared" si="233"/>
        <v>discounted</v>
      </c>
      <c r="J3750" s="3">
        <f>Table3[[#This Row],[Quantity_Sold]]*Table3[[#This Row],[Selling_Price]]</f>
        <v>1304</v>
      </c>
      <c r="K3750" s="3">
        <f t="shared" si="234"/>
        <v>16.3</v>
      </c>
      <c r="L3750" s="3">
        <f t="shared" si="235"/>
        <v>1287.7</v>
      </c>
      <c r="M3750" s="3" t="str">
        <f>TEXT(Table3[[#This Row],[Date]], "mmmm")</f>
        <v>February</v>
      </c>
      <c r="N3750" s="3" t="str">
        <f>_xlfn.XLOOKUP(D3750,Customers!A:A,Customers!B:B )</f>
        <v>Lester and Sons</v>
      </c>
      <c r="O3750" s="3" t="str">
        <f>_xlfn.XLOOKUP(C3750,Books!A:A,Books!B:B)</f>
        <v>Than every</v>
      </c>
      <c r="P3750" s="3" t="str">
        <f>INDEX(Customers!B:B,MATCH(D3750,Customers!A:A,0))</f>
        <v>Lester and Sons</v>
      </c>
    </row>
    <row r="3751" spans="1:16">
      <c r="A3751" t="s">
        <v>4398</v>
      </c>
      <c r="B3751" s="5">
        <v>44965</v>
      </c>
      <c r="C3751" t="s">
        <v>40</v>
      </c>
      <c r="D3751" t="s">
        <v>208</v>
      </c>
      <c r="E3751">
        <v>7</v>
      </c>
      <c r="F3751" t="str">
        <f t="shared" si="232"/>
        <v>Bulk</v>
      </c>
      <c r="G3751" s="3">
        <v>427</v>
      </c>
      <c r="H3751">
        <v>0</v>
      </c>
      <c r="I3751" t="str">
        <f t="shared" si="233"/>
        <v>full price</v>
      </c>
      <c r="J3751" s="3">
        <f>Table3[[#This Row],[Quantity_Sold]]*Table3[[#This Row],[Selling_Price]]</f>
        <v>2989</v>
      </c>
      <c r="K3751" s="3">
        <f t="shared" si="234"/>
        <v>0</v>
      </c>
      <c r="L3751" s="3">
        <f t="shared" si="235"/>
        <v>2989</v>
      </c>
      <c r="M3751" s="3" t="str">
        <f>TEXT(Table3[[#This Row],[Date]], "mmmm")</f>
        <v>February</v>
      </c>
      <c r="N3751" s="3" t="str">
        <f>_xlfn.XLOOKUP(D3751,Customers!A:A,Customers!B:B )</f>
        <v>Smith-Proctor</v>
      </c>
      <c r="O3751" s="3" t="str">
        <f>_xlfn.XLOOKUP(C3751,Books!A:A,Books!B:B)</f>
        <v>Big thought where</v>
      </c>
      <c r="P3751" s="3" t="str">
        <f>INDEX(Customers!B:B,MATCH(D3751,Customers!A:A,0))</f>
        <v>Smith-Proctor</v>
      </c>
    </row>
    <row r="3752" spans="1:16">
      <c r="A3752" t="s">
        <v>4399</v>
      </c>
      <c r="B3752" s="5">
        <v>44976</v>
      </c>
      <c r="C3752" t="s">
        <v>70</v>
      </c>
      <c r="D3752" t="s">
        <v>444</v>
      </c>
      <c r="E3752">
        <v>6</v>
      </c>
      <c r="F3752" t="str">
        <f t="shared" si="232"/>
        <v>Bulk</v>
      </c>
      <c r="G3752" s="3">
        <v>370</v>
      </c>
      <c r="H3752">
        <v>0</v>
      </c>
      <c r="I3752" t="str">
        <f t="shared" si="233"/>
        <v>full price</v>
      </c>
      <c r="J3752" s="3">
        <f>Table3[[#This Row],[Quantity_Sold]]*Table3[[#This Row],[Selling_Price]]</f>
        <v>2220</v>
      </c>
      <c r="K3752" s="3">
        <f t="shared" si="234"/>
        <v>0</v>
      </c>
      <c r="L3752" s="3">
        <f t="shared" si="235"/>
        <v>2220</v>
      </c>
      <c r="M3752" s="3" t="str">
        <f>TEXT(Table3[[#This Row],[Date]], "mmmm")</f>
        <v>February</v>
      </c>
      <c r="N3752" s="3" t="str">
        <f>_xlfn.XLOOKUP(D3752,Customers!A:A,Customers!B:B )</f>
        <v>Larson and Sons</v>
      </c>
      <c r="O3752" s="3" t="str">
        <f>_xlfn.XLOOKUP(C3752,Books!A:A,Books!B:B)</f>
        <v>Assume wrong</v>
      </c>
      <c r="P3752" s="3" t="str">
        <f>INDEX(Customers!B:B,MATCH(D3752,Customers!A:A,0))</f>
        <v>Larson and Sons</v>
      </c>
    </row>
    <row r="3753" spans="1:16">
      <c r="A3753" t="s">
        <v>4400</v>
      </c>
      <c r="B3753" s="5">
        <v>44978</v>
      </c>
      <c r="C3753" t="s">
        <v>62</v>
      </c>
      <c r="D3753" t="s">
        <v>432</v>
      </c>
      <c r="E3753">
        <v>10</v>
      </c>
      <c r="F3753" t="str">
        <f t="shared" si="232"/>
        <v>Bulk</v>
      </c>
      <c r="G3753" s="3">
        <v>336</v>
      </c>
      <c r="H3753">
        <v>5</v>
      </c>
      <c r="I3753" t="str">
        <f t="shared" si="233"/>
        <v>discounted</v>
      </c>
      <c r="J3753" s="3">
        <f>Table3[[#This Row],[Quantity_Sold]]*Table3[[#This Row],[Selling_Price]]</f>
        <v>3360</v>
      </c>
      <c r="K3753" s="3">
        <f t="shared" si="234"/>
        <v>16.8</v>
      </c>
      <c r="L3753" s="3">
        <f t="shared" si="235"/>
        <v>3343.2</v>
      </c>
      <c r="M3753" s="3" t="str">
        <f>TEXT(Table3[[#This Row],[Date]], "mmmm")</f>
        <v>February</v>
      </c>
      <c r="N3753" s="3" t="str">
        <f>_xlfn.XLOOKUP(D3753,Customers!A:A,Customers!B:B )</f>
        <v>Rodgers and Sons</v>
      </c>
      <c r="O3753" s="3" t="str">
        <f>_xlfn.XLOOKUP(C3753,Books!A:A,Books!B:B)</f>
        <v>Wife get age</v>
      </c>
      <c r="P3753" s="3" t="str">
        <f>INDEX(Customers!B:B,MATCH(D3753,Customers!A:A,0))</f>
        <v>Rodgers and Sons</v>
      </c>
    </row>
    <row r="3754" spans="1:16">
      <c r="A3754" t="s">
        <v>4401</v>
      </c>
      <c r="B3754" s="5">
        <v>44960</v>
      </c>
      <c r="C3754" t="s">
        <v>120</v>
      </c>
      <c r="D3754" t="s">
        <v>608</v>
      </c>
      <c r="E3754">
        <v>6</v>
      </c>
      <c r="F3754" t="str">
        <f t="shared" si="232"/>
        <v>Bulk</v>
      </c>
      <c r="G3754" s="3">
        <v>204</v>
      </c>
      <c r="H3754">
        <v>5</v>
      </c>
      <c r="I3754" t="str">
        <f t="shared" si="233"/>
        <v>discounted</v>
      </c>
      <c r="J3754" s="3">
        <f>Table3[[#This Row],[Quantity_Sold]]*Table3[[#This Row],[Selling_Price]]</f>
        <v>1224</v>
      </c>
      <c r="K3754" s="3">
        <f t="shared" si="234"/>
        <v>10.199999999999999</v>
      </c>
      <c r="L3754" s="3">
        <f t="shared" si="235"/>
        <v>1213.8</v>
      </c>
      <c r="M3754" s="3" t="str">
        <f>TEXT(Table3[[#This Row],[Date]], "mmmm")</f>
        <v>February</v>
      </c>
      <c r="N3754" s="3" t="str">
        <f>_xlfn.XLOOKUP(D3754,Customers!A:A,Customers!B:B )</f>
        <v>Taylor Group</v>
      </c>
      <c r="O3754" s="3" t="str">
        <f>_xlfn.XLOOKUP(C3754,Books!A:A,Books!B:B)</f>
        <v>Expect turn</v>
      </c>
      <c r="P3754" s="3" t="str">
        <f>INDEX(Customers!B:B,MATCH(D3754,Customers!A:A,0))</f>
        <v>Taylor Group</v>
      </c>
    </row>
    <row r="3755" spans="1:16">
      <c r="A3755" t="s">
        <v>4402</v>
      </c>
      <c r="B3755" s="5">
        <v>44971</v>
      </c>
      <c r="C3755" t="s">
        <v>102</v>
      </c>
      <c r="D3755" t="s">
        <v>538</v>
      </c>
      <c r="E3755">
        <v>6</v>
      </c>
      <c r="F3755" t="str">
        <f t="shared" si="232"/>
        <v>Bulk</v>
      </c>
      <c r="G3755" s="3">
        <v>162</v>
      </c>
      <c r="H3755">
        <v>10</v>
      </c>
      <c r="I3755" t="str">
        <f t="shared" si="233"/>
        <v>discounted</v>
      </c>
      <c r="J3755" s="3">
        <f>Table3[[#This Row],[Quantity_Sold]]*Table3[[#This Row],[Selling_Price]]</f>
        <v>972</v>
      </c>
      <c r="K3755" s="3">
        <f t="shared" si="234"/>
        <v>16.2</v>
      </c>
      <c r="L3755" s="3">
        <f t="shared" si="235"/>
        <v>955.8</v>
      </c>
      <c r="M3755" s="3" t="str">
        <f>TEXT(Table3[[#This Row],[Date]], "mmmm")</f>
        <v>February</v>
      </c>
      <c r="N3755" s="3" t="str">
        <f>_xlfn.XLOOKUP(D3755,Customers!A:A,Customers!B:B )</f>
        <v>Savage, Boyle and Kennedy</v>
      </c>
      <c r="O3755" s="3" t="str">
        <f>_xlfn.XLOOKUP(C3755,Books!A:A,Books!B:B)</f>
        <v>Effort same</v>
      </c>
      <c r="P3755" s="3" t="str">
        <f>INDEX(Customers!B:B,MATCH(D3755,Customers!A:A,0))</f>
        <v>Savage, Boyle and Kennedy</v>
      </c>
    </row>
    <row r="3756" spans="1:16">
      <c r="A3756" t="s">
        <v>4403</v>
      </c>
      <c r="B3756" s="5">
        <v>44972</v>
      </c>
      <c r="C3756" t="s">
        <v>122</v>
      </c>
      <c r="D3756" t="s">
        <v>464</v>
      </c>
      <c r="E3756">
        <v>2</v>
      </c>
      <c r="F3756" t="str">
        <f t="shared" si="232"/>
        <v>normal</v>
      </c>
      <c r="G3756" s="3">
        <v>326</v>
      </c>
      <c r="H3756">
        <v>10</v>
      </c>
      <c r="I3756" t="str">
        <f t="shared" si="233"/>
        <v>discounted</v>
      </c>
      <c r="J3756" s="3">
        <f>Table3[[#This Row],[Quantity_Sold]]*Table3[[#This Row],[Selling_Price]]</f>
        <v>652</v>
      </c>
      <c r="K3756" s="3">
        <f t="shared" si="234"/>
        <v>32.6</v>
      </c>
      <c r="L3756" s="3">
        <f t="shared" si="235"/>
        <v>619.4</v>
      </c>
      <c r="M3756" s="3" t="str">
        <f>TEXT(Table3[[#This Row],[Date]], "mmmm")</f>
        <v>February</v>
      </c>
      <c r="N3756" s="3" t="str">
        <f>_xlfn.XLOOKUP(D3756,Customers!A:A,Customers!B:B )</f>
        <v>Vargas, Ali and Vasquez</v>
      </c>
      <c r="O3756" s="3" t="str">
        <f>_xlfn.XLOOKUP(C3756,Books!A:A,Books!B:B)</f>
        <v>Than every</v>
      </c>
      <c r="P3756" s="3" t="str">
        <f>INDEX(Customers!B:B,MATCH(D3756,Customers!A:A,0))</f>
        <v>Vargas, Ali and Vasquez</v>
      </c>
    </row>
    <row r="3757" spans="1:16">
      <c r="A3757" t="s">
        <v>4404</v>
      </c>
      <c r="B3757" s="5">
        <v>44981</v>
      </c>
      <c r="C3757" t="s">
        <v>72</v>
      </c>
      <c r="D3757" t="s">
        <v>364</v>
      </c>
      <c r="E3757">
        <v>2</v>
      </c>
      <c r="F3757" t="str">
        <f t="shared" si="232"/>
        <v>normal</v>
      </c>
      <c r="G3757" s="3">
        <v>423</v>
      </c>
      <c r="H3757">
        <v>10</v>
      </c>
      <c r="I3757" t="str">
        <f t="shared" si="233"/>
        <v>discounted</v>
      </c>
      <c r="J3757" s="3">
        <f>Table3[[#This Row],[Quantity_Sold]]*Table3[[#This Row],[Selling_Price]]</f>
        <v>846</v>
      </c>
      <c r="K3757" s="3">
        <f t="shared" si="234"/>
        <v>42.3</v>
      </c>
      <c r="L3757" s="3">
        <f t="shared" si="235"/>
        <v>803.7</v>
      </c>
      <c r="M3757" s="3" t="str">
        <f>TEXT(Table3[[#This Row],[Date]], "mmmm")</f>
        <v>February</v>
      </c>
      <c r="N3757" s="3" t="str">
        <f>_xlfn.XLOOKUP(D3757,Customers!A:A,Customers!B:B )</f>
        <v>Mann PLC</v>
      </c>
      <c r="O3757" s="3" t="str">
        <f>_xlfn.XLOOKUP(C3757,Books!A:A,Books!B:B)</f>
        <v>Remain hard</v>
      </c>
      <c r="P3757" s="3" t="str">
        <f>INDEX(Customers!B:B,MATCH(D3757,Customers!A:A,0))</f>
        <v>Mann PLC</v>
      </c>
    </row>
    <row r="3758" spans="1:16">
      <c r="A3758" t="s">
        <v>4405</v>
      </c>
      <c r="B3758" s="5">
        <v>44969</v>
      </c>
      <c r="C3758" t="s">
        <v>118</v>
      </c>
      <c r="D3758" t="s">
        <v>626</v>
      </c>
      <c r="E3758">
        <v>2</v>
      </c>
      <c r="F3758" t="str">
        <f t="shared" si="232"/>
        <v>normal</v>
      </c>
      <c r="G3758" s="3">
        <v>192</v>
      </c>
      <c r="H3758">
        <v>15</v>
      </c>
      <c r="I3758" t="str">
        <f t="shared" si="233"/>
        <v>discounted</v>
      </c>
      <c r="J3758" s="3">
        <f>Table3[[#This Row],[Quantity_Sold]]*Table3[[#This Row],[Selling_Price]]</f>
        <v>384</v>
      </c>
      <c r="K3758" s="3">
        <f t="shared" si="234"/>
        <v>28.8</v>
      </c>
      <c r="L3758" s="3">
        <f t="shared" si="235"/>
        <v>355.2</v>
      </c>
      <c r="M3758" s="3" t="str">
        <f>TEXT(Table3[[#This Row],[Date]], "mmmm")</f>
        <v>February</v>
      </c>
      <c r="N3758" s="3" t="str">
        <f>_xlfn.XLOOKUP(D3758,Customers!A:A,Customers!B:B )</f>
        <v>Young Ltd</v>
      </c>
      <c r="O3758" s="3" t="str">
        <f>_xlfn.XLOOKUP(C3758,Books!A:A,Books!B:B)</f>
        <v>Attorney</v>
      </c>
      <c r="P3758" s="3" t="str">
        <f>INDEX(Customers!B:B,MATCH(D3758,Customers!A:A,0))</f>
        <v>Young Ltd</v>
      </c>
    </row>
    <row r="3759" spans="1:16">
      <c r="A3759" t="s">
        <v>4406</v>
      </c>
      <c r="B3759" s="5">
        <v>44968</v>
      </c>
      <c r="C3759" t="s">
        <v>54</v>
      </c>
      <c r="D3759" t="s">
        <v>320</v>
      </c>
      <c r="E3759">
        <v>2</v>
      </c>
      <c r="F3759" t="str">
        <f t="shared" si="232"/>
        <v>normal</v>
      </c>
      <c r="G3759" s="3">
        <v>421</v>
      </c>
      <c r="H3759">
        <v>10</v>
      </c>
      <c r="I3759" t="str">
        <f t="shared" si="233"/>
        <v>discounted</v>
      </c>
      <c r="J3759" s="3">
        <f>Table3[[#This Row],[Quantity_Sold]]*Table3[[#This Row],[Selling_Price]]</f>
        <v>842</v>
      </c>
      <c r="K3759" s="3">
        <f t="shared" si="234"/>
        <v>42.1</v>
      </c>
      <c r="L3759" s="3">
        <f t="shared" si="235"/>
        <v>799.9</v>
      </c>
      <c r="M3759" s="3" t="str">
        <f>TEXT(Table3[[#This Row],[Date]], "mmmm")</f>
        <v>February</v>
      </c>
      <c r="N3759" s="3" t="str">
        <f>_xlfn.XLOOKUP(D3759,Customers!A:A,Customers!B:B )</f>
        <v>Warner, Willis and Ray</v>
      </c>
      <c r="O3759" s="3" t="str">
        <f>_xlfn.XLOOKUP(C3759,Books!A:A,Books!B:B)</f>
        <v>Author director</v>
      </c>
      <c r="P3759" s="3" t="str">
        <f>INDEX(Customers!B:B,MATCH(D3759,Customers!A:A,0))</f>
        <v>Warner, Willis and Ray</v>
      </c>
    </row>
    <row r="3760" spans="1:16">
      <c r="A3760" t="s">
        <v>4407</v>
      </c>
      <c r="B3760" s="5">
        <v>44983</v>
      </c>
      <c r="C3760" t="s">
        <v>52</v>
      </c>
      <c r="D3760" t="s">
        <v>604</v>
      </c>
      <c r="E3760">
        <v>8</v>
      </c>
      <c r="F3760" t="str">
        <f t="shared" si="232"/>
        <v>Bulk</v>
      </c>
      <c r="G3760" s="3">
        <v>441</v>
      </c>
      <c r="H3760">
        <v>15</v>
      </c>
      <c r="I3760" t="str">
        <f t="shared" si="233"/>
        <v>discounted</v>
      </c>
      <c r="J3760" s="3">
        <f>Table3[[#This Row],[Quantity_Sold]]*Table3[[#This Row],[Selling_Price]]</f>
        <v>3528</v>
      </c>
      <c r="K3760" s="3">
        <f t="shared" si="234"/>
        <v>66.150000000000006</v>
      </c>
      <c r="L3760" s="3">
        <f t="shared" si="235"/>
        <v>3461.85</v>
      </c>
      <c r="M3760" s="3" t="str">
        <f>TEXT(Table3[[#This Row],[Date]], "mmmm")</f>
        <v>February</v>
      </c>
      <c r="N3760" s="3" t="str">
        <f>_xlfn.XLOOKUP(D3760,Customers!A:A,Customers!B:B )</f>
        <v>Mclaughlin-Ballard</v>
      </c>
      <c r="O3760" s="3" t="str">
        <f>_xlfn.XLOOKUP(C3760,Books!A:A,Books!B:B)</f>
        <v>Hope meet thing</v>
      </c>
      <c r="P3760" s="3" t="str">
        <f>INDEX(Customers!B:B,MATCH(D3760,Customers!A:A,0))</f>
        <v>Mclaughlin-Ballard</v>
      </c>
    </row>
    <row r="3761" spans="1:16">
      <c r="A3761" t="s">
        <v>4408</v>
      </c>
      <c r="B3761" s="5">
        <v>44963</v>
      </c>
      <c r="C3761" t="s">
        <v>13</v>
      </c>
      <c r="D3761" t="s">
        <v>228</v>
      </c>
      <c r="E3761">
        <v>4</v>
      </c>
      <c r="F3761" t="str">
        <f t="shared" si="232"/>
        <v>normal</v>
      </c>
      <c r="G3761" s="3">
        <v>354</v>
      </c>
      <c r="H3761">
        <v>5</v>
      </c>
      <c r="I3761" t="str">
        <f t="shared" si="233"/>
        <v>discounted</v>
      </c>
      <c r="J3761" s="3">
        <f>Table3[[#This Row],[Quantity_Sold]]*Table3[[#This Row],[Selling_Price]]</f>
        <v>1416</v>
      </c>
      <c r="K3761" s="3">
        <f t="shared" si="234"/>
        <v>17.7</v>
      </c>
      <c r="L3761" s="3">
        <f t="shared" si="235"/>
        <v>1398.3</v>
      </c>
      <c r="M3761" s="3" t="str">
        <f>TEXT(Table3[[#This Row],[Date]], "mmmm")</f>
        <v>February</v>
      </c>
      <c r="N3761" s="3" t="str">
        <f>_xlfn.XLOOKUP(D3761,Customers!A:A,Customers!B:B )</f>
        <v>Gonzalez, Perry and Gonzalez</v>
      </c>
      <c r="O3761" s="3" t="str">
        <f>_xlfn.XLOOKUP(C3761,Books!A:A,Books!B:B)</f>
        <v>Food ability</v>
      </c>
      <c r="P3761" s="3" t="str">
        <f>INDEX(Customers!B:B,MATCH(D3761,Customers!A:A,0))</f>
        <v>Gonzalez, Perry and Gonzalez</v>
      </c>
    </row>
    <row r="3762" spans="1:16">
      <c r="A3762" t="s">
        <v>4409</v>
      </c>
      <c r="B3762" s="5">
        <v>44978</v>
      </c>
      <c r="C3762" t="s">
        <v>60</v>
      </c>
      <c r="D3762" t="s">
        <v>180</v>
      </c>
      <c r="E3762">
        <v>9</v>
      </c>
      <c r="F3762" t="str">
        <f t="shared" si="232"/>
        <v>Bulk</v>
      </c>
      <c r="G3762" s="3">
        <v>459</v>
      </c>
      <c r="H3762">
        <v>0</v>
      </c>
      <c r="I3762" t="str">
        <f t="shared" si="233"/>
        <v>full price</v>
      </c>
      <c r="J3762" s="3">
        <f>Table3[[#This Row],[Quantity_Sold]]*Table3[[#This Row],[Selling_Price]]</f>
        <v>4131</v>
      </c>
      <c r="K3762" s="3">
        <f t="shared" si="234"/>
        <v>0</v>
      </c>
      <c r="L3762" s="3">
        <f t="shared" si="235"/>
        <v>4131</v>
      </c>
      <c r="M3762" s="3" t="str">
        <f>TEXT(Table3[[#This Row],[Date]], "mmmm")</f>
        <v>February</v>
      </c>
      <c r="N3762" s="3" t="str">
        <f>_xlfn.XLOOKUP(D3762,Customers!A:A,Customers!B:B )</f>
        <v>Harris-Chandler</v>
      </c>
      <c r="O3762" s="3" t="str">
        <f>_xlfn.XLOOKUP(C3762,Books!A:A,Books!B:B)</f>
        <v>Whatever method</v>
      </c>
      <c r="P3762" s="3" t="str">
        <f>INDEX(Customers!B:B,MATCH(D3762,Customers!A:A,0))</f>
        <v>Harris-Chandler</v>
      </c>
    </row>
    <row r="3763" spans="1:16">
      <c r="A3763" t="s">
        <v>4410</v>
      </c>
      <c r="B3763" s="5">
        <v>44961</v>
      </c>
      <c r="C3763" t="s">
        <v>84</v>
      </c>
      <c r="D3763" t="s">
        <v>164</v>
      </c>
      <c r="E3763">
        <v>8</v>
      </c>
      <c r="F3763" t="str">
        <f t="shared" si="232"/>
        <v>Bulk</v>
      </c>
      <c r="G3763" s="3">
        <v>481</v>
      </c>
      <c r="H3763">
        <v>0</v>
      </c>
      <c r="I3763" t="str">
        <f t="shared" si="233"/>
        <v>full price</v>
      </c>
      <c r="J3763" s="3">
        <f>Table3[[#This Row],[Quantity_Sold]]*Table3[[#This Row],[Selling_Price]]</f>
        <v>3848</v>
      </c>
      <c r="K3763" s="3">
        <f t="shared" si="234"/>
        <v>0</v>
      </c>
      <c r="L3763" s="3">
        <f t="shared" si="235"/>
        <v>3848</v>
      </c>
      <c r="M3763" s="3" t="str">
        <f>TEXT(Table3[[#This Row],[Date]], "mmmm")</f>
        <v>February</v>
      </c>
      <c r="N3763" s="3" t="str">
        <f>_xlfn.XLOOKUP(D3763,Customers!A:A,Customers!B:B )</f>
        <v>Munoz, Black and Wilson</v>
      </c>
      <c r="O3763" s="3" t="str">
        <f>_xlfn.XLOOKUP(C3763,Books!A:A,Books!B:B)</f>
        <v>Statement back brother</v>
      </c>
      <c r="P3763" s="3" t="str">
        <f>INDEX(Customers!B:B,MATCH(D3763,Customers!A:A,0))</f>
        <v>Munoz, Black and Wilson</v>
      </c>
    </row>
    <row r="3764" spans="1:16">
      <c r="A3764" t="s">
        <v>4411</v>
      </c>
      <c r="B3764" s="5">
        <v>44958</v>
      </c>
      <c r="C3764" t="s">
        <v>84</v>
      </c>
      <c r="D3764" t="s">
        <v>340</v>
      </c>
      <c r="E3764">
        <v>2</v>
      </c>
      <c r="F3764" t="str">
        <f t="shared" si="232"/>
        <v>normal</v>
      </c>
      <c r="G3764" s="3">
        <v>481</v>
      </c>
      <c r="H3764">
        <v>5</v>
      </c>
      <c r="I3764" t="str">
        <f t="shared" si="233"/>
        <v>discounted</v>
      </c>
      <c r="J3764" s="3">
        <f>Table3[[#This Row],[Quantity_Sold]]*Table3[[#This Row],[Selling_Price]]</f>
        <v>962</v>
      </c>
      <c r="K3764" s="3">
        <f t="shared" si="234"/>
        <v>24.05</v>
      </c>
      <c r="L3764" s="3">
        <f t="shared" si="235"/>
        <v>937.95</v>
      </c>
      <c r="M3764" s="3" t="str">
        <f>TEXT(Table3[[#This Row],[Date]], "mmmm")</f>
        <v>February</v>
      </c>
      <c r="N3764" s="3" t="str">
        <f>_xlfn.XLOOKUP(D3764,Customers!A:A,Customers!B:B )</f>
        <v>Miller-Miller</v>
      </c>
      <c r="O3764" s="3" t="str">
        <f>_xlfn.XLOOKUP(C3764,Books!A:A,Books!B:B)</f>
        <v>Statement back brother</v>
      </c>
      <c r="P3764" s="3" t="str">
        <f>INDEX(Customers!B:B,MATCH(D3764,Customers!A:A,0))</f>
        <v>Miller-Miller</v>
      </c>
    </row>
    <row r="3765" spans="1:16">
      <c r="A3765" t="s">
        <v>4412</v>
      </c>
      <c r="B3765" s="5">
        <v>44964</v>
      </c>
      <c r="C3765" t="s">
        <v>112</v>
      </c>
      <c r="D3765" t="s">
        <v>500</v>
      </c>
      <c r="E3765">
        <v>10</v>
      </c>
      <c r="F3765" t="str">
        <f t="shared" si="232"/>
        <v>Bulk</v>
      </c>
      <c r="G3765" s="3">
        <v>462</v>
      </c>
      <c r="H3765">
        <v>5</v>
      </c>
      <c r="I3765" t="str">
        <f t="shared" si="233"/>
        <v>discounted</v>
      </c>
      <c r="J3765" s="3">
        <f>Table3[[#This Row],[Quantity_Sold]]*Table3[[#This Row],[Selling_Price]]</f>
        <v>4620</v>
      </c>
      <c r="K3765" s="3">
        <f t="shared" si="234"/>
        <v>23.1</v>
      </c>
      <c r="L3765" s="3">
        <f t="shared" si="235"/>
        <v>4596.8999999999996</v>
      </c>
      <c r="M3765" s="3" t="str">
        <f>TEXT(Table3[[#This Row],[Date]], "mmmm")</f>
        <v>February</v>
      </c>
      <c r="N3765" s="3" t="str">
        <f>_xlfn.XLOOKUP(D3765,Customers!A:A,Customers!B:B )</f>
        <v>Patterson Ltd</v>
      </c>
      <c r="O3765" s="3" t="str">
        <f>_xlfn.XLOOKUP(C3765,Books!A:A,Books!B:B)</f>
        <v>Now stage</v>
      </c>
      <c r="P3765" s="3" t="str">
        <f>INDEX(Customers!B:B,MATCH(D3765,Customers!A:A,0))</f>
        <v>Patterson Ltd</v>
      </c>
    </row>
    <row r="3766" spans="1:16">
      <c r="A3766" t="s">
        <v>4413</v>
      </c>
      <c r="B3766" s="5">
        <v>44967</v>
      </c>
      <c r="C3766" t="s">
        <v>102</v>
      </c>
      <c r="D3766" t="s">
        <v>444</v>
      </c>
      <c r="E3766">
        <v>1</v>
      </c>
      <c r="F3766" t="str">
        <f t="shared" si="232"/>
        <v>normal</v>
      </c>
      <c r="G3766" s="3">
        <v>162</v>
      </c>
      <c r="H3766">
        <v>15</v>
      </c>
      <c r="I3766" t="str">
        <f t="shared" si="233"/>
        <v>discounted</v>
      </c>
      <c r="J3766" s="3">
        <f>Table3[[#This Row],[Quantity_Sold]]*Table3[[#This Row],[Selling_Price]]</f>
        <v>162</v>
      </c>
      <c r="K3766" s="3">
        <f t="shared" si="234"/>
        <v>24.3</v>
      </c>
      <c r="L3766" s="3">
        <f t="shared" si="235"/>
        <v>137.69999999999999</v>
      </c>
      <c r="M3766" s="3" t="str">
        <f>TEXT(Table3[[#This Row],[Date]], "mmmm")</f>
        <v>February</v>
      </c>
      <c r="N3766" s="3" t="str">
        <f>_xlfn.XLOOKUP(D3766,Customers!A:A,Customers!B:B )</f>
        <v>Larson and Sons</v>
      </c>
      <c r="O3766" s="3" t="str">
        <f>_xlfn.XLOOKUP(C3766,Books!A:A,Books!B:B)</f>
        <v>Effort same</v>
      </c>
      <c r="P3766" s="3" t="str">
        <f>INDEX(Customers!B:B,MATCH(D3766,Customers!A:A,0))</f>
        <v>Larson and Sons</v>
      </c>
    </row>
    <row r="3767" spans="1:16">
      <c r="A3767" t="s">
        <v>4414</v>
      </c>
      <c r="B3767" s="5">
        <v>44979</v>
      </c>
      <c r="C3767" t="s">
        <v>44</v>
      </c>
      <c r="D3767" t="s">
        <v>256</v>
      </c>
      <c r="E3767">
        <v>9</v>
      </c>
      <c r="F3767" t="str">
        <f t="shared" si="232"/>
        <v>Bulk</v>
      </c>
      <c r="G3767" s="3">
        <v>295</v>
      </c>
      <c r="H3767">
        <v>15</v>
      </c>
      <c r="I3767" t="str">
        <f t="shared" si="233"/>
        <v>discounted</v>
      </c>
      <c r="J3767" s="3">
        <f>Table3[[#This Row],[Quantity_Sold]]*Table3[[#This Row],[Selling_Price]]</f>
        <v>2655</v>
      </c>
      <c r="K3767" s="3">
        <f t="shared" si="234"/>
        <v>44.25</v>
      </c>
      <c r="L3767" s="3">
        <f t="shared" si="235"/>
        <v>2610.75</v>
      </c>
      <c r="M3767" s="3" t="str">
        <f>TEXT(Table3[[#This Row],[Date]], "mmmm")</f>
        <v>February</v>
      </c>
      <c r="N3767" s="3" t="str">
        <f>_xlfn.XLOOKUP(D3767,Customers!A:A,Customers!B:B )</f>
        <v>Stevenson-Phillips</v>
      </c>
      <c r="O3767" s="3" t="str">
        <f>_xlfn.XLOOKUP(C3767,Books!A:A,Books!B:B)</f>
        <v>Once suddenly</v>
      </c>
      <c r="P3767" s="3" t="str">
        <f>INDEX(Customers!B:B,MATCH(D3767,Customers!A:A,0))</f>
        <v>Stevenson-Phillips</v>
      </c>
    </row>
    <row r="3768" spans="1:16">
      <c r="A3768" t="s">
        <v>4415</v>
      </c>
      <c r="B3768" s="5">
        <v>44970</v>
      </c>
      <c r="C3768" t="s">
        <v>114</v>
      </c>
      <c r="D3768" t="s">
        <v>238</v>
      </c>
      <c r="E3768">
        <v>6</v>
      </c>
      <c r="F3768" t="str">
        <f t="shared" si="232"/>
        <v>Bulk</v>
      </c>
      <c r="G3768" s="3">
        <v>315</v>
      </c>
      <c r="H3768">
        <v>5</v>
      </c>
      <c r="I3768" t="str">
        <f t="shared" si="233"/>
        <v>discounted</v>
      </c>
      <c r="J3768" s="3">
        <f>Table3[[#This Row],[Quantity_Sold]]*Table3[[#This Row],[Selling_Price]]</f>
        <v>1890</v>
      </c>
      <c r="K3768" s="3">
        <f t="shared" si="234"/>
        <v>15.75</v>
      </c>
      <c r="L3768" s="3">
        <f t="shared" si="235"/>
        <v>1874.25</v>
      </c>
      <c r="M3768" s="3" t="str">
        <f>TEXT(Table3[[#This Row],[Date]], "mmmm")</f>
        <v>February</v>
      </c>
      <c r="N3768" s="3" t="str">
        <f>_xlfn.XLOOKUP(D3768,Customers!A:A,Customers!B:B )</f>
        <v>Roach-Gonzalez</v>
      </c>
      <c r="O3768" s="3" t="str">
        <f>_xlfn.XLOOKUP(C3768,Books!A:A,Books!B:B)</f>
        <v>Detail difficult power</v>
      </c>
      <c r="P3768" s="3" t="str">
        <f>INDEX(Customers!B:B,MATCH(D3768,Customers!A:A,0))</f>
        <v>Roach-Gonzalez</v>
      </c>
    </row>
    <row r="3769" spans="1:16">
      <c r="A3769" t="s">
        <v>4416</v>
      </c>
      <c r="B3769" s="5">
        <v>44978</v>
      </c>
      <c r="C3769" t="s">
        <v>108</v>
      </c>
      <c r="D3769" t="s">
        <v>316</v>
      </c>
      <c r="E3769">
        <v>5</v>
      </c>
      <c r="F3769" t="str">
        <f t="shared" si="232"/>
        <v>normal</v>
      </c>
      <c r="G3769" s="3">
        <v>287</v>
      </c>
      <c r="H3769">
        <v>15</v>
      </c>
      <c r="I3769" t="str">
        <f t="shared" si="233"/>
        <v>discounted</v>
      </c>
      <c r="J3769" s="3">
        <f>Table3[[#This Row],[Quantity_Sold]]*Table3[[#This Row],[Selling_Price]]</f>
        <v>1435</v>
      </c>
      <c r="K3769" s="3">
        <f t="shared" si="234"/>
        <v>43.05</v>
      </c>
      <c r="L3769" s="3">
        <f t="shared" si="235"/>
        <v>1391.95</v>
      </c>
      <c r="M3769" s="3" t="str">
        <f>TEXT(Table3[[#This Row],[Date]], "mmmm")</f>
        <v>February</v>
      </c>
      <c r="N3769" s="3" t="str">
        <f>_xlfn.XLOOKUP(D3769,Customers!A:A,Customers!B:B )</f>
        <v>King LLC</v>
      </c>
      <c r="O3769" s="3" t="str">
        <f>_xlfn.XLOOKUP(C3769,Books!A:A,Books!B:B)</f>
        <v>Front</v>
      </c>
      <c r="P3769" s="3" t="str">
        <f>INDEX(Customers!B:B,MATCH(D3769,Customers!A:A,0))</f>
        <v>King LLC</v>
      </c>
    </row>
    <row r="3770" spans="1:16">
      <c r="A3770" t="s">
        <v>4417</v>
      </c>
      <c r="B3770" s="5">
        <v>44966</v>
      </c>
      <c r="C3770" t="s">
        <v>4</v>
      </c>
      <c r="D3770" t="s">
        <v>270</v>
      </c>
      <c r="E3770">
        <v>8</v>
      </c>
      <c r="F3770" t="str">
        <f t="shared" si="232"/>
        <v>Bulk</v>
      </c>
      <c r="G3770" s="3">
        <v>418</v>
      </c>
      <c r="H3770">
        <v>5</v>
      </c>
      <c r="I3770" t="str">
        <f t="shared" si="233"/>
        <v>discounted</v>
      </c>
      <c r="J3770" s="3">
        <f>Table3[[#This Row],[Quantity_Sold]]*Table3[[#This Row],[Selling_Price]]</f>
        <v>3344</v>
      </c>
      <c r="K3770" s="3">
        <f t="shared" si="234"/>
        <v>20.9</v>
      </c>
      <c r="L3770" s="3">
        <f t="shared" si="235"/>
        <v>3323.1</v>
      </c>
      <c r="M3770" s="3" t="str">
        <f>TEXT(Table3[[#This Row],[Date]], "mmmm")</f>
        <v>February</v>
      </c>
      <c r="N3770" s="3" t="str">
        <f>_xlfn.XLOOKUP(D3770,Customers!A:A,Customers!B:B )</f>
        <v>Martin Group</v>
      </c>
      <c r="O3770" s="3" t="str">
        <f>_xlfn.XLOOKUP(C3770,Books!A:A,Books!B:B)</f>
        <v>Arrive ok</v>
      </c>
      <c r="P3770" s="3" t="str">
        <f>INDEX(Customers!B:B,MATCH(D3770,Customers!A:A,0))</f>
        <v>Martin Group</v>
      </c>
    </row>
    <row r="3771" spans="1:16">
      <c r="A3771" t="s">
        <v>4418</v>
      </c>
      <c r="B3771" s="5">
        <v>44973</v>
      </c>
      <c r="C3771" t="s">
        <v>112</v>
      </c>
      <c r="D3771" t="s">
        <v>348</v>
      </c>
      <c r="E3771">
        <v>1</v>
      </c>
      <c r="F3771" t="str">
        <f t="shared" si="232"/>
        <v>normal</v>
      </c>
      <c r="G3771" s="3">
        <v>462</v>
      </c>
      <c r="H3771">
        <v>0</v>
      </c>
      <c r="I3771" t="str">
        <f t="shared" si="233"/>
        <v>full price</v>
      </c>
      <c r="J3771" s="3">
        <f>Table3[[#This Row],[Quantity_Sold]]*Table3[[#This Row],[Selling_Price]]</f>
        <v>462</v>
      </c>
      <c r="K3771" s="3">
        <f t="shared" si="234"/>
        <v>0</v>
      </c>
      <c r="L3771" s="3">
        <f t="shared" si="235"/>
        <v>462</v>
      </c>
      <c r="M3771" s="3" t="str">
        <f>TEXT(Table3[[#This Row],[Date]], "mmmm")</f>
        <v>February</v>
      </c>
      <c r="N3771" s="3" t="str">
        <f>_xlfn.XLOOKUP(D3771,Customers!A:A,Customers!B:B )</f>
        <v>Wade Group</v>
      </c>
      <c r="O3771" s="3" t="str">
        <f>_xlfn.XLOOKUP(C3771,Books!A:A,Books!B:B)</f>
        <v>Now stage</v>
      </c>
      <c r="P3771" s="3" t="str">
        <f>INDEX(Customers!B:B,MATCH(D3771,Customers!A:A,0))</f>
        <v>Wade Group</v>
      </c>
    </row>
    <row r="3772" spans="1:16">
      <c r="A3772" t="s">
        <v>4419</v>
      </c>
      <c r="B3772" s="5">
        <v>44960</v>
      </c>
      <c r="C3772" t="s">
        <v>30</v>
      </c>
      <c r="D3772" t="s">
        <v>244</v>
      </c>
      <c r="E3772">
        <v>5</v>
      </c>
      <c r="F3772" t="str">
        <f t="shared" si="232"/>
        <v>normal</v>
      </c>
      <c r="G3772" s="3">
        <v>281</v>
      </c>
      <c r="H3772">
        <v>10</v>
      </c>
      <c r="I3772" t="str">
        <f t="shared" si="233"/>
        <v>discounted</v>
      </c>
      <c r="J3772" s="3">
        <f>Table3[[#This Row],[Quantity_Sold]]*Table3[[#This Row],[Selling_Price]]</f>
        <v>1405</v>
      </c>
      <c r="K3772" s="3">
        <f t="shared" si="234"/>
        <v>28.1</v>
      </c>
      <c r="L3772" s="3">
        <f t="shared" si="235"/>
        <v>1376.9</v>
      </c>
      <c r="M3772" s="3" t="str">
        <f>TEXT(Table3[[#This Row],[Date]], "mmmm")</f>
        <v>February</v>
      </c>
      <c r="N3772" s="3" t="str">
        <f>_xlfn.XLOOKUP(D3772,Customers!A:A,Customers!B:B )</f>
        <v>Byrd, Dixon and Kennedy</v>
      </c>
      <c r="O3772" s="3" t="str">
        <f>_xlfn.XLOOKUP(C3772,Books!A:A,Books!B:B)</f>
        <v>Remember serve</v>
      </c>
      <c r="P3772" s="3" t="str">
        <f>INDEX(Customers!B:B,MATCH(D3772,Customers!A:A,0))</f>
        <v>Byrd, Dixon and Kennedy</v>
      </c>
    </row>
    <row r="3773" spans="1:16">
      <c r="A3773" t="s">
        <v>4420</v>
      </c>
      <c r="B3773" s="5">
        <v>44974</v>
      </c>
      <c r="C3773" t="s">
        <v>28</v>
      </c>
      <c r="D3773" t="s">
        <v>522</v>
      </c>
      <c r="E3773">
        <v>8</v>
      </c>
      <c r="F3773" t="str">
        <f t="shared" si="232"/>
        <v>Bulk</v>
      </c>
      <c r="G3773" s="3">
        <v>342</v>
      </c>
      <c r="H3773">
        <v>10</v>
      </c>
      <c r="I3773" t="str">
        <f t="shared" si="233"/>
        <v>discounted</v>
      </c>
      <c r="J3773" s="3">
        <f>Table3[[#This Row],[Quantity_Sold]]*Table3[[#This Row],[Selling_Price]]</f>
        <v>2736</v>
      </c>
      <c r="K3773" s="3">
        <f t="shared" si="234"/>
        <v>34.200000000000003</v>
      </c>
      <c r="L3773" s="3">
        <f t="shared" si="235"/>
        <v>2701.8</v>
      </c>
      <c r="M3773" s="3" t="str">
        <f>TEXT(Table3[[#This Row],[Date]], "mmmm")</f>
        <v>February</v>
      </c>
      <c r="N3773" s="3" t="str">
        <f>_xlfn.XLOOKUP(D3773,Customers!A:A,Customers!B:B )</f>
        <v>Williams-Ross</v>
      </c>
      <c r="O3773" s="3" t="str">
        <f>_xlfn.XLOOKUP(C3773,Books!A:A,Books!B:B)</f>
        <v>Eat pattern view</v>
      </c>
      <c r="P3773" s="3" t="str">
        <f>INDEX(Customers!B:B,MATCH(D3773,Customers!A:A,0))</f>
        <v>Williams-Ross</v>
      </c>
    </row>
    <row r="3774" spans="1:16">
      <c r="A3774" t="s">
        <v>4421</v>
      </c>
      <c r="B3774" s="5">
        <v>44967</v>
      </c>
      <c r="C3774" t="s">
        <v>74</v>
      </c>
      <c r="D3774" t="s">
        <v>284</v>
      </c>
      <c r="E3774">
        <v>5</v>
      </c>
      <c r="F3774" t="str">
        <f t="shared" si="232"/>
        <v>normal</v>
      </c>
      <c r="G3774" s="3">
        <v>347</v>
      </c>
      <c r="H3774">
        <v>10</v>
      </c>
      <c r="I3774" t="str">
        <f t="shared" si="233"/>
        <v>discounted</v>
      </c>
      <c r="J3774" s="3">
        <f>Table3[[#This Row],[Quantity_Sold]]*Table3[[#This Row],[Selling_Price]]</f>
        <v>1735</v>
      </c>
      <c r="K3774" s="3">
        <f t="shared" si="234"/>
        <v>34.700000000000003</v>
      </c>
      <c r="L3774" s="3">
        <f t="shared" si="235"/>
        <v>1700.3</v>
      </c>
      <c r="M3774" s="3" t="str">
        <f>TEXT(Table3[[#This Row],[Date]], "mmmm")</f>
        <v>February</v>
      </c>
      <c r="N3774" s="3" t="str">
        <f>_xlfn.XLOOKUP(D3774,Customers!A:A,Customers!B:B )</f>
        <v>Rodriguez, Evans and Valdez</v>
      </c>
      <c r="O3774" s="3" t="str">
        <f>_xlfn.XLOOKUP(C3774,Books!A:A,Books!B:B)</f>
        <v>Think either pressure</v>
      </c>
      <c r="P3774" s="3" t="str">
        <f>INDEX(Customers!B:B,MATCH(D3774,Customers!A:A,0))</f>
        <v>Rodriguez, Evans and Valdez</v>
      </c>
    </row>
    <row r="3775" spans="1:16">
      <c r="A3775" t="s">
        <v>4422</v>
      </c>
      <c r="B3775" s="5">
        <v>44958</v>
      </c>
      <c r="C3775" t="s">
        <v>24</v>
      </c>
      <c r="D3775" t="s">
        <v>406</v>
      </c>
      <c r="E3775">
        <v>4</v>
      </c>
      <c r="F3775" t="str">
        <f t="shared" si="232"/>
        <v>normal</v>
      </c>
      <c r="G3775" s="3">
        <v>492</v>
      </c>
      <c r="H3775">
        <v>0</v>
      </c>
      <c r="I3775" t="str">
        <f t="shared" si="233"/>
        <v>full price</v>
      </c>
      <c r="J3775" s="3">
        <f>Table3[[#This Row],[Quantity_Sold]]*Table3[[#This Row],[Selling_Price]]</f>
        <v>1968</v>
      </c>
      <c r="K3775" s="3">
        <f t="shared" si="234"/>
        <v>0</v>
      </c>
      <c r="L3775" s="3">
        <f t="shared" si="235"/>
        <v>1968</v>
      </c>
      <c r="M3775" s="3" t="str">
        <f>TEXT(Table3[[#This Row],[Date]], "mmmm")</f>
        <v>February</v>
      </c>
      <c r="N3775" s="3" t="str">
        <f>_xlfn.XLOOKUP(D3775,Customers!A:A,Customers!B:B )</f>
        <v>Hernandez PLC</v>
      </c>
      <c r="O3775" s="3" t="str">
        <f>_xlfn.XLOOKUP(C3775,Books!A:A,Books!B:B)</f>
        <v>Audience stop sport</v>
      </c>
      <c r="P3775" s="3" t="str">
        <f>INDEX(Customers!B:B,MATCH(D3775,Customers!A:A,0))</f>
        <v>Hernandez PLC</v>
      </c>
    </row>
    <row r="3776" spans="1:16">
      <c r="A3776" t="s">
        <v>4423</v>
      </c>
      <c r="B3776" s="5">
        <v>44976</v>
      </c>
      <c r="C3776" t="s">
        <v>102</v>
      </c>
      <c r="D3776" t="s">
        <v>266</v>
      </c>
      <c r="E3776">
        <v>6</v>
      </c>
      <c r="F3776" t="str">
        <f t="shared" si="232"/>
        <v>Bulk</v>
      </c>
      <c r="G3776" s="3">
        <v>162</v>
      </c>
      <c r="H3776">
        <v>10</v>
      </c>
      <c r="I3776" t="str">
        <f t="shared" si="233"/>
        <v>discounted</v>
      </c>
      <c r="J3776" s="3">
        <f>Table3[[#This Row],[Quantity_Sold]]*Table3[[#This Row],[Selling_Price]]</f>
        <v>972</v>
      </c>
      <c r="K3776" s="3">
        <f t="shared" si="234"/>
        <v>16.2</v>
      </c>
      <c r="L3776" s="3">
        <f t="shared" si="235"/>
        <v>955.8</v>
      </c>
      <c r="M3776" s="3" t="str">
        <f>TEXT(Table3[[#This Row],[Date]], "mmmm")</f>
        <v>February</v>
      </c>
      <c r="N3776" s="3" t="str">
        <f>_xlfn.XLOOKUP(D3776,Customers!A:A,Customers!B:B )</f>
        <v>Pennington-Knox</v>
      </c>
      <c r="O3776" s="3" t="str">
        <f>_xlfn.XLOOKUP(C3776,Books!A:A,Books!B:B)</f>
        <v>Effort same</v>
      </c>
      <c r="P3776" s="3" t="str">
        <f>INDEX(Customers!B:B,MATCH(D3776,Customers!A:A,0))</f>
        <v>Pennington-Knox</v>
      </c>
    </row>
    <row r="3777" spans="1:16">
      <c r="A3777" t="s">
        <v>4424</v>
      </c>
      <c r="B3777" s="5">
        <v>44964</v>
      </c>
      <c r="C3777" t="s">
        <v>106</v>
      </c>
      <c r="D3777" t="s">
        <v>242</v>
      </c>
      <c r="E3777">
        <v>7</v>
      </c>
      <c r="F3777" t="str">
        <f t="shared" si="232"/>
        <v>Bulk</v>
      </c>
      <c r="G3777" s="3">
        <v>219</v>
      </c>
      <c r="H3777">
        <v>15</v>
      </c>
      <c r="I3777" t="str">
        <f t="shared" si="233"/>
        <v>discounted</v>
      </c>
      <c r="J3777" s="3">
        <f>Table3[[#This Row],[Quantity_Sold]]*Table3[[#This Row],[Selling_Price]]</f>
        <v>1533</v>
      </c>
      <c r="K3777" s="3">
        <f t="shared" si="234"/>
        <v>32.85</v>
      </c>
      <c r="L3777" s="3">
        <f t="shared" si="235"/>
        <v>1500.15</v>
      </c>
      <c r="M3777" s="3" t="str">
        <f>TEXT(Table3[[#This Row],[Date]], "mmmm")</f>
        <v>February</v>
      </c>
      <c r="N3777" s="3" t="str">
        <f>_xlfn.XLOOKUP(D3777,Customers!A:A,Customers!B:B )</f>
        <v>Porter Ltd</v>
      </c>
      <c r="O3777" s="3" t="str">
        <f>_xlfn.XLOOKUP(C3777,Books!A:A,Books!B:B)</f>
        <v>Some may</v>
      </c>
      <c r="P3777" s="3" t="str">
        <f>INDEX(Customers!B:B,MATCH(D3777,Customers!A:A,0))</f>
        <v>Porter Ltd</v>
      </c>
    </row>
    <row r="3778" spans="1:16">
      <c r="A3778" t="s">
        <v>4425</v>
      </c>
      <c r="B3778" s="5">
        <v>44980</v>
      </c>
      <c r="C3778" t="s">
        <v>24</v>
      </c>
      <c r="D3778" t="s">
        <v>356</v>
      </c>
      <c r="E3778">
        <v>8</v>
      </c>
      <c r="F3778" t="str">
        <f t="shared" ref="F3778:F3841" si="236">IF(E3778&gt;5,"Bulk","normal")</f>
        <v>Bulk</v>
      </c>
      <c r="G3778" s="3">
        <v>492</v>
      </c>
      <c r="H3778">
        <v>10</v>
      </c>
      <c r="I3778" t="str">
        <f t="shared" ref="I3778:I3841" si="237">IF(H3778&gt;0,"discounted","full price")</f>
        <v>discounted</v>
      </c>
      <c r="J3778" s="3">
        <f>Table3[[#This Row],[Quantity_Sold]]*Table3[[#This Row],[Selling_Price]]</f>
        <v>3936</v>
      </c>
      <c r="K3778" s="3">
        <f t="shared" ref="K3778:K3841" si="238">H3778*G3778/100</f>
        <v>49.2</v>
      </c>
      <c r="L3778" s="3">
        <f t="shared" ref="L3778:L3841" si="239">J3778-K3778</f>
        <v>3886.8</v>
      </c>
      <c r="M3778" s="3" t="str">
        <f>TEXT(Table3[[#This Row],[Date]], "mmmm")</f>
        <v>February</v>
      </c>
      <c r="N3778" s="3" t="str">
        <f>_xlfn.XLOOKUP(D3778,Customers!A:A,Customers!B:B )</f>
        <v>Nash, Rich and Hill</v>
      </c>
      <c r="O3778" s="3" t="str">
        <f>_xlfn.XLOOKUP(C3778,Books!A:A,Books!B:B)</f>
        <v>Audience stop sport</v>
      </c>
      <c r="P3778" s="3" t="str">
        <f>INDEX(Customers!B:B,MATCH(D3778,Customers!A:A,0))</f>
        <v>Nash, Rich and Hill</v>
      </c>
    </row>
    <row r="3779" spans="1:16">
      <c r="A3779" t="s">
        <v>4426</v>
      </c>
      <c r="B3779" s="5">
        <v>44977</v>
      </c>
      <c r="C3779" t="s">
        <v>82</v>
      </c>
      <c r="D3779" t="s">
        <v>190</v>
      </c>
      <c r="E3779">
        <v>2</v>
      </c>
      <c r="F3779" t="str">
        <f t="shared" si="236"/>
        <v>normal</v>
      </c>
      <c r="G3779" s="3">
        <v>373</v>
      </c>
      <c r="H3779">
        <v>15</v>
      </c>
      <c r="I3779" t="str">
        <f t="shared" si="237"/>
        <v>discounted</v>
      </c>
      <c r="J3779" s="3">
        <f>Table3[[#This Row],[Quantity_Sold]]*Table3[[#This Row],[Selling_Price]]</f>
        <v>746</v>
      </c>
      <c r="K3779" s="3">
        <f t="shared" si="238"/>
        <v>55.95</v>
      </c>
      <c r="L3779" s="3">
        <f t="shared" si="239"/>
        <v>690.05</v>
      </c>
      <c r="M3779" s="3" t="str">
        <f>TEXT(Table3[[#This Row],[Date]], "mmmm")</f>
        <v>February</v>
      </c>
      <c r="N3779" s="3" t="str">
        <f>_xlfn.XLOOKUP(D3779,Customers!A:A,Customers!B:B )</f>
        <v>Rowland-Morgan</v>
      </c>
      <c r="O3779" s="3" t="str">
        <f>_xlfn.XLOOKUP(C3779,Books!A:A,Books!B:B)</f>
        <v>Light leader expect</v>
      </c>
      <c r="P3779" s="3" t="str">
        <f>INDEX(Customers!B:B,MATCH(D3779,Customers!A:A,0))</f>
        <v>Rowland-Morgan</v>
      </c>
    </row>
    <row r="3780" spans="1:16">
      <c r="A3780" t="s">
        <v>4427</v>
      </c>
      <c r="B3780" s="5">
        <v>44970</v>
      </c>
      <c r="C3780" t="s">
        <v>76</v>
      </c>
      <c r="D3780" t="s">
        <v>326</v>
      </c>
      <c r="E3780">
        <v>2</v>
      </c>
      <c r="F3780" t="str">
        <f t="shared" si="236"/>
        <v>normal</v>
      </c>
      <c r="G3780" s="3">
        <v>305</v>
      </c>
      <c r="H3780">
        <v>5</v>
      </c>
      <c r="I3780" t="str">
        <f t="shared" si="237"/>
        <v>discounted</v>
      </c>
      <c r="J3780" s="3">
        <f>Table3[[#This Row],[Quantity_Sold]]*Table3[[#This Row],[Selling_Price]]</f>
        <v>610</v>
      </c>
      <c r="K3780" s="3">
        <f t="shared" si="238"/>
        <v>15.25</v>
      </c>
      <c r="L3780" s="3">
        <f t="shared" si="239"/>
        <v>594.75</v>
      </c>
      <c r="M3780" s="3" t="str">
        <f>TEXT(Table3[[#This Row],[Date]], "mmmm")</f>
        <v>February</v>
      </c>
      <c r="N3780" s="3" t="str">
        <f>_xlfn.XLOOKUP(D3780,Customers!A:A,Customers!B:B )</f>
        <v>Scott-Johnston</v>
      </c>
      <c r="O3780" s="3" t="str">
        <f>_xlfn.XLOOKUP(C3780,Books!A:A,Books!B:B)</f>
        <v>Above treatment</v>
      </c>
      <c r="P3780" s="3" t="str">
        <f>INDEX(Customers!B:B,MATCH(D3780,Customers!A:A,0))</f>
        <v>Scott-Johnston</v>
      </c>
    </row>
    <row r="3781" spans="1:16">
      <c r="A3781" t="s">
        <v>4428</v>
      </c>
      <c r="B3781" s="5">
        <v>44977</v>
      </c>
      <c r="C3781" t="s">
        <v>70</v>
      </c>
      <c r="D3781" t="s">
        <v>556</v>
      </c>
      <c r="E3781">
        <v>2</v>
      </c>
      <c r="F3781" t="str">
        <f t="shared" si="236"/>
        <v>normal</v>
      </c>
      <c r="G3781" s="3">
        <v>370</v>
      </c>
      <c r="H3781">
        <v>5</v>
      </c>
      <c r="I3781" t="str">
        <f t="shared" si="237"/>
        <v>discounted</v>
      </c>
      <c r="J3781" s="3">
        <f>Table3[[#This Row],[Quantity_Sold]]*Table3[[#This Row],[Selling_Price]]</f>
        <v>740</v>
      </c>
      <c r="K3781" s="3">
        <f t="shared" si="238"/>
        <v>18.5</v>
      </c>
      <c r="L3781" s="3">
        <f t="shared" si="239"/>
        <v>721.5</v>
      </c>
      <c r="M3781" s="3" t="str">
        <f>TEXT(Table3[[#This Row],[Date]], "mmmm")</f>
        <v>February</v>
      </c>
      <c r="N3781" s="3" t="str">
        <f>_xlfn.XLOOKUP(D3781,Customers!A:A,Customers!B:B )</f>
        <v>Richards Ltd</v>
      </c>
      <c r="O3781" s="3" t="str">
        <f>_xlfn.XLOOKUP(C3781,Books!A:A,Books!B:B)</f>
        <v>Assume wrong</v>
      </c>
      <c r="P3781" s="3" t="str">
        <f>INDEX(Customers!B:B,MATCH(D3781,Customers!A:A,0))</f>
        <v>Richards Ltd</v>
      </c>
    </row>
    <row r="3782" spans="1:16">
      <c r="A3782" t="s">
        <v>4429</v>
      </c>
      <c r="B3782" s="5">
        <v>44965</v>
      </c>
      <c r="C3782" t="s">
        <v>94</v>
      </c>
      <c r="D3782" t="s">
        <v>628</v>
      </c>
      <c r="E3782">
        <v>5</v>
      </c>
      <c r="F3782" t="str">
        <f t="shared" si="236"/>
        <v>normal</v>
      </c>
      <c r="G3782" s="3">
        <v>262</v>
      </c>
      <c r="H3782">
        <v>10</v>
      </c>
      <c r="I3782" t="str">
        <f t="shared" si="237"/>
        <v>discounted</v>
      </c>
      <c r="J3782" s="3">
        <f>Table3[[#This Row],[Quantity_Sold]]*Table3[[#This Row],[Selling_Price]]</f>
        <v>1310</v>
      </c>
      <c r="K3782" s="3">
        <f t="shared" si="238"/>
        <v>26.2</v>
      </c>
      <c r="L3782" s="3">
        <f t="shared" si="239"/>
        <v>1283.8</v>
      </c>
      <c r="M3782" s="3" t="str">
        <f>TEXT(Table3[[#This Row],[Date]], "mmmm")</f>
        <v>February</v>
      </c>
      <c r="N3782" s="3" t="str">
        <f>_xlfn.XLOOKUP(D3782,Customers!A:A,Customers!B:B )</f>
        <v>Curtis Group</v>
      </c>
      <c r="O3782" s="3" t="str">
        <f>_xlfn.XLOOKUP(C3782,Books!A:A,Books!B:B)</f>
        <v>Number owner</v>
      </c>
      <c r="P3782" s="3" t="str">
        <f>INDEX(Customers!B:B,MATCH(D3782,Customers!A:A,0))</f>
        <v>Curtis Group</v>
      </c>
    </row>
    <row r="3783" spans="1:16">
      <c r="A3783" t="s">
        <v>4430</v>
      </c>
      <c r="B3783" s="5">
        <v>44972</v>
      </c>
      <c r="C3783" t="s">
        <v>54</v>
      </c>
      <c r="D3783" t="s">
        <v>214</v>
      </c>
      <c r="E3783">
        <v>10</v>
      </c>
      <c r="F3783" t="str">
        <f t="shared" si="236"/>
        <v>Bulk</v>
      </c>
      <c r="G3783" s="3">
        <v>421</v>
      </c>
      <c r="H3783">
        <v>5</v>
      </c>
      <c r="I3783" t="str">
        <f t="shared" si="237"/>
        <v>discounted</v>
      </c>
      <c r="J3783" s="3">
        <f>Table3[[#This Row],[Quantity_Sold]]*Table3[[#This Row],[Selling_Price]]</f>
        <v>4210</v>
      </c>
      <c r="K3783" s="3">
        <f t="shared" si="238"/>
        <v>21.05</v>
      </c>
      <c r="L3783" s="3">
        <f t="shared" si="239"/>
        <v>4188.95</v>
      </c>
      <c r="M3783" s="3" t="str">
        <f>TEXT(Table3[[#This Row],[Date]], "mmmm")</f>
        <v>February</v>
      </c>
      <c r="N3783" s="3" t="str">
        <f>_xlfn.XLOOKUP(D3783,Customers!A:A,Customers!B:B )</f>
        <v>Cummings, Taylor and Pearson</v>
      </c>
      <c r="O3783" s="3" t="str">
        <f>_xlfn.XLOOKUP(C3783,Books!A:A,Books!B:B)</f>
        <v>Author director</v>
      </c>
      <c r="P3783" s="3" t="str">
        <f>INDEX(Customers!B:B,MATCH(D3783,Customers!A:A,0))</f>
        <v>Cummings, Taylor and Pearson</v>
      </c>
    </row>
    <row r="3784" spans="1:16">
      <c r="A3784" t="s">
        <v>4431</v>
      </c>
      <c r="B3784" s="5">
        <v>44961</v>
      </c>
      <c r="C3784" t="s">
        <v>90</v>
      </c>
      <c r="D3784" t="s">
        <v>518</v>
      </c>
      <c r="E3784">
        <v>3</v>
      </c>
      <c r="F3784" t="str">
        <f t="shared" si="236"/>
        <v>normal</v>
      </c>
      <c r="G3784" s="3">
        <v>222</v>
      </c>
      <c r="H3784">
        <v>5</v>
      </c>
      <c r="I3784" t="str">
        <f t="shared" si="237"/>
        <v>discounted</v>
      </c>
      <c r="J3784" s="3">
        <f>Table3[[#This Row],[Quantity_Sold]]*Table3[[#This Row],[Selling_Price]]</f>
        <v>666</v>
      </c>
      <c r="K3784" s="3">
        <f t="shared" si="238"/>
        <v>11.1</v>
      </c>
      <c r="L3784" s="3">
        <f t="shared" si="239"/>
        <v>654.9</v>
      </c>
      <c r="M3784" s="3" t="str">
        <f>TEXT(Table3[[#This Row],[Date]], "mmmm")</f>
        <v>February</v>
      </c>
      <c r="N3784" s="3" t="str">
        <f>_xlfn.XLOOKUP(D3784,Customers!A:A,Customers!B:B )</f>
        <v>Koch, Tran and Garner</v>
      </c>
      <c r="O3784" s="3" t="str">
        <f>_xlfn.XLOOKUP(C3784,Books!A:A,Books!B:B)</f>
        <v>Remember approach buy</v>
      </c>
      <c r="P3784" s="3" t="str">
        <f>INDEX(Customers!B:B,MATCH(D3784,Customers!A:A,0))</f>
        <v>Koch, Tran and Garner</v>
      </c>
    </row>
    <row r="3785" spans="1:16">
      <c r="A3785" t="s">
        <v>4432</v>
      </c>
      <c r="B3785" s="5">
        <v>44960</v>
      </c>
      <c r="C3785" t="s">
        <v>18</v>
      </c>
      <c r="D3785" t="s">
        <v>188</v>
      </c>
      <c r="E3785">
        <v>6</v>
      </c>
      <c r="F3785" t="str">
        <f t="shared" si="236"/>
        <v>Bulk</v>
      </c>
      <c r="G3785" s="3">
        <v>500</v>
      </c>
      <c r="H3785">
        <v>0</v>
      </c>
      <c r="I3785" t="str">
        <f t="shared" si="237"/>
        <v>full price</v>
      </c>
      <c r="J3785" s="3">
        <f>Table3[[#This Row],[Quantity_Sold]]*Table3[[#This Row],[Selling_Price]]</f>
        <v>3000</v>
      </c>
      <c r="K3785" s="3">
        <f t="shared" si="238"/>
        <v>0</v>
      </c>
      <c r="L3785" s="3">
        <f t="shared" si="239"/>
        <v>3000</v>
      </c>
      <c r="M3785" s="3" t="str">
        <f>TEXT(Table3[[#This Row],[Date]], "mmmm")</f>
        <v>February</v>
      </c>
      <c r="N3785" s="3" t="str">
        <f>_xlfn.XLOOKUP(D3785,Customers!A:A,Customers!B:B )</f>
        <v>Moran-Joyce</v>
      </c>
      <c r="O3785" s="3" t="str">
        <f>_xlfn.XLOOKUP(C3785,Books!A:A,Books!B:B)</f>
        <v>Cell become</v>
      </c>
      <c r="P3785" s="3" t="str">
        <f>INDEX(Customers!B:B,MATCH(D3785,Customers!A:A,0))</f>
        <v>Moran-Joyce</v>
      </c>
    </row>
    <row r="3786" spans="1:16">
      <c r="A3786" t="s">
        <v>4433</v>
      </c>
      <c r="B3786" s="5">
        <v>44971</v>
      </c>
      <c r="C3786" t="s">
        <v>82</v>
      </c>
      <c r="D3786" t="s">
        <v>282</v>
      </c>
      <c r="E3786">
        <v>6</v>
      </c>
      <c r="F3786" t="str">
        <f t="shared" si="236"/>
        <v>Bulk</v>
      </c>
      <c r="G3786" s="3">
        <v>373</v>
      </c>
      <c r="H3786">
        <v>0</v>
      </c>
      <c r="I3786" t="str">
        <f t="shared" si="237"/>
        <v>full price</v>
      </c>
      <c r="J3786" s="3">
        <f>Table3[[#This Row],[Quantity_Sold]]*Table3[[#This Row],[Selling_Price]]</f>
        <v>2238</v>
      </c>
      <c r="K3786" s="3">
        <f t="shared" si="238"/>
        <v>0</v>
      </c>
      <c r="L3786" s="3">
        <f t="shared" si="239"/>
        <v>2238</v>
      </c>
      <c r="M3786" s="3" t="str">
        <f>TEXT(Table3[[#This Row],[Date]], "mmmm")</f>
        <v>February</v>
      </c>
      <c r="N3786" s="3" t="str">
        <f>_xlfn.XLOOKUP(D3786,Customers!A:A,Customers!B:B )</f>
        <v>Mckenzie-Russell</v>
      </c>
      <c r="O3786" s="3" t="str">
        <f>_xlfn.XLOOKUP(C3786,Books!A:A,Books!B:B)</f>
        <v>Light leader expect</v>
      </c>
      <c r="P3786" s="3" t="str">
        <f>INDEX(Customers!B:B,MATCH(D3786,Customers!A:A,0))</f>
        <v>Mckenzie-Russell</v>
      </c>
    </row>
    <row r="3787" spans="1:16">
      <c r="A3787" t="s">
        <v>4434</v>
      </c>
      <c r="B3787" s="5">
        <v>44982</v>
      </c>
      <c r="C3787" t="s">
        <v>18</v>
      </c>
      <c r="D3787" t="s">
        <v>364</v>
      </c>
      <c r="E3787">
        <v>5</v>
      </c>
      <c r="F3787" t="str">
        <f t="shared" si="236"/>
        <v>normal</v>
      </c>
      <c r="G3787" s="3">
        <v>500</v>
      </c>
      <c r="H3787">
        <v>15</v>
      </c>
      <c r="I3787" t="str">
        <f t="shared" si="237"/>
        <v>discounted</v>
      </c>
      <c r="J3787" s="3">
        <f>Table3[[#This Row],[Quantity_Sold]]*Table3[[#This Row],[Selling_Price]]</f>
        <v>2500</v>
      </c>
      <c r="K3787" s="3">
        <f t="shared" si="238"/>
        <v>75</v>
      </c>
      <c r="L3787" s="3">
        <f t="shared" si="239"/>
        <v>2425</v>
      </c>
      <c r="M3787" s="3" t="str">
        <f>TEXT(Table3[[#This Row],[Date]], "mmmm")</f>
        <v>February</v>
      </c>
      <c r="N3787" s="3" t="str">
        <f>_xlfn.XLOOKUP(D3787,Customers!A:A,Customers!B:B )</f>
        <v>Mann PLC</v>
      </c>
      <c r="O3787" s="3" t="str">
        <f>_xlfn.XLOOKUP(C3787,Books!A:A,Books!B:B)</f>
        <v>Cell become</v>
      </c>
      <c r="P3787" s="3" t="str">
        <f>INDEX(Customers!B:B,MATCH(D3787,Customers!A:A,0))</f>
        <v>Mann PLC</v>
      </c>
    </row>
    <row r="3788" spans="1:16">
      <c r="A3788" t="s">
        <v>4435</v>
      </c>
      <c r="B3788" s="5">
        <v>44960</v>
      </c>
      <c r="C3788" t="s">
        <v>52</v>
      </c>
      <c r="D3788" t="s">
        <v>212</v>
      </c>
      <c r="E3788">
        <v>8</v>
      </c>
      <c r="F3788" t="str">
        <f t="shared" si="236"/>
        <v>Bulk</v>
      </c>
      <c r="G3788" s="3">
        <v>441</v>
      </c>
      <c r="H3788">
        <v>0</v>
      </c>
      <c r="I3788" t="str">
        <f t="shared" si="237"/>
        <v>full price</v>
      </c>
      <c r="J3788" s="3">
        <f>Table3[[#This Row],[Quantity_Sold]]*Table3[[#This Row],[Selling_Price]]</f>
        <v>3528</v>
      </c>
      <c r="K3788" s="3">
        <f t="shared" si="238"/>
        <v>0</v>
      </c>
      <c r="L3788" s="3">
        <f t="shared" si="239"/>
        <v>3528</v>
      </c>
      <c r="M3788" s="3" t="str">
        <f>TEXT(Table3[[#This Row],[Date]], "mmmm")</f>
        <v>February</v>
      </c>
      <c r="N3788" s="3" t="str">
        <f>_xlfn.XLOOKUP(D3788,Customers!A:A,Customers!B:B )</f>
        <v>Barrett-Bryant</v>
      </c>
      <c r="O3788" s="3" t="str">
        <f>_xlfn.XLOOKUP(C3788,Books!A:A,Books!B:B)</f>
        <v>Hope meet thing</v>
      </c>
      <c r="P3788" s="3" t="str">
        <f>INDEX(Customers!B:B,MATCH(D3788,Customers!A:A,0))</f>
        <v>Barrett-Bryant</v>
      </c>
    </row>
    <row r="3789" spans="1:16">
      <c r="A3789" t="s">
        <v>4436</v>
      </c>
      <c r="B3789" s="5">
        <v>44958</v>
      </c>
      <c r="C3789" t="s">
        <v>118</v>
      </c>
      <c r="D3789" t="s">
        <v>492</v>
      </c>
      <c r="E3789">
        <v>1</v>
      </c>
      <c r="F3789" t="str">
        <f t="shared" si="236"/>
        <v>normal</v>
      </c>
      <c r="G3789" s="3">
        <v>192</v>
      </c>
      <c r="H3789">
        <v>5</v>
      </c>
      <c r="I3789" t="str">
        <f t="shared" si="237"/>
        <v>discounted</v>
      </c>
      <c r="J3789" s="3">
        <f>Table3[[#This Row],[Quantity_Sold]]*Table3[[#This Row],[Selling_Price]]</f>
        <v>192</v>
      </c>
      <c r="K3789" s="3">
        <f t="shared" si="238"/>
        <v>9.6</v>
      </c>
      <c r="L3789" s="3">
        <f t="shared" si="239"/>
        <v>182.4</v>
      </c>
      <c r="M3789" s="3" t="str">
        <f>TEXT(Table3[[#This Row],[Date]], "mmmm")</f>
        <v>February</v>
      </c>
      <c r="N3789" s="3" t="str">
        <f>_xlfn.XLOOKUP(D3789,Customers!A:A,Customers!B:B )</f>
        <v>Murray, Mason and Taylor</v>
      </c>
      <c r="O3789" s="3" t="str">
        <f>_xlfn.XLOOKUP(C3789,Books!A:A,Books!B:B)</f>
        <v>Attorney</v>
      </c>
      <c r="P3789" s="3" t="str">
        <f>INDEX(Customers!B:B,MATCH(D3789,Customers!A:A,0))</f>
        <v>Murray, Mason and Taylor</v>
      </c>
    </row>
    <row r="3790" spans="1:16">
      <c r="A3790" t="s">
        <v>4437</v>
      </c>
      <c r="B3790" s="5">
        <v>44974</v>
      </c>
      <c r="C3790" t="s">
        <v>18</v>
      </c>
      <c r="D3790" t="s">
        <v>230</v>
      </c>
      <c r="E3790">
        <v>2</v>
      </c>
      <c r="F3790" t="str">
        <f t="shared" si="236"/>
        <v>normal</v>
      </c>
      <c r="G3790" s="3">
        <v>500</v>
      </c>
      <c r="H3790">
        <v>5</v>
      </c>
      <c r="I3790" t="str">
        <f t="shared" si="237"/>
        <v>discounted</v>
      </c>
      <c r="J3790" s="3">
        <f>Table3[[#This Row],[Quantity_Sold]]*Table3[[#This Row],[Selling_Price]]</f>
        <v>1000</v>
      </c>
      <c r="K3790" s="3">
        <f t="shared" si="238"/>
        <v>25</v>
      </c>
      <c r="L3790" s="3">
        <f t="shared" si="239"/>
        <v>975</v>
      </c>
      <c r="M3790" s="3" t="str">
        <f>TEXT(Table3[[#This Row],[Date]], "mmmm")</f>
        <v>February</v>
      </c>
      <c r="N3790" s="3" t="str">
        <f>_xlfn.XLOOKUP(D3790,Customers!A:A,Customers!B:B )</f>
        <v>Alexander-Williams</v>
      </c>
      <c r="O3790" s="3" t="str">
        <f>_xlfn.XLOOKUP(C3790,Books!A:A,Books!B:B)</f>
        <v>Cell become</v>
      </c>
      <c r="P3790" s="3" t="str">
        <f>INDEX(Customers!B:B,MATCH(D3790,Customers!A:A,0))</f>
        <v>Alexander-Williams</v>
      </c>
    </row>
    <row r="3791" spans="1:16">
      <c r="A3791" t="s">
        <v>4438</v>
      </c>
      <c r="B3791" s="5">
        <v>44963</v>
      </c>
      <c r="C3791" t="s">
        <v>46</v>
      </c>
      <c r="D3791" t="s">
        <v>484</v>
      </c>
      <c r="E3791">
        <v>8</v>
      </c>
      <c r="F3791" t="str">
        <f t="shared" si="236"/>
        <v>Bulk</v>
      </c>
      <c r="G3791" s="3">
        <v>167</v>
      </c>
      <c r="H3791">
        <v>5</v>
      </c>
      <c r="I3791" t="str">
        <f t="shared" si="237"/>
        <v>discounted</v>
      </c>
      <c r="J3791" s="3">
        <f>Table3[[#This Row],[Quantity_Sold]]*Table3[[#This Row],[Selling_Price]]</f>
        <v>1336</v>
      </c>
      <c r="K3791" s="3">
        <f t="shared" si="238"/>
        <v>8.35</v>
      </c>
      <c r="L3791" s="3">
        <f t="shared" si="239"/>
        <v>1327.65</v>
      </c>
      <c r="M3791" s="3" t="str">
        <f>TEXT(Table3[[#This Row],[Date]], "mmmm")</f>
        <v>February</v>
      </c>
      <c r="N3791" s="3" t="str">
        <f>_xlfn.XLOOKUP(D3791,Customers!A:A,Customers!B:B )</f>
        <v>Hall-Morgan</v>
      </c>
      <c r="O3791" s="3" t="str">
        <f>_xlfn.XLOOKUP(C3791,Books!A:A,Books!B:B)</f>
        <v>Result population age</v>
      </c>
      <c r="P3791" s="3" t="str">
        <f>INDEX(Customers!B:B,MATCH(D3791,Customers!A:A,0))</f>
        <v>Hall-Morgan</v>
      </c>
    </row>
    <row r="3792" spans="1:16">
      <c r="A3792" t="s">
        <v>4439</v>
      </c>
      <c r="B3792" s="5">
        <v>44974</v>
      </c>
      <c r="C3792" t="s">
        <v>24</v>
      </c>
      <c r="D3792" t="s">
        <v>610</v>
      </c>
      <c r="E3792">
        <v>6</v>
      </c>
      <c r="F3792" t="str">
        <f t="shared" si="236"/>
        <v>Bulk</v>
      </c>
      <c r="G3792" s="3">
        <v>492</v>
      </c>
      <c r="H3792">
        <v>5</v>
      </c>
      <c r="I3792" t="str">
        <f t="shared" si="237"/>
        <v>discounted</v>
      </c>
      <c r="J3792" s="3">
        <f>Table3[[#This Row],[Quantity_Sold]]*Table3[[#This Row],[Selling_Price]]</f>
        <v>2952</v>
      </c>
      <c r="K3792" s="3">
        <f t="shared" si="238"/>
        <v>24.6</v>
      </c>
      <c r="L3792" s="3">
        <f t="shared" si="239"/>
        <v>2927.4</v>
      </c>
      <c r="M3792" s="3" t="str">
        <f>TEXT(Table3[[#This Row],[Date]], "mmmm")</f>
        <v>February</v>
      </c>
      <c r="N3792" s="3" t="str">
        <f>_xlfn.XLOOKUP(D3792,Customers!A:A,Customers!B:B )</f>
        <v>Ross Ltd</v>
      </c>
      <c r="O3792" s="3" t="str">
        <f>_xlfn.XLOOKUP(C3792,Books!A:A,Books!B:B)</f>
        <v>Audience stop sport</v>
      </c>
      <c r="P3792" s="3" t="str">
        <f>INDEX(Customers!B:B,MATCH(D3792,Customers!A:A,0))</f>
        <v>Ross Ltd</v>
      </c>
    </row>
    <row r="3793" spans="1:16">
      <c r="A3793" t="s">
        <v>4440</v>
      </c>
      <c r="B3793" s="5">
        <v>44958</v>
      </c>
      <c r="C3793" t="s">
        <v>68</v>
      </c>
      <c r="D3793" t="s">
        <v>524</v>
      </c>
      <c r="E3793">
        <v>5</v>
      </c>
      <c r="F3793" t="str">
        <f t="shared" si="236"/>
        <v>normal</v>
      </c>
      <c r="G3793" s="3">
        <v>410</v>
      </c>
      <c r="H3793">
        <v>10</v>
      </c>
      <c r="I3793" t="str">
        <f t="shared" si="237"/>
        <v>discounted</v>
      </c>
      <c r="J3793" s="3">
        <f>Table3[[#This Row],[Quantity_Sold]]*Table3[[#This Row],[Selling_Price]]</f>
        <v>2050</v>
      </c>
      <c r="K3793" s="3">
        <f t="shared" si="238"/>
        <v>41</v>
      </c>
      <c r="L3793" s="3">
        <f t="shared" si="239"/>
        <v>2009</v>
      </c>
      <c r="M3793" s="3" t="str">
        <f>TEXT(Table3[[#This Row],[Date]], "mmmm")</f>
        <v>February</v>
      </c>
      <c r="N3793" s="3" t="str">
        <f>_xlfn.XLOOKUP(D3793,Customers!A:A,Customers!B:B )</f>
        <v>Golden Inc</v>
      </c>
      <c r="O3793" s="3" t="str">
        <f>_xlfn.XLOOKUP(C3793,Books!A:A,Books!B:B)</f>
        <v>Audience will series</v>
      </c>
      <c r="P3793" s="3" t="str">
        <f>INDEX(Customers!B:B,MATCH(D3793,Customers!A:A,0))</f>
        <v>Golden Inc</v>
      </c>
    </row>
    <row r="3794" spans="1:16">
      <c r="A3794" t="s">
        <v>4441</v>
      </c>
      <c r="B3794" s="5">
        <v>44973</v>
      </c>
      <c r="C3794" t="s">
        <v>112</v>
      </c>
      <c r="D3794" t="s">
        <v>196</v>
      </c>
      <c r="E3794">
        <v>7</v>
      </c>
      <c r="F3794" t="str">
        <f t="shared" si="236"/>
        <v>Bulk</v>
      </c>
      <c r="G3794" s="3">
        <v>462</v>
      </c>
      <c r="H3794">
        <v>0</v>
      </c>
      <c r="I3794" t="str">
        <f t="shared" si="237"/>
        <v>full price</v>
      </c>
      <c r="J3794" s="3">
        <f>Table3[[#This Row],[Quantity_Sold]]*Table3[[#This Row],[Selling_Price]]</f>
        <v>3234</v>
      </c>
      <c r="K3794" s="3">
        <f t="shared" si="238"/>
        <v>0</v>
      </c>
      <c r="L3794" s="3">
        <f t="shared" si="239"/>
        <v>3234</v>
      </c>
      <c r="M3794" s="3" t="str">
        <f>TEXT(Table3[[#This Row],[Date]], "mmmm")</f>
        <v>February</v>
      </c>
      <c r="N3794" s="3" t="str">
        <f>_xlfn.XLOOKUP(D3794,Customers!A:A,Customers!B:B )</f>
        <v>Martinez-Monroe</v>
      </c>
      <c r="O3794" s="3" t="str">
        <f>_xlfn.XLOOKUP(C3794,Books!A:A,Books!B:B)</f>
        <v>Now stage</v>
      </c>
      <c r="P3794" s="3" t="str">
        <f>INDEX(Customers!B:B,MATCH(D3794,Customers!A:A,0))</f>
        <v>Martinez-Monroe</v>
      </c>
    </row>
    <row r="3795" spans="1:16">
      <c r="A3795" t="s">
        <v>4442</v>
      </c>
      <c r="B3795" s="5">
        <v>44980</v>
      </c>
      <c r="C3795" t="s">
        <v>58</v>
      </c>
      <c r="D3795" t="s">
        <v>214</v>
      </c>
      <c r="E3795">
        <v>2</v>
      </c>
      <c r="F3795" t="str">
        <f t="shared" si="236"/>
        <v>normal</v>
      </c>
      <c r="G3795" s="3">
        <v>467</v>
      </c>
      <c r="H3795">
        <v>10</v>
      </c>
      <c r="I3795" t="str">
        <f t="shared" si="237"/>
        <v>discounted</v>
      </c>
      <c r="J3795" s="3">
        <f>Table3[[#This Row],[Quantity_Sold]]*Table3[[#This Row],[Selling_Price]]</f>
        <v>934</v>
      </c>
      <c r="K3795" s="3">
        <f t="shared" si="238"/>
        <v>46.7</v>
      </c>
      <c r="L3795" s="3">
        <f t="shared" si="239"/>
        <v>887.3</v>
      </c>
      <c r="M3795" s="3" t="str">
        <f>TEXT(Table3[[#This Row],[Date]], "mmmm")</f>
        <v>February</v>
      </c>
      <c r="N3795" s="3" t="str">
        <f>_xlfn.XLOOKUP(D3795,Customers!A:A,Customers!B:B )</f>
        <v>Cummings, Taylor and Pearson</v>
      </c>
      <c r="O3795" s="3" t="str">
        <f>_xlfn.XLOOKUP(C3795,Books!A:A,Books!B:B)</f>
        <v>World threat</v>
      </c>
      <c r="P3795" s="3" t="str">
        <f>INDEX(Customers!B:B,MATCH(D3795,Customers!A:A,0))</f>
        <v>Cummings, Taylor and Pearson</v>
      </c>
    </row>
    <row r="3796" spans="1:16">
      <c r="A3796" t="s">
        <v>4443</v>
      </c>
      <c r="B3796" s="5">
        <v>44982</v>
      </c>
      <c r="C3796" t="s">
        <v>66</v>
      </c>
      <c r="D3796" t="s">
        <v>310</v>
      </c>
      <c r="E3796">
        <v>2</v>
      </c>
      <c r="F3796" t="str">
        <f t="shared" si="236"/>
        <v>normal</v>
      </c>
      <c r="G3796" s="3">
        <v>271</v>
      </c>
      <c r="H3796">
        <v>10</v>
      </c>
      <c r="I3796" t="str">
        <f t="shared" si="237"/>
        <v>discounted</v>
      </c>
      <c r="J3796" s="3">
        <f>Table3[[#This Row],[Quantity_Sold]]*Table3[[#This Row],[Selling_Price]]</f>
        <v>542</v>
      </c>
      <c r="K3796" s="3">
        <f t="shared" si="238"/>
        <v>27.1</v>
      </c>
      <c r="L3796" s="3">
        <f t="shared" si="239"/>
        <v>514.9</v>
      </c>
      <c r="M3796" s="3" t="str">
        <f>TEXT(Table3[[#This Row],[Date]], "mmmm")</f>
        <v>February</v>
      </c>
      <c r="N3796" s="3" t="str">
        <f>_xlfn.XLOOKUP(D3796,Customers!A:A,Customers!B:B )</f>
        <v>Jackson-Hays</v>
      </c>
      <c r="O3796" s="3" t="str">
        <f>_xlfn.XLOOKUP(C3796,Books!A:A,Books!B:B)</f>
        <v>Easy citizen time</v>
      </c>
      <c r="P3796" s="3" t="str">
        <f>INDEX(Customers!B:B,MATCH(D3796,Customers!A:A,0))</f>
        <v>Jackson-Hays</v>
      </c>
    </row>
    <row r="3797" spans="1:16">
      <c r="A3797" t="s">
        <v>4444</v>
      </c>
      <c r="B3797" s="5">
        <v>44964</v>
      </c>
      <c r="C3797" t="s">
        <v>92</v>
      </c>
      <c r="D3797" t="s">
        <v>488</v>
      </c>
      <c r="E3797">
        <v>8</v>
      </c>
      <c r="F3797" t="str">
        <f t="shared" si="236"/>
        <v>Bulk</v>
      </c>
      <c r="G3797" s="3">
        <v>381</v>
      </c>
      <c r="H3797">
        <v>0</v>
      </c>
      <c r="I3797" t="str">
        <f t="shared" si="237"/>
        <v>full price</v>
      </c>
      <c r="J3797" s="3">
        <f>Table3[[#This Row],[Quantity_Sold]]*Table3[[#This Row],[Selling_Price]]</f>
        <v>3048</v>
      </c>
      <c r="K3797" s="3">
        <f t="shared" si="238"/>
        <v>0</v>
      </c>
      <c r="L3797" s="3">
        <f t="shared" si="239"/>
        <v>3048</v>
      </c>
      <c r="M3797" s="3" t="str">
        <f>TEXT(Table3[[#This Row],[Date]], "mmmm")</f>
        <v>February</v>
      </c>
      <c r="N3797" s="3" t="str">
        <f>_xlfn.XLOOKUP(D3797,Customers!A:A,Customers!B:B )</f>
        <v>Young, Reed and Goodwin</v>
      </c>
      <c r="O3797" s="3" t="str">
        <f>_xlfn.XLOOKUP(C3797,Books!A:A,Books!B:B)</f>
        <v>Also general growth local</v>
      </c>
      <c r="P3797" s="3" t="str">
        <f>INDEX(Customers!B:B,MATCH(D3797,Customers!A:A,0))</f>
        <v>Young, Reed and Goodwin</v>
      </c>
    </row>
    <row r="3798" spans="1:16">
      <c r="A3798" t="s">
        <v>4445</v>
      </c>
      <c r="B3798" s="5">
        <v>44984</v>
      </c>
      <c r="C3798" t="s">
        <v>66</v>
      </c>
      <c r="D3798" t="s">
        <v>606</v>
      </c>
      <c r="E3798">
        <v>4</v>
      </c>
      <c r="F3798" t="str">
        <f t="shared" si="236"/>
        <v>normal</v>
      </c>
      <c r="G3798" s="3">
        <v>271</v>
      </c>
      <c r="H3798">
        <v>10</v>
      </c>
      <c r="I3798" t="str">
        <f t="shared" si="237"/>
        <v>discounted</v>
      </c>
      <c r="J3798" s="3">
        <f>Table3[[#This Row],[Quantity_Sold]]*Table3[[#This Row],[Selling_Price]]</f>
        <v>1084</v>
      </c>
      <c r="K3798" s="3">
        <f t="shared" si="238"/>
        <v>27.1</v>
      </c>
      <c r="L3798" s="3">
        <f t="shared" si="239"/>
        <v>1056.9000000000001</v>
      </c>
      <c r="M3798" s="3" t="str">
        <f>TEXT(Table3[[#This Row],[Date]], "mmmm")</f>
        <v>February</v>
      </c>
      <c r="N3798" s="3" t="str">
        <f>_xlfn.XLOOKUP(D3798,Customers!A:A,Customers!B:B )</f>
        <v>Jackson Inc</v>
      </c>
      <c r="O3798" s="3" t="str">
        <f>_xlfn.XLOOKUP(C3798,Books!A:A,Books!B:B)</f>
        <v>Easy citizen time</v>
      </c>
      <c r="P3798" s="3" t="str">
        <f>INDEX(Customers!B:B,MATCH(D3798,Customers!A:A,0))</f>
        <v>Jackson Inc</v>
      </c>
    </row>
    <row r="3799" spans="1:16">
      <c r="A3799" t="s">
        <v>4446</v>
      </c>
      <c r="B3799" s="5">
        <v>44964</v>
      </c>
      <c r="C3799" t="s">
        <v>126</v>
      </c>
      <c r="D3799" t="s">
        <v>143</v>
      </c>
      <c r="E3799">
        <v>3</v>
      </c>
      <c r="F3799" t="str">
        <f t="shared" si="236"/>
        <v>normal</v>
      </c>
      <c r="G3799" s="3">
        <v>399</v>
      </c>
      <c r="H3799">
        <v>5</v>
      </c>
      <c r="I3799" t="str">
        <f t="shared" si="237"/>
        <v>discounted</v>
      </c>
      <c r="J3799" s="3">
        <f>Table3[[#This Row],[Quantity_Sold]]*Table3[[#This Row],[Selling_Price]]</f>
        <v>1197</v>
      </c>
      <c r="K3799" s="3">
        <f t="shared" si="238"/>
        <v>19.95</v>
      </c>
      <c r="L3799" s="3">
        <f t="shared" si="239"/>
        <v>1177.05</v>
      </c>
      <c r="M3799" s="3" t="str">
        <f>TEXT(Table3[[#This Row],[Date]], "mmmm")</f>
        <v>February</v>
      </c>
      <c r="N3799" s="3" t="str">
        <f>_xlfn.XLOOKUP(D3799,Customers!A:A,Customers!B:B )</f>
        <v>Scott Ltd</v>
      </c>
      <c r="O3799" s="3" t="str">
        <f>_xlfn.XLOOKUP(C3799,Books!A:A,Books!B:B)</f>
        <v>Ahead leg senior</v>
      </c>
      <c r="P3799" s="3" t="str">
        <f>INDEX(Customers!B:B,MATCH(D3799,Customers!A:A,0))</f>
        <v>Scott Ltd</v>
      </c>
    </row>
    <row r="3800" spans="1:16">
      <c r="A3800" t="s">
        <v>4447</v>
      </c>
      <c r="B3800" s="5">
        <v>44960</v>
      </c>
      <c r="C3800" t="s">
        <v>78</v>
      </c>
      <c r="D3800" t="s">
        <v>380</v>
      </c>
      <c r="E3800">
        <v>1</v>
      </c>
      <c r="F3800" t="str">
        <f t="shared" si="236"/>
        <v>normal</v>
      </c>
      <c r="G3800" s="3">
        <v>288</v>
      </c>
      <c r="H3800">
        <v>10</v>
      </c>
      <c r="I3800" t="str">
        <f t="shared" si="237"/>
        <v>discounted</v>
      </c>
      <c r="J3800" s="3">
        <f>Table3[[#This Row],[Quantity_Sold]]*Table3[[#This Row],[Selling_Price]]</f>
        <v>288</v>
      </c>
      <c r="K3800" s="3">
        <f t="shared" si="238"/>
        <v>28.8</v>
      </c>
      <c r="L3800" s="3">
        <f t="shared" si="239"/>
        <v>259.2</v>
      </c>
      <c r="M3800" s="3" t="str">
        <f>TEXT(Table3[[#This Row],[Date]], "mmmm")</f>
        <v>February</v>
      </c>
      <c r="N3800" s="3" t="str">
        <f>_xlfn.XLOOKUP(D3800,Customers!A:A,Customers!B:B )</f>
        <v>Barnes-Johnson</v>
      </c>
      <c r="O3800" s="3" t="str">
        <f>_xlfn.XLOOKUP(C3800,Books!A:A,Books!B:B)</f>
        <v>Visit although I</v>
      </c>
      <c r="P3800" s="3" t="str">
        <f>INDEX(Customers!B:B,MATCH(D3800,Customers!A:A,0))</f>
        <v>Barnes-Johnson</v>
      </c>
    </row>
    <row r="3801" spans="1:16">
      <c r="A3801" t="s">
        <v>4448</v>
      </c>
      <c r="B3801" s="5">
        <v>44985</v>
      </c>
      <c r="C3801" t="s">
        <v>114</v>
      </c>
      <c r="D3801" t="s">
        <v>256</v>
      </c>
      <c r="E3801">
        <v>7</v>
      </c>
      <c r="F3801" t="str">
        <f t="shared" si="236"/>
        <v>Bulk</v>
      </c>
      <c r="G3801" s="3">
        <v>315</v>
      </c>
      <c r="H3801">
        <v>0</v>
      </c>
      <c r="I3801" t="str">
        <f t="shared" si="237"/>
        <v>full price</v>
      </c>
      <c r="J3801" s="3">
        <f>Table3[[#This Row],[Quantity_Sold]]*Table3[[#This Row],[Selling_Price]]</f>
        <v>2205</v>
      </c>
      <c r="K3801" s="3">
        <f t="shared" si="238"/>
        <v>0</v>
      </c>
      <c r="L3801" s="3">
        <f t="shared" si="239"/>
        <v>2205</v>
      </c>
      <c r="M3801" s="3" t="str">
        <f>TEXT(Table3[[#This Row],[Date]], "mmmm")</f>
        <v>February</v>
      </c>
      <c r="N3801" s="3" t="str">
        <f>_xlfn.XLOOKUP(D3801,Customers!A:A,Customers!B:B )</f>
        <v>Stevenson-Phillips</v>
      </c>
      <c r="O3801" s="3" t="str">
        <f>_xlfn.XLOOKUP(C3801,Books!A:A,Books!B:B)</f>
        <v>Detail difficult power</v>
      </c>
      <c r="P3801" s="3" t="str">
        <f>INDEX(Customers!B:B,MATCH(D3801,Customers!A:A,0))</f>
        <v>Stevenson-Phillips</v>
      </c>
    </row>
    <row r="3802" spans="1:16">
      <c r="A3802" t="s">
        <v>4449</v>
      </c>
      <c r="B3802" s="5">
        <v>44983</v>
      </c>
      <c r="C3802" t="s">
        <v>15</v>
      </c>
      <c r="D3802" t="s">
        <v>520</v>
      </c>
      <c r="E3802">
        <v>8</v>
      </c>
      <c r="F3802" t="str">
        <f t="shared" si="236"/>
        <v>Bulk</v>
      </c>
      <c r="G3802" s="3">
        <v>248</v>
      </c>
      <c r="H3802">
        <v>10</v>
      </c>
      <c r="I3802" t="str">
        <f t="shared" si="237"/>
        <v>discounted</v>
      </c>
      <c r="J3802" s="3">
        <f>Table3[[#This Row],[Quantity_Sold]]*Table3[[#This Row],[Selling_Price]]</f>
        <v>1984</v>
      </c>
      <c r="K3802" s="3">
        <f t="shared" si="238"/>
        <v>24.8</v>
      </c>
      <c r="L3802" s="3">
        <f t="shared" si="239"/>
        <v>1959.2</v>
      </c>
      <c r="M3802" s="3" t="str">
        <f>TEXT(Table3[[#This Row],[Date]], "mmmm")</f>
        <v>February</v>
      </c>
      <c r="N3802" s="3" t="str">
        <f>_xlfn.XLOOKUP(D3802,Customers!A:A,Customers!B:B )</f>
        <v>Lucero and Sons</v>
      </c>
      <c r="O3802" s="3" t="str">
        <f>_xlfn.XLOOKUP(C3802,Books!A:A,Books!B:B)</f>
        <v>Especially father down</v>
      </c>
      <c r="P3802" s="3" t="str">
        <f>INDEX(Customers!B:B,MATCH(D3802,Customers!A:A,0))</f>
        <v>Lucero and Sons</v>
      </c>
    </row>
    <row r="3803" spans="1:16">
      <c r="A3803" t="s">
        <v>4450</v>
      </c>
      <c r="B3803" s="5">
        <v>44980</v>
      </c>
      <c r="C3803" t="s">
        <v>122</v>
      </c>
      <c r="D3803" t="s">
        <v>210</v>
      </c>
      <c r="E3803">
        <v>3</v>
      </c>
      <c r="F3803" t="str">
        <f t="shared" si="236"/>
        <v>normal</v>
      </c>
      <c r="G3803" s="3">
        <v>326</v>
      </c>
      <c r="H3803">
        <v>0</v>
      </c>
      <c r="I3803" t="str">
        <f t="shared" si="237"/>
        <v>full price</v>
      </c>
      <c r="J3803" s="3">
        <f>Table3[[#This Row],[Quantity_Sold]]*Table3[[#This Row],[Selling_Price]]</f>
        <v>978</v>
      </c>
      <c r="K3803" s="3">
        <f t="shared" si="238"/>
        <v>0</v>
      </c>
      <c r="L3803" s="3">
        <f t="shared" si="239"/>
        <v>978</v>
      </c>
      <c r="M3803" s="3" t="str">
        <f>TEXT(Table3[[#This Row],[Date]], "mmmm")</f>
        <v>February</v>
      </c>
      <c r="N3803" s="3" t="str">
        <f>_xlfn.XLOOKUP(D3803,Customers!A:A,Customers!B:B )</f>
        <v>Green-Everett</v>
      </c>
      <c r="O3803" s="3" t="str">
        <f>_xlfn.XLOOKUP(C3803,Books!A:A,Books!B:B)</f>
        <v>Than every</v>
      </c>
      <c r="P3803" s="3" t="str">
        <f>INDEX(Customers!B:B,MATCH(D3803,Customers!A:A,0))</f>
        <v>Green-Everett</v>
      </c>
    </row>
    <row r="3804" spans="1:16">
      <c r="A3804" t="s">
        <v>4451</v>
      </c>
      <c r="B3804" s="5">
        <v>44961</v>
      </c>
      <c r="C3804" t="s">
        <v>18</v>
      </c>
      <c r="D3804" t="s">
        <v>418</v>
      </c>
      <c r="E3804">
        <v>7</v>
      </c>
      <c r="F3804" t="str">
        <f t="shared" si="236"/>
        <v>Bulk</v>
      </c>
      <c r="G3804" s="3">
        <v>500</v>
      </c>
      <c r="H3804">
        <v>0</v>
      </c>
      <c r="I3804" t="str">
        <f t="shared" si="237"/>
        <v>full price</v>
      </c>
      <c r="J3804" s="3">
        <f>Table3[[#This Row],[Quantity_Sold]]*Table3[[#This Row],[Selling_Price]]</f>
        <v>3500</v>
      </c>
      <c r="K3804" s="3">
        <f t="shared" si="238"/>
        <v>0</v>
      </c>
      <c r="L3804" s="3">
        <f t="shared" si="239"/>
        <v>3500</v>
      </c>
      <c r="M3804" s="3" t="str">
        <f>TEXT(Table3[[#This Row],[Date]], "mmmm")</f>
        <v>February</v>
      </c>
      <c r="N3804" s="3" t="str">
        <f>_xlfn.XLOOKUP(D3804,Customers!A:A,Customers!B:B )</f>
        <v>Holloway, Lewis and Bryan</v>
      </c>
      <c r="O3804" s="3" t="str">
        <f>_xlfn.XLOOKUP(C3804,Books!A:A,Books!B:B)</f>
        <v>Cell become</v>
      </c>
      <c r="P3804" s="3" t="str">
        <f>INDEX(Customers!B:B,MATCH(D3804,Customers!A:A,0))</f>
        <v>Holloway, Lewis and Bryan</v>
      </c>
    </row>
    <row r="3805" spans="1:16">
      <c r="A3805" t="s">
        <v>4452</v>
      </c>
      <c r="B3805" s="5">
        <v>44968</v>
      </c>
      <c r="C3805" t="s">
        <v>122</v>
      </c>
      <c r="D3805" t="s">
        <v>366</v>
      </c>
      <c r="E3805">
        <v>3</v>
      </c>
      <c r="F3805" t="str">
        <f t="shared" si="236"/>
        <v>normal</v>
      </c>
      <c r="G3805" s="3">
        <v>326</v>
      </c>
      <c r="H3805">
        <v>0</v>
      </c>
      <c r="I3805" t="str">
        <f t="shared" si="237"/>
        <v>full price</v>
      </c>
      <c r="J3805" s="3">
        <f>Table3[[#This Row],[Quantity_Sold]]*Table3[[#This Row],[Selling_Price]]</f>
        <v>978</v>
      </c>
      <c r="K3805" s="3">
        <f t="shared" si="238"/>
        <v>0</v>
      </c>
      <c r="L3805" s="3">
        <f t="shared" si="239"/>
        <v>978</v>
      </c>
      <c r="M3805" s="3" t="str">
        <f>TEXT(Table3[[#This Row],[Date]], "mmmm")</f>
        <v>February</v>
      </c>
      <c r="N3805" s="3" t="str">
        <f>_xlfn.XLOOKUP(D3805,Customers!A:A,Customers!B:B )</f>
        <v>Carr Ltd</v>
      </c>
      <c r="O3805" s="3" t="str">
        <f>_xlfn.XLOOKUP(C3805,Books!A:A,Books!B:B)</f>
        <v>Than every</v>
      </c>
      <c r="P3805" s="3" t="str">
        <f>INDEX(Customers!B:B,MATCH(D3805,Customers!A:A,0))</f>
        <v>Carr Ltd</v>
      </c>
    </row>
    <row r="3806" spans="1:16">
      <c r="A3806" t="s">
        <v>4453</v>
      </c>
      <c r="B3806" s="5">
        <v>44976</v>
      </c>
      <c r="C3806" t="s">
        <v>86</v>
      </c>
      <c r="D3806" t="s">
        <v>560</v>
      </c>
      <c r="E3806">
        <v>8</v>
      </c>
      <c r="F3806" t="str">
        <f t="shared" si="236"/>
        <v>Bulk</v>
      </c>
      <c r="G3806" s="3">
        <v>356</v>
      </c>
      <c r="H3806">
        <v>10</v>
      </c>
      <c r="I3806" t="str">
        <f t="shared" si="237"/>
        <v>discounted</v>
      </c>
      <c r="J3806" s="3">
        <f>Table3[[#This Row],[Quantity_Sold]]*Table3[[#This Row],[Selling_Price]]</f>
        <v>2848</v>
      </c>
      <c r="K3806" s="3">
        <f t="shared" si="238"/>
        <v>35.6</v>
      </c>
      <c r="L3806" s="3">
        <f t="shared" si="239"/>
        <v>2812.4</v>
      </c>
      <c r="M3806" s="3" t="str">
        <f>TEXT(Table3[[#This Row],[Date]], "mmmm")</f>
        <v>February</v>
      </c>
      <c r="N3806" s="3" t="str">
        <f>_xlfn.XLOOKUP(D3806,Customers!A:A,Customers!B:B )</f>
        <v>Ryan-Flynn</v>
      </c>
      <c r="O3806" s="3" t="str">
        <f>_xlfn.XLOOKUP(C3806,Books!A:A,Books!B:B)</f>
        <v>While responsibility</v>
      </c>
      <c r="P3806" s="3" t="str">
        <f>INDEX(Customers!B:B,MATCH(D3806,Customers!A:A,0))</f>
        <v>Ryan-Flynn</v>
      </c>
    </row>
    <row r="3807" spans="1:16">
      <c r="A3807" t="s">
        <v>4454</v>
      </c>
      <c r="B3807" s="5">
        <v>44971</v>
      </c>
      <c r="C3807" t="s">
        <v>22</v>
      </c>
      <c r="D3807" t="s">
        <v>426</v>
      </c>
      <c r="E3807">
        <v>3</v>
      </c>
      <c r="F3807" t="str">
        <f t="shared" si="236"/>
        <v>normal</v>
      </c>
      <c r="G3807" s="3">
        <v>332</v>
      </c>
      <c r="H3807">
        <v>5</v>
      </c>
      <c r="I3807" t="str">
        <f t="shared" si="237"/>
        <v>discounted</v>
      </c>
      <c r="J3807" s="3">
        <f>Table3[[#This Row],[Quantity_Sold]]*Table3[[#This Row],[Selling_Price]]</f>
        <v>996</v>
      </c>
      <c r="K3807" s="3">
        <f t="shared" si="238"/>
        <v>16.600000000000001</v>
      </c>
      <c r="L3807" s="3">
        <f t="shared" si="239"/>
        <v>979.4</v>
      </c>
      <c r="M3807" s="3" t="str">
        <f>TEXT(Table3[[#This Row],[Date]], "mmmm")</f>
        <v>February</v>
      </c>
      <c r="N3807" s="3" t="str">
        <f>_xlfn.XLOOKUP(D3807,Customers!A:A,Customers!B:B )</f>
        <v>Martinez-Stout</v>
      </c>
      <c r="O3807" s="3" t="str">
        <f>_xlfn.XLOOKUP(C3807,Books!A:A,Books!B:B)</f>
        <v>Loss peace on</v>
      </c>
      <c r="P3807" s="3" t="str">
        <f>INDEX(Customers!B:B,MATCH(D3807,Customers!A:A,0))</f>
        <v>Martinez-Stout</v>
      </c>
    </row>
    <row r="3808" spans="1:16">
      <c r="A3808" t="s">
        <v>4455</v>
      </c>
      <c r="B3808" s="5">
        <v>44976</v>
      </c>
      <c r="C3808" t="s">
        <v>118</v>
      </c>
      <c r="D3808" t="s">
        <v>504</v>
      </c>
      <c r="E3808">
        <v>8</v>
      </c>
      <c r="F3808" t="str">
        <f t="shared" si="236"/>
        <v>Bulk</v>
      </c>
      <c r="G3808" s="3">
        <v>192</v>
      </c>
      <c r="H3808">
        <v>10</v>
      </c>
      <c r="I3808" t="str">
        <f t="shared" si="237"/>
        <v>discounted</v>
      </c>
      <c r="J3808" s="3">
        <f>Table3[[#This Row],[Quantity_Sold]]*Table3[[#This Row],[Selling_Price]]</f>
        <v>1536</v>
      </c>
      <c r="K3808" s="3">
        <f t="shared" si="238"/>
        <v>19.2</v>
      </c>
      <c r="L3808" s="3">
        <f t="shared" si="239"/>
        <v>1516.8</v>
      </c>
      <c r="M3808" s="3" t="str">
        <f>TEXT(Table3[[#This Row],[Date]], "mmmm")</f>
        <v>February</v>
      </c>
      <c r="N3808" s="3" t="str">
        <f>_xlfn.XLOOKUP(D3808,Customers!A:A,Customers!B:B )</f>
        <v>Jones, Rodriguez and Alexander</v>
      </c>
      <c r="O3808" s="3" t="str">
        <f>_xlfn.XLOOKUP(C3808,Books!A:A,Books!B:B)</f>
        <v>Attorney</v>
      </c>
      <c r="P3808" s="3" t="str">
        <f>INDEX(Customers!B:B,MATCH(D3808,Customers!A:A,0))</f>
        <v>Jones, Rodriguez and Alexander</v>
      </c>
    </row>
    <row r="3809" spans="1:16">
      <c r="A3809" t="s">
        <v>4456</v>
      </c>
      <c r="B3809" s="5">
        <v>44975</v>
      </c>
      <c r="C3809" t="s">
        <v>120</v>
      </c>
      <c r="D3809" t="s">
        <v>528</v>
      </c>
      <c r="E3809">
        <v>6</v>
      </c>
      <c r="F3809" t="str">
        <f t="shared" si="236"/>
        <v>Bulk</v>
      </c>
      <c r="G3809" s="3">
        <v>204</v>
      </c>
      <c r="H3809">
        <v>15</v>
      </c>
      <c r="I3809" t="str">
        <f t="shared" si="237"/>
        <v>discounted</v>
      </c>
      <c r="J3809" s="3">
        <f>Table3[[#This Row],[Quantity_Sold]]*Table3[[#This Row],[Selling_Price]]</f>
        <v>1224</v>
      </c>
      <c r="K3809" s="3">
        <f t="shared" si="238"/>
        <v>30.6</v>
      </c>
      <c r="L3809" s="3">
        <f t="shared" si="239"/>
        <v>1193.4000000000001</v>
      </c>
      <c r="M3809" s="3" t="str">
        <f>TEXT(Table3[[#This Row],[Date]], "mmmm")</f>
        <v>February</v>
      </c>
      <c r="N3809" s="3" t="str">
        <f>_xlfn.XLOOKUP(D3809,Customers!A:A,Customers!B:B )</f>
        <v>Solis, Snyder and Newton</v>
      </c>
      <c r="O3809" s="3" t="str">
        <f>_xlfn.XLOOKUP(C3809,Books!A:A,Books!B:B)</f>
        <v>Expect turn</v>
      </c>
      <c r="P3809" s="3" t="str">
        <f>INDEX(Customers!B:B,MATCH(D3809,Customers!A:A,0))</f>
        <v>Solis, Snyder and Newton</v>
      </c>
    </row>
    <row r="3810" spans="1:16">
      <c r="A3810" t="s">
        <v>4457</v>
      </c>
      <c r="B3810" s="5">
        <v>44978</v>
      </c>
      <c r="C3810" t="s">
        <v>86</v>
      </c>
      <c r="D3810" t="s">
        <v>612</v>
      </c>
      <c r="E3810">
        <v>2</v>
      </c>
      <c r="F3810" t="str">
        <f t="shared" si="236"/>
        <v>normal</v>
      </c>
      <c r="G3810" s="3">
        <v>356</v>
      </c>
      <c r="H3810">
        <v>5</v>
      </c>
      <c r="I3810" t="str">
        <f t="shared" si="237"/>
        <v>discounted</v>
      </c>
      <c r="J3810" s="3">
        <f>Table3[[#This Row],[Quantity_Sold]]*Table3[[#This Row],[Selling_Price]]</f>
        <v>712</v>
      </c>
      <c r="K3810" s="3">
        <f t="shared" si="238"/>
        <v>17.8</v>
      </c>
      <c r="L3810" s="3">
        <f t="shared" si="239"/>
        <v>694.2</v>
      </c>
      <c r="M3810" s="3" t="str">
        <f>TEXT(Table3[[#This Row],[Date]], "mmmm")</f>
        <v>February</v>
      </c>
      <c r="N3810" s="3" t="str">
        <f>_xlfn.XLOOKUP(D3810,Customers!A:A,Customers!B:B )</f>
        <v>Washington, Golden and Roberts</v>
      </c>
      <c r="O3810" s="3" t="str">
        <f>_xlfn.XLOOKUP(C3810,Books!A:A,Books!B:B)</f>
        <v>While responsibility</v>
      </c>
      <c r="P3810" s="3" t="str">
        <f>INDEX(Customers!B:B,MATCH(D3810,Customers!A:A,0))</f>
        <v>Washington, Golden and Roberts</v>
      </c>
    </row>
    <row r="3811" spans="1:16">
      <c r="A3811" t="s">
        <v>4458</v>
      </c>
      <c r="B3811" s="5">
        <v>44972</v>
      </c>
      <c r="C3811" t="s">
        <v>82</v>
      </c>
      <c r="D3811" t="s">
        <v>238</v>
      </c>
      <c r="E3811">
        <v>4</v>
      </c>
      <c r="F3811" t="str">
        <f t="shared" si="236"/>
        <v>normal</v>
      </c>
      <c r="G3811" s="3">
        <v>373</v>
      </c>
      <c r="H3811">
        <v>15</v>
      </c>
      <c r="I3811" t="str">
        <f t="shared" si="237"/>
        <v>discounted</v>
      </c>
      <c r="J3811" s="3">
        <f>Table3[[#This Row],[Quantity_Sold]]*Table3[[#This Row],[Selling_Price]]</f>
        <v>1492</v>
      </c>
      <c r="K3811" s="3">
        <f t="shared" si="238"/>
        <v>55.95</v>
      </c>
      <c r="L3811" s="3">
        <f t="shared" si="239"/>
        <v>1436.05</v>
      </c>
      <c r="M3811" s="3" t="str">
        <f>TEXT(Table3[[#This Row],[Date]], "mmmm")</f>
        <v>February</v>
      </c>
      <c r="N3811" s="3" t="str">
        <f>_xlfn.XLOOKUP(D3811,Customers!A:A,Customers!B:B )</f>
        <v>Roach-Gonzalez</v>
      </c>
      <c r="O3811" s="3" t="str">
        <f>_xlfn.XLOOKUP(C3811,Books!A:A,Books!B:B)</f>
        <v>Light leader expect</v>
      </c>
      <c r="P3811" s="3" t="str">
        <f>INDEX(Customers!B:B,MATCH(D3811,Customers!A:A,0))</f>
        <v>Roach-Gonzalez</v>
      </c>
    </row>
    <row r="3812" spans="1:16">
      <c r="A3812" t="s">
        <v>4459</v>
      </c>
      <c r="B3812" s="5">
        <v>44971</v>
      </c>
      <c r="C3812" t="s">
        <v>104</v>
      </c>
      <c r="D3812" t="s">
        <v>145</v>
      </c>
      <c r="E3812">
        <v>2</v>
      </c>
      <c r="F3812" t="str">
        <f t="shared" si="236"/>
        <v>normal</v>
      </c>
      <c r="G3812" s="3">
        <v>465</v>
      </c>
      <c r="H3812">
        <v>10</v>
      </c>
      <c r="I3812" t="str">
        <f t="shared" si="237"/>
        <v>discounted</v>
      </c>
      <c r="J3812" s="3">
        <f>Table3[[#This Row],[Quantity_Sold]]*Table3[[#This Row],[Selling_Price]]</f>
        <v>930</v>
      </c>
      <c r="K3812" s="3">
        <f t="shared" si="238"/>
        <v>46.5</v>
      </c>
      <c r="L3812" s="3">
        <f t="shared" si="239"/>
        <v>883.5</v>
      </c>
      <c r="M3812" s="3" t="str">
        <f>TEXT(Table3[[#This Row],[Date]], "mmmm")</f>
        <v>February</v>
      </c>
      <c r="N3812" s="3" t="str">
        <f>_xlfn.XLOOKUP(D3812,Customers!A:A,Customers!B:B )</f>
        <v>Curtis-Hatfield</v>
      </c>
      <c r="O3812" s="3" t="str">
        <f>_xlfn.XLOOKUP(C3812,Books!A:A,Books!B:B)</f>
        <v>Process find daughter</v>
      </c>
      <c r="P3812" s="3" t="str">
        <f>INDEX(Customers!B:B,MATCH(D3812,Customers!A:A,0))</f>
        <v>Curtis-Hatfield</v>
      </c>
    </row>
    <row r="3813" spans="1:16">
      <c r="A3813" t="s">
        <v>4460</v>
      </c>
      <c r="B3813" s="5">
        <v>44972</v>
      </c>
      <c r="C3813" t="s">
        <v>58</v>
      </c>
      <c r="D3813" t="s">
        <v>236</v>
      </c>
      <c r="E3813">
        <v>4</v>
      </c>
      <c r="F3813" t="str">
        <f t="shared" si="236"/>
        <v>normal</v>
      </c>
      <c r="G3813" s="3">
        <v>467</v>
      </c>
      <c r="H3813">
        <v>15</v>
      </c>
      <c r="I3813" t="str">
        <f t="shared" si="237"/>
        <v>discounted</v>
      </c>
      <c r="J3813" s="3">
        <f>Table3[[#This Row],[Quantity_Sold]]*Table3[[#This Row],[Selling_Price]]</f>
        <v>1868</v>
      </c>
      <c r="K3813" s="3">
        <f t="shared" si="238"/>
        <v>70.05</v>
      </c>
      <c r="L3813" s="3">
        <f t="shared" si="239"/>
        <v>1797.95</v>
      </c>
      <c r="M3813" s="3" t="str">
        <f>TEXT(Table3[[#This Row],[Date]], "mmmm")</f>
        <v>February</v>
      </c>
      <c r="N3813" s="3" t="str">
        <f>_xlfn.XLOOKUP(D3813,Customers!A:A,Customers!B:B )</f>
        <v>Davis, Franklin and Pollard</v>
      </c>
      <c r="O3813" s="3" t="str">
        <f>_xlfn.XLOOKUP(C3813,Books!A:A,Books!B:B)</f>
        <v>World threat</v>
      </c>
      <c r="P3813" s="3" t="str">
        <f>INDEX(Customers!B:B,MATCH(D3813,Customers!A:A,0))</f>
        <v>Davis, Franklin and Pollard</v>
      </c>
    </row>
    <row r="3814" spans="1:16">
      <c r="A3814" t="s">
        <v>4461</v>
      </c>
      <c r="B3814" s="5">
        <v>44971</v>
      </c>
      <c r="C3814" t="s">
        <v>96</v>
      </c>
      <c r="D3814" t="s">
        <v>306</v>
      </c>
      <c r="E3814">
        <v>9</v>
      </c>
      <c r="F3814" t="str">
        <f t="shared" si="236"/>
        <v>Bulk</v>
      </c>
      <c r="G3814" s="3">
        <v>396</v>
      </c>
      <c r="H3814">
        <v>15</v>
      </c>
      <c r="I3814" t="str">
        <f t="shared" si="237"/>
        <v>discounted</v>
      </c>
      <c r="J3814" s="3">
        <f>Table3[[#This Row],[Quantity_Sold]]*Table3[[#This Row],[Selling_Price]]</f>
        <v>3564</v>
      </c>
      <c r="K3814" s="3">
        <f t="shared" si="238"/>
        <v>59.4</v>
      </c>
      <c r="L3814" s="3">
        <f t="shared" si="239"/>
        <v>3504.6</v>
      </c>
      <c r="M3814" s="3" t="str">
        <f>TEXT(Table3[[#This Row],[Date]], "mmmm")</f>
        <v>February</v>
      </c>
      <c r="N3814" s="3" t="str">
        <f>_xlfn.XLOOKUP(D3814,Customers!A:A,Customers!B:B )</f>
        <v>Brown-Smith</v>
      </c>
      <c r="O3814" s="3" t="str">
        <f>_xlfn.XLOOKUP(C3814,Books!A:A,Books!B:B)</f>
        <v>Green city audience</v>
      </c>
      <c r="P3814" s="3" t="str">
        <f>INDEX(Customers!B:B,MATCH(D3814,Customers!A:A,0))</f>
        <v>Brown-Smith</v>
      </c>
    </row>
    <row r="3815" spans="1:16">
      <c r="A3815" t="s">
        <v>4462</v>
      </c>
      <c r="B3815" s="5">
        <v>44983</v>
      </c>
      <c r="C3815" t="s">
        <v>40</v>
      </c>
      <c r="D3815" t="s">
        <v>342</v>
      </c>
      <c r="E3815">
        <v>8</v>
      </c>
      <c r="F3815" t="str">
        <f t="shared" si="236"/>
        <v>Bulk</v>
      </c>
      <c r="G3815" s="3">
        <v>427</v>
      </c>
      <c r="H3815">
        <v>15</v>
      </c>
      <c r="I3815" t="str">
        <f t="shared" si="237"/>
        <v>discounted</v>
      </c>
      <c r="J3815" s="3">
        <f>Table3[[#This Row],[Quantity_Sold]]*Table3[[#This Row],[Selling_Price]]</f>
        <v>3416</v>
      </c>
      <c r="K3815" s="3">
        <f t="shared" si="238"/>
        <v>64.05</v>
      </c>
      <c r="L3815" s="3">
        <f t="shared" si="239"/>
        <v>3351.95</v>
      </c>
      <c r="M3815" s="3" t="str">
        <f>TEXT(Table3[[#This Row],[Date]], "mmmm")</f>
        <v>February</v>
      </c>
      <c r="N3815" s="3" t="str">
        <f>_xlfn.XLOOKUP(D3815,Customers!A:A,Customers!B:B )</f>
        <v>Cooper-Bennett</v>
      </c>
      <c r="O3815" s="3" t="str">
        <f>_xlfn.XLOOKUP(C3815,Books!A:A,Books!B:B)</f>
        <v>Big thought where</v>
      </c>
      <c r="P3815" s="3" t="str">
        <f>INDEX(Customers!B:B,MATCH(D3815,Customers!A:A,0))</f>
        <v>Cooper-Bennett</v>
      </c>
    </row>
    <row r="3816" spans="1:16">
      <c r="A3816" t="s">
        <v>4463</v>
      </c>
      <c r="B3816" s="5">
        <v>44983</v>
      </c>
      <c r="C3816" t="s">
        <v>98</v>
      </c>
      <c r="D3816" t="s">
        <v>358</v>
      </c>
      <c r="E3816">
        <v>4</v>
      </c>
      <c r="F3816" t="str">
        <f t="shared" si="236"/>
        <v>normal</v>
      </c>
      <c r="G3816" s="3">
        <v>206</v>
      </c>
      <c r="H3816">
        <v>0</v>
      </c>
      <c r="I3816" t="str">
        <f t="shared" si="237"/>
        <v>full price</v>
      </c>
      <c r="J3816" s="3">
        <f>Table3[[#This Row],[Quantity_Sold]]*Table3[[#This Row],[Selling_Price]]</f>
        <v>824</v>
      </c>
      <c r="K3816" s="3">
        <f t="shared" si="238"/>
        <v>0</v>
      </c>
      <c r="L3816" s="3">
        <f t="shared" si="239"/>
        <v>824</v>
      </c>
      <c r="M3816" s="3" t="str">
        <f>TEXT(Table3[[#This Row],[Date]], "mmmm")</f>
        <v>February</v>
      </c>
      <c r="N3816" s="3" t="str">
        <f>_xlfn.XLOOKUP(D3816,Customers!A:A,Customers!B:B )</f>
        <v>Hood-Pena</v>
      </c>
      <c r="O3816" s="3" t="str">
        <f>_xlfn.XLOOKUP(C3816,Books!A:A,Books!B:B)</f>
        <v>Inside lot never discover</v>
      </c>
      <c r="P3816" s="3" t="str">
        <f>INDEX(Customers!B:B,MATCH(D3816,Customers!A:A,0))</f>
        <v>Hood-Pena</v>
      </c>
    </row>
    <row r="3817" spans="1:16">
      <c r="A3817" t="s">
        <v>4464</v>
      </c>
      <c r="B3817" s="5">
        <v>44959</v>
      </c>
      <c r="C3817" t="s">
        <v>64</v>
      </c>
      <c r="D3817" t="s">
        <v>360</v>
      </c>
      <c r="E3817">
        <v>9</v>
      </c>
      <c r="F3817" t="str">
        <f t="shared" si="236"/>
        <v>Bulk</v>
      </c>
      <c r="G3817" s="3">
        <v>487</v>
      </c>
      <c r="H3817">
        <v>0</v>
      </c>
      <c r="I3817" t="str">
        <f t="shared" si="237"/>
        <v>full price</v>
      </c>
      <c r="J3817" s="3">
        <f>Table3[[#This Row],[Quantity_Sold]]*Table3[[#This Row],[Selling_Price]]</f>
        <v>4383</v>
      </c>
      <c r="K3817" s="3">
        <f t="shared" si="238"/>
        <v>0</v>
      </c>
      <c r="L3817" s="3">
        <f t="shared" si="239"/>
        <v>4383</v>
      </c>
      <c r="M3817" s="3" t="str">
        <f>TEXT(Table3[[#This Row],[Date]], "mmmm")</f>
        <v>February</v>
      </c>
      <c r="N3817" s="3" t="str">
        <f>_xlfn.XLOOKUP(D3817,Customers!A:A,Customers!B:B )</f>
        <v>Guzman Ltd</v>
      </c>
      <c r="O3817" s="3" t="str">
        <f>_xlfn.XLOOKUP(C3817,Books!A:A,Books!B:B)</f>
        <v>Health beyond back</v>
      </c>
      <c r="P3817" s="3" t="str">
        <f>INDEX(Customers!B:B,MATCH(D3817,Customers!A:A,0))</f>
        <v>Guzman Ltd</v>
      </c>
    </row>
    <row r="3818" spans="1:16">
      <c r="A3818" t="s">
        <v>4465</v>
      </c>
      <c r="B3818" s="5">
        <v>44964</v>
      </c>
      <c r="C3818" t="s">
        <v>74</v>
      </c>
      <c r="D3818" t="s">
        <v>458</v>
      </c>
      <c r="E3818">
        <v>8</v>
      </c>
      <c r="F3818" t="str">
        <f t="shared" si="236"/>
        <v>Bulk</v>
      </c>
      <c r="G3818" s="3">
        <v>347</v>
      </c>
      <c r="H3818">
        <v>15</v>
      </c>
      <c r="I3818" t="str">
        <f t="shared" si="237"/>
        <v>discounted</v>
      </c>
      <c r="J3818" s="3">
        <f>Table3[[#This Row],[Quantity_Sold]]*Table3[[#This Row],[Selling_Price]]</f>
        <v>2776</v>
      </c>
      <c r="K3818" s="3">
        <f t="shared" si="238"/>
        <v>52.05</v>
      </c>
      <c r="L3818" s="3">
        <f t="shared" si="239"/>
        <v>2723.95</v>
      </c>
      <c r="M3818" s="3" t="str">
        <f>TEXT(Table3[[#This Row],[Date]], "mmmm")</f>
        <v>February</v>
      </c>
      <c r="N3818" s="3" t="str">
        <f>_xlfn.XLOOKUP(D3818,Customers!A:A,Customers!B:B )</f>
        <v>Salazar, Maldonado and Thomas</v>
      </c>
      <c r="O3818" s="3" t="str">
        <f>_xlfn.XLOOKUP(C3818,Books!A:A,Books!B:B)</f>
        <v>Think either pressure</v>
      </c>
      <c r="P3818" s="3" t="str">
        <f>INDEX(Customers!B:B,MATCH(D3818,Customers!A:A,0))</f>
        <v>Salazar, Maldonado and Thomas</v>
      </c>
    </row>
    <row r="3819" spans="1:16">
      <c r="A3819" t="s">
        <v>4466</v>
      </c>
      <c r="B3819" s="5">
        <v>44970</v>
      </c>
      <c r="C3819" t="s">
        <v>18</v>
      </c>
      <c r="D3819" t="s">
        <v>532</v>
      </c>
      <c r="E3819">
        <v>10</v>
      </c>
      <c r="F3819" t="str">
        <f t="shared" si="236"/>
        <v>Bulk</v>
      </c>
      <c r="G3819" s="3">
        <v>500</v>
      </c>
      <c r="H3819">
        <v>5</v>
      </c>
      <c r="I3819" t="str">
        <f t="shared" si="237"/>
        <v>discounted</v>
      </c>
      <c r="J3819" s="3">
        <f>Table3[[#This Row],[Quantity_Sold]]*Table3[[#This Row],[Selling_Price]]</f>
        <v>5000</v>
      </c>
      <c r="K3819" s="3">
        <f t="shared" si="238"/>
        <v>25</v>
      </c>
      <c r="L3819" s="3">
        <f t="shared" si="239"/>
        <v>4975</v>
      </c>
      <c r="M3819" s="3" t="str">
        <f>TEXT(Table3[[#This Row],[Date]], "mmmm")</f>
        <v>February</v>
      </c>
      <c r="N3819" s="3" t="str">
        <f>_xlfn.XLOOKUP(D3819,Customers!A:A,Customers!B:B )</f>
        <v>Bender Group</v>
      </c>
      <c r="O3819" s="3" t="str">
        <f>_xlfn.XLOOKUP(C3819,Books!A:A,Books!B:B)</f>
        <v>Cell become</v>
      </c>
      <c r="P3819" s="3" t="str">
        <f>INDEX(Customers!B:B,MATCH(D3819,Customers!A:A,0))</f>
        <v>Bender Group</v>
      </c>
    </row>
    <row r="3820" spans="1:16">
      <c r="A3820" t="s">
        <v>4467</v>
      </c>
      <c r="B3820" s="5">
        <v>44968</v>
      </c>
      <c r="C3820" t="s">
        <v>110</v>
      </c>
      <c r="D3820" t="s">
        <v>170</v>
      </c>
      <c r="E3820">
        <v>9</v>
      </c>
      <c r="F3820" t="str">
        <f t="shared" si="236"/>
        <v>Bulk</v>
      </c>
      <c r="G3820" s="3">
        <v>451</v>
      </c>
      <c r="H3820">
        <v>0</v>
      </c>
      <c r="I3820" t="str">
        <f t="shared" si="237"/>
        <v>full price</v>
      </c>
      <c r="J3820" s="3">
        <f>Table3[[#This Row],[Quantity_Sold]]*Table3[[#This Row],[Selling_Price]]</f>
        <v>4059</v>
      </c>
      <c r="K3820" s="3">
        <f t="shared" si="238"/>
        <v>0</v>
      </c>
      <c r="L3820" s="3">
        <f t="shared" si="239"/>
        <v>4059</v>
      </c>
      <c r="M3820" s="3" t="str">
        <f>TEXT(Table3[[#This Row],[Date]], "mmmm")</f>
        <v>February</v>
      </c>
      <c r="N3820" s="3" t="str">
        <f>_xlfn.XLOOKUP(D3820,Customers!A:A,Customers!B:B )</f>
        <v>Taylor-Kane</v>
      </c>
      <c r="O3820" s="3" t="str">
        <f>_xlfn.XLOOKUP(C3820,Books!A:A,Books!B:B)</f>
        <v>Sense produce</v>
      </c>
      <c r="P3820" s="3" t="str">
        <f>INDEX(Customers!B:B,MATCH(D3820,Customers!A:A,0))</f>
        <v>Taylor-Kane</v>
      </c>
    </row>
    <row r="3821" spans="1:16">
      <c r="A3821" t="s">
        <v>4468</v>
      </c>
      <c r="B3821" s="5">
        <v>44985</v>
      </c>
      <c r="C3821" t="s">
        <v>104</v>
      </c>
      <c r="D3821" t="s">
        <v>344</v>
      </c>
      <c r="E3821">
        <v>7</v>
      </c>
      <c r="F3821" t="str">
        <f t="shared" si="236"/>
        <v>Bulk</v>
      </c>
      <c r="G3821" s="3">
        <v>465</v>
      </c>
      <c r="H3821">
        <v>10</v>
      </c>
      <c r="I3821" t="str">
        <f t="shared" si="237"/>
        <v>discounted</v>
      </c>
      <c r="J3821" s="3">
        <f>Table3[[#This Row],[Quantity_Sold]]*Table3[[#This Row],[Selling_Price]]</f>
        <v>3255</v>
      </c>
      <c r="K3821" s="3">
        <f t="shared" si="238"/>
        <v>46.5</v>
      </c>
      <c r="L3821" s="3">
        <f t="shared" si="239"/>
        <v>3208.5</v>
      </c>
      <c r="M3821" s="3" t="str">
        <f>TEXT(Table3[[#This Row],[Date]], "mmmm")</f>
        <v>February</v>
      </c>
      <c r="N3821" s="3" t="str">
        <f>_xlfn.XLOOKUP(D3821,Customers!A:A,Customers!B:B )</f>
        <v>Newman-Fitzgerald</v>
      </c>
      <c r="O3821" s="3" t="str">
        <f>_xlfn.XLOOKUP(C3821,Books!A:A,Books!B:B)</f>
        <v>Process find daughter</v>
      </c>
      <c r="P3821" s="3" t="str">
        <f>INDEX(Customers!B:B,MATCH(D3821,Customers!A:A,0))</f>
        <v>Newman-Fitzgerald</v>
      </c>
    </row>
    <row r="3822" spans="1:16">
      <c r="A3822" t="s">
        <v>4469</v>
      </c>
      <c r="B3822" s="5">
        <v>44980</v>
      </c>
      <c r="C3822" t="s">
        <v>60</v>
      </c>
      <c r="D3822" t="s">
        <v>268</v>
      </c>
      <c r="E3822">
        <v>9</v>
      </c>
      <c r="F3822" t="str">
        <f t="shared" si="236"/>
        <v>Bulk</v>
      </c>
      <c r="G3822" s="3">
        <v>459</v>
      </c>
      <c r="H3822">
        <v>5</v>
      </c>
      <c r="I3822" t="str">
        <f t="shared" si="237"/>
        <v>discounted</v>
      </c>
      <c r="J3822" s="3">
        <f>Table3[[#This Row],[Quantity_Sold]]*Table3[[#This Row],[Selling_Price]]</f>
        <v>4131</v>
      </c>
      <c r="K3822" s="3">
        <f t="shared" si="238"/>
        <v>22.95</v>
      </c>
      <c r="L3822" s="3">
        <f t="shared" si="239"/>
        <v>4108.05</v>
      </c>
      <c r="M3822" s="3" t="str">
        <f>TEXT(Table3[[#This Row],[Date]], "mmmm")</f>
        <v>February</v>
      </c>
      <c r="N3822" s="3" t="str">
        <f>_xlfn.XLOOKUP(D3822,Customers!A:A,Customers!B:B )</f>
        <v>Williams-Hart</v>
      </c>
      <c r="O3822" s="3" t="str">
        <f>_xlfn.XLOOKUP(C3822,Books!A:A,Books!B:B)</f>
        <v>Whatever method</v>
      </c>
      <c r="P3822" s="3" t="str">
        <f>INDEX(Customers!B:B,MATCH(D3822,Customers!A:A,0))</f>
        <v>Williams-Hart</v>
      </c>
    </row>
    <row r="3823" spans="1:16">
      <c r="A3823" t="s">
        <v>4470</v>
      </c>
      <c r="B3823" s="5">
        <v>44976</v>
      </c>
      <c r="C3823" t="s">
        <v>82</v>
      </c>
      <c r="D3823" t="s">
        <v>584</v>
      </c>
      <c r="E3823">
        <v>2</v>
      </c>
      <c r="F3823" t="str">
        <f t="shared" si="236"/>
        <v>normal</v>
      </c>
      <c r="G3823" s="3">
        <v>373</v>
      </c>
      <c r="H3823">
        <v>15</v>
      </c>
      <c r="I3823" t="str">
        <f t="shared" si="237"/>
        <v>discounted</v>
      </c>
      <c r="J3823" s="3">
        <f>Table3[[#This Row],[Quantity_Sold]]*Table3[[#This Row],[Selling_Price]]</f>
        <v>746</v>
      </c>
      <c r="K3823" s="3">
        <f t="shared" si="238"/>
        <v>55.95</v>
      </c>
      <c r="L3823" s="3">
        <f t="shared" si="239"/>
        <v>690.05</v>
      </c>
      <c r="M3823" s="3" t="str">
        <f>TEXT(Table3[[#This Row],[Date]], "mmmm")</f>
        <v>February</v>
      </c>
      <c r="N3823" s="3" t="str">
        <f>_xlfn.XLOOKUP(D3823,Customers!A:A,Customers!B:B )</f>
        <v>Bailey Inc</v>
      </c>
      <c r="O3823" s="3" t="str">
        <f>_xlfn.XLOOKUP(C3823,Books!A:A,Books!B:B)</f>
        <v>Light leader expect</v>
      </c>
      <c r="P3823" s="3" t="str">
        <f>INDEX(Customers!B:B,MATCH(D3823,Customers!A:A,0))</f>
        <v>Bailey Inc</v>
      </c>
    </row>
    <row r="3824" spans="1:16">
      <c r="A3824" t="s">
        <v>4471</v>
      </c>
      <c r="B3824" s="5">
        <v>44984</v>
      </c>
      <c r="C3824" t="s">
        <v>76</v>
      </c>
      <c r="D3824" t="s">
        <v>530</v>
      </c>
      <c r="E3824">
        <v>8</v>
      </c>
      <c r="F3824" t="str">
        <f t="shared" si="236"/>
        <v>Bulk</v>
      </c>
      <c r="G3824" s="3">
        <v>305</v>
      </c>
      <c r="H3824">
        <v>0</v>
      </c>
      <c r="I3824" t="str">
        <f t="shared" si="237"/>
        <v>full price</v>
      </c>
      <c r="J3824" s="3">
        <f>Table3[[#This Row],[Quantity_Sold]]*Table3[[#This Row],[Selling_Price]]</f>
        <v>2440</v>
      </c>
      <c r="K3824" s="3">
        <f t="shared" si="238"/>
        <v>0</v>
      </c>
      <c r="L3824" s="3">
        <f t="shared" si="239"/>
        <v>2440</v>
      </c>
      <c r="M3824" s="3" t="str">
        <f>TEXT(Table3[[#This Row],[Date]], "mmmm")</f>
        <v>February</v>
      </c>
      <c r="N3824" s="3" t="str">
        <f>_xlfn.XLOOKUP(D3824,Customers!A:A,Customers!B:B )</f>
        <v>Prince Group</v>
      </c>
      <c r="O3824" s="3" t="str">
        <f>_xlfn.XLOOKUP(C3824,Books!A:A,Books!B:B)</f>
        <v>Above treatment</v>
      </c>
      <c r="P3824" s="3" t="str">
        <f>INDEX(Customers!B:B,MATCH(D3824,Customers!A:A,0))</f>
        <v>Prince Group</v>
      </c>
    </row>
    <row r="3825" spans="1:16">
      <c r="A3825" t="s">
        <v>4472</v>
      </c>
      <c r="B3825" s="5">
        <v>44972</v>
      </c>
      <c r="C3825" t="s">
        <v>22</v>
      </c>
      <c r="D3825" t="s">
        <v>632</v>
      </c>
      <c r="E3825">
        <v>10</v>
      </c>
      <c r="F3825" t="str">
        <f t="shared" si="236"/>
        <v>Bulk</v>
      </c>
      <c r="G3825" s="3">
        <v>332</v>
      </c>
      <c r="H3825">
        <v>15</v>
      </c>
      <c r="I3825" t="str">
        <f t="shared" si="237"/>
        <v>discounted</v>
      </c>
      <c r="J3825" s="3">
        <f>Table3[[#This Row],[Quantity_Sold]]*Table3[[#This Row],[Selling_Price]]</f>
        <v>3320</v>
      </c>
      <c r="K3825" s="3">
        <f t="shared" si="238"/>
        <v>49.8</v>
      </c>
      <c r="L3825" s="3">
        <f t="shared" si="239"/>
        <v>3270.2</v>
      </c>
      <c r="M3825" s="3" t="str">
        <f>TEXT(Table3[[#This Row],[Date]], "mmmm")</f>
        <v>February</v>
      </c>
      <c r="N3825" s="3" t="str">
        <f>_xlfn.XLOOKUP(D3825,Customers!A:A,Customers!B:B )</f>
        <v>Jones-Hunter</v>
      </c>
      <c r="O3825" s="3" t="str">
        <f>_xlfn.XLOOKUP(C3825,Books!A:A,Books!B:B)</f>
        <v>Loss peace on</v>
      </c>
      <c r="P3825" s="3" t="str">
        <f>INDEX(Customers!B:B,MATCH(D3825,Customers!A:A,0))</f>
        <v>Jones-Hunter</v>
      </c>
    </row>
    <row r="3826" spans="1:16">
      <c r="A3826" t="s">
        <v>4473</v>
      </c>
      <c r="B3826" s="5">
        <v>44974</v>
      </c>
      <c r="C3826" t="s">
        <v>102</v>
      </c>
      <c r="D3826" t="s">
        <v>546</v>
      </c>
      <c r="E3826">
        <v>4</v>
      </c>
      <c r="F3826" t="str">
        <f t="shared" si="236"/>
        <v>normal</v>
      </c>
      <c r="G3826" s="3">
        <v>162</v>
      </c>
      <c r="H3826">
        <v>5</v>
      </c>
      <c r="I3826" t="str">
        <f t="shared" si="237"/>
        <v>discounted</v>
      </c>
      <c r="J3826" s="3">
        <f>Table3[[#This Row],[Quantity_Sold]]*Table3[[#This Row],[Selling_Price]]</f>
        <v>648</v>
      </c>
      <c r="K3826" s="3">
        <f t="shared" si="238"/>
        <v>8.1</v>
      </c>
      <c r="L3826" s="3">
        <f t="shared" si="239"/>
        <v>639.9</v>
      </c>
      <c r="M3826" s="3" t="str">
        <f>TEXT(Table3[[#This Row],[Date]], "mmmm")</f>
        <v>February</v>
      </c>
      <c r="N3826" s="3" t="str">
        <f>_xlfn.XLOOKUP(D3826,Customers!A:A,Customers!B:B )</f>
        <v>Sanford Group</v>
      </c>
      <c r="O3826" s="3" t="str">
        <f>_xlfn.XLOOKUP(C3826,Books!A:A,Books!B:B)</f>
        <v>Effort same</v>
      </c>
      <c r="P3826" s="3" t="str">
        <f>INDEX(Customers!B:B,MATCH(D3826,Customers!A:A,0))</f>
        <v>Sanford Group</v>
      </c>
    </row>
    <row r="3827" spans="1:16">
      <c r="A3827" t="s">
        <v>4474</v>
      </c>
      <c r="B3827" s="5">
        <v>44979</v>
      </c>
      <c r="C3827" t="s">
        <v>86</v>
      </c>
      <c r="D3827" t="s">
        <v>504</v>
      </c>
      <c r="E3827">
        <v>2</v>
      </c>
      <c r="F3827" t="str">
        <f t="shared" si="236"/>
        <v>normal</v>
      </c>
      <c r="G3827" s="3">
        <v>356</v>
      </c>
      <c r="H3827">
        <v>10</v>
      </c>
      <c r="I3827" t="str">
        <f t="shared" si="237"/>
        <v>discounted</v>
      </c>
      <c r="J3827" s="3">
        <f>Table3[[#This Row],[Quantity_Sold]]*Table3[[#This Row],[Selling_Price]]</f>
        <v>712</v>
      </c>
      <c r="K3827" s="3">
        <f t="shared" si="238"/>
        <v>35.6</v>
      </c>
      <c r="L3827" s="3">
        <f t="shared" si="239"/>
        <v>676.4</v>
      </c>
      <c r="M3827" s="3" t="str">
        <f>TEXT(Table3[[#This Row],[Date]], "mmmm")</f>
        <v>February</v>
      </c>
      <c r="N3827" s="3" t="str">
        <f>_xlfn.XLOOKUP(D3827,Customers!A:A,Customers!B:B )</f>
        <v>Jones, Rodriguez and Alexander</v>
      </c>
      <c r="O3827" s="3" t="str">
        <f>_xlfn.XLOOKUP(C3827,Books!A:A,Books!B:B)</f>
        <v>While responsibility</v>
      </c>
      <c r="P3827" s="3" t="str">
        <f>INDEX(Customers!B:B,MATCH(D3827,Customers!A:A,0))</f>
        <v>Jones, Rodriguez and Alexander</v>
      </c>
    </row>
    <row r="3828" spans="1:16">
      <c r="A3828" t="s">
        <v>4475</v>
      </c>
      <c r="B3828" s="5">
        <v>44961</v>
      </c>
      <c r="C3828" t="s">
        <v>10</v>
      </c>
      <c r="D3828" t="s">
        <v>260</v>
      </c>
      <c r="E3828">
        <v>5</v>
      </c>
      <c r="F3828" t="str">
        <f t="shared" si="236"/>
        <v>normal</v>
      </c>
      <c r="G3828" s="3">
        <v>167</v>
      </c>
      <c r="H3828">
        <v>0</v>
      </c>
      <c r="I3828" t="str">
        <f t="shared" si="237"/>
        <v>full price</v>
      </c>
      <c r="J3828" s="3">
        <f>Table3[[#This Row],[Quantity_Sold]]*Table3[[#This Row],[Selling_Price]]</f>
        <v>835</v>
      </c>
      <c r="K3828" s="3">
        <f t="shared" si="238"/>
        <v>0</v>
      </c>
      <c r="L3828" s="3">
        <f t="shared" si="239"/>
        <v>835</v>
      </c>
      <c r="M3828" s="3" t="str">
        <f>TEXT(Table3[[#This Row],[Date]], "mmmm")</f>
        <v>February</v>
      </c>
      <c r="N3828" s="3" t="str">
        <f>_xlfn.XLOOKUP(D3828,Customers!A:A,Customers!B:B )</f>
        <v>Thomas-Melendez</v>
      </c>
      <c r="O3828" s="3" t="str">
        <f>_xlfn.XLOOKUP(C3828,Books!A:A,Books!B:B)</f>
        <v>Late</v>
      </c>
      <c r="P3828" s="3" t="str">
        <f>INDEX(Customers!B:B,MATCH(D3828,Customers!A:A,0))</f>
        <v>Thomas-Melendez</v>
      </c>
    </row>
    <row r="3829" spans="1:16">
      <c r="A3829" t="s">
        <v>4476</v>
      </c>
      <c r="B3829" s="5">
        <v>44979</v>
      </c>
      <c r="C3829" t="s">
        <v>92</v>
      </c>
      <c r="D3829" t="s">
        <v>574</v>
      </c>
      <c r="E3829">
        <v>9</v>
      </c>
      <c r="F3829" t="str">
        <f t="shared" si="236"/>
        <v>Bulk</v>
      </c>
      <c r="G3829" s="3">
        <v>381</v>
      </c>
      <c r="H3829">
        <v>0</v>
      </c>
      <c r="I3829" t="str">
        <f t="shared" si="237"/>
        <v>full price</v>
      </c>
      <c r="J3829" s="3">
        <f>Table3[[#This Row],[Quantity_Sold]]*Table3[[#This Row],[Selling_Price]]</f>
        <v>3429</v>
      </c>
      <c r="K3829" s="3">
        <f t="shared" si="238"/>
        <v>0</v>
      </c>
      <c r="L3829" s="3">
        <f t="shared" si="239"/>
        <v>3429</v>
      </c>
      <c r="M3829" s="3" t="str">
        <f>TEXT(Table3[[#This Row],[Date]], "mmmm")</f>
        <v>February</v>
      </c>
      <c r="N3829" s="3" t="str">
        <f>_xlfn.XLOOKUP(D3829,Customers!A:A,Customers!B:B )</f>
        <v>Williams Group</v>
      </c>
      <c r="O3829" s="3" t="str">
        <f>_xlfn.XLOOKUP(C3829,Books!A:A,Books!B:B)</f>
        <v>Also general growth local</v>
      </c>
      <c r="P3829" s="3" t="str">
        <f>INDEX(Customers!B:B,MATCH(D3829,Customers!A:A,0))</f>
        <v>Williams Group</v>
      </c>
    </row>
    <row r="3830" spans="1:16">
      <c r="A3830" t="s">
        <v>4477</v>
      </c>
      <c r="B3830" s="5">
        <v>44958</v>
      </c>
      <c r="C3830" t="s">
        <v>96</v>
      </c>
      <c r="D3830" t="s">
        <v>522</v>
      </c>
      <c r="E3830">
        <v>5</v>
      </c>
      <c r="F3830" t="str">
        <f t="shared" si="236"/>
        <v>normal</v>
      </c>
      <c r="G3830" s="3">
        <v>396</v>
      </c>
      <c r="H3830">
        <v>5</v>
      </c>
      <c r="I3830" t="str">
        <f t="shared" si="237"/>
        <v>discounted</v>
      </c>
      <c r="J3830" s="3">
        <f>Table3[[#This Row],[Quantity_Sold]]*Table3[[#This Row],[Selling_Price]]</f>
        <v>1980</v>
      </c>
      <c r="K3830" s="3">
        <f t="shared" si="238"/>
        <v>19.8</v>
      </c>
      <c r="L3830" s="3">
        <f t="shared" si="239"/>
        <v>1960.2</v>
      </c>
      <c r="M3830" s="3" t="str">
        <f>TEXT(Table3[[#This Row],[Date]], "mmmm")</f>
        <v>February</v>
      </c>
      <c r="N3830" s="3" t="str">
        <f>_xlfn.XLOOKUP(D3830,Customers!A:A,Customers!B:B )</f>
        <v>Williams-Ross</v>
      </c>
      <c r="O3830" s="3" t="str">
        <f>_xlfn.XLOOKUP(C3830,Books!A:A,Books!B:B)</f>
        <v>Green city audience</v>
      </c>
      <c r="P3830" s="3" t="str">
        <f>INDEX(Customers!B:B,MATCH(D3830,Customers!A:A,0))</f>
        <v>Williams-Ross</v>
      </c>
    </row>
    <row r="3831" spans="1:16">
      <c r="A3831" t="s">
        <v>4478</v>
      </c>
      <c r="B3831" s="5">
        <v>44963</v>
      </c>
      <c r="C3831" t="s">
        <v>66</v>
      </c>
      <c r="D3831" t="s">
        <v>210</v>
      </c>
      <c r="E3831">
        <v>1</v>
      </c>
      <c r="F3831" t="str">
        <f t="shared" si="236"/>
        <v>normal</v>
      </c>
      <c r="G3831" s="3">
        <v>271</v>
      </c>
      <c r="H3831">
        <v>5</v>
      </c>
      <c r="I3831" t="str">
        <f t="shared" si="237"/>
        <v>discounted</v>
      </c>
      <c r="J3831" s="3">
        <f>Table3[[#This Row],[Quantity_Sold]]*Table3[[#This Row],[Selling_Price]]</f>
        <v>271</v>
      </c>
      <c r="K3831" s="3">
        <f t="shared" si="238"/>
        <v>13.55</v>
      </c>
      <c r="L3831" s="3">
        <f t="shared" si="239"/>
        <v>257.45</v>
      </c>
      <c r="M3831" s="3" t="str">
        <f>TEXT(Table3[[#This Row],[Date]], "mmmm")</f>
        <v>February</v>
      </c>
      <c r="N3831" s="3" t="str">
        <f>_xlfn.XLOOKUP(D3831,Customers!A:A,Customers!B:B )</f>
        <v>Green-Everett</v>
      </c>
      <c r="O3831" s="3" t="str">
        <f>_xlfn.XLOOKUP(C3831,Books!A:A,Books!B:B)</f>
        <v>Easy citizen time</v>
      </c>
      <c r="P3831" s="3" t="str">
        <f>INDEX(Customers!B:B,MATCH(D3831,Customers!A:A,0))</f>
        <v>Green-Everett</v>
      </c>
    </row>
    <row r="3832" spans="1:16">
      <c r="A3832" t="s">
        <v>4479</v>
      </c>
      <c r="B3832" s="5">
        <v>44972</v>
      </c>
      <c r="C3832" t="s">
        <v>40</v>
      </c>
      <c r="D3832" t="s">
        <v>352</v>
      </c>
      <c r="E3832">
        <v>8</v>
      </c>
      <c r="F3832" t="str">
        <f t="shared" si="236"/>
        <v>Bulk</v>
      </c>
      <c r="G3832" s="3">
        <v>427</v>
      </c>
      <c r="H3832">
        <v>15</v>
      </c>
      <c r="I3832" t="str">
        <f t="shared" si="237"/>
        <v>discounted</v>
      </c>
      <c r="J3832" s="3">
        <f>Table3[[#This Row],[Quantity_Sold]]*Table3[[#This Row],[Selling_Price]]</f>
        <v>3416</v>
      </c>
      <c r="K3832" s="3">
        <f t="shared" si="238"/>
        <v>64.05</v>
      </c>
      <c r="L3832" s="3">
        <f t="shared" si="239"/>
        <v>3351.95</v>
      </c>
      <c r="M3832" s="3" t="str">
        <f>TEXT(Table3[[#This Row],[Date]], "mmmm")</f>
        <v>February</v>
      </c>
      <c r="N3832" s="3" t="str">
        <f>_xlfn.XLOOKUP(D3832,Customers!A:A,Customers!B:B )</f>
        <v>Gardner PLC</v>
      </c>
      <c r="O3832" s="3" t="str">
        <f>_xlfn.XLOOKUP(C3832,Books!A:A,Books!B:B)</f>
        <v>Big thought where</v>
      </c>
      <c r="P3832" s="3" t="str">
        <f>INDEX(Customers!B:B,MATCH(D3832,Customers!A:A,0))</f>
        <v>Gardner PLC</v>
      </c>
    </row>
    <row r="3833" spans="1:16">
      <c r="A3833" t="s">
        <v>4480</v>
      </c>
      <c r="B3833" s="5">
        <v>44958</v>
      </c>
      <c r="C3833" t="s">
        <v>122</v>
      </c>
      <c r="D3833" t="s">
        <v>580</v>
      </c>
      <c r="E3833">
        <v>10</v>
      </c>
      <c r="F3833" t="str">
        <f t="shared" si="236"/>
        <v>Bulk</v>
      </c>
      <c r="G3833" s="3">
        <v>326</v>
      </c>
      <c r="H3833">
        <v>0</v>
      </c>
      <c r="I3833" t="str">
        <f t="shared" si="237"/>
        <v>full price</v>
      </c>
      <c r="J3833" s="3">
        <f>Table3[[#This Row],[Quantity_Sold]]*Table3[[#This Row],[Selling_Price]]</f>
        <v>3260</v>
      </c>
      <c r="K3833" s="3">
        <f t="shared" si="238"/>
        <v>0</v>
      </c>
      <c r="L3833" s="3">
        <f t="shared" si="239"/>
        <v>3260</v>
      </c>
      <c r="M3833" s="3" t="str">
        <f>TEXT(Table3[[#This Row],[Date]], "mmmm")</f>
        <v>February</v>
      </c>
      <c r="N3833" s="3" t="str">
        <f>_xlfn.XLOOKUP(D3833,Customers!A:A,Customers!B:B )</f>
        <v>Brown-Walter</v>
      </c>
      <c r="O3833" s="3" t="str">
        <f>_xlfn.XLOOKUP(C3833,Books!A:A,Books!B:B)</f>
        <v>Than every</v>
      </c>
      <c r="P3833" s="3" t="str">
        <f>INDEX(Customers!B:B,MATCH(D3833,Customers!A:A,0))</f>
        <v>Brown-Walter</v>
      </c>
    </row>
    <row r="3834" spans="1:16">
      <c r="A3834" t="s">
        <v>4481</v>
      </c>
      <c r="B3834" s="5">
        <v>44959</v>
      </c>
      <c r="C3834" t="s">
        <v>30</v>
      </c>
      <c r="D3834" t="s">
        <v>170</v>
      </c>
      <c r="E3834">
        <v>2</v>
      </c>
      <c r="F3834" t="str">
        <f t="shared" si="236"/>
        <v>normal</v>
      </c>
      <c r="G3834" s="3">
        <v>281</v>
      </c>
      <c r="H3834">
        <v>0</v>
      </c>
      <c r="I3834" t="str">
        <f t="shared" si="237"/>
        <v>full price</v>
      </c>
      <c r="J3834" s="3">
        <f>Table3[[#This Row],[Quantity_Sold]]*Table3[[#This Row],[Selling_Price]]</f>
        <v>562</v>
      </c>
      <c r="K3834" s="3">
        <f t="shared" si="238"/>
        <v>0</v>
      </c>
      <c r="L3834" s="3">
        <f t="shared" si="239"/>
        <v>562</v>
      </c>
      <c r="M3834" s="3" t="str">
        <f>TEXT(Table3[[#This Row],[Date]], "mmmm")</f>
        <v>February</v>
      </c>
      <c r="N3834" s="3" t="str">
        <f>_xlfn.XLOOKUP(D3834,Customers!A:A,Customers!B:B )</f>
        <v>Taylor-Kane</v>
      </c>
      <c r="O3834" s="3" t="str">
        <f>_xlfn.XLOOKUP(C3834,Books!A:A,Books!B:B)</f>
        <v>Remember serve</v>
      </c>
      <c r="P3834" s="3" t="str">
        <f>INDEX(Customers!B:B,MATCH(D3834,Customers!A:A,0))</f>
        <v>Taylor-Kane</v>
      </c>
    </row>
    <row r="3835" spans="1:16">
      <c r="A3835" t="s">
        <v>4482</v>
      </c>
      <c r="B3835" s="5">
        <v>44978</v>
      </c>
      <c r="C3835" t="s">
        <v>90</v>
      </c>
      <c r="D3835" t="s">
        <v>432</v>
      </c>
      <c r="E3835">
        <v>6</v>
      </c>
      <c r="F3835" t="str">
        <f t="shared" si="236"/>
        <v>Bulk</v>
      </c>
      <c r="G3835" s="3">
        <v>222</v>
      </c>
      <c r="H3835">
        <v>15</v>
      </c>
      <c r="I3835" t="str">
        <f t="shared" si="237"/>
        <v>discounted</v>
      </c>
      <c r="J3835" s="3">
        <f>Table3[[#This Row],[Quantity_Sold]]*Table3[[#This Row],[Selling_Price]]</f>
        <v>1332</v>
      </c>
      <c r="K3835" s="3">
        <f t="shared" si="238"/>
        <v>33.299999999999997</v>
      </c>
      <c r="L3835" s="3">
        <f t="shared" si="239"/>
        <v>1298.7</v>
      </c>
      <c r="M3835" s="3" t="str">
        <f>TEXT(Table3[[#This Row],[Date]], "mmmm")</f>
        <v>February</v>
      </c>
      <c r="N3835" s="3" t="str">
        <f>_xlfn.XLOOKUP(D3835,Customers!A:A,Customers!B:B )</f>
        <v>Rodgers and Sons</v>
      </c>
      <c r="O3835" s="3" t="str">
        <f>_xlfn.XLOOKUP(C3835,Books!A:A,Books!B:B)</f>
        <v>Remember approach buy</v>
      </c>
      <c r="P3835" s="3" t="str">
        <f>INDEX(Customers!B:B,MATCH(D3835,Customers!A:A,0))</f>
        <v>Rodgers and Sons</v>
      </c>
    </row>
    <row r="3836" spans="1:16">
      <c r="A3836" t="s">
        <v>4483</v>
      </c>
      <c r="B3836" s="5">
        <v>44976</v>
      </c>
      <c r="C3836" t="s">
        <v>108</v>
      </c>
      <c r="D3836" t="s">
        <v>520</v>
      </c>
      <c r="E3836">
        <v>6</v>
      </c>
      <c r="F3836" t="str">
        <f t="shared" si="236"/>
        <v>Bulk</v>
      </c>
      <c r="G3836" s="3">
        <v>287</v>
      </c>
      <c r="H3836">
        <v>5</v>
      </c>
      <c r="I3836" t="str">
        <f t="shared" si="237"/>
        <v>discounted</v>
      </c>
      <c r="J3836" s="3">
        <f>Table3[[#This Row],[Quantity_Sold]]*Table3[[#This Row],[Selling_Price]]</f>
        <v>1722</v>
      </c>
      <c r="K3836" s="3">
        <f t="shared" si="238"/>
        <v>14.35</v>
      </c>
      <c r="L3836" s="3">
        <f t="shared" si="239"/>
        <v>1707.65</v>
      </c>
      <c r="M3836" s="3" t="str">
        <f>TEXT(Table3[[#This Row],[Date]], "mmmm")</f>
        <v>February</v>
      </c>
      <c r="N3836" s="3" t="str">
        <f>_xlfn.XLOOKUP(D3836,Customers!A:A,Customers!B:B )</f>
        <v>Lucero and Sons</v>
      </c>
      <c r="O3836" s="3" t="str">
        <f>_xlfn.XLOOKUP(C3836,Books!A:A,Books!B:B)</f>
        <v>Front</v>
      </c>
      <c r="P3836" s="3" t="str">
        <f>INDEX(Customers!B:B,MATCH(D3836,Customers!A:A,0))</f>
        <v>Lucero and Sons</v>
      </c>
    </row>
    <row r="3837" spans="1:16">
      <c r="A3837" t="s">
        <v>4484</v>
      </c>
      <c r="B3837" s="5">
        <v>44962</v>
      </c>
      <c r="C3837" t="s">
        <v>10</v>
      </c>
      <c r="D3837" t="s">
        <v>618</v>
      </c>
      <c r="E3837">
        <v>2</v>
      </c>
      <c r="F3837" t="str">
        <f t="shared" si="236"/>
        <v>normal</v>
      </c>
      <c r="G3837" s="3">
        <v>167</v>
      </c>
      <c r="H3837">
        <v>10</v>
      </c>
      <c r="I3837" t="str">
        <f t="shared" si="237"/>
        <v>discounted</v>
      </c>
      <c r="J3837" s="3">
        <f>Table3[[#This Row],[Quantity_Sold]]*Table3[[#This Row],[Selling_Price]]</f>
        <v>334</v>
      </c>
      <c r="K3837" s="3">
        <f t="shared" si="238"/>
        <v>16.7</v>
      </c>
      <c r="L3837" s="3">
        <f t="shared" si="239"/>
        <v>317.3</v>
      </c>
      <c r="M3837" s="3" t="str">
        <f>TEXT(Table3[[#This Row],[Date]], "mmmm")</f>
        <v>February</v>
      </c>
      <c r="N3837" s="3" t="str">
        <f>_xlfn.XLOOKUP(D3837,Customers!A:A,Customers!B:B )</f>
        <v>Sampson-Porter</v>
      </c>
      <c r="O3837" s="3" t="str">
        <f>_xlfn.XLOOKUP(C3837,Books!A:A,Books!B:B)</f>
        <v>Late</v>
      </c>
      <c r="P3837" s="3" t="str">
        <f>INDEX(Customers!B:B,MATCH(D3837,Customers!A:A,0))</f>
        <v>Sampson-Porter</v>
      </c>
    </row>
    <row r="3838" spans="1:16">
      <c r="A3838" t="s">
        <v>4485</v>
      </c>
      <c r="B3838" s="5">
        <v>44985</v>
      </c>
      <c r="C3838" t="s">
        <v>82</v>
      </c>
      <c r="D3838" t="s">
        <v>151</v>
      </c>
      <c r="E3838">
        <v>5</v>
      </c>
      <c r="F3838" t="str">
        <f t="shared" si="236"/>
        <v>normal</v>
      </c>
      <c r="G3838" s="3">
        <v>373</v>
      </c>
      <c r="H3838">
        <v>15</v>
      </c>
      <c r="I3838" t="str">
        <f t="shared" si="237"/>
        <v>discounted</v>
      </c>
      <c r="J3838" s="3">
        <f>Table3[[#This Row],[Quantity_Sold]]*Table3[[#This Row],[Selling_Price]]</f>
        <v>1865</v>
      </c>
      <c r="K3838" s="3">
        <f t="shared" si="238"/>
        <v>55.95</v>
      </c>
      <c r="L3838" s="3">
        <f t="shared" si="239"/>
        <v>1809.05</v>
      </c>
      <c r="M3838" s="3" t="str">
        <f>TEXT(Table3[[#This Row],[Date]], "mmmm")</f>
        <v>February</v>
      </c>
      <c r="N3838" s="3" t="str">
        <f>_xlfn.XLOOKUP(D3838,Customers!A:A,Customers!B:B )</f>
        <v>Walter, Richard and Powell</v>
      </c>
      <c r="O3838" s="3" t="str">
        <f>_xlfn.XLOOKUP(C3838,Books!A:A,Books!B:B)</f>
        <v>Light leader expect</v>
      </c>
      <c r="P3838" s="3" t="str">
        <f>INDEX(Customers!B:B,MATCH(D3838,Customers!A:A,0))</f>
        <v>Walter, Richard and Powell</v>
      </c>
    </row>
    <row r="3839" spans="1:16">
      <c r="A3839" t="s">
        <v>4486</v>
      </c>
      <c r="B3839" s="5">
        <v>44984</v>
      </c>
      <c r="C3839" t="s">
        <v>32</v>
      </c>
      <c r="D3839" t="s">
        <v>518</v>
      </c>
      <c r="E3839">
        <v>2</v>
      </c>
      <c r="F3839" t="str">
        <f t="shared" si="236"/>
        <v>normal</v>
      </c>
      <c r="G3839" s="3">
        <v>186</v>
      </c>
      <c r="H3839">
        <v>10</v>
      </c>
      <c r="I3839" t="str">
        <f t="shared" si="237"/>
        <v>discounted</v>
      </c>
      <c r="J3839" s="3">
        <f>Table3[[#This Row],[Quantity_Sold]]*Table3[[#This Row],[Selling_Price]]</f>
        <v>372</v>
      </c>
      <c r="K3839" s="3">
        <f t="shared" si="238"/>
        <v>18.600000000000001</v>
      </c>
      <c r="L3839" s="3">
        <f t="shared" si="239"/>
        <v>353.4</v>
      </c>
      <c r="M3839" s="3" t="str">
        <f>TEXT(Table3[[#This Row],[Date]], "mmmm")</f>
        <v>February</v>
      </c>
      <c r="N3839" s="3" t="str">
        <f>_xlfn.XLOOKUP(D3839,Customers!A:A,Customers!B:B )</f>
        <v>Koch, Tran and Garner</v>
      </c>
      <c r="O3839" s="3" t="str">
        <f>_xlfn.XLOOKUP(C3839,Books!A:A,Books!B:B)</f>
        <v>Charge along</v>
      </c>
      <c r="P3839" s="3" t="str">
        <f>INDEX(Customers!B:B,MATCH(D3839,Customers!A:A,0))</f>
        <v>Koch, Tran and Garner</v>
      </c>
    </row>
    <row r="3840" spans="1:16">
      <c r="A3840" t="s">
        <v>4487</v>
      </c>
      <c r="B3840" s="5">
        <v>44970</v>
      </c>
      <c r="C3840" t="s">
        <v>98</v>
      </c>
      <c r="D3840" t="s">
        <v>302</v>
      </c>
      <c r="E3840">
        <v>9</v>
      </c>
      <c r="F3840" t="str">
        <f t="shared" si="236"/>
        <v>Bulk</v>
      </c>
      <c r="G3840" s="3">
        <v>206</v>
      </c>
      <c r="H3840">
        <v>5</v>
      </c>
      <c r="I3840" t="str">
        <f t="shared" si="237"/>
        <v>discounted</v>
      </c>
      <c r="J3840" s="3">
        <f>Table3[[#This Row],[Quantity_Sold]]*Table3[[#This Row],[Selling_Price]]</f>
        <v>1854</v>
      </c>
      <c r="K3840" s="3">
        <f t="shared" si="238"/>
        <v>10.3</v>
      </c>
      <c r="L3840" s="3">
        <f t="shared" si="239"/>
        <v>1843.7</v>
      </c>
      <c r="M3840" s="3" t="str">
        <f>TEXT(Table3[[#This Row],[Date]], "mmmm")</f>
        <v>February</v>
      </c>
      <c r="N3840" s="3" t="str">
        <f>_xlfn.XLOOKUP(D3840,Customers!A:A,Customers!B:B )</f>
        <v>Miles Ltd</v>
      </c>
      <c r="O3840" s="3" t="str">
        <f>_xlfn.XLOOKUP(C3840,Books!A:A,Books!B:B)</f>
        <v>Inside lot never discover</v>
      </c>
      <c r="P3840" s="3" t="str">
        <f>INDEX(Customers!B:B,MATCH(D3840,Customers!A:A,0))</f>
        <v>Miles Ltd</v>
      </c>
    </row>
    <row r="3841" spans="1:16">
      <c r="A3841" t="s">
        <v>4488</v>
      </c>
      <c r="B3841" s="5">
        <v>44962</v>
      </c>
      <c r="C3841" t="s">
        <v>40</v>
      </c>
      <c r="D3841" t="s">
        <v>314</v>
      </c>
      <c r="E3841">
        <v>4</v>
      </c>
      <c r="F3841" t="str">
        <f t="shared" si="236"/>
        <v>normal</v>
      </c>
      <c r="G3841" s="3">
        <v>427</v>
      </c>
      <c r="H3841">
        <v>10</v>
      </c>
      <c r="I3841" t="str">
        <f t="shared" si="237"/>
        <v>discounted</v>
      </c>
      <c r="J3841" s="3">
        <f>Table3[[#This Row],[Quantity_Sold]]*Table3[[#This Row],[Selling_Price]]</f>
        <v>1708</v>
      </c>
      <c r="K3841" s="3">
        <f t="shared" si="238"/>
        <v>42.7</v>
      </c>
      <c r="L3841" s="3">
        <f t="shared" si="239"/>
        <v>1665.3</v>
      </c>
      <c r="M3841" s="3" t="str">
        <f>TEXT(Table3[[#This Row],[Date]], "mmmm")</f>
        <v>February</v>
      </c>
      <c r="N3841" s="3" t="str">
        <f>_xlfn.XLOOKUP(D3841,Customers!A:A,Customers!B:B )</f>
        <v>Anderson LLC</v>
      </c>
      <c r="O3841" s="3" t="str">
        <f>_xlfn.XLOOKUP(C3841,Books!A:A,Books!B:B)</f>
        <v>Big thought where</v>
      </c>
      <c r="P3841" s="3" t="str">
        <f>INDEX(Customers!B:B,MATCH(D3841,Customers!A:A,0))</f>
        <v>Anderson LLC</v>
      </c>
    </row>
    <row r="3842" spans="1:16">
      <c r="A3842" t="s">
        <v>4489</v>
      </c>
      <c r="B3842" s="5">
        <v>44979</v>
      </c>
      <c r="C3842" t="s">
        <v>36</v>
      </c>
      <c r="D3842" t="s">
        <v>416</v>
      </c>
      <c r="E3842">
        <v>7</v>
      </c>
      <c r="F3842" t="str">
        <f t="shared" ref="F3842:F3905" si="240">IF(E3842&gt;5,"Bulk","normal")</f>
        <v>Bulk</v>
      </c>
      <c r="G3842" s="3">
        <v>420</v>
      </c>
      <c r="H3842">
        <v>15</v>
      </c>
      <c r="I3842" t="str">
        <f t="shared" ref="I3842:I3905" si="241">IF(H3842&gt;0,"discounted","full price")</f>
        <v>discounted</v>
      </c>
      <c r="J3842" s="3">
        <f>Table3[[#This Row],[Quantity_Sold]]*Table3[[#This Row],[Selling_Price]]</f>
        <v>2940</v>
      </c>
      <c r="K3842" s="3">
        <f t="shared" ref="K3842:K3905" si="242">H3842*G3842/100</f>
        <v>63</v>
      </c>
      <c r="L3842" s="3">
        <f t="shared" ref="L3842:L3905" si="243">J3842-K3842</f>
        <v>2877</v>
      </c>
      <c r="M3842" s="3" t="str">
        <f>TEXT(Table3[[#This Row],[Date]], "mmmm")</f>
        <v>February</v>
      </c>
      <c r="N3842" s="3" t="str">
        <f>_xlfn.XLOOKUP(D3842,Customers!A:A,Customers!B:B )</f>
        <v>Ashley, Delgado and Hernandez</v>
      </c>
      <c r="O3842" s="3" t="str">
        <f>_xlfn.XLOOKUP(C3842,Books!A:A,Books!B:B)</f>
        <v>Try fast</v>
      </c>
      <c r="P3842" s="3" t="str">
        <f>INDEX(Customers!B:B,MATCH(D3842,Customers!A:A,0))</f>
        <v>Ashley, Delgado and Hernandez</v>
      </c>
    </row>
    <row r="3843" spans="1:16">
      <c r="A3843" t="s">
        <v>4490</v>
      </c>
      <c r="B3843" s="5">
        <v>44960</v>
      </c>
      <c r="C3843" t="s">
        <v>32</v>
      </c>
      <c r="D3843" t="s">
        <v>454</v>
      </c>
      <c r="E3843">
        <v>1</v>
      </c>
      <c r="F3843" t="str">
        <f t="shared" si="240"/>
        <v>normal</v>
      </c>
      <c r="G3843" s="3">
        <v>186</v>
      </c>
      <c r="H3843">
        <v>10</v>
      </c>
      <c r="I3843" t="str">
        <f t="shared" si="241"/>
        <v>discounted</v>
      </c>
      <c r="J3843" s="3">
        <f>Table3[[#This Row],[Quantity_Sold]]*Table3[[#This Row],[Selling_Price]]</f>
        <v>186</v>
      </c>
      <c r="K3843" s="3">
        <f t="shared" si="242"/>
        <v>18.600000000000001</v>
      </c>
      <c r="L3843" s="3">
        <f t="shared" si="243"/>
        <v>167.4</v>
      </c>
      <c r="M3843" s="3" t="str">
        <f>TEXT(Table3[[#This Row],[Date]], "mmmm")</f>
        <v>February</v>
      </c>
      <c r="N3843" s="3" t="str">
        <f>_xlfn.XLOOKUP(D3843,Customers!A:A,Customers!B:B )</f>
        <v>Martin Ltd</v>
      </c>
      <c r="O3843" s="3" t="str">
        <f>_xlfn.XLOOKUP(C3843,Books!A:A,Books!B:B)</f>
        <v>Charge along</v>
      </c>
      <c r="P3843" s="3" t="str">
        <f>INDEX(Customers!B:B,MATCH(D3843,Customers!A:A,0))</f>
        <v>Martin Ltd</v>
      </c>
    </row>
    <row r="3844" spans="1:16">
      <c r="A3844" t="s">
        <v>4491</v>
      </c>
      <c r="B3844" s="5">
        <v>44982</v>
      </c>
      <c r="C3844" t="s">
        <v>32</v>
      </c>
      <c r="D3844" t="s">
        <v>488</v>
      </c>
      <c r="E3844">
        <v>3</v>
      </c>
      <c r="F3844" t="str">
        <f t="shared" si="240"/>
        <v>normal</v>
      </c>
      <c r="G3844" s="3">
        <v>186</v>
      </c>
      <c r="H3844">
        <v>0</v>
      </c>
      <c r="I3844" t="str">
        <f t="shared" si="241"/>
        <v>full price</v>
      </c>
      <c r="J3844" s="3">
        <f>Table3[[#This Row],[Quantity_Sold]]*Table3[[#This Row],[Selling_Price]]</f>
        <v>558</v>
      </c>
      <c r="K3844" s="3">
        <f t="shared" si="242"/>
        <v>0</v>
      </c>
      <c r="L3844" s="3">
        <f t="shared" si="243"/>
        <v>558</v>
      </c>
      <c r="M3844" s="3" t="str">
        <f>TEXT(Table3[[#This Row],[Date]], "mmmm")</f>
        <v>February</v>
      </c>
      <c r="N3844" s="3" t="str">
        <f>_xlfn.XLOOKUP(D3844,Customers!A:A,Customers!B:B )</f>
        <v>Young, Reed and Goodwin</v>
      </c>
      <c r="O3844" s="3" t="str">
        <f>_xlfn.XLOOKUP(C3844,Books!A:A,Books!B:B)</f>
        <v>Charge along</v>
      </c>
      <c r="P3844" s="3" t="str">
        <f>INDEX(Customers!B:B,MATCH(D3844,Customers!A:A,0))</f>
        <v>Young, Reed and Goodwin</v>
      </c>
    </row>
    <row r="3845" spans="1:16">
      <c r="A3845" t="s">
        <v>4492</v>
      </c>
      <c r="B3845" s="5">
        <v>44968</v>
      </c>
      <c r="C3845" t="s">
        <v>112</v>
      </c>
      <c r="D3845" t="s">
        <v>328</v>
      </c>
      <c r="E3845">
        <v>2</v>
      </c>
      <c r="F3845" t="str">
        <f t="shared" si="240"/>
        <v>normal</v>
      </c>
      <c r="G3845" s="3">
        <v>462</v>
      </c>
      <c r="H3845">
        <v>15</v>
      </c>
      <c r="I3845" t="str">
        <f t="shared" si="241"/>
        <v>discounted</v>
      </c>
      <c r="J3845" s="3">
        <f>Table3[[#This Row],[Quantity_Sold]]*Table3[[#This Row],[Selling_Price]]</f>
        <v>924</v>
      </c>
      <c r="K3845" s="3">
        <f t="shared" si="242"/>
        <v>69.3</v>
      </c>
      <c r="L3845" s="3">
        <f t="shared" si="243"/>
        <v>854.7</v>
      </c>
      <c r="M3845" s="3" t="str">
        <f>TEXT(Table3[[#This Row],[Date]], "mmmm")</f>
        <v>February</v>
      </c>
      <c r="N3845" s="3" t="str">
        <f>_xlfn.XLOOKUP(D3845,Customers!A:A,Customers!B:B )</f>
        <v>Callahan, Edwards and Hudson</v>
      </c>
      <c r="O3845" s="3" t="str">
        <f>_xlfn.XLOOKUP(C3845,Books!A:A,Books!B:B)</f>
        <v>Now stage</v>
      </c>
      <c r="P3845" s="3" t="str">
        <f>INDEX(Customers!B:B,MATCH(D3845,Customers!A:A,0))</f>
        <v>Callahan, Edwards and Hudson</v>
      </c>
    </row>
    <row r="3846" spans="1:16">
      <c r="A3846" t="s">
        <v>4493</v>
      </c>
      <c r="B3846" s="5">
        <v>44968</v>
      </c>
      <c r="C3846" t="s">
        <v>4</v>
      </c>
      <c r="D3846" t="s">
        <v>392</v>
      </c>
      <c r="E3846">
        <v>4</v>
      </c>
      <c r="F3846" t="str">
        <f t="shared" si="240"/>
        <v>normal</v>
      </c>
      <c r="G3846" s="3">
        <v>418</v>
      </c>
      <c r="H3846">
        <v>15</v>
      </c>
      <c r="I3846" t="str">
        <f t="shared" si="241"/>
        <v>discounted</v>
      </c>
      <c r="J3846" s="3">
        <f>Table3[[#This Row],[Quantity_Sold]]*Table3[[#This Row],[Selling_Price]]</f>
        <v>1672</v>
      </c>
      <c r="K3846" s="3">
        <f t="shared" si="242"/>
        <v>62.7</v>
      </c>
      <c r="L3846" s="3">
        <f t="shared" si="243"/>
        <v>1609.3</v>
      </c>
      <c r="M3846" s="3" t="str">
        <f>TEXT(Table3[[#This Row],[Date]], "mmmm")</f>
        <v>February</v>
      </c>
      <c r="N3846" s="3" t="str">
        <f>_xlfn.XLOOKUP(D3846,Customers!A:A,Customers!B:B )</f>
        <v>Bruce-Jacobs</v>
      </c>
      <c r="O3846" s="3" t="str">
        <f>_xlfn.XLOOKUP(C3846,Books!A:A,Books!B:B)</f>
        <v>Arrive ok</v>
      </c>
      <c r="P3846" s="3" t="str">
        <f>INDEX(Customers!B:B,MATCH(D3846,Customers!A:A,0))</f>
        <v>Bruce-Jacobs</v>
      </c>
    </row>
    <row r="3847" spans="1:16">
      <c r="A3847" t="s">
        <v>4494</v>
      </c>
      <c r="B3847" s="5">
        <v>44981</v>
      </c>
      <c r="C3847" t="s">
        <v>40</v>
      </c>
      <c r="D3847" t="s">
        <v>510</v>
      </c>
      <c r="E3847">
        <v>5</v>
      </c>
      <c r="F3847" t="str">
        <f t="shared" si="240"/>
        <v>normal</v>
      </c>
      <c r="G3847" s="3">
        <v>427</v>
      </c>
      <c r="H3847">
        <v>5</v>
      </c>
      <c r="I3847" t="str">
        <f t="shared" si="241"/>
        <v>discounted</v>
      </c>
      <c r="J3847" s="3">
        <f>Table3[[#This Row],[Quantity_Sold]]*Table3[[#This Row],[Selling_Price]]</f>
        <v>2135</v>
      </c>
      <c r="K3847" s="3">
        <f t="shared" si="242"/>
        <v>21.35</v>
      </c>
      <c r="L3847" s="3">
        <f t="shared" si="243"/>
        <v>2113.65</v>
      </c>
      <c r="M3847" s="3" t="str">
        <f>TEXT(Table3[[#This Row],[Date]], "mmmm")</f>
        <v>February</v>
      </c>
      <c r="N3847" s="3" t="str">
        <f>_xlfn.XLOOKUP(D3847,Customers!A:A,Customers!B:B )</f>
        <v>Matthews, Flores and Bradley</v>
      </c>
      <c r="O3847" s="3" t="str">
        <f>_xlfn.XLOOKUP(C3847,Books!A:A,Books!B:B)</f>
        <v>Big thought where</v>
      </c>
      <c r="P3847" s="3" t="str">
        <f>INDEX(Customers!B:B,MATCH(D3847,Customers!A:A,0))</f>
        <v>Matthews, Flores and Bradley</v>
      </c>
    </row>
    <row r="3848" spans="1:16">
      <c r="A3848" t="s">
        <v>4495</v>
      </c>
      <c r="B3848" s="5">
        <v>44965</v>
      </c>
      <c r="C3848" t="s">
        <v>38</v>
      </c>
      <c r="D3848" t="s">
        <v>594</v>
      </c>
      <c r="E3848">
        <v>7</v>
      </c>
      <c r="F3848" t="str">
        <f t="shared" si="240"/>
        <v>Bulk</v>
      </c>
      <c r="G3848" s="3">
        <v>417</v>
      </c>
      <c r="H3848">
        <v>10</v>
      </c>
      <c r="I3848" t="str">
        <f t="shared" si="241"/>
        <v>discounted</v>
      </c>
      <c r="J3848" s="3">
        <f>Table3[[#This Row],[Quantity_Sold]]*Table3[[#This Row],[Selling_Price]]</f>
        <v>2919</v>
      </c>
      <c r="K3848" s="3">
        <f t="shared" si="242"/>
        <v>41.7</v>
      </c>
      <c r="L3848" s="3">
        <f t="shared" si="243"/>
        <v>2877.3</v>
      </c>
      <c r="M3848" s="3" t="str">
        <f>TEXT(Table3[[#This Row],[Date]], "mmmm")</f>
        <v>February</v>
      </c>
      <c r="N3848" s="3" t="str">
        <f>_xlfn.XLOOKUP(D3848,Customers!A:A,Customers!B:B )</f>
        <v>Bauer, Page and Archer</v>
      </c>
      <c r="O3848" s="3" t="str">
        <f>_xlfn.XLOOKUP(C3848,Books!A:A,Books!B:B)</f>
        <v>Impact believe worker look</v>
      </c>
      <c r="P3848" s="3" t="str">
        <f>INDEX(Customers!B:B,MATCH(D3848,Customers!A:A,0))</f>
        <v>Bauer, Page and Archer</v>
      </c>
    </row>
    <row r="3849" spans="1:16">
      <c r="A3849" t="s">
        <v>4496</v>
      </c>
      <c r="B3849" s="5">
        <v>44960</v>
      </c>
      <c r="C3849" t="s">
        <v>24</v>
      </c>
      <c r="D3849" t="s">
        <v>368</v>
      </c>
      <c r="E3849">
        <v>3</v>
      </c>
      <c r="F3849" t="str">
        <f t="shared" si="240"/>
        <v>normal</v>
      </c>
      <c r="G3849" s="3">
        <v>492</v>
      </c>
      <c r="H3849">
        <v>5</v>
      </c>
      <c r="I3849" t="str">
        <f t="shared" si="241"/>
        <v>discounted</v>
      </c>
      <c r="J3849" s="3">
        <f>Table3[[#This Row],[Quantity_Sold]]*Table3[[#This Row],[Selling_Price]]</f>
        <v>1476</v>
      </c>
      <c r="K3849" s="3">
        <f t="shared" si="242"/>
        <v>24.6</v>
      </c>
      <c r="L3849" s="3">
        <f t="shared" si="243"/>
        <v>1451.4</v>
      </c>
      <c r="M3849" s="3" t="str">
        <f>TEXT(Table3[[#This Row],[Date]], "mmmm")</f>
        <v>February</v>
      </c>
      <c r="N3849" s="3" t="str">
        <f>_xlfn.XLOOKUP(D3849,Customers!A:A,Customers!B:B )</f>
        <v>Anderson-Martinez</v>
      </c>
      <c r="O3849" s="3" t="str">
        <f>_xlfn.XLOOKUP(C3849,Books!A:A,Books!B:B)</f>
        <v>Audience stop sport</v>
      </c>
      <c r="P3849" s="3" t="str">
        <f>INDEX(Customers!B:B,MATCH(D3849,Customers!A:A,0))</f>
        <v>Anderson-Martinez</v>
      </c>
    </row>
    <row r="3850" spans="1:16">
      <c r="A3850" t="s">
        <v>4497</v>
      </c>
      <c r="B3850" s="5">
        <v>44985</v>
      </c>
      <c r="C3850" t="s">
        <v>68</v>
      </c>
      <c r="D3850" t="s">
        <v>252</v>
      </c>
      <c r="E3850">
        <v>10</v>
      </c>
      <c r="F3850" t="str">
        <f t="shared" si="240"/>
        <v>Bulk</v>
      </c>
      <c r="G3850" s="3">
        <v>410</v>
      </c>
      <c r="H3850">
        <v>0</v>
      </c>
      <c r="I3850" t="str">
        <f t="shared" si="241"/>
        <v>full price</v>
      </c>
      <c r="J3850" s="3">
        <f>Table3[[#This Row],[Quantity_Sold]]*Table3[[#This Row],[Selling_Price]]</f>
        <v>4100</v>
      </c>
      <c r="K3850" s="3">
        <f t="shared" si="242"/>
        <v>0</v>
      </c>
      <c r="L3850" s="3">
        <f t="shared" si="243"/>
        <v>4100</v>
      </c>
      <c r="M3850" s="3" t="str">
        <f>TEXT(Table3[[#This Row],[Date]], "mmmm")</f>
        <v>February</v>
      </c>
      <c r="N3850" s="3" t="str">
        <f>_xlfn.XLOOKUP(D3850,Customers!A:A,Customers!B:B )</f>
        <v>Weber PLC</v>
      </c>
      <c r="O3850" s="3" t="str">
        <f>_xlfn.XLOOKUP(C3850,Books!A:A,Books!B:B)</f>
        <v>Audience will series</v>
      </c>
      <c r="P3850" s="3" t="str">
        <f>INDEX(Customers!B:B,MATCH(D3850,Customers!A:A,0))</f>
        <v>Weber PLC</v>
      </c>
    </row>
    <row r="3851" spans="1:16">
      <c r="A3851" t="s">
        <v>4498</v>
      </c>
      <c r="B3851" s="5">
        <v>44963</v>
      </c>
      <c r="C3851" t="s">
        <v>36</v>
      </c>
      <c r="D3851" t="s">
        <v>558</v>
      </c>
      <c r="E3851">
        <v>6</v>
      </c>
      <c r="F3851" t="str">
        <f t="shared" si="240"/>
        <v>Bulk</v>
      </c>
      <c r="G3851" s="3">
        <v>420</v>
      </c>
      <c r="H3851">
        <v>10</v>
      </c>
      <c r="I3851" t="str">
        <f t="shared" si="241"/>
        <v>discounted</v>
      </c>
      <c r="J3851" s="3">
        <f>Table3[[#This Row],[Quantity_Sold]]*Table3[[#This Row],[Selling_Price]]</f>
        <v>2520</v>
      </c>
      <c r="K3851" s="3">
        <f t="shared" si="242"/>
        <v>42</v>
      </c>
      <c r="L3851" s="3">
        <f t="shared" si="243"/>
        <v>2478</v>
      </c>
      <c r="M3851" s="3" t="str">
        <f>TEXT(Table3[[#This Row],[Date]], "mmmm")</f>
        <v>February</v>
      </c>
      <c r="N3851" s="3" t="str">
        <f>_xlfn.XLOOKUP(D3851,Customers!A:A,Customers!B:B )</f>
        <v>Maldonado-Cohen</v>
      </c>
      <c r="O3851" s="3" t="str">
        <f>_xlfn.XLOOKUP(C3851,Books!A:A,Books!B:B)</f>
        <v>Try fast</v>
      </c>
      <c r="P3851" s="3" t="str">
        <f>INDEX(Customers!B:B,MATCH(D3851,Customers!A:A,0))</f>
        <v>Maldonado-Cohen</v>
      </c>
    </row>
    <row r="3852" spans="1:16">
      <c r="A3852" t="s">
        <v>4499</v>
      </c>
      <c r="B3852" s="5">
        <v>44959</v>
      </c>
      <c r="C3852" t="s">
        <v>114</v>
      </c>
      <c r="D3852" t="s">
        <v>492</v>
      </c>
      <c r="E3852">
        <v>3</v>
      </c>
      <c r="F3852" t="str">
        <f t="shared" si="240"/>
        <v>normal</v>
      </c>
      <c r="G3852" s="3">
        <v>315</v>
      </c>
      <c r="H3852">
        <v>15</v>
      </c>
      <c r="I3852" t="str">
        <f t="shared" si="241"/>
        <v>discounted</v>
      </c>
      <c r="J3852" s="3">
        <f>Table3[[#This Row],[Quantity_Sold]]*Table3[[#This Row],[Selling_Price]]</f>
        <v>945</v>
      </c>
      <c r="K3852" s="3">
        <f t="shared" si="242"/>
        <v>47.25</v>
      </c>
      <c r="L3852" s="3">
        <f t="shared" si="243"/>
        <v>897.75</v>
      </c>
      <c r="M3852" s="3" t="str">
        <f>TEXT(Table3[[#This Row],[Date]], "mmmm")</f>
        <v>February</v>
      </c>
      <c r="N3852" s="3" t="str">
        <f>_xlfn.XLOOKUP(D3852,Customers!A:A,Customers!B:B )</f>
        <v>Murray, Mason and Taylor</v>
      </c>
      <c r="O3852" s="3" t="str">
        <f>_xlfn.XLOOKUP(C3852,Books!A:A,Books!B:B)</f>
        <v>Detail difficult power</v>
      </c>
      <c r="P3852" s="3" t="str">
        <f>INDEX(Customers!B:B,MATCH(D3852,Customers!A:A,0))</f>
        <v>Murray, Mason and Taylor</v>
      </c>
    </row>
    <row r="3853" spans="1:16">
      <c r="A3853" t="s">
        <v>4500</v>
      </c>
      <c r="B3853" s="5">
        <v>44975</v>
      </c>
      <c r="C3853" t="s">
        <v>88</v>
      </c>
      <c r="D3853" t="s">
        <v>164</v>
      </c>
      <c r="E3853">
        <v>5</v>
      </c>
      <c r="F3853" t="str">
        <f t="shared" si="240"/>
        <v>normal</v>
      </c>
      <c r="G3853" s="3">
        <v>456</v>
      </c>
      <c r="H3853">
        <v>5</v>
      </c>
      <c r="I3853" t="str">
        <f t="shared" si="241"/>
        <v>discounted</v>
      </c>
      <c r="J3853" s="3">
        <f>Table3[[#This Row],[Quantity_Sold]]*Table3[[#This Row],[Selling_Price]]</f>
        <v>2280</v>
      </c>
      <c r="K3853" s="3">
        <f t="shared" si="242"/>
        <v>22.8</v>
      </c>
      <c r="L3853" s="3">
        <f t="shared" si="243"/>
        <v>2257.1999999999998</v>
      </c>
      <c r="M3853" s="3" t="str">
        <f>TEXT(Table3[[#This Row],[Date]], "mmmm")</f>
        <v>February</v>
      </c>
      <c r="N3853" s="3" t="str">
        <f>_xlfn.XLOOKUP(D3853,Customers!A:A,Customers!B:B )</f>
        <v>Munoz, Black and Wilson</v>
      </c>
      <c r="O3853" s="3" t="str">
        <f>_xlfn.XLOOKUP(C3853,Books!A:A,Books!B:B)</f>
        <v>Lay chance</v>
      </c>
      <c r="P3853" s="3" t="str">
        <f>INDEX(Customers!B:B,MATCH(D3853,Customers!A:A,0))</f>
        <v>Munoz, Black and Wilson</v>
      </c>
    </row>
    <row r="3854" spans="1:16">
      <c r="A3854" t="s">
        <v>4501</v>
      </c>
      <c r="B3854" s="5">
        <v>44961</v>
      </c>
      <c r="C3854" t="s">
        <v>84</v>
      </c>
      <c r="D3854" t="s">
        <v>162</v>
      </c>
      <c r="E3854">
        <v>10</v>
      </c>
      <c r="F3854" t="str">
        <f t="shared" si="240"/>
        <v>Bulk</v>
      </c>
      <c r="G3854" s="3">
        <v>481</v>
      </c>
      <c r="H3854">
        <v>10</v>
      </c>
      <c r="I3854" t="str">
        <f t="shared" si="241"/>
        <v>discounted</v>
      </c>
      <c r="J3854" s="3">
        <f>Table3[[#This Row],[Quantity_Sold]]*Table3[[#This Row],[Selling_Price]]</f>
        <v>4810</v>
      </c>
      <c r="K3854" s="3">
        <f t="shared" si="242"/>
        <v>48.1</v>
      </c>
      <c r="L3854" s="3">
        <f t="shared" si="243"/>
        <v>4761.8999999999996</v>
      </c>
      <c r="M3854" s="3" t="str">
        <f>TEXT(Table3[[#This Row],[Date]], "mmmm")</f>
        <v>February</v>
      </c>
      <c r="N3854" s="3" t="str">
        <f>_xlfn.XLOOKUP(D3854,Customers!A:A,Customers!B:B )</f>
        <v>Trevino PLC</v>
      </c>
      <c r="O3854" s="3" t="str">
        <f>_xlfn.XLOOKUP(C3854,Books!A:A,Books!B:B)</f>
        <v>Statement back brother</v>
      </c>
      <c r="P3854" s="3" t="str">
        <f>INDEX(Customers!B:B,MATCH(D3854,Customers!A:A,0))</f>
        <v>Trevino PLC</v>
      </c>
    </row>
    <row r="3855" spans="1:16">
      <c r="A3855" t="s">
        <v>4502</v>
      </c>
      <c r="B3855" s="5">
        <v>44985</v>
      </c>
      <c r="C3855" t="s">
        <v>20</v>
      </c>
      <c r="D3855" t="s">
        <v>342</v>
      </c>
      <c r="E3855">
        <v>5</v>
      </c>
      <c r="F3855" t="str">
        <f t="shared" si="240"/>
        <v>normal</v>
      </c>
      <c r="G3855" s="3">
        <v>213</v>
      </c>
      <c r="H3855">
        <v>15</v>
      </c>
      <c r="I3855" t="str">
        <f t="shared" si="241"/>
        <v>discounted</v>
      </c>
      <c r="J3855" s="3">
        <f>Table3[[#This Row],[Quantity_Sold]]*Table3[[#This Row],[Selling_Price]]</f>
        <v>1065</v>
      </c>
      <c r="K3855" s="3">
        <f t="shared" si="242"/>
        <v>31.95</v>
      </c>
      <c r="L3855" s="3">
        <f t="shared" si="243"/>
        <v>1033.05</v>
      </c>
      <c r="M3855" s="3" t="str">
        <f>TEXT(Table3[[#This Row],[Date]], "mmmm")</f>
        <v>February</v>
      </c>
      <c r="N3855" s="3" t="str">
        <f>_xlfn.XLOOKUP(D3855,Customers!A:A,Customers!B:B )</f>
        <v>Cooper-Bennett</v>
      </c>
      <c r="O3855" s="3" t="str">
        <f>_xlfn.XLOOKUP(C3855,Books!A:A,Books!B:B)</f>
        <v>System they</v>
      </c>
      <c r="P3855" s="3" t="str">
        <f>INDEX(Customers!B:B,MATCH(D3855,Customers!A:A,0))</f>
        <v>Cooper-Bennett</v>
      </c>
    </row>
    <row r="3856" spans="1:16">
      <c r="A3856" t="s">
        <v>4503</v>
      </c>
      <c r="B3856" s="5">
        <v>44970</v>
      </c>
      <c r="C3856" t="s">
        <v>114</v>
      </c>
      <c r="D3856" t="s">
        <v>596</v>
      </c>
      <c r="E3856">
        <v>2</v>
      </c>
      <c r="F3856" t="str">
        <f t="shared" si="240"/>
        <v>normal</v>
      </c>
      <c r="G3856" s="3">
        <v>315</v>
      </c>
      <c r="H3856">
        <v>0</v>
      </c>
      <c r="I3856" t="str">
        <f t="shared" si="241"/>
        <v>full price</v>
      </c>
      <c r="J3856" s="3">
        <f>Table3[[#This Row],[Quantity_Sold]]*Table3[[#This Row],[Selling_Price]]</f>
        <v>630</v>
      </c>
      <c r="K3856" s="3">
        <f t="shared" si="242"/>
        <v>0</v>
      </c>
      <c r="L3856" s="3">
        <f t="shared" si="243"/>
        <v>630</v>
      </c>
      <c r="M3856" s="3" t="str">
        <f>TEXT(Table3[[#This Row],[Date]], "mmmm")</f>
        <v>February</v>
      </c>
      <c r="N3856" s="3" t="str">
        <f>_xlfn.XLOOKUP(D3856,Customers!A:A,Customers!B:B )</f>
        <v>Adams-Aguilar</v>
      </c>
      <c r="O3856" s="3" t="str">
        <f>_xlfn.XLOOKUP(C3856,Books!A:A,Books!B:B)</f>
        <v>Detail difficult power</v>
      </c>
      <c r="P3856" s="3" t="str">
        <f>INDEX(Customers!B:B,MATCH(D3856,Customers!A:A,0))</f>
        <v>Adams-Aguilar</v>
      </c>
    </row>
    <row r="3857" spans="1:16">
      <c r="A3857" t="s">
        <v>4504</v>
      </c>
      <c r="B3857" s="5">
        <v>44980</v>
      </c>
      <c r="C3857" t="s">
        <v>42</v>
      </c>
      <c r="D3857" t="s">
        <v>462</v>
      </c>
      <c r="E3857">
        <v>5</v>
      </c>
      <c r="F3857" t="str">
        <f t="shared" si="240"/>
        <v>normal</v>
      </c>
      <c r="G3857" s="3">
        <v>303</v>
      </c>
      <c r="H3857">
        <v>0</v>
      </c>
      <c r="I3857" t="str">
        <f t="shared" si="241"/>
        <v>full price</v>
      </c>
      <c r="J3857" s="3">
        <f>Table3[[#This Row],[Quantity_Sold]]*Table3[[#This Row],[Selling_Price]]</f>
        <v>1515</v>
      </c>
      <c r="K3857" s="3">
        <f t="shared" si="242"/>
        <v>0</v>
      </c>
      <c r="L3857" s="3">
        <f t="shared" si="243"/>
        <v>1515</v>
      </c>
      <c r="M3857" s="3" t="str">
        <f>TEXT(Table3[[#This Row],[Date]], "mmmm")</f>
        <v>February</v>
      </c>
      <c r="N3857" s="3" t="str">
        <f>_xlfn.XLOOKUP(D3857,Customers!A:A,Customers!B:B )</f>
        <v>Harris Ltd</v>
      </c>
      <c r="O3857" s="3" t="str">
        <f>_xlfn.XLOOKUP(C3857,Books!A:A,Books!B:B)</f>
        <v>Industry sport interesting</v>
      </c>
      <c r="P3857" s="3" t="str">
        <f>INDEX(Customers!B:B,MATCH(D3857,Customers!A:A,0))</f>
        <v>Harris Ltd</v>
      </c>
    </row>
    <row r="3858" spans="1:16">
      <c r="A3858" t="s">
        <v>4505</v>
      </c>
      <c r="B3858" s="5">
        <v>44972</v>
      </c>
      <c r="C3858" t="s">
        <v>102</v>
      </c>
      <c r="D3858" t="s">
        <v>254</v>
      </c>
      <c r="E3858">
        <v>6</v>
      </c>
      <c r="F3858" t="str">
        <f t="shared" si="240"/>
        <v>Bulk</v>
      </c>
      <c r="G3858" s="3">
        <v>162</v>
      </c>
      <c r="H3858">
        <v>10</v>
      </c>
      <c r="I3858" t="str">
        <f t="shared" si="241"/>
        <v>discounted</v>
      </c>
      <c r="J3858" s="3">
        <f>Table3[[#This Row],[Quantity_Sold]]*Table3[[#This Row],[Selling_Price]]</f>
        <v>972</v>
      </c>
      <c r="K3858" s="3">
        <f t="shared" si="242"/>
        <v>16.2</v>
      </c>
      <c r="L3858" s="3">
        <f t="shared" si="243"/>
        <v>955.8</v>
      </c>
      <c r="M3858" s="3" t="str">
        <f>TEXT(Table3[[#This Row],[Date]], "mmmm")</f>
        <v>February</v>
      </c>
      <c r="N3858" s="3" t="str">
        <f>_xlfn.XLOOKUP(D3858,Customers!A:A,Customers!B:B )</f>
        <v>Nielsen, Chandler and Erickson</v>
      </c>
      <c r="O3858" s="3" t="str">
        <f>_xlfn.XLOOKUP(C3858,Books!A:A,Books!B:B)</f>
        <v>Effort same</v>
      </c>
      <c r="P3858" s="3" t="str">
        <f>INDEX(Customers!B:B,MATCH(D3858,Customers!A:A,0))</f>
        <v>Nielsen, Chandler and Erickson</v>
      </c>
    </row>
    <row r="3859" spans="1:16">
      <c r="A3859" t="s">
        <v>4506</v>
      </c>
      <c r="B3859" s="5">
        <v>44964</v>
      </c>
      <c r="C3859" t="s">
        <v>120</v>
      </c>
      <c r="D3859" t="s">
        <v>632</v>
      </c>
      <c r="E3859">
        <v>4</v>
      </c>
      <c r="F3859" t="str">
        <f t="shared" si="240"/>
        <v>normal</v>
      </c>
      <c r="G3859" s="3">
        <v>204</v>
      </c>
      <c r="H3859">
        <v>15</v>
      </c>
      <c r="I3859" t="str">
        <f t="shared" si="241"/>
        <v>discounted</v>
      </c>
      <c r="J3859" s="3">
        <f>Table3[[#This Row],[Quantity_Sold]]*Table3[[#This Row],[Selling_Price]]</f>
        <v>816</v>
      </c>
      <c r="K3859" s="3">
        <f t="shared" si="242"/>
        <v>30.6</v>
      </c>
      <c r="L3859" s="3">
        <f t="shared" si="243"/>
        <v>785.4</v>
      </c>
      <c r="M3859" s="3" t="str">
        <f>TEXT(Table3[[#This Row],[Date]], "mmmm")</f>
        <v>February</v>
      </c>
      <c r="N3859" s="3" t="str">
        <f>_xlfn.XLOOKUP(D3859,Customers!A:A,Customers!B:B )</f>
        <v>Jones-Hunter</v>
      </c>
      <c r="O3859" s="3" t="str">
        <f>_xlfn.XLOOKUP(C3859,Books!A:A,Books!B:B)</f>
        <v>Expect turn</v>
      </c>
      <c r="P3859" s="3" t="str">
        <f>INDEX(Customers!B:B,MATCH(D3859,Customers!A:A,0))</f>
        <v>Jones-Hunter</v>
      </c>
    </row>
    <row r="3860" spans="1:16">
      <c r="A3860" t="s">
        <v>4507</v>
      </c>
      <c r="B3860" s="5">
        <v>44971</v>
      </c>
      <c r="C3860" t="s">
        <v>120</v>
      </c>
      <c r="D3860" t="s">
        <v>534</v>
      </c>
      <c r="E3860">
        <v>8</v>
      </c>
      <c r="F3860" t="str">
        <f t="shared" si="240"/>
        <v>Bulk</v>
      </c>
      <c r="G3860" s="3">
        <v>204</v>
      </c>
      <c r="H3860">
        <v>0</v>
      </c>
      <c r="I3860" t="str">
        <f t="shared" si="241"/>
        <v>full price</v>
      </c>
      <c r="J3860" s="3">
        <f>Table3[[#This Row],[Quantity_Sold]]*Table3[[#This Row],[Selling_Price]]</f>
        <v>1632</v>
      </c>
      <c r="K3860" s="3">
        <f t="shared" si="242"/>
        <v>0</v>
      </c>
      <c r="L3860" s="3">
        <f t="shared" si="243"/>
        <v>1632</v>
      </c>
      <c r="M3860" s="3" t="str">
        <f>TEXT(Table3[[#This Row],[Date]], "mmmm")</f>
        <v>February</v>
      </c>
      <c r="N3860" s="3" t="str">
        <f>_xlfn.XLOOKUP(D3860,Customers!A:A,Customers!B:B )</f>
        <v>Gonzalez Inc</v>
      </c>
      <c r="O3860" s="3" t="str">
        <f>_xlfn.XLOOKUP(C3860,Books!A:A,Books!B:B)</f>
        <v>Expect turn</v>
      </c>
      <c r="P3860" s="3" t="str">
        <f>INDEX(Customers!B:B,MATCH(D3860,Customers!A:A,0))</f>
        <v>Gonzalez Inc</v>
      </c>
    </row>
    <row r="3861" spans="1:16">
      <c r="A3861" t="s">
        <v>4508</v>
      </c>
      <c r="B3861" s="5">
        <v>44967</v>
      </c>
      <c r="C3861" t="s">
        <v>40</v>
      </c>
      <c r="D3861" t="s">
        <v>238</v>
      </c>
      <c r="E3861">
        <v>10</v>
      </c>
      <c r="F3861" t="str">
        <f t="shared" si="240"/>
        <v>Bulk</v>
      </c>
      <c r="G3861" s="3">
        <v>427</v>
      </c>
      <c r="H3861">
        <v>0</v>
      </c>
      <c r="I3861" t="str">
        <f t="shared" si="241"/>
        <v>full price</v>
      </c>
      <c r="J3861" s="3">
        <f>Table3[[#This Row],[Quantity_Sold]]*Table3[[#This Row],[Selling_Price]]</f>
        <v>4270</v>
      </c>
      <c r="K3861" s="3">
        <f t="shared" si="242"/>
        <v>0</v>
      </c>
      <c r="L3861" s="3">
        <f t="shared" si="243"/>
        <v>4270</v>
      </c>
      <c r="M3861" s="3" t="str">
        <f>TEXT(Table3[[#This Row],[Date]], "mmmm")</f>
        <v>February</v>
      </c>
      <c r="N3861" s="3" t="str">
        <f>_xlfn.XLOOKUP(D3861,Customers!A:A,Customers!B:B )</f>
        <v>Roach-Gonzalez</v>
      </c>
      <c r="O3861" s="3" t="str">
        <f>_xlfn.XLOOKUP(C3861,Books!A:A,Books!B:B)</f>
        <v>Big thought where</v>
      </c>
      <c r="P3861" s="3" t="str">
        <f>INDEX(Customers!B:B,MATCH(D3861,Customers!A:A,0))</f>
        <v>Roach-Gonzalez</v>
      </c>
    </row>
    <row r="3862" spans="1:16">
      <c r="A3862" t="s">
        <v>4509</v>
      </c>
      <c r="B3862" s="5">
        <v>44968</v>
      </c>
      <c r="C3862" t="s">
        <v>22</v>
      </c>
      <c r="D3862" t="s">
        <v>482</v>
      </c>
      <c r="E3862">
        <v>5</v>
      </c>
      <c r="F3862" t="str">
        <f t="shared" si="240"/>
        <v>normal</v>
      </c>
      <c r="G3862" s="3">
        <v>332</v>
      </c>
      <c r="H3862">
        <v>15</v>
      </c>
      <c r="I3862" t="str">
        <f t="shared" si="241"/>
        <v>discounted</v>
      </c>
      <c r="J3862" s="3">
        <f>Table3[[#This Row],[Quantity_Sold]]*Table3[[#This Row],[Selling_Price]]</f>
        <v>1660</v>
      </c>
      <c r="K3862" s="3">
        <f t="shared" si="242"/>
        <v>49.8</v>
      </c>
      <c r="L3862" s="3">
        <f t="shared" si="243"/>
        <v>1610.2</v>
      </c>
      <c r="M3862" s="3" t="str">
        <f>TEXT(Table3[[#This Row],[Date]], "mmmm")</f>
        <v>February</v>
      </c>
      <c r="N3862" s="3" t="str">
        <f>_xlfn.XLOOKUP(D3862,Customers!A:A,Customers!B:B )</f>
        <v>Arnold-Mahoney</v>
      </c>
      <c r="O3862" s="3" t="str">
        <f>_xlfn.XLOOKUP(C3862,Books!A:A,Books!B:B)</f>
        <v>Loss peace on</v>
      </c>
      <c r="P3862" s="3" t="str">
        <f>INDEX(Customers!B:B,MATCH(D3862,Customers!A:A,0))</f>
        <v>Arnold-Mahoney</v>
      </c>
    </row>
    <row r="3863" spans="1:16">
      <c r="A3863" t="s">
        <v>4510</v>
      </c>
      <c r="B3863" s="5">
        <v>44971</v>
      </c>
      <c r="C3863" t="s">
        <v>26</v>
      </c>
      <c r="D3863" t="s">
        <v>460</v>
      </c>
      <c r="E3863">
        <v>6</v>
      </c>
      <c r="F3863" t="str">
        <f t="shared" si="240"/>
        <v>Bulk</v>
      </c>
      <c r="G3863" s="3">
        <v>210</v>
      </c>
      <c r="H3863">
        <v>5</v>
      </c>
      <c r="I3863" t="str">
        <f t="shared" si="241"/>
        <v>discounted</v>
      </c>
      <c r="J3863" s="3">
        <f>Table3[[#This Row],[Quantity_Sold]]*Table3[[#This Row],[Selling_Price]]</f>
        <v>1260</v>
      </c>
      <c r="K3863" s="3">
        <f t="shared" si="242"/>
        <v>10.5</v>
      </c>
      <c r="L3863" s="3">
        <f t="shared" si="243"/>
        <v>1249.5</v>
      </c>
      <c r="M3863" s="3" t="str">
        <f>TEXT(Table3[[#This Row],[Date]], "mmmm")</f>
        <v>February</v>
      </c>
      <c r="N3863" s="3" t="str">
        <f>_xlfn.XLOOKUP(D3863,Customers!A:A,Customers!B:B )</f>
        <v>Alvarez, Knight and Lopez</v>
      </c>
      <c r="O3863" s="3" t="str">
        <f>_xlfn.XLOOKUP(C3863,Books!A:A,Books!B:B)</f>
        <v>Nearly material</v>
      </c>
      <c r="P3863" s="3" t="str">
        <f>INDEX(Customers!B:B,MATCH(D3863,Customers!A:A,0))</f>
        <v>Alvarez, Knight and Lopez</v>
      </c>
    </row>
    <row r="3864" spans="1:16">
      <c r="A3864" t="s">
        <v>4511</v>
      </c>
      <c r="B3864" s="5">
        <v>44978</v>
      </c>
      <c r="C3864" t="s">
        <v>52</v>
      </c>
      <c r="D3864" t="s">
        <v>147</v>
      </c>
      <c r="E3864">
        <v>4</v>
      </c>
      <c r="F3864" t="str">
        <f t="shared" si="240"/>
        <v>normal</v>
      </c>
      <c r="G3864" s="3">
        <v>441</v>
      </c>
      <c r="H3864">
        <v>0</v>
      </c>
      <c r="I3864" t="str">
        <f t="shared" si="241"/>
        <v>full price</v>
      </c>
      <c r="J3864" s="3">
        <f>Table3[[#This Row],[Quantity_Sold]]*Table3[[#This Row],[Selling_Price]]</f>
        <v>1764</v>
      </c>
      <c r="K3864" s="3">
        <f t="shared" si="242"/>
        <v>0</v>
      </c>
      <c r="L3864" s="3">
        <f t="shared" si="243"/>
        <v>1764</v>
      </c>
      <c r="M3864" s="3" t="str">
        <f>TEXT(Table3[[#This Row],[Date]], "mmmm")</f>
        <v>February</v>
      </c>
      <c r="N3864" s="3" t="str">
        <f>_xlfn.XLOOKUP(D3864,Customers!A:A,Customers!B:B )</f>
        <v>Callahan-Sullivan</v>
      </c>
      <c r="O3864" s="3" t="str">
        <f>_xlfn.XLOOKUP(C3864,Books!A:A,Books!B:B)</f>
        <v>Hope meet thing</v>
      </c>
      <c r="P3864" s="3" t="str">
        <f>INDEX(Customers!B:B,MATCH(D3864,Customers!A:A,0))</f>
        <v>Callahan-Sullivan</v>
      </c>
    </row>
    <row r="3865" spans="1:16">
      <c r="A3865" t="s">
        <v>4512</v>
      </c>
      <c r="B3865" s="5">
        <v>44969</v>
      </c>
      <c r="C3865" t="s">
        <v>106</v>
      </c>
      <c r="D3865" t="s">
        <v>162</v>
      </c>
      <c r="E3865">
        <v>6</v>
      </c>
      <c r="F3865" t="str">
        <f t="shared" si="240"/>
        <v>Bulk</v>
      </c>
      <c r="G3865" s="3">
        <v>219</v>
      </c>
      <c r="H3865">
        <v>15</v>
      </c>
      <c r="I3865" t="str">
        <f t="shared" si="241"/>
        <v>discounted</v>
      </c>
      <c r="J3865" s="3">
        <f>Table3[[#This Row],[Quantity_Sold]]*Table3[[#This Row],[Selling_Price]]</f>
        <v>1314</v>
      </c>
      <c r="K3865" s="3">
        <f t="shared" si="242"/>
        <v>32.85</v>
      </c>
      <c r="L3865" s="3">
        <f t="shared" si="243"/>
        <v>1281.1500000000001</v>
      </c>
      <c r="M3865" s="3" t="str">
        <f>TEXT(Table3[[#This Row],[Date]], "mmmm")</f>
        <v>February</v>
      </c>
      <c r="N3865" s="3" t="str">
        <f>_xlfn.XLOOKUP(D3865,Customers!A:A,Customers!B:B )</f>
        <v>Trevino PLC</v>
      </c>
      <c r="O3865" s="3" t="str">
        <f>_xlfn.XLOOKUP(C3865,Books!A:A,Books!B:B)</f>
        <v>Some may</v>
      </c>
      <c r="P3865" s="3" t="str">
        <f>INDEX(Customers!B:B,MATCH(D3865,Customers!A:A,0))</f>
        <v>Trevino PLC</v>
      </c>
    </row>
    <row r="3866" spans="1:16">
      <c r="A3866" t="s">
        <v>4513</v>
      </c>
      <c r="B3866" s="5">
        <v>44969</v>
      </c>
      <c r="C3866" t="s">
        <v>78</v>
      </c>
      <c r="D3866" t="s">
        <v>396</v>
      </c>
      <c r="E3866">
        <v>4</v>
      </c>
      <c r="F3866" t="str">
        <f t="shared" si="240"/>
        <v>normal</v>
      </c>
      <c r="G3866" s="3">
        <v>288</v>
      </c>
      <c r="H3866">
        <v>15</v>
      </c>
      <c r="I3866" t="str">
        <f t="shared" si="241"/>
        <v>discounted</v>
      </c>
      <c r="J3866" s="3">
        <f>Table3[[#This Row],[Quantity_Sold]]*Table3[[#This Row],[Selling_Price]]</f>
        <v>1152</v>
      </c>
      <c r="K3866" s="3">
        <f t="shared" si="242"/>
        <v>43.2</v>
      </c>
      <c r="L3866" s="3">
        <f t="shared" si="243"/>
        <v>1108.8</v>
      </c>
      <c r="M3866" s="3" t="str">
        <f>TEXT(Table3[[#This Row],[Date]], "mmmm")</f>
        <v>February</v>
      </c>
      <c r="N3866" s="3" t="str">
        <f>_xlfn.XLOOKUP(D3866,Customers!A:A,Customers!B:B )</f>
        <v>Holt-Brown</v>
      </c>
      <c r="O3866" s="3" t="str">
        <f>_xlfn.XLOOKUP(C3866,Books!A:A,Books!B:B)</f>
        <v>Visit although I</v>
      </c>
      <c r="P3866" s="3" t="str">
        <f>INDEX(Customers!B:B,MATCH(D3866,Customers!A:A,0))</f>
        <v>Holt-Brown</v>
      </c>
    </row>
    <row r="3867" spans="1:16">
      <c r="A3867" t="s">
        <v>4514</v>
      </c>
      <c r="B3867" s="5">
        <v>44979</v>
      </c>
      <c r="C3867" t="s">
        <v>30</v>
      </c>
      <c r="D3867" t="s">
        <v>586</v>
      </c>
      <c r="E3867">
        <v>6</v>
      </c>
      <c r="F3867" t="str">
        <f t="shared" si="240"/>
        <v>Bulk</v>
      </c>
      <c r="G3867" s="3">
        <v>281</v>
      </c>
      <c r="H3867">
        <v>15</v>
      </c>
      <c r="I3867" t="str">
        <f t="shared" si="241"/>
        <v>discounted</v>
      </c>
      <c r="J3867" s="3">
        <f>Table3[[#This Row],[Quantity_Sold]]*Table3[[#This Row],[Selling_Price]]</f>
        <v>1686</v>
      </c>
      <c r="K3867" s="3">
        <f t="shared" si="242"/>
        <v>42.15</v>
      </c>
      <c r="L3867" s="3">
        <f t="shared" si="243"/>
        <v>1643.85</v>
      </c>
      <c r="M3867" s="3" t="str">
        <f>TEXT(Table3[[#This Row],[Date]], "mmmm")</f>
        <v>February</v>
      </c>
      <c r="N3867" s="3" t="str">
        <f>_xlfn.XLOOKUP(D3867,Customers!A:A,Customers!B:B )</f>
        <v>Collins-Wang</v>
      </c>
      <c r="O3867" s="3" t="str">
        <f>_xlfn.XLOOKUP(C3867,Books!A:A,Books!B:B)</f>
        <v>Remember serve</v>
      </c>
      <c r="P3867" s="3" t="str">
        <f>INDEX(Customers!B:B,MATCH(D3867,Customers!A:A,0))</f>
        <v>Collins-Wang</v>
      </c>
    </row>
    <row r="3868" spans="1:16">
      <c r="A3868" t="s">
        <v>4515</v>
      </c>
      <c r="B3868" s="5">
        <v>44971</v>
      </c>
      <c r="C3868" t="s">
        <v>38</v>
      </c>
      <c r="D3868" t="s">
        <v>232</v>
      </c>
      <c r="E3868">
        <v>4</v>
      </c>
      <c r="F3868" t="str">
        <f t="shared" si="240"/>
        <v>normal</v>
      </c>
      <c r="G3868" s="3">
        <v>417</v>
      </c>
      <c r="H3868">
        <v>0</v>
      </c>
      <c r="I3868" t="str">
        <f t="shared" si="241"/>
        <v>full price</v>
      </c>
      <c r="J3868" s="3">
        <f>Table3[[#This Row],[Quantity_Sold]]*Table3[[#This Row],[Selling_Price]]</f>
        <v>1668</v>
      </c>
      <c r="K3868" s="3">
        <f t="shared" si="242"/>
        <v>0</v>
      </c>
      <c r="L3868" s="3">
        <f t="shared" si="243"/>
        <v>1668</v>
      </c>
      <c r="M3868" s="3" t="str">
        <f>TEXT(Table3[[#This Row],[Date]], "mmmm")</f>
        <v>February</v>
      </c>
      <c r="N3868" s="3" t="str">
        <f>_xlfn.XLOOKUP(D3868,Customers!A:A,Customers!B:B )</f>
        <v>Mcknight LLC</v>
      </c>
      <c r="O3868" s="3" t="str">
        <f>_xlfn.XLOOKUP(C3868,Books!A:A,Books!B:B)</f>
        <v>Impact believe worker look</v>
      </c>
      <c r="P3868" s="3" t="str">
        <f>INDEX(Customers!B:B,MATCH(D3868,Customers!A:A,0))</f>
        <v>Mcknight LLC</v>
      </c>
    </row>
    <row r="3869" spans="1:16">
      <c r="A3869" t="s">
        <v>4516</v>
      </c>
      <c r="B3869" s="5">
        <v>44968</v>
      </c>
      <c r="C3869" t="s">
        <v>22</v>
      </c>
      <c r="D3869" t="s">
        <v>406</v>
      </c>
      <c r="E3869">
        <v>10</v>
      </c>
      <c r="F3869" t="str">
        <f t="shared" si="240"/>
        <v>Bulk</v>
      </c>
      <c r="G3869" s="3">
        <v>332</v>
      </c>
      <c r="H3869">
        <v>5</v>
      </c>
      <c r="I3869" t="str">
        <f t="shared" si="241"/>
        <v>discounted</v>
      </c>
      <c r="J3869" s="3">
        <f>Table3[[#This Row],[Quantity_Sold]]*Table3[[#This Row],[Selling_Price]]</f>
        <v>3320</v>
      </c>
      <c r="K3869" s="3">
        <f t="shared" si="242"/>
        <v>16.600000000000001</v>
      </c>
      <c r="L3869" s="3">
        <f t="shared" si="243"/>
        <v>3303.4</v>
      </c>
      <c r="M3869" s="3" t="str">
        <f>TEXT(Table3[[#This Row],[Date]], "mmmm")</f>
        <v>February</v>
      </c>
      <c r="N3869" s="3" t="str">
        <f>_xlfn.XLOOKUP(D3869,Customers!A:A,Customers!B:B )</f>
        <v>Hernandez PLC</v>
      </c>
      <c r="O3869" s="3" t="str">
        <f>_xlfn.XLOOKUP(C3869,Books!A:A,Books!B:B)</f>
        <v>Loss peace on</v>
      </c>
      <c r="P3869" s="3" t="str">
        <f>INDEX(Customers!B:B,MATCH(D3869,Customers!A:A,0))</f>
        <v>Hernandez PLC</v>
      </c>
    </row>
    <row r="3870" spans="1:16">
      <c r="A3870" t="s">
        <v>4517</v>
      </c>
      <c r="B3870" s="5">
        <v>44969</v>
      </c>
      <c r="C3870" t="s">
        <v>84</v>
      </c>
      <c r="D3870" t="s">
        <v>422</v>
      </c>
      <c r="E3870">
        <v>1</v>
      </c>
      <c r="F3870" t="str">
        <f t="shared" si="240"/>
        <v>normal</v>
      </c>
      <c r="G3870" s="3">
        <v>481</v>
      </c>
      <c r="H3870">
        <v>0</v>
      </c>
      <c r="I3870" t="str">
        <f t="shared" si="241"/>
        <v>full price</v>
      </c>
      <c r="J3870" s="3">
        <f>Table3[[#This Row],[Quantity_Sold]]*Table3[[#This Row],[Selling_Price]]</f>
        <v>481</v>
      </c>
      <c r="K3870" s="3">
        <f t="shared" si="242"/>
        <v>0</v>
      </c>
      <c r="L3870" s="3">
        <f t="shared" si="243"/>
        <v>481</v>
      </c>
      <c r="M3870" s="3" t="str">
        <f>TEXT(Table3[[#This Row],[Date]], "mmmm")</f>
        <v>February</v>
      </c>
      <c r="N3870" s="3" t="str">
        <f>_xlfn.XLOOKUP(D3870,Customers!A:A,Customers!B:B )</f>
        <v>Butler-Carter</v>
      </c>
      <c r="O3870" s="3" t="str">
        <f>_xlfn.XLOOKUP(C3870,Books!A:A,Books!B:B)</f>
        <v>Statement back brother</v>
      </c>
      <c r="P3870" s="3" t="str">
        <f>INDEX(Customers!B:B,MATCH(D3870,Customers!A:A,0))</f>
        <v>Butler-Carter</v>
      </c>
    </row>
    <row r="3871" spans="1:16">
      <c r="A3871" t="s">
        <v>4518</v>
      </c>
      <c r="B3871" s="5">
        <v>44974</v>
      </c>
      <c r="C3871" t="s">
        <v>112</v>
      </c>
      <c r="D3871" t="s">
        <v>474</v>
      </c>
      <c r="E3871">
        <v>4</v>
      </c>
      <c r="F3871" t="str">
        <f t="shared" si="240"/>
        <v>normal</v>
      </c>
      <c r="G3871" s="3">
        <v>462</v>
      </c>
      <c r="H3871">
        <v>15</v>
      </c>
      <c r="I3871" t="str">
        <f t="shared" si="241"/>
        <v>discounted</v>
      </c>
      <c r="J3871" s="3">
        <f>Table3[[#This Row],[Quantity_Sold]]*Table3[[#This Row],[Selling_Price]]</f>
        <v>1848</v>
      </c>
      <c r="K3871" s="3">
        <f t="shared" si="242"/>
        <v>69.3</v>
      </c>
      <c r="L3871" s="3">
        <f t="shared" si="243"/>
        <v>1778.7</v>
      </c>
      <c r="M3871" s="3" t="str">
        <f>TEXT(Table3[[#This Row],[Date]], "mmmm")</f>
        <v>February</v>
      </c>
      <c r="N3871" s="3" t="str">
        <f>_xlfn.XLOOKUP(D3871,Customers!A:A,Customers!B:B )</f>
        <v>Murphy and Sons</v>
      </c>
      <c r="O3871" s="3" t="str">
        <f>_xlfn.XLOOKUP(C3871,Books!A:A,Books!B:B)</f>
        <v>Now stage</v>
      </c>
      <c r="P3871" s="3" t="str">
        <f>INDEX(Customers!B:B,MATCH(D3871,Customers!A:A,0))</f>
        <v>Murphy and Sons</v>
      </c>
    </row>
    <row r="3872" spans="1:16">
      <c r="A3872" t="s">
        <v>4519</v>
      </c>
      <c r="B3872" s="5">
        <v>44961</v>
      </c>
      <c r="C3872" t="s">
        <v>24</v>
      </c>
      <c r="D3872" t="s">
        <v>174</v>
      </c>
      <c r="E3872">
        <v>10</v>
      </c>
      <c r="F3872" t="str">
        <f t="shared" si="240"/>
        <v>Bulk</v>
      </c>
      <c r="G3872" s="3">
        <v>492</v>
      </c>
      <c r="H3872">
        <v>15</v>
      </c>
      <c r="I3872" t="str">
        <f t="shared" si="241"/>
        <v>discounted</v>
      </c>
      <c r="J3872" s="3">
        <f>Table3[[#This Row],[Quantity_Sold]]*Table3[[#This Row],[Selling_Price]]</f>
        <v>4920</v>
      </c>
      <c r="K3872" s="3">
        <f t="shared" si="242"/>
        <v>73.8</v>
      </c>
      <c r="L3872" s="3">
        <f t="shared" si="243"/>
        <v>4846.2</v>
      </c>
      <c r="M3872" s="3" t="str">
        <f>TEXT(Table3[[#This Row],[Date]], "mmmm")</f>
        <v>February</v>
      </c>
      <c r="N3872" s="3" t="str">
        <f>_xlfn.XLOOKUP(D3872,Customers!A:A,Customers!B:B )</f>
        <v>Martinez, Burch and Bates</v>
      </c>
      <c r="O3872" s="3" t="str">
        <f>_xlfn.XLOOKUP(C3872,Books!A:A,Books!B:B)</f>
        <v>Audience stop sport</v>
      </c>
      <c r="P3872" s="3" t="str">
        <f>INDEX(Customers!B:B,MATCH(D3872,Customers!A:A,0))</f>
        <v>Martinez, Burch and Bates</v>
      </c>
    </row>
    <row r="3873" spans="1:16">
      <c r="A3873" t="s">
        <v>4520</v>
      </c>
      <c r="B3873" s="5">
        <v>44973</v>
      </c>
      <c r="C3873" t="s">
        <v>44</v>
      </c>
      <c r="D3873" t="s">
        <v>534</v>
      </c>
      <c r="E3873">
        <v>4</v>
      </c>
      <c r="F3873" t="str">
        <f t="shared" si="240"/>
        <v>normal</v>
      </c>
      <c r="G3873" s="3">
        <v>295</v>
      </c>
      <c r="H3873">
        <v>10</v>
      </c>
      <c r="I3873" t="str">
        <f t="shared" si="241"/>
        <v>discounted</v>
      </c>
      <c r="J3873" s="3">
        <f>Table3[[#This Row],[Quantity_Sold]]*Table3[[#This Row],[Selling_Price]]</f>
        <v>1180</v>
      </c>
      <c r="K3873" s="3">
        <f t="shared" si="242"/>
        <v>29.5</v>
      </c>
      <c r="L3873" s="3">
        <f t="shared" si="243"/>
        <v>1150.5</v>
      </c>
      <c r="M3873" s="3" t="str">
        <f>TEXT(Table3[[#This Row],[Date]], "mmmm")</f>
        <v>February</v>
      </c>
      <c r="N3873" s="3" t="str">
        <f>_xlfn.XLOOKUP(D3873,Customers!A:A,Customers!B:B )</f>
        <v>Gonzalez Inc</v>
      </c>
      <c r="O3873" s="3" t="str">
        <f>_xlfn.XLOOKUP(C3873,Books!A:A,Books!B:B)</f>
        <v>Once suddenly</v>
      </c>
      <c r="P3873" s="3" t="str">
        <f>INDEX(Customers!B:B,MATCH(D3873,Customers!A:A,0))</f>
        <v>Gonzalez Inc</v>
      </c>
    </row>
    <row r="3874" spans="1:16">
      <c r="A3874" t="s">
        <v>4521</v>
      </c>
      <c r="B3874" s="5">
        <v>44982</v>
      </c>
      <c r="C3874" t="s">
        <v>13</v>
      </c>
      <c r="D3874" t="s">
        <v>438</v>
      </c>
      <c r="E3874">
        <v>7</v>
      </c>
      <c r="F3874" t="str">
        <f t="shared" si="240"/>
        <v>Bulk</v>
      </c>
      <c r="G3874" s="3">
        <v>354</v>
      </c>
      <c r="H3874">
        <v>5</v>
      </c>
      <c r="I3874" t="str">
        <f t="shared" si="241"/>
        <v>discounted</v>
      </c>
      <c r="J3874" s="3">
        <f>Table3[[#This Row],[Quantity_Sold]]*Table3[[#This Row],[Selling_Price]]</f>
        <v>2478</v>
      </c>
      <c r="K3874" s="3">
        <f t="shared" si="242"/>
        <v>17.7</v>
      </c>
      <c r="L3874" s="3">
        <f t="shared" si="243"/>
        <v>2460.3000000000002</v>
      </c>
      <c r="M3874" s="3" t="str">
        <f>TEXT(Table3[[#This Row],[Date]], "mmmm")</f>
        <v>February</v>
      </c>
      <c r="N3874" s="3" t="str">
        <f>_xlfn.XLOOKUP(D3874,Customers!A:A,Customers!B:B )</f>
        <v>Wolfe-Spencer</v>
      </c>
      <c r="O3874" s="3" t="str">
        <f>_xlfn.XLOOKUP(C3874,Books!A:A,Books!B:B)</f>
        <v>Food ability</v>
      </c>
      <c r="P3874" s="3" t="str">
        <f>INDEX(Customers!B:B,MATCH(D3874,Customers!A:A,0))</f>
        <v>Wolfe-Spencer</v>
      </c>
    </row>
    <row r="3875" spans="1:16">
      <c r="A3875" t="s">
        <v>4522</v>
      </c>
      <c r="B3875" s="5">
        <v>44981</v>
      </c>
      <c r="C3875" t="s">
        <v>28</v>
      </c>
      <c r="D3875" t="s">
        <v>514</v>
      </c>
      <c r="E3875">
        <v>2</v>
      </c>
      <c r="F3875" t="str">
        <f t="shared" si="240"/>
        <v>normal</v>
      </c>
      <c r="G3875" s="3">
        <v>342</v>
      </c>
      <c r="H3875">
        <v>10</v>
      </c>
      <c r="I3875" t="str">
        <f t="shared" si="241"/>
        <v>discounted</v>
      </c>
      <c r="J3875" s="3">
        <f>Table3[[#This Row],[Quantity_Sold]]*Table3[[#This Row],[Selling_Price]]</f>
        <v>684</v>
      </c>
      <c r="K3875" s="3">
        <f t="shared" si="242"/>
        <v>34.200000000000003</v>
      </c>
      <c r="L3875" s="3">
        <f t="shared" si="243"/>
        <v>649.79999999999995</v>
      </c>
      <c r="M3875" s="3" t="str">
        <f>TEXT(Table3[[#This Row],[Date]], "mmmm")</f>
        <v>February</v>
      </c>
      <c r="N3875" s="3" t="str">
        <f>_xlfn.XLOOKUP(D3875,Customers!A:A,Customers!B:B )</f>
        <v>Contreras Inc</v>
      </c>
      <c r="O3875" s="3" t="str">
        <f>_xlfn.XLOOKUP(C3875,Books!A:A,Books!B:B)</f>
        <v>Eat pattern view</v>
      </c>
      <c r="P3875" s="3" t="str">
        <f>INDEX(Customers!B:B,MATCH(D3875,Customers!A:A,0))</f>
        <v>Contreras Inc</v>
      </c>
    </row>
    <row r="3876" spans="1:16">
      <c r="A3876" t="s">
        <v>4523</v>
      </c>
      <c r="B3876" s="5">
        <v>44962</v>
      </c>
      <c r="C3876" t="s">
        <v>4</v>
      </c>
      <c r="D3876" t="s">
        <v>342</v>
      </c>
      <c r="E3876">
        <v>4</v>
      </c>
      <c r="F3876" t="str">
        <f t="shared" si="240"/>
        <v>normal</v>
      </c>
      <c r="G3876" s="3">
        <v>418</v>
      </c>
      <c r="H3876">
        <v>10</v>
      </c>
      <c r="I3876" t="str">
        <f t="shared" si="241"/>
        <v>discounted</v>
      </c>
      <c r="J3876" s="3">
        <f>Table3[[#This Row],[Quantity_Sold]]*Table3[[#This Row],[Selling_Price]]</f>
        <v>1672</v>
      </c>
      <c r="K3876" s="3">
        <f t="shared" si="242"/>
        <v>41.8</v>
      </c>
      <c r="L3876" s="3">
        <f t="shared" si="243"/>
        <v>1630.2</v>
      </c>
      <c r="M3876" s="3" t="str">
        <f>TEXT(Table3[[#This Row],[Date]], "mmmm")</f>
        <v>February</v>
      </c>
      <c r="N3876" s="3" t="str">
        <f>_xlfn.XLOOKUP(D3876,Customers!A:A,Customers!B:B )</f>
        <v>Cooper-Bennett</v>
      </c>
      <c r="O3876" s="3" t="str">
        <f>_xlfn.XLOOKUP(C3876,Books!A:A,Books!B:B)</f>
        <v>Arrive ok</v>
      </c>
      <c r="P3876" s="3" t="str">
        <f>INDEX(Customers!B:B,MATCH(D3876,Customers!A:A,0))</f>
        <v>Cooper-Bennett</v>
      </c>
    </row>
    <row r="3877" spans="1:16">
      <c r="A3877" t="s">
        <v>4524</v>
      </c>
      <c r="B3877" s="5">
        <v>44979</v>
      </c>
      <c r="C3877" t="s">
        <v>15</v>
      </c>
      <c r="D3877" t="s">
        <v>216</v>
      </c>
      <c r="E3877">
        <v>9</v>
      </c>
      <c r="F3877" t="str">
        <f t="shared" si="240"/>
        <v>Bulk</v>
      </c>
      <c r="G3877" s="3">
        <v>248</v>
      </c>
      <c r="H3877">
        <v>5</v>
      </c>
      <c r="I3877" t="str">
        <f t="shared" si="241"/>
        <v>discounted</v>
      </c>
      <c r="J3877" s="3">
        <f>Table3[[#This Row],[Quantity_Sold]]*Table3[[#This Row],[Selling_Price]]</f>
        <v>2232</v>
      </c>
      <c r="K3877" s="3">
        <f t="shared" si="242"/>
        <v>12.4</v>
      </c>
      <c r="L3877" s="3">
        <f t="shared" si="243"/>
        <v>2219.6</v>
      </c>
      <c r="M3877" s="3" t="str">
        <f>TEXT(Table3[[#This Row],[Date]], "mmmm")</f>
        <v>February</v>
      </c>
      <c r="N3877" s="3" t="str">
        <f>_xlfn.XLOOKUP(D3877,Customers!A:A,Customers!B:B )</f>
        <v>Evans PLC</v>
      </c>
      <c r="O3877" s="3" t="str">
        <f>_xlfn.XLOOKUP(C3877,Books!A:A,Books!B:B)</f>
        <v>Especially father down</v>
      </c>
      <c r="P3877" s="3" t="str">
        <f>INDEX(Customers!B:B,MATCH(D3877,Customers!A:A,0))</f>
        <v>Evans PLC</v>
      </c>
    </row>
    <row r="3878" spans="1:16">
      <c r="A3878" t="s">
        <v>4525</v>
      </c>
      <c r="B3878" s="5">
        <v>44976</v>
      </c>
      <c r="C3878" t="s">
        <v>82</v>
      </c>
      <c r="D3878" t="s">
        <v>594</v>
      </c>
      <c r="E3878">
        <v>2</v>
      </c>
      <c r="F3878" t="str">
        <f t="shared" si="240"/>
        <v>normal</v>
      </c>
      <c r="G3878" s="3">
        <v>373</v>
      </c>
      <c r="H3878">
        <v>0</v>
      </c>
      <c r="I3878" t="str">
        <f t="shared" si="241"/>
        <v>full price</v>
      </c>
      <c r="J3878" s="3">
        <f>Table3[[#This Row],[Quantity_Sold]]*Table3[[#This Row],[Selling_Price]]</f>
        <v>746</v>
      </c>
      <c r="K3878" s="3">
        <f t="shared" si="242"/>
        <v>0</v>
      </c>
      <c r="L3878" s="3">
        <f t="shared" si="243"/>
        <v>746</v>
      </c>
      <c r="M3878" s="3" t="str">
        <f>TEXT(Table3[[#This Row],[Date]], "mmmm")</f>
        <v>February</v>
      </c>
      <c r="N3878" s="3" t="str">
        <f>_xlfn.XLOOKUP(D3878,Customers!A:A,Customers!B:B )</f>
        <v>Bauer, Page and Archer</v>
      </c>
      <c r="O3878" s="3" t="str">
        <f>_xlfn.XLOOKUP(C3878,Books!A:A,Books!B:B)</f>
        <v>Light leader expect</v>
      </c>
      <c r="P3878" s="3" t="str">
        <f>INDEX(Customers!B:B,MATCH(D3878,Customers!A:A,0))</f>
        <v>Bauer, Page and Archer</v>
      </c>
    </row>
    <row r="3879" spans="1:16">
      <c r="A3879" t="s">
        <v>4526</v>
      </c>
      <c r="B3879" s="5">
        <v>44966</v>
      </c>
      <c r="C3879" t="s">
        <v>46</v>
      </c>
      <c r="D3879" t="s">
        <v>408</v>
      </c>
      <c r="E3879">
        <v>8</v>
      </c>
      <c r="F3879" t="str">
        <f t="shared" si="240"/>
        <v>Bulk</v>
      </c>
      <c r="G3879" s="3">
        <v>167</v>
      </c>
      <c r="H3879">
        <v>0</v>
      </c>
      <c r="I3879" t="str">
        <f t="shared" si="241"/>
        <v>full price</v>
      </c>
      <c r="J3879" s="3">
        <f>Table3[[#This Row],[Quantity_Sold]]*Table3[[#This Row],[Selling_Price]]</f>
        <v>1336</v>
      </c>
      <c r="K3879" s="3">
        <f t="shared" si="242"/>
        <v>0</v>
      </c>
      <c r="L3879" s="3">
        <f t="shared" si="243"/>
        <v>1336</v>
      </c>
      <c r="M3879" s="3" t="str">
        <f>TEXT(Table3[[#This Row],[Date]], "mmmm")</f>
        <v>February</v>
      </c>
      <c r="N3879" s="3" t="str">
        <f>_xlfn.XLOOKUP(D3879,Customers!A:A,Customers!B:B )</f>
        <v>Miranda-Jimenez</v>
      </c>
      <c r="O3879" s="3" t="str">
        <f>_xlfn.XLOOKUP(C3879,Books!A:A,Books!B:B)</f>
        <v>Result population age</v>
      </c>
      <c r="P3879" s="3" t="str">
        <f>INDEX(Customers!B:B,MATCH(D3879,Customers!A:A,0))</f>
        <v>Miranda-Jimenez</v>
      </c>
    </row>
    <row r="3880" spans="1:16">
      <c r="A3880" t="s">
        <v>4527</v>
      </c>
      <c r="B3880" s="5">
        <v>44970</v>
      </c>
      <c r="C3880" t="s">
        <v>104</v>
      </c>
      <c r="D3880" t="s">
        <v>298</v>
      </c>
      <c r="E3880">
        <v>2</v>
      </c>
      <c r="F3880" t="str">
        <f t="shared" si="240"/>
        <v>normal</v>
      </c>
      <c r="G3880" s="3">
        <v>465</v>
      </c>
      <c r="H3880">
        <v>10</v>
      </c>
      <c r="I3880" t="str">
        <f t="shared" si="241"/>
        <v>discounted</v>
      </c>
      <c r="J3880" s="3">
        <f>Table3[[#This Row],[Quantity_Sold]]*Table3[[#This Row],[Selling_Price]]</f>
        <v>930</v>
      </c>
      <c r="K3880" s="3">
        <f t="shared" si="242"/>
        <v>46.5</v>
      </c>
      <c r="L3880" s="3">
        <f t="shared" si="243"/>
        <v>883.5</v>
      </c>
      <c r="M3880" s="3" t="str">
        <f>TEXT(Table3[[#This Row],[Date]], "mmmm")</f>
        <v>February</v>
      </c>
      <c r="N3880" s="3" t="str">
        <f>_xlfn.XLOOKUP(D3880,Customers!A:A,Customers!B:B )</f>
        <v>Hayes, Hampton and Palmer</v>
      </c>
      <c r="O3880" s="3" t="str">
        <f>_xlfn.XLOOKUP(C3880,Books!A:A,Books!B:B)</f>
        <v>Process find daughter</v>
      </c>
      <c r="P3880" s="3" t="str">
        <f>INDEX(Customers!B:B,MATCH(D3880,Customers!A:A,0))</f>
        <v>Hayes, Hampton and Palmer</v>
      </c>
    </row>
    <row r="3881" spans="1:16">
      <c r="A3881" t="s">
        <v>4528</v>
      </c>
      <c r="B3881" s="5">
        <v>44976</v>
      </c>
      <c r="C3881" t="s">
        <v>118</v>
      </c>
      <c r="D3881" t="s">
        <v>524</v>
      </c>
      <c r="E3881">
        <v>8</v>
      </c>
      <c r="F3881" t="str">
        <f t="shared" si="240"/>
        <v>Bulk</v>
      </c>
      <c r="G3881" s="3">
        <v>192</v>
      </c>
      <c r="H3881">
        <v>5</v>
      </c>
      <c r="I3881" t="str">
        <f t="shared" si="241"/>
        <v>discounted</v>
      </c>
      <c r="J3881" s="3">
        <f>Table3[[#This Row],[Quantity_Sold]]*Table3[[#This Row],[Selling_Price]]</f>
        <v>1536</v>
      </c>
      <c r="K3881" s="3">
        <f t="shared" si="242"/>
        <v>9.6</v>
      </c>
      <c r="L3881" s="3">
        <f t="shared" si="243"/>
        <v>1526.4</v>
      </c>
      <c r="M3881" s="3" t="str">
        <f>TEXT(Table3[[#This Row],[Date]], "mmmm")</f>
        <v>February</v>
      </c>
      <c r="N3881" s="3" t="str">
        <f>_xlfn.XLOOKUP(D3881,Customers!A:A,Customers!B:B )</f>
        <v>Golden Inc</v>
      </c>
      <c r="O3881" s="3" t="str">
        <f>_xlfn.XLOOKUP(C3881,Books!A:A,Books!B:B)</f>
        <v>Attorney</v>
      </c>
      <c r="P3881" s="3" t="str">
        <f>INDEX(Customers!B:B,MATCH(D3881,Customers!A:A,0))</f>
        <v>Golden Inc</v>
      </c>
    </row>
    <row r="3882" spans="1:16">
      <c r="A3882" t="s">
        <v>4529</v>
      </c>
      <c r="B3882" s="5">
        <v>44976</v>
      </c>
      <c r="C3882" t="s">
        <v>50</v>
      </c>
      <c r="D3882" t="s">
        <v>422</v>
      </c>
      <c r="E3882">
        <v>3</v>
      </c>
      <c r="F3882" t="str">
        <f t="shared" si="240"/>
        <v>normal</v>
      </c>
      <c r="G3882" s="3">
        <v>269</v>
      </c>
      <c r="H3882">
        <v>0</v>
      </c>
      <c r="I3882" t="str">
        <f t="shared" si="241"/>
        <v>full price</v>
      </c>
      <c r="J3882" s="3">
        <f>Table3[[#This Row],[Quantity_Sold]]*Table3[[#This Row],[Selling_Price]]</f>
        <v>807</v>
      </c>
      <c r="K3882" s="3">
        <f t="shared" si="242"/>
        <v>0</v>
      </c>
      <c r="L3882" s="3">
        <f t="shared" si="243"/>
        <v>807</v>
      </c>
      <c r="M3882" s="3" t="str">
        <f>TEXT(Table3[[#This Row],[Date]], "mmmm")</f>
        <v>February</v>
      </c>
      <c r="N3882" s="3" t="str">
        <f>_xlfn.XLOOKUP(D3882,Customers!A:A,Customers!B:B )</f>
        <v>Butler-Carter</v>
      </c>
      <c r="O3882" s="3" t="str">
        <f>_xlfn.XLOOKUP(C3882,Books!A:A,Books!B:B)</f>
        <v>Course history</v>
      </c>
      <c r="P3882" s="3" t="str">
        <f>INDEX(Customers!B:B,MATCH(D3882,Customers!A:A,0))</f>
        <v>Butler-Carter</v>
      </c>
    </row>
    <row r="3883" spans="1:16">
      <c r="A3883" t="s">
        <v>4530</v>
      </c>
      <c r="B3883" s="5">
        <v>44967</v>
      </c>
      <c r="C3883" t="s">
        <v>15</v>
      </c>
      <c r="D3883" t="s">
        <v>410</v>
      </c>
      <c r="E3883">
        <v>3</v>
      </c>
      <c r="F3883" t="str">
        <f t="shared" si="240"/>
        <v>normal</v>
      </c>
      <c r="G3883" s="3">
        <v>248</v>
      </c>
      <c r="H3883">
        <v>15</v>
      </c>
      <c r="I3883" t="str">
        <f t="shared" si="241"/>
        <v>discounted</v>
      </c>
      <c r="J3883" s="3">
        <f>Table3[[#This Row],[Quantity_Sold]]*Table3[[#This Row],[Selling_Price]]</f>
        <v>744</v>
      </c>
      <c r="K3883" s="3">
        <f t="shared" si="242"/>
        <v>37.200000000000003</v>
      </c>
      <c r="L3883" s="3">
        <f t="shared" si="243"/>
        <v>706.8</v>
      </c>
      <c r="M3883" s="3" t="str">
        <f>TEXT(Table3[[#This Row],[Date]], "mmmm")</f>
        <v>February</v>
      </c>
      <c r="N3883" s="3" t="str">
        <f>_xlfn.XLOOKUP(D3883,Customers!A:A,Customers!B:B )</f>
        <v>Norris Group</v>
      </c>
      <c r="O3883" s="3" t="str">
        <f>_xlfn.XLOOKUP(C3883,Books!A:A,Books!B:B)</f>
        <v>Especially father down</v>
      </c>
      <c r="P3883" s="3" t="str">
        <f>INDEX(Customers!B:B,MATCH(D3883,Customers!A:A,0))</f>
        <v>Norris Group</v>
      </c>
    </row>
    <row r="3884" spans="1:16">
      <c r="A3884" t="s">
        <v>4531</v>
      </c>
      <c r="B3884" s="5">
        <v>44984</v>
      </c>
      <c r="C3884" t="s">
        <v>28</v>
      </c>
      <c r="D3884" t="s">
        <v>422</v>
      </c>
      <c r="E3884">
        <v>6</v>
      </c>
      <c r="F3884" t="str">
        <f t="shared" si="240"/>
        <v>Bulk</v>
      </c>
      <c r="G3884" s="3">
        <v>342</v>
      </c>
      <c r="H3884">
        <v>15</v>
      </c>
      <c r="I3884" t="str">
        <f t="shared" si="241"/>
        <v>discounted</v>
      </c>
      <c r="J3884" s="3">
        <f>Table3[[#This Row],[Quantity_Sold]]*Table3[[#This Row],[Selling_Price]]</f>
        <v>2052</v>
      </c>
      <c r="K3884" s="3">
        <f t="shared" si="242"/>
        <v>51.3</v>
      </c>
      <c r="L3884" s="3">
        <f t="shared" si="243"/>
        <v>2000.7</v>
      </c>
      <c r="M3884" s="3" t="str">
        <f>TEXT(Table3[[#This Row],[Date]], "mmmm")</f>
        <v>February</v>
      </c>
      <c r="N3884" s="3" t="str">
        <f>_xlfn.XLOOKUP(D3884,Customers!A:A,Customers!B:B )</f>
        <v>Butler-Carter</v>
      </c>
      <c r="O3884" s="3" t="str">
        <f>_xlfn.XLOOKUP(C3884,Books!A:A,Books!B:B)</f>
        <v>Eat pattern view</v>
      </c>
      <c r="P3884" s="3" t="str">
        <f>INDEX(Customers!B:B,MATCH(D3884,Customers!A:A,0))</f>
        <v>Butler-Carter</v>
      </c>
    </row>
    <row r="3885" spans="1:16">
      <c r="A3885" t="s">
        <v>4532</v>
      </c>
      <c r="B3885" s="5">
        <v>44968</v>
      </c>
      <c r="C3885" t="s">
        <v>86</v>
      </c>
      <c r="D3885" t="s">
        <v>384</v>
      </c>
      <c r="E3885">
        <v>8</v>
      </c>
      <c r="F3885" t="str">
        <f t="shared" si="240"/>
        <v>Bulk</v>
      </c>
      <c r="G3885" s="3">
        <v>356</v>
      </c>
      <c r="H3885">
        <v>5</v>
      </c>
      <c r="I3885" t="str">
        <f t="shared" si="241"/>
        <v>discounted</v>
      </c>
      <c r="J3885" s="3">
        <f>Table3[[#This Row],[Quantity_Sold]]*Table3[[#This Row],[Selling_Price]]</f>
        <v>2848</v>
      </c>
      <c r="K3885" s="3">
        <f t="shared" si="242"/>
        <v>17.8</v>
      </c>
      <c r="L3885" s="3">
        <f t="shared" si="243"/>
        <v>2830.2</v>
      </c>
      <c r="M3885" s="3" t="str">
        <f>TEXT(Table3[[#This Row],[Date]], "mmmm")</f>
        <v>February</v>
      </c>
      <c r="N3885" s="3" t="str">
        <f>_xlfn.XLOOKUP(D3885,Customers!A:A,Customers!B:B )</f>
        <v>Mendoza-Burke</v>
      </c>
      <c r="O3885" s="3" t="str">
        <f>_xlfn.XLOOKUP(C3885,Books!A:A,Books!B:B)</f>
        <v>While responsibility</v>
      </c>
      <c r="P3885" s="3" t="str">
        <f>INDEX(Customers!B:B,MATCH(D3885,Customers!A:A,0))</f>
        <v>Mendoza-Burke</v>
      </c>
    </row>
    <row r="3886" spans="1:16">
      <c r="A3886" t="s">
        <v>4533</v>
      </c>
      <c r="B3886" s="5">
        <v>44972</v>
      </c>
      <c r="C3886" t="s">
        <v>124</v>
      </c>
      <c r="D3886" t="s">
        <v>490</v>
      </c>
      <c r="E3886">
        <v>2</v>
      </c>
      <c r="F3886" t="str">
        <f t="shared" si="240"/>
        <v>normal</v>
      </c>
      <c r="G3886" s="3">
        <v>362</v>
      </c>
      <c r="H3886">
        <v>10</v>
      </c>
      <c r="I3886" t="str">
        <f t="shared" si="241"/>
        <v>discounted</v>
      </c>
      <c r="J3886" s="3">
        <f>Table3[[#This Row],[Quantity_Sold]]*Table3[[#This Row],[Selling_Price]]</f>
        <v>724</v>
      </c>
      <c r="K3886" s="3">
        <f t="shared" si="242"/>
        <v>36.200000000000003</v>
      </c>
      <c r="L3886" s="3">
        <f t="shared" si="243"/>
        <v>687.8</v>
      </c>
      <c r="M3886" s="3" t="str">
        <f>TEXT(Table3[[#This Row],[Date]], "mmmm")</f>
        <v>February</v>
      </c>
      <c r="N3886" s="3" t="str">
        <f>_xlfn.XLOOKUP(D3886,Customers!A:A,Customers!B:B )</f>
        <v>Edwards, Ayers and Lowe</v>
      </c>
      <c r="O3886" s="3" t="str">
        <f>_xlfn.XLOOKUP(C3886,Books!A:A,Books!B:B)</f>
        <v>Financial</v>
      </c>
      <c r="P3886" s="3" t="str">
        <f>INDEX(Customers!B:B,MATCH(D3886,Customers!A:A,0))</f>
        <v>Edwards, Ayers and Lowe</v>
      </c>
    </row>
    <row r="3887" spans="1:16">
      <c r="A3887" t="s">
        <v>4534</v>
      </c>
      <c r="B3887" s="5">
        <v>44959</v>
      </c>
      <c r="C3887" t="s">
        <v>36</v>
      </c>
      <c r="D3887" t="s">
        <v>252</v>
      </c>
      <c r="E3887">
        <v>7</v>
      </c>
      <c r="F3887" t="str">
        <f t="shared" si="240"/>
        <v>Bulk</v>
      </c>
      <c r="G3887" s="3">
        <v>420</v>
      </c>
      <c r="H3887">
        <v>15</v>
      </c>
      <c r="I3887" t="str">
        <f t="shared" si="241"/>
        <v>discounted</v>
      </c>
      <c r="J3887" s="3">
        <f>Table3[[#This Row],[Quantity_Sold]]*Table3[[#This Row],[Selling_Price]]</f>
        <v>2940</v>
      </c>
      <c r="K3887" s="3">
        <f t="shared" si="242"/>
        <v>63</v>
      </c>
      <c r="L3887" s="3">
        <f t="shared" si="243"/>
        <v>2877</v>
      </c>
      <c r="M3887" s="3" t="str">
        <f>TEXT(Table3[[#This Row],[Date]], "mmmm")</f>
        <v>February</v>
      </c>
      <c r="N3887" s="3" t="str">
        <f>_xlfn.XLOOKUP(D3887,Customers!A:A,Customers!B:B )</f>
        <v>Weber PLC</v>
      </c>
      <c r="O3887" s="3" t="str">
        <f>_xlfn.XLOOKUP(C3887,Books!A:A,Books!B:B)</f>
        <v>Try fast</v>
      </c>
      <c r="P3887" s="3" t="str">
        <f>INDEX(Customers!B:B,MATCH(D3887,Customers!A:A,0))</f>
        <v>Weber PLC</v>
      </c>
    </row>
    <row r="3888" spans="1:16">
      <c r="A3888" t="s">
        <v>4535</v>
      </c>
      <c r="B3888" s="5">
        <v>44973</v>
      </c>
      <c r="C3888" t="s">
        <v>18</v>
      </c>
      <c r="D3888" t="s">
        <v>342</v>
      </c>
      <c r="E3888">
        <v>1</v>
      </c>
      <c r="F3888" t="str">
        <f t="shared" si="240"/>
        <v>normal</v>
      </c>
      <c r="G3888" s="3">
        <v>500</v>
      </c>
      <c r="H3888">
        <v>5</v>
      </c>
      <c r="I3888" t="str">
        <f t="shared" si="241"/>
        <v>discounted</v>
      </c>
      <c r="J3888" s="3">
        <f>Table3[[#This Row],[Quantity_Sold]]*Table3[[#This Row],[Selling_Price]]</f>
        <v>500</v>
      </c>
      <c r="K3888" s="3">
        <f t="shared" si="242"/>
        <v>25</v>
      </c>
      <c r="L3888" s="3">
        <f t="shared" si="243"/>
        <v>475</v>
      </c>
      <c r="M3888" s="3" t="str">
        <f>TEXT(Table3[[#This Row],[Date]], "mmmm")</f>
        <v>February</v>
      </c>
      <c r="N3888" s="3" t="str">
        <f>_xlfn.XLOOKUP(D3888,Customers!A:A,Customers!B:B )</f>
        <v>Cooper-Bennett</v>
      </c>
      <c r="O3888" s="3" t="str">
        <f>_xlfn.XLOOKUP(C3888,Books!A:A,Books!B:B)</f>
        <v>Cell become</v>
      </c>
      <c r="P3888" s="3" t="str">
        <f>INDEX(Customers!B:B,MATCH(D3888,Customers!A:A,0))</f>
        <v>Cooper-Bennett</v>
      </c>
    </row>
    <row r="3889" spans="1:16">
      <c r="A3889" t="s">
        <v>4536</v>
      </c>
      <c r="B3889" s="5">
        <v>44961</v>
      </c>
      <c r="C3889" t="s">
        <v>74</v>
      </c>
      <c r="D3889" t="s">
        <v>572</v>
      </c>
      <c r="E3889">
        <v>2</v>
      </c>
      <c r="F3889" t="str">
        <f t="shared" si="240"/>
        <v>normal</v>
      </c>
      <c r="G3889" s="3">
        <v>347</v>
      </c>
      <c r="H3889">
        <v>0</v>
      </c>
      <c r="I3889" t="str">
        <f t="shared" si="241"/>
        <v>full price</v>
      </c>
      <c r="J3889" s="3">
        <f>Table3[[#This Row],[Quantity_Sold]]*Table3[[#This Row],[Selling_Price]]</f>
        <v>694</v>
      </c>
      <c r="K3889" s="3">
        <f t="shared" si="242"/>
        <v>0</v>
      </c>
      <c r="L3889" s="3">
        <f t="shared" si="243"/>
        <v>694</v>
      </c>
      <c r="M3889" s="3" t="str">
        <f>TEXT(Table3[[#This Row],[Date]], "mmmm")</f>
        <v>February</v>
      </c>
      <c r="N3889" s="3" t="str">
        <f>_xlfn.XLOOKUP(D3889,Customers!A:A,Customers!B:B )</f>
        <v>Hill Inc</v>
      </c>
      <c r="O3889" s="3" t="str">
        <f>_xlfn.XLOOKUP(C3889,Books!A:A,Books!B:B)</f>
        <v>Think either pressure</v>
      </c>
      <c r="P3889" s="3" t="str">
        <f>INDEX(Customers!B:B,MATCH(D3889,Customers!A:A,0))</f>
        <v>Hill Inc</v>
      </c>
    </row>
    <row r="3890" spans="1:16">
      <c r="A3890" t="s">
        <v>4537</v>
      </c>
      <c r="B3890" s="5">
        <v>44980</v>
      </c>
      <c r="C3890" t="s">
        <v>66</v>
      </c>
      <c r="D3890" t="s">
        <v>458</v>
      </c>
      <c r="E3890">
        <v>5</v>
      </c>
      <c r="F3890" t="str">
        <f t="shared" si="240"/>
        <v>normal</v>
      </c>
      <c r="G3890" s="3">
        <v>271</v>
      </c>
      <c r="H3890">
        <v>15</v>
      </c>
      <c r="I3890" t="str">
        <f t="shared" si="241"/>
        <v>discounted</v>
      </c>
      <c r="J3890" s="3">
        <f>Table3[[#This Row],[Quantity_Sold]]*Table3[[#This Row],[Selling_Price]]</f>
        <v>1355</v>
      </c>
      <c r="K3890" s="3">
        <f t="shared" si="242"/>
        <v>40.65</v>
      </c>
      <c r="L3890" s="3">
        <f t="shared" si="243"/>
        <v>1314.35</v>
      </c>
      <c r="M3890" s="3" t="str">
        <f>TEXT(Table3[[#This Row],[Date]], "mmmm")</f>
        <v>February</v>
      </c>
      <c r="N3890" s="3" t="str">
        <f>_xlfn.XLOOKUP(D3890,Customers!A:A,Customers!B:B )</f>
        <v>Salazar, Maldonado and Thomas</v>
      </c>
      <c r="O3890" s="3" t="str">
        <f>_xlfn.XLOOKUP(C3890,Books!A:A,Books!B:B)</f>
        <v>Easy citizen time</v>
      </c>
      <c r="P3890" s="3" t="str">
        <f>INDEX(Customers!B:B,MATCH(D3890,Customers!A:A,0))</f>
        <v>Salazar, Maldonado and Thomas</v>
      </c>
    </row>
    <row r="3891" spans="1:16">
      <c r="A3891" t="s">
        <v>4538</v>
      </c>
      <c r="B3891" s="5">
        <v>44969</v>
      </c>
      <c r="C3891" t="s">
        <v>15</v>
      </c>
      <c r="D3891" t="s">
        <v>512</v>
      </c>
      <c r="E3891">
        <v>9</v>
      </c>
      <c r="F3891" t="str">
        <f t="shared" si="240"/>
        <v>Bulk</v>
      </c>
      <c r="G3891" s="3">
        <v>248</v>
      </c>
      <c r="H3891">
        <v>5</v>
      </c>
      <c r="I3891" t="str">
        <f t="shared" si="241"/>
        <v>discounted</v>
      </c>
      <c r="J3891" s="3">
        <f>Table3[[#This Row],[Quantity_Sold]]*Table3[[#This Row],[Selling_Price]]</f>
        <v>2232</v>
      </c>
      <c r="K3891" s="3">
        <f t="shared" si="242"/>
        <v>12.4</v>
      </c>
      <c r="L3891" s="3">
        <f t="shared" si="243"/>
        <v>2219.6</v>
      </c>
      <c r="M3891" s="3" t="str">
        <f>TEXT(Table3[[#This Row],[Date]], "mmmm")</f>
        <v>February</v>
      </c>
      <c r="N3891" s="3" t="str">
        <f>_xlfn.XLOOKUP(D3891,Customers!A:A,Customers!B:B )</f>
        <v>Melton Ltd</v>
      </c>
      <c r="O3891" s="3" t="str">
        <f>_xlfn.XLOOKUP(C3891,Books!A:A,Books!B:B)</f>
        <v>Especially father down</v>
      </c>
      <c r="P3891" s="3" t="str">
        <f>INDEX(Customers!B:B,MATCH(D3891,Customers!A:A,0))</f>
        <v>Melton Ltd</v>
      </c>
    </row>
    <row r="3892" spans="1:16">
      <c r="A3892" t="s">
        <v>4539</v>
      </c>
      <c r="B3892" s="5">
        <v>44983</v>
      </c>
      <c r="C3892" t="s">
        <v>54</v>
      </c>
      <c r="D3892" t="s">
        <v>424</v>
      </c>
      <c r="E3892">
        <v>5</v>
      </c>
      <c r="F3892" t="str">
        <f t="shared" si="240"/>
        <v>normal</v>
      </c>
      <c r="G3892" s="3">
        <v>421</v>
      </c>
      <c r="H3892">
        <v>15</v>
      </c>
      <c r="I3892" t="str">
        <f t="shared" si="241"/>
        <v>discounted</v>
      </c>
      <c r="J3892" s="3">
        <f>Table3[[#This Row],[Quantity_Sold]]*Table3[[#This Row],[Selling_Price]]</f>
        <v>2105</v>
      </c>
      <c r="K3892" s="3">
        <f t="shared" si="242"/>
        <v>63.15</v>
      </c>
      <c r="L3892" s="3">
        <f t="shared" si="243"/>
        <v>2041.85</v>
      </c>
      <c r="M3892" s="3" t="str">
        <f>TEXT(Table3[[#This Row],[Date]], "mmmm")</f>
        <v>February</v>
      </c>
      <c r="N3892" s="3" t="str">
        <f>_xlfn.XLOOKUP(D3892,Customers!A:A,Customers!B:B )</f>
        <v>Dillon-Galloway</v>
      </c>
      <c r="O3892" s="3" t="str">
        <f>_xlfn.XLOOKUP(C3892,Books!A:A,Books!B:B)</f>
        <v>Author director</v>
      </c>
      <c r="P3892" s="3" t="str">
        <f>INDEX(Customers!B:B,MATCH(D3892,Customers!A:A,0))</f>
        <v>Dillon-Galloway</v>
      </c>
    </row>
    <row r="3893" spans="1:16">
      <c r="A3893" t="s">
        <v>4540</v>
      </c>
      <c r="B3893" s="5">
        <v>44979</v>
      </c>
      <c r="C3893" t="s">
        <v>40</v>
      </c>
      <c r="D3893" t="s">
        <v>346</v>
      </c>
      <c r="E3893">
        <v>5</v>
      </c>
      <c r="F3893" t="str">
        <f t="shared" si="240"/>
        <v>normal</v>
      </c>
      <c r="G3893" s="3">
        <v>427</v>
      </c>
      <c r="H3893">
        <v>15</v>
      </c>
      <c r="I3893" t="str">
        <f t="shared" si="241"/>
        <v>discounted</v>
      </c>
      <c r="J3893" s="3">
        <f>Table3[[#This Row],[Quantity_Sold]]*Table3[[#This Row],[Selling_Price]]</f>
        <v>2135</v>
      </c>
      <c r="K3893" s="3">
        <f t="shared" si="242"/>
        <v>64.05</v>
      </c>
      <c r="L3893" s="3">
        <f t="shared" si="243"/>
        <v>2070.9499999999998</v>
      </c>
      <c r="M3893" s="3" t="str">
        <f>TEXT(Table3[[#This Row],[Date]], "mmmm")</f>
        <v>February</v>
      </c>
      <c r="N3893" s="3" t="str">
        <f>_xlfn.XLOOKUP(D3893,Customers!A:A,Customers!B:B )</f>
        <v>Palmer Inc</v>
      </c>
      <c r="O3893" s="3" t="str">
        <f>_xlfn.XLOOKUP(C3893,Books!A:A,Books!B:B)</f>
        <v>Big thought where</v>
      </c>
      <c r="P3893" s="3" t="str">
        <f>INDEX(Customers!B:B,MATCH(D3893,Customers!A:A,0))</f>
        <v>Palmer Inc</v>
      </c>
    </row>
    <row r="3894" spans="1:16">
      <c r="A3894" t="s">
        <v>4541</v>
      </c>
      <c r="B3894" s="5">
        <v>44969</v>
      </c>
      <c r="C3894" t="s">
        <v>18</v>
      </c>
      <c r="D3894" t="s">
        <v>400</v>
      </c>
      <c r="E3894">
        <v>7</v>
      </c>
      <c r="F3894" t="str">
        <f t="shared" si="240"/>
        <v>Bulk</v>
      </c>
      <c r="G3894" s="3">
        <v>500</v>
      </c>
      <c r="H3894">
        <v>0</v>
      </c>
      <c r="I3894" t="str">
        <f t="shared" si="241"/>
        <v>full price</v>
      </c>
      <c r="J3894" s="3">
        <f>Table3[[#This Row],[Quantity_Sold]]*Table3[[#This Row],[Selling_Price]]</f>
        <v>3500</v>
      </c>
      <c r="K3894" s="3">
        <f t="shared" si="242"/>
        <v>0</v>
      </c>
      <c r="L3894" s="3">
        <f t="shared" si="243"/>
        <v>3500</v>
      </c>
      <c r="M3894" s="3" t="str">
        <f>TEXT(Table3[[#This Row],[Date]], "mmmm")</f>
        <v>February</v>
      </c>
      <c r="N3894" s="3" t="str">
        <f>_xlfn.XLOOKUP(D3894,Customers!A:A,Customers!B:B )</f>
        <v>Clarke Group</v>
      </c>
      <c r="O3894" s="3" t="str">
        <f>_xlfn.XLOOKUP(C3894,Books!A:A,Books!B:B)</f>
        <v>Cell become</v>
      </c>
      <c r="P3894" s="3" t="str">
        <f>INDEX(Customers!B:B,MATCH(D3894,Customers!A:A,0))</f>
        <v>Clarke Group</v>
      </c>
    </row>
    <row r="3895" spans="1:16">
      <c r="A3895" t="s">
        <v>4542</v>
      </c>
      <c r="B3895" s="5">
        <v>44960</v>
      </c>
      <c r="C3895" t="s">
        <v>98</v>
      </c>
      <c r="D3895" t="s">
        <v>272</v>
      </c>
      <c r="E3895">
        <v>2</v>
      </c>
      <c r="F3895" t="str">
        <f t="shared" si="240"/>
        <v>normal</v>
      </c>
      <c r="G3895" s="3">
        <v>206</v>
      </c>
      <c r="H3895">
        <v>10</v>
      </c>
      <c r="I3895" t="str">
        <f t="shared" si="241"/>
        <v>discounted</v>
      </c>
      <c r="J3895" s="3">
        <f>Table3[[#This Row],[Quantity_Sold]]*Table3[[#This Row],[Selling_Price]]</f>
        <v>412</v>
      </c>
      <c r="K3895" s="3">
        <f t="shared" si="242"/>
        <v>20.6</v>
      </c>
      <c r="L3895" s="3">
        <f t="shared" si="243"/>
        <v>391.4</v>
      </c>
      <c r="M3895" s="3" t="str">
        <f>TEXT(Table3[[#This Row],[Date]], "mmmm")</f>
        <v>February</v>
      </c>
      <c r="N3895" s="3" t="str">
        <f>_xlfn.XLOOKUP(D3895,Customers!A:A,Customers!B:B )</f>
        <v>Garcia, Scott and Beltran</v>
      </c>
      <c r="O3895" s="3" t="str">
        <f>_xlfn.XLOOKUP(C3895,Books!A:A,Books!B:B)</f>
        <v>Inside lot never discover</v>
      </c>
      <c r="P3895" s="3" t="str">
        <f>INDEX(Customers!B:B,MATCH(D3895,Customers!A:A,0))</f>
        <v>Garcia, Scott and Beltran</v>
      </c>
    </row>
    <row r="3896" spans="1:16">
      <c r="A3896" t="s">
        <v>4543</v>
      </c>
      <c r="B3896" s="5">
        <v>44980</v>
      </c>
      <c r="C3896" t="s">
        <v>68</v>
      </c>
      <c r="D3896" t="s">
        <v>394</v>
      </c>
      <c r="E3896">
        <v>7</v>
      </c>
      <c r="F3896" t="str">
        <f t="shared" si="240"/>
        <v>Bulk</v>
      </c>
      <c r="G3896" s="3">
        <v>410</v>
      </c>
      <c r="H3896">
        <v>10</v>
      </c>
      <c r="I3896" t="str">
        <f t="shared" si="241"/>
        <v>discounted</v>
      </c>
      <c r="J3896" s="3">
        <f>Table3[[#This Row],[Quantity_Sold]]*Table3[[#This Row],[Selling_Price]]</f>
        <v>2870</v>
      </c>
      <c r="K3896" s="3">
        <f t="shared" si="242"/>
        <v>41</v>
      </c>
      <c r="L3896" s="3">
        <f t="shared" si="243"/>
        <v>2829</v>
      </c>
      <c r="M3896" s="3" t="str">
        <f>TEXT(Table3[[#This Row],[Date]], "mmmm")</f>
        <v>February</v>
      </c>
      <c r="N3896" s="3" t="str">
        <f>_xlfn.XLOOKUP(D3896,Customers!A:A,Customers!B:B )</f>
        <v>Johnson, Gordon and Fuentes</v>
      </c>
      <c r="O3896" s="3" t="str">
        <f>_xlfn.XLOOKUP(C3896,Books!A:A,Books!B:B)</f>
        <v>Audience will series</v>
      </c>
      <c r="P3896" s="3" t="str">
        <f>INDEX(Customers!B:B,MATCH(D3896,Customers!A:A,0))</f>
        <v>Johnson, Gordon and Fuentes</v>
      </c>
    </row>
    <row r="3897" spans="1:16">
      <c r="A3897" t="s">
        <v>4544</v>
      </c>
      <c r="B3897" s="5">
        <v>44975</v>
      </c>
      <c r="C3897" t="s">
        <v>100</v>
      </c>
      <c r="D3897" t="s">
        <v>278</v>
      </c>
      <c r="E3897">
        <v>5</v>
      </c>
      <c r="F3897" t="str">
        <f t="shared" si="240"/>
        <v>normal</v>
      </c>
      <c r="G3897" s="3">
        <v>334</v>
      </c>
      <c r="H3897">
        <v>0</v>
      </c>
      <c r="I3897" t="str">
        <f t="shared" si="241"/>
        <v>full price</v>
      </c>
      <c r="J3897" s="3">
        <f>Table3[[#This Row],[Quantity_Sold]]*Table3[[#This Row],[Selling_Price]]</f>
        <v>1670</v>
      </c>
      <c r="K3897" s="3">
        <f t="shared" si="242"/>
        <v>0</v>
      </c>
      <c r="L3897" s="3">
        <f t="shared" si="243"/>
        <v>1670</v>
      </c>
      <c r="M3897" s="3" t="str">
        <f>TEXT(Table3[[#This Row],[Date]], "mmmm")</f>
        <v>February</v>
      </c>
      <c r="N3897" s="3" t="str">
        <f>_xlfn.XLOOKUP(D3897,Customers!A:A,Customers!B:B )</f>
        <v>Reid, Chavez and Flowers</v>
      </c>
      <c r="O3897" s="3" t="str">
        <f>_xlfn.XLOOKUP(C3897,Books!A:A,Books!B:B)</f>
        <v>Prevent particularly wrong</v>
      </c>
      <c r="P3897" s="3" t="str">
        <f>INDEX(Customers!B:B,MATCH(D3897,Customers!A:A,0))</f>
        <v>Reid, Chavez and Flowers</v>
      </c>
    </row>
    <row r="3898" spans="1:16">
      <c r="A3898" t="s">
        <v>4545</v>
      </c>
      <c r="B3898" s="5">
        <v>44979</v>
      </c>
      <c r="C3898" t="s">
        <v>76</v>
      </c>
      <c r="D3898" t="s">
        <v>316</v>
      </c>
      <c r="E3898">
        <v>7</v>
      </c>
      <c r="F3898" t="str">
        <f t="shared" si="240"/>
        <v>Bulk</v>
      </c>
      <c r="G3898" s="3">
        <v>305</v>
      </c>
      <c r="H3898">
        <v>10</v>
      </c>
      <c r="I3898" t="str">
        <f t="shared" si="241"/>
        <v>discounted</v>
      </c>
      <c r="J3898" s="3">
        <f>Table3[[#This Row],[Quantity_Sold]]*Table3[[#This Row],[Selling_Price]]</f>
        <v>2135</v>
      </c>
      <c r="K3898" s="3">
        <f t="shared" si="242"/>
        <v>30.5</v>
      </c>
      <c r="L3898" s="3">
        <f t="shared" si="243"/>
        <v>2104.5</v>
      </c>
      <c r="M3898" s="3" t="str">
        <f>TEXT(Table3[[#This Row],[Date]], "mmmm")</f>
        <v>February</v>
      </c>
      <c r="N3898" s="3" t="str">
        <f>_xlfn.XLOOKUP(D3898,Customers!A:A,Customers!B:B )</f>
        <v>King LLC</v>
      </c>
      <c r="O3898" s="3" t="str">
        <f>_xlfn.XLOOKUP(C3898,Books!A:A,Books!B:B)</f>
        <v>Above treatment</v>
      </c>
      <c r="P3898" s="3" t="str">
        <f>INDEX(Customers!B:B,MATCH(D3898,Customers!A:A,0))</f>
        <v>King LLC</v>
      </c>
    </row>
    <row r="3899" spans="1:16">
      <c r="A3899" t="s">
        <v>4546</v>
      </c>
      <c r="B3899" s="5">
        <v>44972</v>
      </c>
      <c r="C3899" t="s">
        <v>94</v>
      </c>
      <c r="D3899" t="s">
        <v>368</v>
      </c>
      <c r="E3899">
        <v>4</v>
      </c>
      <c r="F3899" t="str">
        <f t="shared" si="240"/>
        <v>normal</v>
      </c>
      <c r="G3899" s="3">
        <v>262</v>
      </c>
      <c r="H3899">
        <v>10</v>
      </c>
      <c r="I3899" t="str">
        <f t="shared" si="241"/>
        <v>discounted</v>
      </c>
      <c r="J3899" s="3">
        <f>Table3[[#This Row],[Quantity_Sold]]*Table3[[#This Row],[Selling_Price]]</f>
        <v>1048</v>
      </c>
      <c r="K3899" s="3">
        <f t="shared" si="242"/>
        <v>26.2</v>
      </c>
      <c r="L3899" s="3">
        <f t="shared" si="243"/>
        <v>1021.8</v>
      </c>
      <c r="M3899" s="3" t="str">
        <f>TEXT(Table3[[#This Row],[Date]], "mmmm")</f>
        <v>February</v>
      </c>
      <c r="N3899" s="3" t="str">
        <f>_xlfn.XLOOKUP(D3899,Customers!A:A,Customers!B:B )</f>
        <v>Anderson-Martinez</v>
      </c>
      <c r="O3899" s="3" t="str">
        <f>_xlfn.XLOOKUP(C3899,Books!A:A,Books!B:B)</f>
        <v>Number owner</v>
      </c>
      <c r="P3899" s="3" t="str">
        <f>INDEX(Customers!B:B,MATCH(D3899,Customers!A:A,0))</f>
        <v>Anderson-Martinez</v>
      </c>
    </row>
    <row r="3900" spans="1:16">
      <c r="A3900" t="s">
        <v>4547</v>
      </c>
      <c r="B3900" s="5">
        <v>44958</v>
      </c>
      <c r="C3900" t="s">
        <v>26</v>
      </c>
      <c r="D3900" t="s">
        <v>202</v>
      </c>
      <c r="E3900">
        <v>10</v>
      </c>
      <c r="F3900" t="str">
        <f t="shared" si="240"/>
        <v>Bulk</v>
      </c>
      <c r="G3900" s="3">
        <v>210</v>
      </c>
      <c r="H3900">
        <v>10</v>
      </c>
      <c r="I3900" t="str">
        <f t="shared" si="241"/>
        <v>discounted</v>
      </c>
      <c r="J3900" s="3">
        <f>Table3[[#This Row],[Quantity_Sold]]*Table3[[#This Row],[Selling_Price]]</f>
        <v>2100</v>
      </c>
      <c r="K3900" s="3">
        <f t="shared" si="242"/>
        <v>21</v>
      </c>
      <c r="L3900" s="3">
        <f t="shared" si="243"/>
        <v>2079</v>
      </c>
      <c r="M3900" s="3" t="str">
        <f>TEXT(Table3[[#This Row],[Date]], "mmmm")</f>
        <v>February</v>
      </c>
      <c r="N3900" s="3" t="str">
        <f>_xlfn.XLOOKUP(D3900,Customers!A:A,Customers!B:B )</f>
        <v>Finley and Sons</v>
      </c>
      <c r="O3900" s="3" t="str">
        <f>_xlfn.XLOOKUP(C3900,Books!A:A,Books!B:B)</f>
        <v>Nearly material</v>
      </c>
      <c r="P3900" s="3" t="str">
        <f>INDEX(Customers!B:B,MATCH(D3900,Customers!A:A,0))</f>
        <v>Finley and Sons</v>
      </c>
    </row>
    <row r="3901" spans="1:16">
      <c r="A3901" t="s">
        <v>4548</v>
      </c>
      <c r="B3901" s="5">
        <v>44965</v>
      </c>
      <c r="C3901" t="s">
        <v>100</v>
      </c>
      <c r="D3901" t="s">
        <v>149</v>
      </c>
      <c r="E3901">
        <v>6</v>
      </c>
      <c r="F3901" t="str">
        <f t="shared" si="240"/>
        <v>Bulk</v>
      </c>
      <c r="G3901" s="3">
        <v>334</v>
      </c>
      <c r="H3901">
        <v>10</v>
      </c>
      <c r="I3901" t="str">
        <f t="shared" si="241"/>
        <v>discounted</v>
      </c>
      <c r="J3901" s="3">
        <f>Table3[[#This Row],[Quantity_Sold]]*Table3[[#This Row],[Selling_Price]]</f>
        <v>2004</v>
      </c>
      <c r="K3901" s="3">
        <f t="shared" si="242"/>
        <v>33.4</v>
      </c>
      <c r="L3901" s="3">
        <f t="shared" si="243"/>
        <v>1970.6</v>
      </c>
      <c r="M3901" s="3" t="str">
        <f>TEXT(Table3[[#This Row],[Date]], "mmmm")</f>
        <v>February</v>
      </c>
      <c r="N3901" s="3" t="str">
        <f>_xlfn.XLOOKUP(D3901,Customers!A:A,Customers!B:B )</f>
        <v>Webster LLC</v>
      </c>
      <c r="O3901" s="3" t="str">
        <f>_xlfn.XLOOKUP(C3901,Books!A:A,Books!B:B)</f>
        <v>Prevent particularly wrong</v>
      </c>
      <c r="P3901" s="3" t="str">
        <f>INDEX(Customers!B:B,MATCH(D3901,Customers!A:A,0))</f>
        <v>Webster LLC</v>
      </c>
    </row>
    <row r="3902" spans="1:16">
      <c r="A3902" t="s">
        <v>4549</v>
      </c>
      <c r="B3902" s="5">
        <v>44973</v>
      </c>
      <c r="C3902" t="s">
        <v>114</v>
      </c>
      <c r="D3902" t="s">
        <v>286</v>
      </c>
      <c r="E3902">
        <v>5</v>
      </c>
      <c r="F3902" t="str">
        <f t="shared" si="240"/>
        <v>normal</v>
      </c>
      <c r="G3902" s="3">
        <v>315</v>
      </c>
      <c r="H3902">
        <v>10</v>
      </c>
      <c r="I3902" t="str">
        <f t="shared" si="241"/>
        <v>discounted</v>
      </c>
      <c r="J3902" s="3">
        <f>Table3[[#This Row],[Quantity_Sold]]*Table3[[#This Row],[Selling_Price]]</f>
        <v>1575</v>
      </c>
      <c r="K3902" s="3">
        <f t="shared" si="242"/>
        <v>31.5</v>
      </c>
      <c r="L3902" s="3">
        <f t="shared" si="243"/>
        <v>1543.5</v>
      </c>
      <c r="M3902" s="3" t="str">
        <f>TEXT(Table3[[#This Row],[Date]], "mmmm")</f>
        <v>February</v>
      </c>
      <c r="N3902" s="3" t="str">
        <f>_xlfn.XLOOKUP(D3902,Customers!A:A,Customers!B:B )</f>
        <v>White-Cox</v>
      </c>
      <c r="O3902" s="3" t="str">
        <f>_xlfn.XLOOKUP(C3902,Books!A:A,Books!B:B)</f>
        <v>Detail difficult power</v>
      </c>
      <c r="P3902" s="3" t="str">
        <f>INDEX(Customers!B:B,MATCH(D3902,Customers!A:A,0))</f>
        <v>White-Cox</v>
      </c>
    </row>
    <row r="3903" spans="1:16">
      <c r="A3903" t="s">
        <v>4550</v>
      </c>
      <c r="B3903" s="5">
        <v>44977</v>
      </c>
      <c r="C3903" t="s">
        <v>68</v>
      </c>
      <c r="D3903" t="s">
        <v>438</v>
      </c>
      <c r="E3903">
        <v>10</v>
      </c>
      <c r="F3903" t="str">
        <f t="shared" si="240"/>
        <v>Bulk</v>
      </c>
      <c r="G3903" s="3">
        <v>410</v>
      </c>
      <c r="H3903">
        <v>10</v>
      </c>
      <c r="I3903" t="str">
        <f t="shared" si="241"/>
        <v>discounted</v>
      </c>
      <c r="J3903" s="3">
        <f>Table3[[#This Row],[Quantity_Sold]]*Table3[[#This Row],[Selling_Price]]</f>
        <v>4100</v>
      </c>
      <c r="K3903" s="3">
        <f t="shared" si="242"/>
        <v>41</v>
      </c>
      <c r="L3903" s="3">
        <f t="shared" si="243"/>
        <v>4059</v>
      </c>
      <c r="M3903" s="3" t="str">
        <f>TEXT(Table3[[#This Row],[Date]], "mmmm")</f>
        <v>February</v>
      </c>
      <c r="N3903" s="3" t="str">
        <f>_xlfn.XLOOKUP(D3903,Customers!A:A,Customers!B:B )</f>
        <v>Wolfe-Spencer</v>
      </c>
      <c r="O3903" s="3" t="str">
        <f>_xlfn.XLOOKUP(C3903,Books!A:A,Books!B:B)</f>
        <v>Audience will series</v>
      </c>
      <c r="P3903" s="3" t="str">
        <f>INDEX(Customers!B:B,MATCH(D3903,Customers!A:A,0))</f>
        <v>Wolfe-Spencer</v>
      </c>
    </row>
    <row r="3904" spans="1:16">
      <c r="A3904" t="s">
        <v>4551</v>
      </c>
      <c r="B3904" s="5">
        <v>44981</v>
      </c>
      <c r="C3904" t="s">
        <v>102</v>
      </c>
      <c r="D3904" t="s">
        <v>147</v>
      </c>
      <c r="E3904">
        <v>6</v>
      </c>
      <c r="F3904" t="str">
        <f t="shared" si="240"/>
        <v>Bulk</v>
      </c>
      <c r="G3904" s="3">
        <v>162</v>
      </c>
      <c r="H3904">
        <v>15</v>
      </c>
      <c r="I3904" t="str">
        <f t="shared" si="241"/>
        <v>discounted</v>
      </c>
      <c r="J3904" s="3">
        <f>Table3[[#This Row],[Quantity_Sold]]*Table3[[#This Row],[Selling_Price]]</f>
        <v>972</v>
      </c>
      <c r="K3904" s="3">
        <f t="shared" si="242"/>
        <v>24.3</v>
      </c>
      <c r="L3904" s="3">
        <f t="shared" si="243"/>
        <v>947.7</v>
      </c>
      <c r="M3904" s="3" t="str">
        <f>TEXT(Table3[[#This Row],[Date]], "mmmm")</f>
        <v>February</v>
      </c>
      <c r="N3904" s="3" t="str">
        <f>_xlfn.XLOOKUP(D3904,Customers!A:A,Customers!B:B )</f>
        <v>Callahan-Sullivan</v>
      </c>
      <c r="O3904" s="3" t="str">
        <f>_xlfn.XLOOKUP(C3904,Books!A:A,Books!B:B)</f>
        <v>Effort same</v>
      </c>
      <c r="P3904" s="3" t="str">
        <f>INDEX(Customers!B:B,MATCH(D3904,Customers!A:A,0))</f>
        <v>Callahan-Sullivan</v>
      </c>
    </row>
    <row r="3905" spans="1:16">
      <c r="A3905" t="s">
        <v>4552</v>
      </c>
      <c r="B3905" s="5">
        <v>44972</v>
      </c>
      <c r="C3905" t="s">
        <v>28</v>
      </c>
      <c r="D3905" t="s">
        <v>254</v>
      </c>
      <c r="E3905">
        <v>3</v>
      </c>
      <c r="F3905" t="str">
        <f t="shared" si="240"/>
        <v>normal</v>
      </c>
      <c r="G3905" s="3">
        <v>342</v>
      </c>
      <c r="H3905">
        <v>0</v>
      </c>
      <c r="I3905" t="str">
        <f t="shared" si="241"/>
        <v>full price</v>
      </c>
      <c r="J3905" s="3">
        <f>Table3[[#This Row],[Quantity_Sold]]*Table3[[#This Row],[Selling_Price]]</f>
        <v>1026</v>
      </c>
      <c r="K3905" s="3">
        <f t="shared" si="242"/>
        <v>0</v>
      </c>
      <c r="L3905" s="3">
        <f t="shared" si="243"/>
        <v>1026</v>
      </c>
      <c r="M3905" s="3" t="str">
        <f>TEXT(Table3[[#This Row],[Date]], "mmmm")</f>
        <v>February</v>
      </c>
      <c r="N3905" s="3" t="str">
        <f>_xlfn.XLOOKUP(D3905,Customers!A:A,Customers!B:B )</f>
        <v>Nielsen, Chandler and Erickson</v>
      </c>
      <c r="O3905" s="3" t="str">
        <f>_xlfn.XLOOKUP(C3905,Books!A:A,Books!B:B)</f>
        <v>Eat pattern view</v>
      </c>
      <c r="P3905" s="3" t="str">
        <f>INDEX(Customers!B:B,MATCH(D3905,Customers!A:A,0))</f>
        <v>Nielsen, Chandler and Erickson</v>
      </c>
    </row>
    <row r="3906" spans="1:16">
      <c r="A3906" t="s">
        <v>4553</v>
      </c>
      <c r="B3906" s="5">
        <v>44982</v>
      </c>
      <c r="C3906" t="s">
        <v>36</v>
      </c>
      <c r="D3906" t="s">
        <v>157</v>
      </c>
      <c r="E3906">
        <v>4</v>
      </c>
      <c r="F3906" t="str">
        <f t="shared" ref="F3906:F3969" si="244">IF(E3906&gt;5,"Bulk","normal")</f>
        <v>normal</v>
      </c>
      <c r="G3906" s="3">
        <v>420</v>
      </c>
      <c r="H3906">
        <v>10</v>
      </c>
      <c r="I3906" t="str">
        <f t="shared" ref="I3906:I3969" si="245">IF(H3906&gt;0,"discounted","full price")</f>
        <v>discounted</v>
      </c>
      <c r="J3906" s="3">
        <f>Table3[[#This Row],[Quantity_Sold]]*Table3[[#This Row],[Selling_Price]]</f>
        <v>1680</v>
      </c>
      <c r="K3906" s="3">
        <f t="shared" ref="K3906:K3969" si="246">H3906*G3906/100</f>
        <v>42</v>
      </c>
      <c r="L3906" s="3">
        <f t="shared" ref="L3906:L3969" si="247">J3906-K3906</f>
        <v>1638</v>
      </c>
      <c r="M3906" s="3" t="str">
        <f>TEXT(Table3[[#This Row],[Date]], "mmmm")</f>
        <v>February</v>
      </c>
      <c r="N3906" s="3" t="str">
        <f>_xlfn.XLOOKUP(D3906,Customers!A:A,Customers!B:B )</f>
        <v>Brown PLC</v>
      </c>
      <c r="O3906" s="3" t="str">
        <f>_xlfn.XLOOKUP(C3906,Books!A:A,Books!B:B)</f>
        <v>Try fast</v>
      </c>
      <c r="P3906" s="3" t="str">
        <f>INDEX(Customers!B:B,MATCH(D3906,Customers!A:A,0))</f>
        <v>Brown PLC</v>
      </c>
    </row>
    <row r="3907" spans="1:16">
      <c r="A3907" t="s">
        <v>4554</v>
      </c>
      <c r="B3907" s="5">
        <v>44971</v>
      </c>
      <c r="C3907" t="s">
        <v>64</v>
      </c>
      <c r="D3907" t="s">
        <v>412</v>
      </c>
      <c r="E3907">
        <v>5</v>
      </c>
      <c r="F3907" t="str">
        <f t="shared" si="244"/>
        <v>normal</v>
      </c>
      <c r="G3907" s="3">
        <v>487</v>
      </c>
      <c r="H3907">
        <v>15</v>
      </c>
      <c r="I3907" t="str">
        <f t="shared" si="245"/>
        <v>discounted</v>
      </c>
      <c r="J3907" s="3">
        <f>Table3[[#This Row],[Quantity_Sold]]*Table3[[#This Row],[Selling_Price]]</f>
        <v>2435</v>
      </c>
      <c r="K3907" s="3">
        <f t="shared" si="246"/>
        <v>73.05</v>
      </c>
      <c r="L3907" s="3">
        <f t="shared" si="247"/>
        <v>2361.9499999999998</v>
      </c>
      <c r="M3907" s="3" t="str">
        <f>TEXT(Table3[[#This Row],[Date]], "mmmm")</f>
        <v>February</v>
      </c>
      <c r="N3907" s="3" t="str">
        <f>_xlfn.XLOOKUP(D3907,Customers!A:A,Customers!B:B )</f>
        <v>Mitchell, Mason and Cross</v>
      </c>
      <c r="O3907" s="3" t="str">
        <f>_xlfn.XLOOKUP(C3907,Books!A:A,Books!B:B)</f>
        <v>Health beyond back</v>
      </c>
      <c r="P3907" s="3" t="str">
        <f>INDEX(Customers!B:B,MATCH(D3907,Customers!A:A,0))</f>
        <v>Mitchell, Mason and Cross</v>
      </c>
    </row>
    <row r="3908" spans="1:16">
      <c r="A3908" t="s">
        <v>4555</v>
      </c>
      <c r="B3908" s="5">
        <v>44958</v>
      </c>
      <c r="C3908" t="s">
        <v>118</v>
      </c>
      <c r="D3908" t="s">
        <v>536</v>
      </c>
      <c r="E3908">
        <v>4</v>
      </c>
      <c r="F3908" t="str">
        <f t="shared" si="244"/>
        <v>normal</v>
      </c>
      <c r="G3908" s="3">
        <v>192</v>
      </c>
      <c r="H3908">
        <v>15</v>
      </c>
      <c r="I3908" t="str">
        <f t="shared" si="245"/>
        <v>discounted</v>
      </c>
      <c r="J3908" s="3">
        <f>Table3[[#This Row],[Quantity_Sold]]*Table3[[#This Row],[Selling_Price]]</f>
        <v>768</v>
      </c>
      <c r="K3908" s="3">
        <f t="shared" si="246"/>
        <v>28.8</v>
      </c>
      <c r="L3908" s="3">
        <f t="shared" si="247"/>
        <v>739.2</v>
      </c>
      <c r="M3908" s="3" t="str">
        <f>TEXT(Table3[[#This Row],[Date]], "mmmm")</f>
        <v>February</v>
      </c>
      <c r="N3908" s="3" t="str">
        <f>_xlfn.XLOOKUP(D3908,Customers!A:A,Customers!B:B )</f>
        <v>Watts, Phillips and Vang</v>
      </c>
      <c r="O3908" s="3" t="str">
        <f>_xlfn.XLOOKUP(C3908,Books!A:A,Books!B:B)</f>
        <v>Attorney</v>
      </c>
      <c r="P3908" s="3" t="str">
        <f>INDEX(Customers!B:B,MATCH(D3908,Customers!A:A,0))</f>
        <v>Watts, Phillips and Vang</v>
      </c>
    </row>
    <row r="3909" spans="1:16">
      <c r="A3909" t="s">
        <v>4556</v>
      </c>
      <c r="B3909" s="5">
        <v>44975</v>
      </c>
      <c r="C3909" t="s">
        <v>34</v>
      </c>
      <c r="D3909" t="s">
        <v>214</v>
      </c>
      <c r="E3909">
        <v>5</v>
      </c>
      <c r="F3909" t="str">
        <f t="shared" si="244"/>
        <v>normal</v>
      </c>
      <c r="G3909" s="3">
        <v>284</v>
      </c>
      <c r="H3909">
        <v>10</v>
      </c>
      <c r="I3909" t="str">
        <f t="shared" si="245"/>
        <v>discounted</v>
      </c>
      <c r="J3909" s="3">
        <f>Table3[[#This Row],[Quantity_Sold]]*Table3[[#This Row],[Selling_Price]]</f>
        <v>1420</v>
      </c>
      <c r="K3909" s="3">
        <f t="shared" si="246"/>
        <v>28.4</v>
      </c>
      <c r="L3909" s="3">
        <f t="shared" si="247"/>
        <v>1391.6</v>
      </c>
      <c r="M3909" s="3" t="str">
        <f>TEXT(Table3[[#This Row],[Date]], "mmmm")</f>
        <v>February</v>
      </c>
      <c r="N3909" s="3" t="str">
        <f>_xlfn.XLOOKUP(D3909,Customers!A:A,Customers!B:B )</f>
        <v>Cummings, Taylor and Pearson</v>
      </c>
      <c r="O3909" s="3" t="str">
        <f>_xlfn.XLOOKUP(C3909,Books!A:A,Books!B:B)</f>
        <v>Against realize bill</v>
      </c>
      <c r="P3909" s="3" t="str">
        <f>INDEX(Customers!B:B,MATCH(D3909,Customers!A:A,0))</f>
        <v>Cummings, Taylor and Pearson</v>
      </c>
    </row>
    <row r="3910" spans="1:16">
      <c r="A3910" t="s">
        <v>4557</v>
      </c>
      <c r="B3910" s="5">
        <v>44959</v>
      </c>
      <c r="C3910" t="s">
        <v>74</v>
      </c>
      <c r="D3910" t="s">
        <v>184</v>
      </c>
      <c r="E3910">
        <v>4</v>
      </c>
      <c r="F3910" t="str">
        <f t="shared" si="244"/>
        <v>normal</v>
      </c>
      <c r="G3910" s="3">
        <v>347</v>
      </c>
      <c r="H3910">
        <v>10</v>
      </c>
      <c r="I3910" t="str">
        <f t="shared" si="245"/>
        <v>discounted</v>
      </c>
      <c r="J3910" s="3">
        <f>Table3[[#This Row],[Quantity_Sold]]*Table3[[#This Row],[Selling_Price]]</f>
        <v>1388</v>
      </c>
      <c r="K3910" s="3">
        <f t="shared" si="246"/>
        <v>34.700000000000003</v>
      </c>
      <c r="L3910" s="3">
        <f t="shared" si="247"/>
        <v>1353.3</v>
      </c>
      <c r="M3910" s="3" t="str">
        <f>TEXT(Table3[[#This Row],[Date]], "mmmm")</f>
        <v>February</v>
      </c>
      <c r="N3910" s="3" t="str">
        <f>_xlfn.XLOOKUP(D3910,Customers!A:A,Customers!B:B )</f>
        <v>Wells, Jones and Rogers</v>
      </c>
      <c r="O3910" s="3" t="str">
        <f>_xlfn.XLOOKUP(C3910,Books!A:A,Books!B:B)</f>
        <v>Think either pressure</v>
      </c>
      <c r="P3910" s="3" t="str">
        <f>INDEX(Customers!B:B,MATCH(D3910,Customers!A:A,0))</f>
        <v>Wells, Jones and Rogers</v>
      </c>
    </row>
    <row r="3911" spans="1:16">
      <c r="A3911" t="s">
        <v>4558</v>
      </c>
      <c r="B3911" s="5">
        <v>44979</v>
      </c>
      <c r="C3911" t="s">
        <v>114</v>
      </c>
      <c r="D3911" t="s">
        <v>272</v>
      </c>
      <c r="E3911">
        <v>3</v>
      </c>
      <c r="F3911" t="str">
        <f t="shared" si="244"/>
        <v>normal</v>
      </c>
      <c r="G3911" s="3">
        <v>315</v>
      </c>
      <c r="H3911">
        <v>15</v>
      </c>
      <c r="I3911" t="str">
        <f t="shared" si="245"/>
        <v>discounted</v>
      </c>
      <c r="J3911" s="3">
        <f>Table3[[#This Row],[Quantity_Sold]]*Table3[[#This Row],[Selling_Price]]</f>
        <v>945</v>
      </c>
      <c r="K3911" s="3">
        <f t="shared" si="246"/>
        <v>47.25</v>
      </c>
      <c r="L3911" s="3">
        <f t="shared" si="247"/>
        <v>897.75</v>
      </c>
      <c r="M3911" s="3" t="str">
        <f>TEXT(Table3[[#This Row],[Date]], "mmmm")</f>
        <v>February</v>
      </c>
      <c r="N3911" s="3" t="str">
        <f>_xlfn.XLOOKUP(D3911,Customers!A:A,Customers!B:B )</f>
        <v>Garcia, Scott and Beltran</v>
      </c>
      <c r="O3911" s="3" t="str">
        <f>_xlfn.XLOOKUP(C3911,Books!A:A,Books!B:B)</f>
        <v>Detail difficult power</v>
      </c>
      <c r="P3911" s="3" t="str">
        <f>INDEX(Customers!B:B,MATCH(D3911,Customers!A:A,0))</f>
        <v>Garcia, Scott and Beltran</v>
      </c>
    </row>
    <row r="3912" spans="1:16">
      <c r="A3912" t="s">
        <v>4559</v>
      </c>
      <c r="B3912" s="5">
        <v>44980</v>
      </c>
      <c r="C3912" t="s">
        <v>44</v>
      </c>
      <c r="D3912" t="s">
        <v>410</v>
      </c>
      <c r="E3912">
        <v>2</v>
      </c>
      <c r="F3912" t="str">
        <f t="shared" si="244"/>
        <v>normal</v>
      </c>
      <c r="G3912" s="3">
        <v>295</v>
      </c>
      <c r="H3912">
        <v>15</v>
      </c>
      <c r="I3912" t="str">
        <f t="shared" si="245"/>
        <v>discounted</v>
      </c>
      <c r="J3912" s="3">
        <f>Table3[[#This Row],[Quantity_Sold]]*Table3[[#This Row],[Selling_Price]]</f>
        <v>590</v>
      </c>
      <c r="K3912" s="3">
        <f t="shared" si="246"/>
        <v>44.25</v>
      </c>
      <c r="L3912" s="3">
        <f t="shared" si="247"/>
        <v>545.75</v>
      </c>
      <c r="M3912" s="3" t="str">
        <f>TEXT(Table3[[#This Row],[Date]], "mmmm")</f>
        <v>February</v>
      </c>
      <c r="N3912" s="3" t="str">
        <f>_xlfn.XLOOKUP(D3912,Customers!A:A,Customers!B:B )</f>
        <v>Norris Group</v>
      </c>
      <c r="O3912" s="3" t="str">
        <f>_xlfn.XLOOKUP(C3912,Books!A:A,Books!B:B)</f>
        <v>Once suddenly</v>
      </c>
      <c r="P3912" s="3" t="str">
        <f>INDEX(Customers!B:B,MATCH(D3912,Customers!A:A,0))</f>
        <v>Norris Group</v>
      </c>
    </row>
    <row r="3913" spans="1:16">
      <c r="A3913" t="s">
        <v>4560</v>
      </c>
      <c r="B3913" s="5">
        <v>44973</v>
      </c>
      <c r="C3913" t="s">
        <v>18</v>
      </c>
      <c r="D3913" t="s">
        <v>616</v>
      </c>
      <c r="E3913">
        <v>1</v>
      </c>
      <c r="F3913" t="str">
        <f t="shared" si="244"/>
        <v>normal</v>
      </c>
      <c r="G3913" s="3">
        <v>500</v>
      </c>
      <c r="H3913">
        <v>0</v>
      </c>
      <c r="I3913" t="str">
        <f t="shared" si="245"/>
        <v>full price</v>
      </c>
      <c r="J3913" s="3">
        <f>Table3[[#This Row],[Quantity_Sold]]*Table3[[#This Row],[Selling_Price]]</f>
        <v>500</v>
      </c>
      <c r="K3913" s="3">
        <f t="shared" si="246"/>
        <v>0</v>
      </c>
      <c r="L3913" s="3">
        <f t="shared" si="247"/>
        <v>500</v>
      </c>
      <c r="M3913" s="3" t="str">
        <f>TEXT(Table3[[#This Row],[Date]], "mmmm")</f>
        <v>February</v>
      </c>
      <c r="N3913" s="3" t="str">
        <f>_xlfn.XLOOKUP(D3913,Customers!A:A,Customers!B:B )</f>
        <v>Parker-Turner</v>
      </c>
      <c r="O3913" s="3" t="str">
        <f>_xlfn.XLOOKUP(C3913,Books!A:A,Books!B:B)</f>
        <v>Cell become</v>
      </c>
      <c r="P3913" s="3" t="str">
        <f>INDEX(Customers!B:B,MATCH(D3913,Customers!A:A,0))</f>
        <v>Parker-Turner</v>
      </c>
    </row>
    <row r="3914" spans="1:16">
      <c r="A3914" t="s">
        <v>4561</v>
      </c>
      <c r="B3914" s="5">
        <v>44973</v>
      </c>
      <c r="C3914" t="s">
        <v>10</v>
      </c>
      <c r="D3914" t="s">
        <v>274</v>
      </c>
      <c r="E3914">
        <v>3</v>
      </c>
      <c r="F3914" t="str">
        <f t="shared" si="244"/>
        <v>normal</v>
      </c>
      <c r="G3914" s="3">
        <v>167</v>
      </c>
      <c r="H3914">
        <v>15</v>
      </c>
      <c r="I3914" t="str">
        <f t="shared" si="245"/>
        <v>discounted</v>
      </c>
      <c r="J3914" s="3">
        <f>Table3[[#This Row],[Quantity_Sold]]*Table3[[#This Row],[Selling_Price]]</f>
        <v>501</v>
      </c>
      <c r="K3914" s="3">
        <f t="shared" si="246"/>
        <v>25.05</v>
      </c>
      <c r="L3914" s="3">
        <f t="shared" si="247"/>
        <v>475.95</v>
      </c>
      <c r="M3914" s="3" t="str">
        <f>TEXT(Table3[[#This Row],[Date]], "mmmm")</f>
        <v>February</v>
      </c>
      <c r="N3914" s="3" t="str">
        <f>_xlfn.XLOOKUP(D3914,Customers!A:A,Customers!B:B )</f>
        <v>Green, Wilson and Flynn</v>
      </c>
      <c r="O3914" s="3" t="str">
        <f>_xlfn.XLOOKUP(C3914,Books!A:A,Books!B:B)</f>
        <v>Late</v>
      </c>
      <c r="P3914" s="3" t="str">
        <f>INDEX(Customers!B:B,MATCH(D3914,Customers!A:A,0))</f>
        <v>Green, Wilson and Flynn</v>
      </c>
    </row>
    <row r="3915" spans="1:16">
      <c r="A3915" t="s">
        <v>4562</v>
      </c>
      <c r="B3915" s="5">
        <v>44964</v>
      </c>
      <c r="C3915" t="s">
        <v>58</v>
      </c>
      <c r="D3915" t="s">
        <v>320</v>
      </c>
      <c r="E3915">
        <v>4</v>
      </c>
      <c r="F3915" t="str">
        <f t="shared" si="244"/>
        <v>normal</v>
      </c>
      <c r="G3915" s="3">
        <v>467</v>
      </c>
      <c r="H3915">
        <v>10</v>
      </c>
      <c r="I3915" t="str">
        <f t="shared" si="245"/>
        <v>discounted</v>
      </c>
      <c r="J3915" s="3">
        <f>Table3[[#This Row],[Quantity_Sold]]*Table3[[#This Row],[Selling_Price]]</f>
        <v>1868</v>
      </c>
      <c r="K3915" s="3">
        <f t="shared" si="246"/>
        <v>46.7</v>
      </c>
      <c r="L3915" s="3">
        <f t="shared" si="247"/>
        <v>1821.3</v>
      </c>
      <c r="M3915" s="3" t="str">
        <f>TEXT(Table3[[#This Row],[Date]], "mmmm")</f>
        <v>February</v>
      </c>
      <c r="N3915" s="3" t="str">
        <f>_xlfn.XLOOKUP(D3915,Customers!A:A,Customers!B:B )</f>
        <v>Warner, Willis and Ray</v>
      </c>
      <c r="O3915" s="3" t="str">
        <f>_xlfn.XLOOKUP(C3915,Books!A:A,Books!B:B)</f>
        <v>World threat</v>
      </c>
      <c r="P3915" s="3" t="str">
        <f>INDEX(Customers!B:B,MATCH(D3915,Customers!A:A,0))</f>
        <v>Warner, Willis and Ray</v>
      </c>
    </row>
    <row r="3916" spans="1:16">
      <c r="A3916" t="s">
        <v>4563</v>
      </c>
      <c r="B3916" s="5">
        <v>44958</v>
      </c>
      <c r="C3916" t="s">
        <v>110</v>
      </c>
      <c r="D3916" t="s">
        <v>216</v>
      </c>
      <c r="E3916">
        <v>3</v>
      </c>
      <c r="F3916" t="str">
        <f t="shared" si="244"/>
        <v>normal</v>
      </c>
      <c r="G3916" s="3">
        <v>451</v>
      </c>
      <c r="H3916">
        <v>10</v>
      </c>
      <c r="I3916" t="str">
        <f t="shared" si="245"/>
        <v>discounted</v>
      </c>
      <c r="J3916" s="3">
        <f>Table3[[#This Row],[Quantity_Sold]]*Table3[[#This Row],[Selling_Price]]</f>
        <v>1353</v>
      </c>
      <c r="K3916" s="3">
        <f t="shared" si="246"/>
        <v>45.1</v>
      </c>
      <c r="L3916" s="3">
        <f t="shared" si="247"/>
        <v>1307.9000000000001</v>
      </c>
      <c r="M3916" s="3" t="str">
        <f>TEXT(Table3[[#This Row],[Date]], "mmmm")</f>
        <v>February</v>
      </c>
      <c r="N3916" s="3" t="str">
        <f>_xlfn.XLOOKUP(D3916,Customers!A:A,Customers!B:B )</f>
        <v>Evans PLC</v>
      </c>
      <c r="O3916" s="3" t="str">
        <f>_xlfn.XLOOKUP(C3916,Books!A:A,Books!B:B)</f>
        <v>Sense produce</v>
      </c>
      <c r="P3916" s="3" t="str">
        <f>INDEX(Customers!B:B,MATCH(D3916,Customers!A:A,0))</f>
        <v>Evans PLC</v>
      </c>
    </row>
    <row r="3917" spans="1:16">
      <c r="A3917" t="s">
        <v>4564</v>
      </c>
      <c r="B3917" s="5">
        <v>44959</v>
      </c>
      <c r="C3917" t="s">
        <v>124</v>
      </c>
      <c r="D3917" t="s">
        <v>494</v>
      </c>
      <c r="E3917">
        <v>8</v>
      </c>
      <c r="F3917" t="str">
        <f t="shared" si="244"/>
        <v>Bulk</v>
      </c>
      <c r="G3917" s="3">
        <v>362</v>
      </c>
      <c r="H3917">
        <v>15</v>
      </c>
      <c r="I3917" t="str">
        <f t="shared" si="245"/>
        <v>discounted</v>
      </c>
      <c r="J3917" s="3">
        <f>Table3[[#This Row],[Quantity_Sold]]*Table3[[#This Row],[Selling_Price]]</f>
        <v>2896</v>
      </c>
      <c r="K3917" s="3">
        <f t="shared" si="246"/>
        <v>54.3</v>
      </c>
      <c r="L3917" s="3">
        <f t="shared" si="247"/>
        <v>2841.7</v>
      </c>
      <c r="M3917" s="3" t="str">
        <f>TEXT(Table3[[#This Row],[Date]], "mmmm")</f>
        <v>February</v>
      </c>
      <c r="N3917" s="3" t="str">
        <f>_xlfn.XLOOKUP(D3917,Customers!A:A,Customers!B:B )</f>
        <v>Garner Inc</v>
      </c>
      <c r="O3917" s="3" t="str">
        <f>_xlfn.XLOOKUP(C3917,Books!A:A,Books!B:B)</f>
        <v>Financial</v>
      </c>
      <c r="P3917" s="3" t="str">
        <f>INDEX(Customers!B:B,MATCH(D3917,Customers!A:A,0))</f>
        <v>Garner Inc</v>
      </c>
    </row>
    <row r="3918" spans="1:16">
      <c r="A3918" t="s">
        <v>4565</v>
      </c>
      <c r="B3918" s="5">
        <v>44975</v>
      </c>
      <c r="C3918" t="s">
        <v>90</v>
      </c>
      <c r="D3918" t="s">
        <v>436</v>
      </c>
      <c r="E3918">
        <v>2</v>
      </c>
      <c r="F3918" t="str">
        <f t="shared" si="244"/>
        <v>normal</v>
      </c>
      <c r="G3918" s="3">
        <v>222</v>
      </c>
      <c r="H3918">
        <v>15</v>
      </c>
      <c r="I3918" t="str">
        <f t="shared" si="245"/>
        <v>discounted</v>
      </c>
      <c r="J3918" s="3">
        <f>Table3[[#This Row],[Quantity_Sold]]*Table3[[#This Row],[Selling_Price]]</f>
        <v>444</v>
      </c>
      <c r="K3918" s="3">
        <f t="shared" si="246"/>
        <v>33.299999999999997</v>
      </c>
      <c r="L3918" s="3">
        <f t="shared" si="247"/>
        <v>410.7</v>
      </c>
      <c r="M3918" s="3" t="str">
        <f>TEXT(Table3[[#This Row],[Date]], "mmmm")</f>
        <v>February</v>
      </c>
      <c r="N3918" s="3" t="str">
        <f>_xlfn.XLOOKUP(D3918,Customers!A:A,Customers!B:B )</f>
        <v>Brown-Rivers</v>
      </c>
      <c r="O3918" s="3" t="str">
        <f>_xlfn.XLOOKUP(C3918,Books!A:A,Books!B:B)</f>
        <v>Remember approach buy</v>
      </c>
      <c r="P3918" s="3" t="str">
        <f>INDEX(Customers!B:B,MATCH(D3918,Customers!A:A,0))</f>
        <v>Brown-Rivers</v>
      </c>
    </row>
    <row r="3919" spans="1:16">
      <c r="A3919" t="s">
        <v>4566</v>
      </c>
      <c r="B3919" s="5">
        <v>44971</v>
      </c>
      <c r="C3919" t="s">
        <v>72</v>
      </c>
      <c r="D3919" t="s">
        <v>236</v>
      </c>
      <c r="E3919">
        <v>8</v>
      </c>
      <c r="F3919" t="str">
        <f t="shared" si="244"/>
        <v>Bulk</v>
      </c>
      <c r="G3919" s="3">
        <v>423</v>
      </c>
      <c r="H3919">
        <v>0</v>
      </c>
      <c r="I3919" t="str">
        <f t="shared" si="245"/>
        <v>full price</v>
      </c>
      <c r="J3919" s="3">
        <f>Table3[[#This Row],[Quantity_Sold]]*Table3[[#This Row],[Selling_Price]]</f>
        <v>3384</v>
      </c>
      <c r="K3919" s="3">
        <f t="shared" si="246"/>
        <v>0</v>
      </c>
      <c r="L3919" s="3">
        <f t="shared" si="247"/>
        <v>3384</v>
      </c>
      <c r="M3919" s="3" t="str">
        <f>TEXT(Table3[[#This Row],[Date]], "mmmm")</f>
        <v>February</v>
      </c>
      <c r="N3919" s="3" t="str">
        <f>_xlfn.XLOOKUP(D3919,Customers!A:A,Customers!B:B )</f>
        <v>Davis, Franklin and Pollard</v>
      </c>
      <c r="O3919" s="3" t="str">
        <f>_xlfn.XLOOKUP(C3919,Books!A:A,Books!B:B)</f>
        <v>Remain hard</v>
      </c>
      <c r="P3919" s="3" t="str">
        <f>INDEX(Customers!B:B,MATCH(D3919,Customers!A:A,0))</f>
        <v>Davis, Franklin and Pollard</v>
      </c>
    </row>
    <row r="3920" spans="1:16">
      <c r="A3920" t="s">
        <v>4567</v>
      </c>
      <c r="B3920" s="5">
        <v>44962</v>
      </c>
      <c r="C3920" t="s">
        <v>80</v>
      </c>
      <c r="D3920" t="s">
        <v>342</v>
      </c>
      <c r="E3920">
        <v>1</v>
      </c>
      <c r="F3920" t="str">
        <f t="shared" si="244"/>
        <v>normal</v>
      </c>
      <c r="G3920" s="3">
        <v>164</v>
      </c>
      <c r="H3920">
        <v>5</v>
      </c>
      <c r="I3920" t="str">
        <f t="shared" si="245"/>
        <v>discounted</v>
      </c>
      <c r="J3920" s="3">
        <f>Table3[[#This Row],[Quantity_Sold]]*Table3[[#This Row],[Selling_Price]]</f>
        <v>164</v>
      </c>
      <c r="K3920" s="3">
        <f t="shared" si="246"/>
        <v>8.1999999999999993</v>
      </c>
      <c r="L3920" s="3">
        <f t="shared" si="247"/>
        <v>155.80000000000001</v>
      </c>
      <c r="M3920" s="3" t="str">
        <f>TEXT(Table3[[#This Row],[Date]], "mmmm")</f>
        <v>February</v>
      </c>
      <c r="N3920" s="3" t="str">
        <f>_xlfn.XLOOKUP(D3920,Customers!A:A,Customers!B:B )</f>
        <v>Cooper-Bennett</v>
      </c>
      <c r="O3920" s="3" t="str">
        <f>_xlfn.XLOOKUP(C3920,Books!A:A,Books!B:B)</f>
        <v>Can apply</v>
      </c>
      <c r="P3920" s="3" t="str">
        <f>INDEX(Customers!B:B,MATCH(D3920,Customers!A:A,0))</f>
        <v>Cooper-Bennett</v>
      </c>
    </row>
    <row r="3921" spans="1:16">
      <c r="A3921" t="s">
        <v>4568</v>
      </c>
      <c r="B3921" s="5">
        <v>44966</v>
      </c>
      <c r="C3921" t="s">
        <v>10</v>
      </c>
      <c r="D3921" t="s">
        <v>412</v>
      </c>
      <c r="E3921">
        <v>4</v>
      </c>
      <c r="F3921" t="str">
        <f t="shared" si="244"/>
        <v>normal</v>
      </c>
      <c r="G3921" s="3">
        <v>167</v>
      </c>
      <c r="H3921">
        <v>0</v>
      </c>
      <c r="I3921" t="str">
        <f t="shared" si="245"/>
        <v>full price</v>
      </c>
      <c r="J3921" s="3">
        <f>Table3[[#This Row],[Quantity_Sold]]*Table3[[#This Row],[Selling_Price]]</f>
        <v>668</v>
      </c>
      <c r="K3921" s="3">
        <f t="shared" si="246"/>
        <v>0</v>
      </c>
      <c r="L3921" s="3">
        <f t="shared" si="247"/>
        <v>668</v>
      </c>
      <c r="M3921" s="3" t="str">
        <f>TEXT(Table3[[#This Row],[Date]], "mmmm")</f>
        <v>February</v>
      </c>
      <c r="N3921" s="3" t="str">
        <f>_xlfn.XLOOKUP(D3921,Customers!A:A,Customers!B:B )</f>
        <v>Mitchell, Mason and Cross</v>
      </c>
      <c r="O3921" s="3" t="str">
        <f>_xlfn.XLOOKUP(C3921,Books!A:A,Books!B:B)</f>
        <v>Late</v>
      </c>
      <c r="P3921" s="3" t="str">
        <f>INDEX(Customers!B:B,MATCH(D3921,Customers!A:A,0))</f>
        <v>Mitchell, Mason and Cross</v>
      </c>
    </row>
    <row r="3922" spans="1:16">
      <c r="A3922" t="s">
        <v>4569</v>
      </c>
      <c r="B3922" s="5">
        <v>44981</v>
      </c>
      <c r="C3922" t="s">
        <v>124</v>
      </c>
      <c r="D3922" t="s">
        <v>536</v>
      </c>
      <c r="E3922">
        <v>1</v>
      </c>
      <c r="F3922" t="str">
        <f t="shared" si="244"/>
        <v>normal</v>
      </c>
      <c r="G3922" s="3">
        <v>362</v>
      </c>
      <c r="H3922">
        <v>5</v>
      </c>
      <c r="I3922" t="str">
        <f t="shared" si="245"/>
        <v>discounted</v>
      </c>
      <c r="J3922" s="3">
        <f>Table3[[#This Row],[Quantity_Sold]]*Table3[[#This Row],[Selling_Price]]</f>
        <v>362</v>
      </c>
      <c r="K3922" s="3">
        <f t="shared" si="246"/>
        <v>18.100000000000001</v>
      </c>
      <c r="L3922" s="3">
        <f t="shared" si="247"/>
        <v>343.9</v>
      </c>
      <c r="M3922" s="3" t="str">
        <f>TEXT(Table3[[#This Row],[Date]], "mmmm")</f>
        <v>February</v>
      </c>
      <c r="N3922" s="3" t="str">
        <f>_xlfn.XLOOKUP(D3922,Customers!A:A,Customers!B:B )</f>
        <v>Watts, Phillips and Vang</v>
      </c>
      <c r="O3922" s="3" t="str">
        <f>_xlfn.XLOOKUP(C3922,Books!A:A,Books!B:B)</f>
        <v>Financial</v>
      </c>
      <c r="P3922" s="3" t="str">
        <f>INDEX(Customers!B:B,MATCH(D3922,Customers!A:A,0))</f>
        <v>Watts, Phillips and Vang</v>
      </c>
    </row>
    <row r="3923" spans="1:16">
      <c r="A3923" t="s">
        <v>4570</v>
      </c>
      <c r="B3923" s="5">
        <v>44970</v>
      </c>
      <c r="C3923" t="s">
        <v>26</v>
      </c>
      <c r="D3923" t="s">
        <v>238</v>
      </c>
      <c r="E3923">
        <v>5</v>
      </c>
      <c r="F3923" t="str">
        <f t="shared" si="244"/>
        <v>normal</v>
      </c>
      <c r="G3923" s="3">
        <v>210</v>
      </c>
      <c r="H3923">
        <v>15</v>
      </c>
      <c r="I3923" t="str">
        <f t="shared" si="245"/>
        <v>discounted</v>
      </c>
      <c r="J3923" s="3">
        <f>Table3[[#This Row],[Quantity_Sold]]*Table3[[#This Row],[Selling_Price]]</f>
        <v>1050</v>
      </c>
      <c r="K3923" s="3">
        <f t="shared" si="246"/>
        <v>31.5</v>
      </c>
      <c r="L3923" s="3">
        <f t="shared" si="247"/>
        <v>1018.5</v>
      </c>
      <c r="M3923" s="3" t="str">
        <f>TEXT(Table3[[#This Row],[Date]], "mmmm")</f>
        <v>February</v>
      </c>
      <c r="N3923" s="3" t="str">
        <f>_xlfn.XLOOKUP(D3923,Customers!A:A,Customers!B:B )</f>
        <v>Roach-Gonzalez</v>
      </c>
      <c r="O3923" s="3" t="str">
        <f>_xlfn.XLOOKUP(C3923,Books!A:A,Books!B:B)</f>
        <v>Nearly material</v>
      </c>
      <c r="P3923" s="3" t="str">
        <f>INDEX(Customers!B:B,MATCH(D3923,Customers!A:A,0))</f>
        <v>Roach-Gonzalez</v>
      </c>
    </row>
    <row r="3924" spans="1:16">
      <c r="A3924" t="s">
        <v>4571</v>
      </c>
      <c r="B3924" s="5">
        <v>44972</v>
      </c>
      <c r="C3924" t="s">
        <v>20</v>
      </c>
      <c r="D3924" t="s">
        <v>192</v>
      </c>
      <c r="E3924">
        <v>1</v>
      </c>
      <c r="F3924" t="str">
        <f t="shared" si="244"/>
        <v>normal</v>
      </c>
      <c r="G3924" s="3">
        <v>213</v>
      </c>
      <c r="H3924">
        <v>5</v>
      </c>
      <c r="I3924" t="str">
        <f t="shared" si="245"/>
        <v>discounted</v>
      </c>
      <c r="J3924" s="3">
        <f>Table3[[#This Row],[Quantity_Sold]]*Table3[[#This Row],[Selling_Price]]</f>
        <v>213</v>
      </c>
      <c r="K3924" s="3">
        <f t="shared" si="246"/>
        <v>10.65</v>
      </c>
      <c r="L3924" s="3">
        <f t="shared" si="247"/>
        <v>202.35</v>
      </c>
      <c r="M3924" s="3" t="str">
        <f>TEXT(Table3[[#This Row],[Date]], "mmmm")</f>
        <v>February</v>
      </c>
      <c r="N3924" s="3" t="str">
        <f>_xlfn.XLOOKUP(D3924,Customers!A:A,Customers!B:B )</f>
        <v>Evans LLC</v>
      </c>
      <c r="O3924" s="3" t="str">
        <f>_xlfn.XLOOKUP(C3924,Books!A:A,Books!B:B)</f>
        <v>System they</v>
      </c>
      <c r="P3924" s="3" t="str">
        <f>INDEX(Customers!B:B,MATCH(D3924,Customers!A:A,0))</f>
        <v>Evans LLC</v>
      </c>
    </row>
    <row r="3925" spans="1:16">
      <c r="A3925" t="s">
        <v>4572</v>
      </c>
      <c r="B3925" s="5">
        <v>44971</v>
      </c>
      <c r="C3925" t="s">
        <v>54</v>
      </c>
      <c r="D3925" t="s">
        <v>534</v>
      </c>
      <c r="E3925">
        <v>4</v>
      </c>
      <c r="F3925" t="str">
        <f t="shared" si="244"/>
        <v>normal</v>
      </c>
      <c r="G3925" s="3">
        <v>421</v>
      </c>
      <c r="H3925">
        <v>0</v>
      </c>
      <c r="I3925" t="str">
        <f t="shared" si="245"/>
        <v>full price</v>
      </c>
      <c r="J3925" s="3">
        <f>Table3[[#This Row],[Quantity_Sold]]*Table3[[#This Row],[Selling_Price]]</f>
        <v>1684</v>
      </c>
      <c r="K3925" s="3">
        <f t="shared" si="246"/>
        <v>0</v>
      </c>
      <c r="L3925" s="3">
        <f t="shared" si="247"/>
        <v>1684</v>
      </c>
      <c r="M3925" s="3" t="str">
        <f>TEXT(Table3[[#This Row],[Date]], "mmmm")</f>
        <v>February</v>
      </c>
      <c r="N3925" s="3" t="str">
        <f>_xlfn.XLOOKUP(D3925,Customers!A:A,Customers!B:B )</f>
        <v>Gonzalez Inc</v>
      </c>
      <c r="O3925" s="3" t="str">
        <f>_xlfn.XLOOKUP(C3925,Books!A:A,Books!B:B)</f>
        <v>Author director</v>
      </c>
      <c r="P3925" s="3" t="str">
        <f>INDEX(Customers!B:B,MATCH(D3925,Customers!A:A,0))</f>
        <v>Gonzalez Inc</v>
      </c>
    </row>
    <row r="3926" spans="1:16">
      <c r="A3926" t="s">
        <v>4573</v>
      </c>
      <c r="B3926" s="5">
        <v>44964</v>
      </c>
      <c r="C3926" t="s">
        <v>56</v>
      </c>
      <c r="D3926" t="s">
        <v>522</v>
      </c>
      <c r="E3926">
        <v>5</v>
      </c>
      <c r="F3926" t="str">
        <f t="shared" si="244"/>
        <v>normal</v>
      </c>
      <c r="G3926" s="3">
        <v>222</v>
      </c>
      <c r="H3926">
        <v>15</v>
      </c>
      <c r="I3926" t="str">
        <f t="shared" si="245"/>
        <v>discounted</v>
      </c>
      <c r="J3926" s="3">
        <f>Table3[[#This Row],[Quantity_Sold]]*Table3[[#This Row],[Selling_Price]]</f>
        <v>1110</v>
      </c>
      <c r="K3926" s="3">
        <f t="shared" si="246"/>
        <v>33.299999999999997</v>
      </c>
      <c r="L3926" s="3">
        <f t="shared" si="247"/>
        <v>1076.7</v>
      </c>
      <c r="M3926" s="3" t="str">
        <f>TEXT(Table3[[#This Row],[Date]], "mmmm")</f>
        <v>February</v>
      </c>
      <c r="N3926" s="3" t="str">
        <f>_xlfn.XLOOKUP(D3926,Customers!A:A,Customers!B:B )</f>
        <v>Williams-Ross</v>
      </c>
      <c r="O3926" s="3" t="str">
        <f>_xlfn.XLOOKUP(C3926,Books!A:A,Books!B:B)</f>
        <v>Unit coach</v>
      </c>
      <c r="P3926" s="3" t="str">
        <f>INDEX(Customers!B:B,MATCH(D3926,Customers!A:A,0))</f>
        <v>Williams-Ross</v>
      </c>
    </row>
    <row r="3927" spans="1:16">
      <c r="A3927" t="s">
        <v>4574</v>
      </c>
      <c r="B3927" s="5">
        <v>44967</v>
      </c>
      <c r="C3927" t="s">
        <v>60</v>
      </c>
      <c r="D3927" t="s">
        <v>402</v>
      </c>
      <c r="E3927">
        <v>1</v>
      </c>
      <c r="F3927" t="str">
        <f t="shared" si="244"/>
        <v>normal</v>
      </c>
      <c r="G3927" s="3">
        <v>459</v>
      </c>
      <c r="H3927">
        <v>15</v>
      </c>
      <c r="I3927" t="str">
        <f t="shared" si="245"/>
        <v>discounted</v>
      </c>
      <c r="J3927" s="3">
        <f>Table3[[#This Row],[Quantity_Sold]]*Table3[[#This Row],[Selling_Price]]</f>
        <v>459</v>
      </c>
      <c r="K3927" s="3">
        <f t="shared" si="246"/>
        <v>68.849999999999994</v>
      </c>
      <c r="L3927" s="3">
        <f t="shared" si="247"/>
        <v>390.15</v>
      </c>
      <c r="M3927" s="3" t="str">
        <f>TEXT(Table3[[#This Row],[Date]], "mmmm")</f>
        <v>February</v>
      </c>
      <c r="N3927" s="3" t="str">
        <f>_xlfn.XLOOKUP(D3927,Customers!A:A,Customers!B:B )</f>
        <v>Caldwell PLC</v>
      </c>
      <c r="O3927" s="3" t="str">
        <f>_xlfn.XLOOKUP(C3927,Books!A:A,Books!B:B)</f>
        <v>Whatever method</v>
      </c>
      <c r="P3927" s="3" t="str">
        <f>INDEX(Customers!B:B,MATCH(D3927,Customers!A:A,0))</f>
        <v>Caldwell PLC</v>
      </c>
    </row>
    <row r="3928" spans="1:16">
      <c r="A3928" t="s">
        <v>4575</v>
      </c>
      <c r="B3928" s="5">
        <v>44980</v>
      </c>
      <c r="C3928" t="s">
        <v>84</v>
      </c>
      <c r="D3928" t="s">
        <v>190</v>
      </c>
      <c r="E3928">
        <v>7</v>
      </c>
      <c r="F3928" t="str">
        <f t="shared" si="244"/>
        <v>Bulk</v>
      </c>
      <c r="G3928" s="3">
        <v>481</v>
      </c>
      <c r="H3928">
        <v>0</v>
      </c>
      <c r="I3928" t="str">
        <f t="shared" si="245"/>
        <v>full price</v>
      </c>
      <c r="J3928" s="3">
        <f>Table3[[#This Row],[Quantity_Sold]]*Table3[[#This Row],[Selling_Price]]</f>
        <v>3367</v>
      </c>
      <c r="K3928" s="3">
        <f t="shared" si="246"/>
        <v>0</v>
      </c>
      <c r="L3928" s="3">
        <f t="shared" si="247"/>
        <v>3367</v>
      </c>
      <c r="M3928" s="3" t="str">
        <f>TEXT(Table3[[#This Row],[Date]], "mmmm")</f>
        <v>February</v>
      </c>
      <c r="N3928" s="3" t="str">
        <f>_xlfn.XLOOKUP(D3928,Customers!A:A,Customers!B:B )</f>
        <v>Rowland-Morgan</v>
      </c>
      <c r="O3928" s="3" t="str">
        <f>_xlfn.XLOOKUP(C3928,Books!A:A,Books!B:B)</f>
        <v>Statement back brother</v>
      </c>
      <c r="P3928" s="3" t="str">
        <f>INDEX(Customers!B:B,MATCH(D3928,Customers!A:A,0))</f>
        <v>Rowland-Morgan</v>
      </c>
    </row>
    <row r="3929" spans="1:16">
      <c r="A3929" t="s">
        <v>4576</v>
      </c>
      <c r="B3929" s="5">
        <v>44967</v>
      </c>
      <c r="C3929" t="s">
        <v>38</v>
      </c>
      <c r="D3929" t="s">
        <v>530</v>
      </c>
      <c r="E3929">
        <v>3</v>
      </c>
      <c r="F3929" t="str">
        <f t="shared" si="244"/>
        <v>normal</v>
      </c>
      <c r="G3929" s="3">
        <v>417</v>
      </c>
      <c r="H3929">
        <v>15</v>
      </c>
      <c r="I3929" t="str">
        <f t="shared" si="245"/>
        <v>discounted</v>
      </c>
      <c r="J3929" s="3">
        <f>Table3[[#This Row],[Quantity_Sold]]*Table3[[#This Row],[Selling_Price]]</f>
        <v>1251</v>
      </c>
      <c r="K3929" s="3">
        <f t="shared" si="246"/>
        <v>62.55</v>
      </c>
      <c r="L3929" s="3">
        <f t="shared" si="247"/>
        <v>1188.45</v>
      </c>
      <c r="M3929" s="3" t="str">
        <f>TEXT(Table3[[#This Row],[Date]], "mmmm")</f>
        <v>February</v>
      </c>
      <c r="N3929" s="3" t="str">
        <f>_xlfn.XLOOKUP(D3929,Customers!A:A,Customers!B:B )</f>
        <v>Prince Group</v>
      </c>
      <c r="O3929" s="3" t="str">
        <f>_xlfn.XLOOKUP(C3929,Books!A:A,Books!B:B)</f>
        <v>Impact believe worker look</v>
      </c>
      <c r="P3929" s="3" t="str">
        <f>INDEX(Customers!B:B,MATCH(D3929,Customers!A:A,0))</f>
        <v>Prince Group</v>
      </c>
    </row>
    <row r="3930" spans="1:16">
      <c r="A3930" t="s">
        <v>4577</v>
      </c>
      <c r="B3930" s="5">
        <v>44975</v>
      </c>
      <c r="C3930" t="s">
        <v>64</v>
      </c>
      <c r="D3930" t="s">
        <v>542</v>
      </c>
      <c r="E3930">
        <v>4</v>
      </c>
      <c r="F3930" t="str">
        <f t="shared" si="244"/>
        <v>normal</v>
      </c>
      <c r="G3930" s="3">
        <v>487</v>
      </c>
      <c r="H3930">
        <v>0</v>
      </c>
      <c r="I3930" t="str">
        <f t="shared" si="245"/>
        <v>full price</v>
      </c>
      <c r="J3930" s="3">
        <f>Table3[[#This Row],[Quantity_Sold]]*Table3[[#This Row],[Selling_Price]]</f>
        <v>1948</v>
      </c>
      <c r="K3930" s="3">
        <f t="shared" si="246"/>
        <v>0</v>
      </c>
      <c r="L3930" s="3">
        <f t="shared" si="247"/>
        <v>1948</v>
      </c>
      <c r="M3930" s="3" t="str">
        <f>TEXT(Table3[[#This Row],[Date]], "mmmm")</f>
        <v>February</v>
      </c>
      <c r="N3930" s="3" t="str">
        <f>_xlfn.XLOOKUP(D3930,Customers!A:A,Customers!B:B )</f>
        <v>Rodriguez, Hammond and Mason</v>
      </c>
      <c r="O3930" s="3" t="str">
        <f>_xlfn.XLOOKUP(C3930,Books!A:A,Books!B:B)</f>
        <v>Health beyond back</v>
      </c>
      <c r="P3930" s="3" t="str">
        <f>INDEX(Customers!B:B,MATCH(D3930,Customers!A:A,0))</f>
        <v>Rodriguez, Hammond and Mason</v>
      </c>
    </row>
    <row r="3931" spans="1:16">
      <c r="A3931" t="s">
        <v>4578</v>
      </c>
      <c r="B3931" s="5">
        <v>44985</v>
      </c>
      <c r="C3931" t="s">
        <v>24</v>
      </c>
      <c r="D3931" t="s">
        <v>160</v>
      </c>
      <c r="E3931">
        <v>8</v>
      </c>
      <c r="F3931" t="str">
        <f t="shared" si="244"/>
        <v>Bulk</v>
      </c>
      <c r="G3931" s="3">
        <v>492</v>
      </c>
      <c r="H3931">
        <v>0</v>
      </c>
      <c r="I3931" t="str">
        <f t="shared" si="245"/>
        <v>full price</v>
      </c>
      <c r="J3931" s="3">
        <f>Table3[[#This Row],[Quantity_Sold]]*Table3[[#This Row],[Selling_Price]]</f>
        <v>3936</v>
      </c>
      <c r="K3931" s="3">
        <f t="shared" si="246"/>
        <v>0</v>
      </c>
      <c r="L3931" s="3">
        <f t="shared" si="247"/>
        <v>3936</v>
      </c>
      <c r="M3931" s="3" t="str">
        <f>TEXT(Table3[[#This Row],[Date]], "mmmm")</f>
        <v>February</v>
      </c>
      <c r="N3931" s="3" t="str">
        <f>_xlfn.XLOOKUP(D3931,Customers!A:A,Customers!B:B )</f>
        <v>Wu Group</v>
      </c>
      <c r="O3931" s="3" t="str">
        <f>_xlfn.XLOOKUP(C3931,Books!A:A,Books!B:B)</f>
        <v>Audience stop sport</v>
      </c>
      <c r="P3931" s="3" t="str">
        <f>INDEX(Customers!B:B,MATCH(D3931,Customers!A:A,0))</f>
        <v>Wu Group</v>
      </c>
    </row>
    <row r="3932" spans="1:16">
      <c r="A3932" t="s">
        <v>4579</v>
      </c>
      <c r="B3932" s="5">
        <v>44963</v>
      </c>
      <c r="C3932" t="s">
        <v>54</v>
      </c>
      <c r="D3932" t="s">
        <v>246</v>
      </c>
      <c r="E3932">
        <v>6</v>
      </c>
      <c r="F3932" t="str">
        <f t="shared" si="244"/>
        <v>Bulk</v>
      </c>
      <c r="G3932" s="3">
        <v>421</v>
      </c>
      <c r="H3932">
        <v>10</v>
      </c>
      <c r="I3932" t="str">
        <f t="shared" si="245"/>
        <v>discounted</v>
      </c>
      <c r="J3932" s="3">
        <f>Table3[[#This Row],[Quantity_Sold]]*Table3[[#This Row],[Selling_Price]]</f>
        <v>2526</v>
      </c>
      <c r="K3932" s="3">
        <f t="shared" si="246"/>
        <v>42.1</v>
      </c>
      <c r="L3932" s="3">
        <f t="shared" si="247"/>
        <v>2483.9</v>
      </c>
      <c r="M3932" s="3" t="str">
        <f>TEXT(Table3[[#This Row],[Date]], "mmmm")</f>
        <v>February</v>
      </c>
      <c r="N3932" s="3" t="str">
        <f>_xlfn.XLOOKUP(D3932,Customers!A:A,Customers!B:B )</f>
        <v>Murphy LLC</v>
      </c>
      <c r="O3932" s="3" t="str">
        <f>_xlfn.XLOOKUP(C3932,Books!A:A,Books!B:B)</f>
        <v>Author director</v>
      </c>
      <c r="P3932" s="3" t="str">
        <f>INDEX(Customers!B:B,MATCH(D3932,Customers!A:A,0))</f>
        <v>Murphy LLC</v>
      </c>
    </row>
    <row r="3933" spans="1:16">
      <c r="A3933" t="s">
        <v>4580</v>
      </c>
      <c r="B3933" s="5">
        <v>44979</v>
      </c>
      <c r="C3933" t="s">
        <v>86</v>
      </c>
      <c r="D3933" t="s">
        <v>364</v>
      </c>
      <c r="E3933">
        <v>2</v>
      </c>
      <c r="F3933" t="str">
        <f t="shared" si="244"/>
        <v>normal</v>
      </c>
      <c r="G3933" s="3">
        <v>356</v>
      </c>
      <c r="H3933">
        <v>5</v>
      </c>
      <c r="I3933" t="str">
        <f t="shared" si="245"/>
        <v>discounted</v>
      </c>
      <c r="J3933" s="3">
        <f>Table3[[#This Row],[Quantity_Sold]]*Table3[[#This Row],[Selling_Price]]</f>
        <v>712</v>
      </c>
      <c r="K3933" s="3">
        <f t="shared" si="246"/>
        <v>17.8</v>
      </c>
      <c r="L3933" s="3">
        <f t="shared" si="247"/>
        <v>694.2</v>
      </c>
      <c r="M3933" s="3" t="str">
        <f>TEXT(Table3[[#This Row],[Date]], "mmmm")</f>
        <v>February</v>
      </c>
      <c r="N3933" s="3" t="str">
        <f>_xlfn.XLOOKUP(D3933,Customers!A:A,Customers!B:B )</f>
        <v>Mann PLC</v>
      </c>
      <c r="O3933" s="3" t="str">
        <f>_xlfn.XLOOKUP(C3933,Books!A:A,Books!B:B)</f>
        <v>While responsibility</v>
      </c>
      <c r="P3933" s="3" t="str">
        <f>INDEX(Customers!B:B,MATCH(D3933,Customers!A:A,0))</f>
        <v>Mann PLC</v>
      </c>
    </row>
    <row r="3934" spans="1:16">
      <c r="A3934" t="s">
        <v>4581</v>
      </c>
      <c r="B3934" s="5">
        <v>44962</v>
      </c>
      <c r="C3934" t="s">
        <v>50</v>
      </c>
      <c r="D3934" t="s">
        <v>444</v>
      </c>
      <c r="E3934">
        <v>10</v>
      </c>
      <c r="F3934" t="str">
        <f t="shared" si="244"/>
        <v>Bulk</v>
      </c>
      <c r="G3934" s="3">
        <v>269</v>
      </c>
      <c r="H3934">
        <v>15</v>
      </c>
      <c r="I3934" t="str">
        <f t="shared" si="245"/>
        <v>discounted</v>
      </c>
      <c r="J3934" s="3">
        <f>Table3[[#This Row],[Quantity_Sold]]*Table3[[#This Row],[Selling_Price]]</f>
        <v>2690</v>
      </c>
      <c r="K3934" s="3">
        <f t="shared" si="246"/>
        <v>40.35</v>
      </c>
      <c r="L3934" s="3">
        <f t="shared" si="247"/>
        <v>2649.65</v>
      </c>
      <c r="M3934" s="3" t="str">
        <f>TEXT(Table3[[#This Row],[Date]], "mmmm")</f>
        <v>February</v>
      </c>
      <c r="N3934" s="3" t="str">
        <f>_xlfn.XLOOKUP(D3934,Customers!A:A,Customers!B:B )</f>
        <v>Larson and Sons</v>
      </c>
      <c r="O3934" s="3" t="str">
        <f>_xlfn.XLOOKUP(C3934,Books!A:A,Books!B:B)</f>
        <v>Course history</v>
      </c>
      <c r="P3934" s="3" t="str">
        <f>INDEX(Customers!B:B,MATCH(D3934,Customers!A:A,0))</f>
        <v>Larson and Sons</v>
      </c>
    </row>
    <row r="3935" spans="1:16">
      <c r="A3935" t="s">
        <v>4582</v>
      </c>
      <c r="B3935" s="5">
        <v>44977</v>
      </c>
      <c r="C3935" t="s">
        <v>60</v>
      </c>
      <c r="D3935" t="s">
        <v>153</v>
      </c>
      <c r="E3935">
        <v>2</v>
      </c>
      <c r="F3935" t="str">
        <f t="shared" si="244"/>
        <v>normal</v>
      </c>
      <c r="G3935" s="3">
        <v>459</v>
      </c>
      <c r="H3935">
        <v>5</v>
      </c>
      <c r="I3935" t="str">
        <f t="shared" si="245"/>
        <v>discounted</v>
      </c>
      <c r="J3935" s="3">
        <f>Table3[[#This Row],[Quantity_Sold]]*Table3[[#This Row],[Selling_Price]]</f>
        <v>918</v>
      </c>
      <c r="K3935" s="3">
        <f t="shared" si="246"/>
        <v>22.95</v>
      </c>
      <c r="L3935" s="3">
        <f t="shared" si="247"/>
        <v>895.05</v>
      </c>
      <c r="M3935" s="3" t="str">
        <f>TEXT(Table3[[#This Row],[Date]], "mmmm")</f>
        <v>February</v>
      </c>
      <c r="N3935" s="3" t="str">
        <f>_xlfn.XLOOKUP(D3935,Customers!A:A,Customers!B:B )</f>
        <v>Brown and Sons</v>
      </c>
      <c r="O3935" s="3" t="str">
        <f>_xlfn.XLOOKUP(C3935,Books!A:A,Books!B:B)</f>
        <v>Whatever method</v>
      </c>
      <c r="P3935" s="3" t="str">
        <f>INDEX(Customers!B:B,MATCH(D3935,Customers!A:A,0))</f>
        <v>Brown and Sons</v>
      </c>
    </row>
    <row r="3936" spans="1:16">
      <c r="A3936" t="s">
        <v>4583</v>
      </c>
      <c r="B3936" s="5">
        <v>44981</v>
      </c>
      <c r="C3936" t="s">
        <v>20</v>
      </c>
      <c r="D3936" t="s">
        <v>428</v>
      </c>
      <c r="E3936">
        <v>9</v>
      </c>
      <c r="F3936" t="str">
        <f t="shared" si="244"/>
        <v>Bulk</v>
      </c>
      <c r="G3936" s="3">
        <v>213</v>
      </c>
      <c r="H3936">
        <v>15</v>
      </c>
      <c r="I3936" t="str">
        <f t="shared" si="245"/>
        <v>discounted</v>
      </c>
      <c r="J3936" s="3">
        <f>Table3[[#This Row],[Quantity_Sold]]*Table3[[#This Row],[Selling_Price]]</f>
        <v>1917</v>
      </c>
      <c r="K3936" s="3">
        <f t="shared" si="246"/>
        <v>31.95</v>
      </c>
      <c r="L3936" s="3">
        <f t="shared" si="247"/>
        <v>1885.05</v>
      </c>
      <c r="M3936" s="3" t="str">
        <f>TEXT(Table3[[#This Row],[Date]], "mmmm")</f>
        <v>February</v>
      </c>
      <c r="N3936" s="3" t="str">
        <f>_xlfn.XLOOKUP(D3936,Customers!A:A,Customers!B:B )</f>
        <v>Daniels-Bond</v>
      </c>
      <c r="O3936" s="3" t="str">
        <f>_xlfn.XLOOKUP(C3936,Books!A:A,Books!B:B)</f>
        <v>System they</v>
      </c>
      <c r="P3936" s="3" t="str">
        <f>INDEX(Customers!B:B,MATCH(D3936,Customers!A:A,0))</f>
        <v>Daniels-Bond</v>
      </c>
    </row>
    <row r="3937" spans="1:16">
      <c r="A3937" t="s">
        <v>4584</v>
      </c>
      <c r="B3937" s="5">
        <v>44980</v>
      </c>
      <c r="C3937" t="s">
        <v>94</v>
      </c>
      <c r="D3937" t="s">
        <v>204</v>
      </c>
      <c r="E3937">
        <v>6</v>
      </c>
      <c r="F3937" t="str">
        <f t="shared" si="244"/>
        <v>Bulk</v>
      </c>
      <c r="G3937" s="3">
        <v>262</v>
      </c>
      <c r="H3937">
        <v>10</v>
      </c>
      <c r="I3937" t="str">
        <f t="shared" si="245"/>
        <v>discounted</v>
      </c>
      <c r="J3937" s="3">
        <f>Table3[[#This Row],[Quantity_Sold]]*Table3[[#This Row],[Selling_Price]]</f>
        <v>1572</v>
      </c>
      <c r="K3937" s="3">
        <f t="shared" si="246"/>
        <v>26.2</v>
      </c>
      <c r="L3937" s="3">
        <f t="shared" si="247"/>
        <v>1545.8</v>
      </c>
      <c r="M3937" s="3" t="str">
        <f>TEXT(Table3[[#This Row],[Date]], "mmmm")</f>
        <v>February</v>
      </c>
      <c r="N3937" s="3" t="str">
        <f>_xlfn.XLOOKUP(D3937,Customers!A:A,Customers!B:B )</f>
        <v>Garcia, Buchanan and Clark</v>
      </c>
      <c r="O3937" s="3" t="str">
        <f>_xlfn.XLOOKUP(C3937,Books!A:A,Books!B:B)</f>
        <v>Number owner</v>
      </c>
      <c r="P3937" s="3" t="str">
        <f>INDEX(Customers!B:B,MATCH(D3937,Customers!A:A,0))</f>
        <v>Garcia, Buchanan and Clark</v>
      </c>
    </row>
    <row r="3938" spans="1:16">
      <c r="A3938" t="s">
        <v>4585</v>
      </c>
      <c r="B3938" s="5">
        <v>44980</v>
      </c>
      <c r="C3938" t="s">
        <v>106</v>
      </c>
      <c r="D3938" t="s">
        <v>456</v>
      </c>
      <c r="E3938">
        <v>10</v>
      </c>
      <c r="F3938" t="str">
        <f t="shared" si="244"/>
        <v>Bulk</v>
      </c>
      <c r="G3938" s="3">
        <v>219</v>
      </c>
      <c r="H3938">
        <v>10</v>
      </c>
      <c r="I3938" t="str">
        <f t="shared" si="245"/>
        <v>discounted</v>
      </c>
      <c r="J3938" s="3">
        <f>Table3[[#This Row],[Quantity_Sold]]*Table3[[#This Row],[Selling_Price]]</f>
        <v>2190</v>
      </c>
      <c r="K3938" s="3">
        <f t="shared" si="246"/>
        <v>21.9</v>
      </c>
      <c r="L3938" s="3">
        <f t="shared" si="247"/>
        <v>2168.1</v>
      </c>
      <c r="M3938" s="3" t="str">
        <f>TEXT(Table3[[#This Row],[Date]], "mmmm")</f>
        <v>February</v>
      </c>
      <c r="N3938" s="3" t="str">
        <f>_xlfn.XLOOKUP(D3938,Customers!A:A,Customers!B:B )</f>
        <v>Baker, Gonzalez and Wood</v>
      </c>
      <c r="O3938" s="3" t="str">
        <f>_xlfn.XLOOKUP(C3938,Books!A:A,Books!B:B)</f>
        <v>Some may</v>
      </c>
      <c r="P3938" s="3" t="str">
        <f>INDEX(Customers!B:B,MATCH(D3938,Customers!A:A,0))</f>
        <v>Baker, Gonzalez and Wood</v>
      </c>
    </row>
    <row r="3939" spans="1:16">
      <c r="A3939" t="s">
        <v>4586</v>
      </c>
      <c r="B3939" s="5">
        <v>44966</v>
      </c>
      <c r="C3939" t="s">
        <v>60</v>
      </c>
      <c r="D3939" t="s">
        <v>594</v>
      </c>
      <c r="E3939">
        <v>8</v>
      </c>
      <c r="F3939" t="str">
        <f t="shared" si="244"/>
        <v>Bulk</v>
      </c>
      <c r="G3939" s="3">
        <v>459</v>
      </c>
      <c r="H3939">
        <v>15</v>
      </c>
      <c r="I3939" t="str">
        <f t="shared" si="245"/>
        <v>discounted</v>
      </c>
      <c r="J3939" s="3">
        <f>Table3[[#This Row],[Quantity_Sold]]*Table3[[#This Row],[Selling_Price]]</f>
        <v>3672</v>
      </c>
      <c r="K3939" s="3">
        <f t="shared" si="246"/>
        <v>68.849999999999994</v>
      </c>
      <c r="L3939" s="3">
        <f t="shared" si="247"/>
        <v>3603.15</v>
      </c>
      <c r="M3939" s="3" t="str">
        <f>TEXT(Table3[[#This Row],[Date]], "mmmm")</f>
        <v>February</v>
      </c>
      <c r="N3939" s="3" t="str">
        <f>_xlfn.XLOOKUP(D3939,Customers!A:A,Customers!B:B )</f>
        <v>Bauer, Page and Archer</v>
      </c>
      <c r="O3939" s="3" t="str">
        <f>_xlfn.XLOOKUP(C3939,Books!A:A,Books!B:B)</f>
        <v>Whatever method</v>
      </c>
      <c r="P3939" s="3" t="str">
        <f>INDEX(Customers!B:B,MATCH(D3939,Customers!A:A,0))</f>
        <v>Bauer, Page and Archer</v>
      </c>
    </row>
    <row r="3940" spans="1:16">
      <c r="A3940" t="s">
        <v>4587</v>
      </c>
      <c r="B3940" s="5">
        <v>44983</v>
      </c>
      <c r="C3940" t="s">
        <v>60</v>
      </c>
      <c r="D3940" t="s">
        <v>420</v>
      </c>
      <c r="E3940">
        <v>7</v>
      </c>
      <c r="F3940" t="str">
        <f t="shared" si="244"/>
        <v>Bulk</v>
      </c>
      <c r="G3940" s="3">
        <v>459</v>
      </c>
      <c r="H3940">
        <v>5</v>
      </c>
      <c r="I3940" t="str">
        <f t="shared" si="245"/>
        <v>discounted</v>
      </c>
      <c r="J3940" s="3">
        <f>Table3[[#This Row],[Quantity_Sold]]*Table3[[#This Row],[Selling_Price]]</f>
        <v>3213</v>
      </c>
      <c r="K3940" s="3">
        <f t="shared" si="246"/>
        <v>22.95</v>
      </c>
      <c r="L3940" s="3">
        <f t="shared" si="247"/>
        <v>3190.05</v>
      </c>
      <c r="M3940" s="3" t="str">
        <f>TEXT(Table3[[#This Row],[Date]], "mmmm")</f>
        <v>February</v>
      </c>
      <c r="N3940" s="3" t="str">
        <f>_xlfn.XLOOKUP(D3940,Customers!A:A,Customers!B:B )</f>
        <v>Malone-Riggs</v>
      </c>
      <c r="O3940" s="3" t="str">
        <f>_xlfn.XLOOKUP(C3940,Books!A:A,Books!B:B)</f>
        <v>Whatever method</v>
      </c>
      <c r="P3940" s="3" t="str">
        <f>INDEX(Customers!B:B,MATCH(D3940,Customers!A:A,0))</f>
        <v>Malone-Riggs</v>
      </c>
    </row>
    <row r="3941" spans="1:16">
      <c r="A3941" t="s">
        <v>4588</v>
      </c>
      <c r="B3941" s="5">
        <v>44971</v>
      </c>
      <c r="C3941" t="s">
        <v>104</v>
      </c>
      <c r="D3941" t="s">
        <v>476</v>
      </c>
      <c r="E3941">
        <v>9</v>
      </c>
      <c r="F3941" t="str">
        <f t="shared" si="244"/>
        <v>Bulk</v>
      </c>
      <c r="G3941" s="3">
        <v>465</v>
      </c>
      <c r="H3941">
        <v>0</v>
      </c>
      <c r="I3941" t="str">
        <f t="shared" si="245"/>
        <v>full price</v>
      </c>
      <c r="J3941" s="3">
        <f>Table3[[#This Row],[Quantity_Sold]]*Table3[[#This Row],[Selling_Price]]</f>
        <v>4185</v>
      </c>
      <c r="K3941" s="3">
        <f t="shared" si="246"/>
        <v>0</v>
      </c>
      <c r="L3941" s="3">
        <f t="shared" si="247"/>
        <v>4185</v>
      </c>
      <c r="M3941" s="3" t="str">
        <f>TEXT(Table3[[#This Row],[Date]], "mmmm")</f>
        <v>February</v>
      </c>
      <c r="N3941" s="3" t="str">
        <f>_xlfn.XLOOKUP(D3941,Customers!A:A,Customers!B:B )</f>
        <v>Warren, Crane and Jones</v>
      </c>
      <c r="O3941" s="3" t="str">
        <f>_xlfn.XLOOKUP(C3941,Books!A:A,Books!B:B)</f>
        <v>Process find daughter</v>
      </c>
      <c r="P3941" s="3" t="str">
        <f>INDEX(Customers!B:B,MATCH(D3941,Customers!A:A,0))</f>
        <v>Warren, Crane and Jones</v>
      </c>
    </row>
    <row r="3942" spans="1:16">
      <c r="A3942" t="s">
        <v>4589</v>
      </c>
      <c r="B3942" s="5">
        <v>44984</v>
      </c>
      <c r="C3942" t="s">
        <v>122</v>
      </c>
      <c r="D3942" t="s">
        <v>420</v>
      </c>
      <c r="E3942">
        <v>1</v>
      </c>
      <c r="F3942" t="str">
        <f t="shared" si="244"/>
        <v>normal</v>
      </c>
      <c r="G3942" s="3">
        <v>326</v>
      </c>
      <c r="H3942">
        <v>5</v>
      </c>
      <c r="I3942" t="str">
        <f t="shared" si="245"/>
        <v>discounted</v>
      </c>
      <c r="J3942" s="3">
        <f>Table3[[#This Row],[Quantity_Sold]]*Table3[[#This Row],[Selling_Price]]</f>
        <v>326</v>
      </c>
      <c r="K3942" s="3">
        <f t="shared" si="246"/>
        <v>16.3</v>
      </c>
      <c r="L3942" s="3">
        <f t="shared" si="247"/>
        <v>309.7</v>
      </c>
      <c r="M3942" s="3" t="str">
        <f>TEXT(Table3[[#This Row],[Date]], "mmmm")</f>
        <v>February</v>
      </c>
      <c r="N3942" s="3" t="str">
        <f>_xlfn.XLOOKUP(D3942,Customers!A:A,Customers!B:B )</f>
        <v>Malone-Riggs</v>
      </c>
      <c r="O3942" s="3" t="str">
        <f>_xlfn.XLOOKUP(C3942,Books!A:A,Books!B:B)</f>
        <v>Than every</v>
      </c>
      <c r="P3942" s="3" t="str">
        <f>INDEX(Customers!B:B,MATCH(D3942,Customers!A:A,0))</f>
        <v>Malone-Riggs</v>
      </c>
    </row>
    <row r="3943" spans="1:16">
      <c r="A3943" t="s">
        <v>4590</v>
      </c>
      <c r="B3943" s="5">
        <v>44964</v>
      </c>
      <c r="C3943" t="s">
        <v>13</v>
      </c>
      <c r="D3943" t="s">
        <v>324</v>
      </c>
      <c r="E3943">
        <v>4</v>
      </c>
      <c r="F3943" t="str">
        <f t="shared" si="244"/>
        <v>normal</v>
      </c>
      <c r="G3943" s="3">
        <v>354</v>
      </c>
      <c r="H3943">
        <v>5</v>
      </c>
      <c r="I3943" t="str">
        <f t="shared" si="245"/>
        <v>discounted</v>
      </c>
      <c r="J3943" s="3">
        <f>Table3[[#This Row],[Quantity_Sold]]*Table3[[#This Row],[Selling_Price]]</f>
        <v>1416</v>
      </c>
      <c r="K3943" s="3">
        <f t="shared" si="246"/>
        <v>17.7</v>
      </c>
      <c r="L3943" s="3">
        <f t="shared" si="247"/>
        <v>1398.3</v>
      </c>
      <c r="M3943" s="3" t="str">
        <f>TEXT(Table3[[#This Row],[Date]], "mmmm")</f>
        <v>February</v>
      </c>
      <c r="N3943" s="3" t="str">
        <f>_xlfn.XLOOKUP(D3943,Customers!A:A,Customers!B:B )</f>
        <v>Solomon-Smith</v>
      </c>
      <c r="O3943" s="3" t="str">
        <f>_xlfn.XLOOKUP(C3943,Books!A:A,Books!B:B)</f>
        <v>Food ability</v>
      </c>
      <c r="P3943" s="3" t="str">
        <f>INDEX(Customers!B:B,MATCH(D3943,Customers!A:A,0))</f>
        <v>Solomon-Smith</v>
      </c>
    </row>
    <row r="3944" spans="1:16">
      <c r="A3944" t="s">
        <v>4591</v>
      </c>
      <c r="B3944" s="5">
        <v>44965</v>
      </c>
      <c r="C3944" t="s">
        <v>98</v>
      </c>
      <c r="D3944" t="s">
        <v>172</v>
      </c>
      <c r="E3944">
        <v>3</v>
      </c>
      <c r="F3944" t="str">
        <f t="shared" si="244"/>
        <v>normal</v>
      </c>
      <c r="G3944" s="3">
        <v>206</v>
      </c>
      <c r="H3944">
        <v>5</v>
      </c>
      <c r="I3944" t="str">
        <f t="shared" si="245"/>
        <v>discounted</v>
      </c>
      <c r="J3944" s="3">
        <f>Table3[[#This Row],[Quantity_Sold]]*Table3[[#This Row],[Selling_Price]]</f>
        <v>618</v>
      </c>
      <c r="K3944" s="3">
        <f t="shared" si="246"/>
        <v>10.3</v>
      </c>
      <c r="L3944" s="3">
        <f t="shared" si="247"/>
        <v>607.70000000000005</v>
      </c>
      <c r="M3944" s="3" t="str">
        <f>TEXT(Table3[[#This Row],[Date]], "mmmm")</f>
        <v>February</v>
      </c>
      <c r="N3944" s="3" t="str">
        <f>_xlfn.XLOOKUP(D3944,Customers!A:A,Customers!B:B )</f>
        <v>Bolton, Jones and Rich</v>
      </c>
      <c r="O3944" s="3" t="str">
        <f>_xlfn.XLOOKUP(C3944,Books!A:A,Books!B:B)</f>
        <v>Inside lot never discover</v>
      </c>
      <c r="P3944" s="3" t="str">
        <f>INDEX(Customers!B:B,MATCH(D3944,Customers!A:A,0))</f>
        <v>Bolton, Jones and Rich</v>
      </c>
    </row>
    <row r="3945" spans="1:16">
      <c r="A3945" t="s">
        <v>4592</v>
      </c>
      <c r="B3945" s="5">
        <v>44982</v>
      </c>
      <c r="C3945" t="s">
        <v>100</v>
      </c>
      <c r="D3945" t="s">
        <v>600</v>
      </c>
      <c r="E3945">
        <v>3</v>
      </c>
      <c r="F3945" t="str">
        <f t="shared" si="244"/>
        <v>normal</v>
      </c>
      <c r="G3945" s="3">
        <v>334</v>
      </c>
      <c r="H3945">
        <v>5</v>
      </c>
      <c r="I3945" t="str">
        <f t="shared" si="245"/>
        <v>discounted</v>
      </c>
      <c r="J3945" s="3">
        <f>Table3[[#This Row],[Quantity_Sold]]*Table3[[#This Row],[Selling_Price]]</f>
        <v>1002</v>
      </c>
      <c r="K3945" s="3">
        <f t="shared" si="246"/>
        <v>16.7</v>
      </c>
      <c r="L3945" s="3">
        <f t="shared" si="247"/>
        <v>985.3</v>
      </c>
      <c r="M3945" s="3" t="str">
        <f>TEXT(Table3[[#This Row],[Date]], "mmmm")</f>
        <v>February</v>
      </c>
      <c r="N3945" s="3" t="str">
        <f>_xlfn.XLOOKUP(D3945,Customers!A:A,Customers!B:B )</f>
        <v>Lester and Sons</v>
      </c>
      <c r="O3945" s="3" t="str">
        <f>_xlfn.XLOOKUP(C3945,Books!A:A,Books!B:B)</f>
        <v>Prevent particularly wrong</v>
      </c>
      <c r="P3945" s="3" t="str">
        <f>INDEX(Customers!B:B,MATCH(D3945,Customers!A:A,0))</f>
        <v>Lester and Sons</v>
      </c>
    </row>
    <row r="3946" spans="1:16">
      <c r="A3946" t="s">
        <v>4593</v>
      </c>
      <c r="B3946" s="5">
        <v>44967</v>
      </c>
      <c r="C3946" t="s">
        <v>110</v>
      </c>
      <c r="D3946" t="s">
        <v>574</v>
      </c>
      <c r="E3946">
        <v>3</v>
      </c>
      <c r="F3946" t="str">
        <f t="shared" si="244"/>
        <v>normal</v>
      </c>
      <c r="G3946" s="3">
        <v>451</v>
      </c>
      <c r="H3946">
        <v>5</v>
      </c>
      <c r="I3946" t="str">
        <f t="shared" si="245"/>
        <v>discounted</v>
      </c>
      <c r="J3946" s="3">
        <f>Table3[[#This Row],[Quantity_Sold]]*Table3[[#This Row],[Selling_Price]]</f>
        <v>1353</v>
      </c>
      <c r="K3946" s="3">
        <f t="shared" si="246"/>
        <v>22.55</v>
      </c>
      <c r="L3946" s="3">
        <f t="shared" si="247"/>
        <v>1330.45</v>
      </c>
      <c r="M3946" s="3" t="str">
        <f>TEXT(Table3[[#This Row],[Date]], "mmmm")</f>
        <v>February</v>
      </c>
      <c r="N3946" s="3" t="str">
        <f>_xlfn.XLOOKUP(D3946,Customers!A:A,Customers!B:B )</f>
        <v>Williams Group</v>
      </c>
      <c r="O3946" s="3" t="str">
        <f>_xlfn.XLOOKUP(C3946,Books!A:A,Books!B:B)</f>
        <v>Sense produce</v>
      </c>
      <c r="P3946" s="3" t="str">
        <f>INDEX(Customers!B:B,MATCH(D3946,Customers!A:A,0))</f>
        <v>Williams Group</v>
      </c>
    </row>
    <row r="3947" spans="1:16">
      <c r="A3947" t="s">
        <v>4594</v>
      </c>
      <c r="B3947" s="5">
        <v>44982</v>
      </c>
      <c r="C3947" t="s">
        <v>7</v>
      </c>
      <c r="D3947" t="s">
        <v>342</v>
      </c>
      <c r="E3947">
        <v>9</v>
      </c>
      <c r="F3947" t="str">
        <f t="shared" si="244"/>
        <v>Bulk</v>
      </c>
      <c r="G3947" s="3">
        <v>341</v>
      </c>
      <c r="H3947">
        <v>15</v>
      </c>
      <c r="I3947" t="str">
        <f t="shared" si="245"/>
        <v>discounted</v>
      </c>
      <c r="J3947" s="3">
        <f>Table3[[#This Row],[Quantity_Sold]]*Table3[[#This Row],[Selling_Price]]</f>
        <v>3069</v>
      </c>
      <c r="K3947" s="3">
        <f t="shared" si="246"/>
        <v>51.15</v>
      </c>
      <c r="L3947" s="3">
        <f t="shared" si="247"/>
        <v>3017.85</v>
      </c>
      <c r="M3947" s="3" t="str">
        <f>TEXT(Table3[[#This Row],[Date]], "mmmm")</f>
        <v>February</v>
      </c>
      <c r="N3947" s="3" t="str">
        <f>_xlfn.XLOOKUP(D3947,Customers!A:A,Customers!B:B )</f>
        <v>Cooper-Bennett</v>
      </c>
      <c r="O3947" s="3" t="str">
        <f>_xlfn.XLOOKUP(C3947,Books!A:A,Books!B:B)</f>
        <v>Key protect simple fall</v>
      </c>
      <c r="P3947" s="3" t="str">
        <f>INDEX(Customers!B:B,MATCH(D3947,Customers!A:A,0))</f>
        <v>Cooper-Bennett</v>
      </c>
    </row>
    <row r="3948" spans="1:16">
      <c r="A3948" t="s">
        <v>4595</v>
      </c>
      <c r="B3948" s="5">
        <v>44965</v>
      </c>
      <c r="C3948" t="s">
        <v>30</v>
      </c>
      <c r="D3948" t="s">
        <v>556</v>
      </c>
      <c r="E3948">
        <v>10</v>
      </c>
      <c r="F3948" t="str">
        <f t="shared" si="244"/>
        <v>Bulk</v>
      </c>
      <c r="G3948" s="3">
        <v>281</v>
      </c>
      <c r="H3948">
        <v>5</v>
      </c>
      <c r="I3948" t="str">
        <f t="shared" si="245"/>
        <v>discounted</v>
      </c>
      <c r="J3948" s="3">
        <f>Table3[[#This Row],[Quantity_Sold]]*Table3[[#This Row],[Selling_Price]]</f>
        <v>2810</v>
      </c>
      <c r="K3948" s="3">
        <f t="shared" si="246"/>
        <v>14.05</v>
      </c>
      <c r="L3948" s="3">
        <f t="shared" si="247"/>
        <v>2795.95</v>
      </c>
      <c r="M3948" s="3" t="str">
        <f>TEXT(Table3[[#This Row],[Date]], "mmmm")</f>
        <v>February</v>
      </c>
      <c r="N3948" s="3" t="str">
        <f>_xlfn.XLOOKUP(D3948,Customers!A:A,Customers!B:B )</f>
        <v>Richards Ltd</v>
      </c>
      <c r="O3948" s="3" t="str">
        <f>_xlfn.XLOOKUP(C3948,Books!A:A,Books!B:B)</f>
        <v>Remember serve</v>
      </c>
      <c r="P3948" s="3" t="str">
        <f>INDEX(Customers!B:B,MATCH(D3948,Customers!A:A,0))</f>
        <v>Richards Ltd</v>
      </c>
    </row>
    <row r="3949" spans="1:16">
      <c r="A3949" t="s">
        <v>4596</v>
      </c>
      <c r="B3949" s="5">
        <v>44969</v>
      </c>
      <c r="C3949" t="s">
        <v>88</v>
      </c>
      <c r="D3949" t="s">
        <v>424</v>
      </c>
      <c r="E3949">
        <v>7</v>
      </c>
      <c r="F3949" t="str">
        <f t="shared" si="244"/>
        <v>Bulk</v>
      </c>
      <c r="G3949" s="3">
        <v>456</v>
      </c>
      <c r="H3949">
        <v>5</v>
      </c>
      <c r="I3949" t="str">
        <f t="shared" si="245"/>
        <v>discounted</v>
      </c>
      <c r="J3949" s="3">
        <f>Table3[[#This Row],[Quantity_Sold]]*Table3[[#This Row],[Selling_Price]]</f>
        <v>3192</v>
      </c>
      <c r="K3949" s="3">
        <f t="shared" si="246"/>
        <v>22.8</v>
      </c>
      <c r="L3949" s="3">
        <f t="shared" si="247"/>
        <v>3169.2</v>
      </c>
      <c r="M3949" s="3" t="str">
        <f>TEXT(Table3[[#This Row],[Date]], "mmmm")</f>
        <v>February</v>
      </c>
      <c r="N3949" s="3" t="str">
        <f>_xlfn.XLOOKUP(D3949,Customers!A:A,Customers!B:B )</f>
        <v>Dillon-Galloway</v>
      </c>
      <c r="O3949" s="3" t="str">
        <f>_xlfn.XLOOKUP(C3949,Books!A:A,Books!B:B)</f>
        <v>Lay chance</v>
      </c>
      <c r="P3949" s="3" t="str">
        <f>INDEX(Customers!B:B,MATCH(D3949,Customers!A:A,0))</f>
        <v>Dillon-Galloway</v>
      </c>
    </row>
    <row r="3950" spans="1:16">
      <c r="A3950" t="s">
        <v>4597</v>
      </c>
      <c r="B3950" s="5">
        <v>44964</v>
      </c>
      <c r="C3950" t="s">
        <v>24</v>
      </c>
      <c r="D3950" t="s">
        <v>408</v>
      </c>
      <c r="E3950">
        <v>7</v>
      </c>
      <c r="F3950" t="str">
        <f t="shared" si="244"/>
        <v>Bulk</v>
      </c>
      <c r="G3950" s="3">
        <v>492</v>
      </c>
      <c r="H3950">
        <v>5</v>
      </c>
      <c r="I3950" t="str">
        <f t="shared" si="245"/>
        <v>discounted</v>
      </c>
      <c r="J3950" s="3">
        <f>Table3[[#This Row],[Quantity_Sold]]*Table3[[#This Row],[Selling_Price]]</f>
        <v>3444</v>
      </c>
      <c r="K3950" s="3">
        <f t="shared" si="246"/>
        <v>24.6</v>
      </c>
      <c r="L3950" s="3">
        <f t="shared" si="247"/>
        <v>3419.4</v>
      </c>
      <c r="M3950" s="3" t="str">
        <f>TEXT(Table3[[#This Row],[Date]], "mmmm")</f>
        <v>February</v>
      </c>
      <c r="N3950" s="3" t="str">
        <f>_xlfn.XLOOKUP(D3950,Customers!A:A,Customers!B:B )</f>
        <v>Miranda-Jimenez</v>
      </c>
      <c r="O3950" s="3" t="str">
        <f>_xlfn.XLOOKUP(C3950,Books!A:A,Books!B:B)</f>
        <v>Audience stop sport</v>
      </c>
      <c r="P3950" s="3" t="str">
        <f>INDEX(Customers!B:B,MATCH(D3950,Customers!A:A,0))</f>
        <v>Miranda-Jimenez</v>
      </c>
    </row>
    <row r="3951" spans="1:16">
      <c r="A3951" t="s">
        <v>4598</v>
      </c>
      <c r="B3951" s="5">
        <v>44975</v>
      </c>
      <c r="C3951" t="s">
        <v>7</v>
      </c>
      <c r="D3951" t="s">
        <v>232</v>
      </c>
      <c r="E3951">
        <v>6</v>
      </c>
      <c r="F3951" t="str">
        <f t="shared" si="244"/>
        <v>Bulk</v>
      </c>
      <c r="G3951" s="3">
        <v>341</v>
      </c>
      <c r="H3951">
        <v>15</v>
      </c>
      <c r="I3951" t="str">
        <f t="shared" si="245"/>
        <v>discounted</v>
      </c>
      <c r="J3951" s="3">
        <f>Table3[[#This Row],[Quantity_Sold]]*Table3[[#This Row],[Selling_Price]]</f>
        <v>2046</v>
      </c>
      <c r="K3951" s="3">
        <f t="shared" si="246"/>
        <v>51.15</v>
      </c>
      <c r="L3951" s="3">
        <f t="shared" si="247"/>
        <v>1994.85</v>
      </c>
      <c r="M3951" s="3" t="str">
        <f>TEXT(Table3[[#This Row],[Date]], "mmmm")</f>
        <v>February</v>
      </c>
      <c r="N3951" s="3" t="str">
        <f>_xlfn.XLOOKUP(D3951,Customers!A:A,Customers!B:B )</f>
        <v>Mcknight LLC</v>
      </c>
      <c r="O3951" s="3" t="str">
        <f>_xlfn.XLOOKUP(C3951,Books!A:A,Books!B:B)</f>
        <v>Key protect simple fall</v>
      </c>
      <c r="P3951" s="3" t="str">
        <f>INDEX(Customers!B:B,MATCH(D3951,Customers!A:A,0))</f>
        <v>Mcknight LLC</v>
      </c>
    </row>
    <row r="3952" spans="1:16">
      <c r="A3952" t="s">
        <v>4599</v>
      </c>
      <c r="B3952" s="5">
        <v>44984</v>
      </c>
      <c r="C3952" t="s">
        <v>32</v>
      </c>
      <c r="D3952" t="s">
        <v>402</v>
      </c>
      <c r="E3952">
        <v>3</v>
      </c>
      <c r="F3952" t="str">
        <f t="shared" si="244"/>
        <v>normal</v>
      </c>
      <c r="G3952" s="3">
        <v>186</v>
      </c>
      <c r="H3952">
        <v>15</v>
      </c>
      <c r="I3952" t="str">
        <f t="shared" si="245"/>
        <v>discounted</v>
      </c>
      <c r="J3952" s="3">
        <f>Table3[[#This Row],[Quantity_Sold]]*Table3[[#This Row],[Selling_Price]]</f>
        <v>558</v>
      </c>
      <c r="K3952" s="3">
        <f t="shared" si="246"/>
        <v>27.9</v>
      </c>
      <c r="L3952" s="3">
        <f t="shared" si="247"/>
        <v>530.1</v>
      </c>
      <c r="M3952" s="3" t="str">
        <f>TEXT(Table3[[#This Row],[Date]], "mmmm")</f>
        <v>February</v>
      </c>
      <c r="N3952" s="3" t="str">
        <f>_xlfn.XLOOKUP(D3952,Customers!A:A,Customers!B:B )</f>
        <v>Caldwell PLC</v>
      </c>
      <c r="O3952" s="3" t="str">
        <f>_xlfn.XLOOKUP(C3952,Books!A:A,Books!B:B)</f>
        <v>Charge along</v>
      </c>
      <c r="P3952" s="3" t="str">
        <f>INDEX(Customers!B:B,MATCH(D3952,Customers!A:A,0))</f>
        <v>Caldwell PLC</v>
      </c>
    </row>
    <row r="3953" spans="1:16">
      <c r="A3953" t="s">
        <v>4600</v>
      </c>
      <c r="B3953" s="5">
        <v>44965</v>
      </c>
      <c r="C3953" t="s">
        <v>118</v>
      </c>
      <c r="D3953" t="s">
        <v>596</v>
      </c>
      <c r="E3953">
        <v>3</v>
      </c>
      <c r="F3953" t="str">
        <f t="shared" si="244"/>
        <v>normal</v>
      </c>
      <c r="G3953" s="3">
        <v>192</v>
      </c>
      <c r="H3953">
        <v>5</v>
      </c>
      <c r="I3953" t="str">
        <f t="shared" si="245"/>
        <v>discounted</v>
      </c>
      <c r="J3953" s="3">
        <f>Table3[[#This Row],[Quantity_Sold]]*Table3[[#This Row],[Selling_Price]]</f>
        <v>576</v>
      </c>
      <c r="K3953" s="3">
        <f t="shared" si="246"/>
        <v>9.6</v>
      </c>
      <c r="L3953" s="3">
        <f t="shared" si="247"/>
        <v>566.4</v>
      </c>
      <c r="M3953" s="3" t="str">
        <f>TEXT(Table3[[#This Row],[Date]], "mmmm")</f>
        <v>February</v>
      </c>
      <c r="N3953" s="3" t="str">
        <f>_xlfn.XLOOKUP(D3953,Customers!A:A,Customers!B:B )</f>
        <v>Adams-Aguilar</v>
      </c>
      <c r="O3953" s="3" t="str">
        <f>_xlfn.XLOOKUP(C3953,Books!A:A,Books!B:B)</f>
        <v>Attorney</v>
      </c>
      <c r="P3953" s="3" t="str">
        <f>INDEX(Customers!B:B,MATCH(D3953,Customers!A:A,0))</f>
        <v>Adams-Aguilar</v>
      </c>
    </row>
    <row r="3954" spans="1:16">
      <c r="A3954" t="s">
        <v>4601</v>
      </c>
      <c r="B3954" s="5">
        <v>44978</v>
      </c>
      <c r="C3954" t="s">
        <v>118</v>
      </c>
      <c r="D3954" t="s">
        <v>402</v>
      </c>
      <c r="E3954">
        <v>7</v>
      </c>
      <c r="F3954" t="str">
        <f t="shared" si="244"/>
        <v>Bulk</v>
      </c>
      <c r="G3954" s="3">
        <v>192</v>
      </c>
      <c r="H3954">
        <v>10</v>
      </c>
      <c r="I3954" t="str">
        <f t="shared" si="245"/>
        <v>discounted</v>
      </c>
      <c r="J3954" s="3">
        <f>Table3[[#This Row],[Quantity_Sold]]*Table3[[#This Row],[Selling_Price]]</f>
        <v>1344</v>
      </c>
      <c r="K3954" s="3">
        <f t="shared" si="246"/>
        <v>19.2</v>
      </c>
      <c r="L3954" s="3">
        <f t="shared" si="247"/>
        <v>1324.8</v>
      </c>
      <c r="M3954" s="3" t="str">
        <f>TEXT(Table3[[#This Row],[Date]], "mmmm")</f>
        <v>February</v>
      </c>
      <c r="N3954" s="3" t="str">
        <f>_xlfn.XLOOKUP(D3954,Customers!A:A,Customers!B:B )</f>
        <v>Caldwell PLC</v>
      </c>
      <c r="O3954" s="3" t="str">
        <f>_xlfn.XLOOKUP(C3954,Books!A:A,Books!B:B)</f>
        <v>Attorney</v>
      </c>
      <c r="P3954" s="3" t="str">
        <f>INDEX(Customers!B:B,MATCH(D3954,Customers!A:A,0))</f>
        <v>Caldwell PLC</v>
      </c>
    </row>
    <row r="3955" spans="1:16">
      <c r="A3955" t="s">
        <v>4602</v>
      </c>
      <c r="B3955" s="5">
        <v>44962</v>
      </c>
      <c r="C3955" t="s">
        <v>78</v>
      </c>
      <c r="D3955" t="s">
        <v>286</v>
      </c>
      <c r="E3955">
        <v>5</v>
      </c>
      <c r="F3955" t="str">
        <f t="shared" si="244"/>
        <v>normal</v>
      </c>
      <c r="G3955" s="3">
        <v>288</v>
      </c>
      <c r="H3955">
        <v>10</v>
      </c>
      <c r="I3955" t="str">
        <f t="shared" si="245"/>
        <v>discounted</v>
      </c>
      <c r="J3955" s="3">
        <f>Table3[[#This Row],[Quantity_Sold]]*Table3[[#This Row],[Selling_Price]]</f>
        <v>1440</v>
      </c>
      <c r="K3955" s="3">
        <f t="shared" si="246"/>
        <v>28.8</v>
      </c>
      <c r="L3955" s="3">
        <f t="shared" si="247"/>
        <v>1411.2</v>
      </c>
      <c r="M3955" s="3" t="str">
        <f>TEXT(Table3[[#This Row],[Date]], "mmmm")</f>
        <v>February</v>
      </c>
      <c r="N3955" s="3" t="str">
        <f>_xlfn.XLOOKUP(D3955,Customers!A:A,Customers!B:B )</f>
        <v>White-Cox</v>
      </c>
      <c r="O3955" s="3" t="str">
        <f>_xlfn.XLOOKUP(C3955,Books!A:A,Books!B:B)</f>
        <v>Visit although I</v>
      </c>
      <c r="P3955" s="3" t="str">
        <f>INDEX(Customers!B:B,MATCH(D3955,Customers!A:A,0))</f>
        <v>White-Cox</v>
      </c>
    </row>
    <row r="3956" spans="1:16">
      <c r="A3956" t="s">
        <v>4603</v>
      </c>
      <c r="B3956" s="5">
        <v>44962</v>
      </c>
      <c r="C3956" t="s">
        <v>74</v>
      </c>
      <c r="D3956" t="s">
        <v>524</v>
      </c>
      <c r="E3956">
        <v>3</v>
      </c>
      <c r="F3956" t="str">
        <f t="shared" si="244"/>
        <v>normal</v>
      </c>
      <c r="G3956" s="3">
        <v>347</v>
      </c>
      <c r="H3956">
        <v>10</v>
      </c>
      <c r="I3956" t="str">
        <f t="shared" si="245"/>
        <v>discounted</v>
      </c>
      <c r="J3956" s="3">
        <f>Table3[[#This Row],[Quantity_Sold]]*Table3[[#This Row],[Selling_Price]]</f>
        <v>1041</v>
      </c>
      <c r="K3956" s="3">
        <f t="shared" si="246"/>
        <v>34.700000000000003</v>
      </c>
      <c r="L3956" s="3">
        <f t="shared" si="247"/>
        <v>1006.3</v>
      </c>
      <c r="M3956" s="3" t="str">
        <f>TEXT(Table3[[#This Row],[Date]], "mmmm")</f>
        <v>February</v>
      </c>
      <c r="N3956" s="3" t="str">
        <f>_xlfn.XLOOKUP(D3956,Customers!A:A,Customers!B:B )</f>
        <v>Golden Inc</v>
      </c>
      <c r="O3956" s="3" t="str">
        <f>_xlfn.XLOOKUP(C3956,Books!A:A,Books!B:B)</f>
        <v>Think either pressure</v>
      </c>
      <c r="P3956" s="3" t="str">
        <f>INDEX(Customers!B:B,MATCH(D3956,Customers!A:A,0))</f>
        <v>Golden Inc</v>
      </c>
    </row>
    <row r="3957" spans="1:16">
      <c r="A3957" t="s">
        <v>4604</v>
      </c>
      <c r="B3957" s="5">
        <v>44968</v>
      </c>
      <c r="C3957" t="s">
        <v>36</v>
      </c>
      <c r="D3957" t="s">
        <v>304</v>
      </c>
      <c r="E3957">
        <v>2</v>
      </c>
      <c r="F3957" t="str">
        <f t="shared" si="244"/>
        <v>normal</v>
      </c>
      <c r="G3957" s="3">
        <v>420</v>
      </c>
      <c r="H3957">
        <v>5</v>
      </c>
      <c r="I3957" t="str">
        <f t="shared" si="245"/>
        <v>discounted</v>
      </c>
      <c r="J3957" s="3">
        <f>Table3[[#This Row],[Quantity_Sold]]*Table3[[#This Row],[Selling_Price]]</f>
        <v>840</v>
      </c>
      <c r="K3957" s="3">
        <f t="shared" si="246"/>
        <v>21</v>
      </c>
      <c r="L3957" s="3">
        <f t="shared" si="247"/>
        <v>819</v>
      </c>
      <c r="M3957" s="3" t="str">
        <f>TEXT(Table3[[#This Row],[Date]], "mmmm")</f>
        <v>February</v>
      </c>
      <c r="N3957" s="3" t="str">
        <f>_xlfn.XLOOKUP(D3957,Customers!A:A,Customers!B:B )</f>
        <v>Roberts, Silva and Gray</v>
      </c>
      <c r="O3957" s="3" t="str">
        <f>_xlfn.XLOOKUP(C3957,Books!A:A,Books!B:B)</f>
        <v>Try fast</v>
      </c>
      <c r="P3957" s="3" t="str">
        <f>INDEX(Customers!B:B,MATCH(D3957,Customers!A:A,0))</f>
        <v>Roberts, Silva and Gray</v>
      </c>
    </row>
    <row r="3958" spans="1:16">
      <c r="A3958" t="s">
        <v>4605</v>
      </c>
      <c r="B3958" s="5">
        <v>44967</v>
      </c>
      <c r="C3958" t="s">
        <v>66</v>
      </c>
      <c r="D3958" t="s">
        <v>222</v>
      </c>
      <c r="E3958">
        <v>1</v>
      </c>
      <c r="F3958" t="str">
        <f t="shared" si="244"/>
        <v>normal</v>
      </c>
      <c r="G3958" s="3">
        <v>271</v>
      </c>
      <c r="H3958">
        <v>10</v>
      </c>
      <c r="I3958" t="str">
        <f t="shared" si="245"/>
        <v>discounted</v>
      </c>
      <c r="J3958" s="3">
        <f>Table3[[#This Row],[Quantity_Sold]]*Table3[[#This Row],[Selling_Price]]</f>
        <v>271</v>
      </c>
      <c r="K3958" s="3">
        <f t="shared" si="246"/>
        <v>27.1</v>
      </c>
      <c r="L3958" s="3">
        <f t="shared" si="247"/>
        <v>243.9</v>
      </c>
      <c r="M3958" s="3" t="str">
        <f>TEXT(Table3[[#This Row],[Date]], "mmmm")</f>
        <v>February</v>
      </c>
      <c r="N3958" s="3" t="str">
        <f>_xlfn.XLOOKUP(D3958,Customers!A:A,Customers!B:B )</f>
        <v>Lewis-Hunter</v>
      </c>
      <c r="O3958" s="3" t="str">
        <f>_xlfn.XLOOKUP(C3958,Books!A:A,Books!B:B)</f>
        <v>Easy citizen time</v>
      </c>
      <c r="P3958" s="3" t="str">
        <f>INDEX(Customers!B:B,MATCH(D3958,Customers!A:A,0))</f>
        <v>Lewis-Hunter</v>
      </c>
    </row>
    <row r="3959" spans="1:16">
      <c r="A3959" t="s">
        <v>4606</v>
      </c>
      <c r="B3959" s="5">
        <v>44983</v>
      </c>
      <c r="C3959" t="s">
        <v>48</v>
      </c>
      <c r="D3959" t="s">
        <v>216</v>
      </c>
      <c r="E3959">
        <v>4</v>
      </c>
      <c r="F3959" t="str">
        <f t="shared" si="244"/>
        <v>normal</v>
      </c>
      <c r="G3959" s="3">
        <v>386</v>
      </c>
      <c r="H3959">
        <v>15</v>
      </c>
      <c r="I3959" t="str">
        <f t="shared" si="245"/>
        <v>discounted</v>
      </c>
      <c r="J3959" s="3">
        <f>Table3[[#This Row],[Quantity_Sold]]*Table3[[#This Row],[Selling_Price]]</f>
        <v>1544</v>
      </c>
      <c r="K3959" s="3">
        <f t="shared" si="246"/>
        <v>57.9</v>
      </c>
      <c r="L3959" s="3">
        <f t="shared" si="247"/>
        <v>1486.1</v>
      </c>
      <c r="M3959" s="3" t="str">
        <f>TEXT(Table3[[#This Row],[Date]], "mmmm")</f>
        <v>February</v>
      </c>
      <c r="N3959" s="3" t="str">
        <f>_xlfn.XLOOKUP(D3959,Customers!A:A,Customers!B:B )</f>
        <v>Evans PLC</v>
      </c>
      <c r="O3959" s="3" t="str">
        <f>_xlfn.XLOOKUP(C3959,Books!A:A,Books!B:B)</f>
        <v>Choose level</v>
      </c>
      <c r="P3959" s="3" t="str">
        <f>INDEX(Customers!B:B,MATCH(D3959,Customers!A:A,0))</f>
        <v>Evans PLC</v>
      </c>
    </row>
    <row r="3960" spans="1:16">
      <c r="A3960" t="s">
        <v>4607</v>
      </c>
      <c r="B3960" s="5">
        <v>44977</v>
      </c>
      <c r="C3960" t="s">
        <v>114</v>
      </c>
      <c r="D3960" t="s">
        <v>598</v>
      </c>
      <c r="E3960">
        <v>5</v>
      </c>
      <c r="F3960" t="str">
        <f t="shared" si="244"/>
        <v>normal</v>
      </c>
      <c r="G3960" s="3">
        <v>315</v>
      </c>
      <c r="H3960">
        <v>10</v>
      </c>
      <c r="I3960" t="str">
        <f t="shared" si="245"/>
        <v>discounted</v>
      </c>
      <c r="J3960" s="3">
        <f>Table3[[#This Row],[Quantity_Sold]]*Table3[[#This Row],[Selling_Price]]</f>
        <v>1575</v>
      </c>
      <c r="K3960" s="3">
        <f t="shared" si="246"/>
        <v>31.5</v>
      </c>
      <c r="L3960" s="3">
        <f t="shared" si="247"/>
        <v>1543.5</v>
      </c>
      <c r="M3960" s="3" t="str">
        <f>TEXT(Table3[[#This Row],[Date]], "mmmm")</f>
        <v>February</v>
      </c>
      <c r="N3960" s="3" t="str">
        <f>_xlfn.XLOOKUP(D3960,Customers!A:A,Customers!B:B )</f>
        <v>Clark LLC</v>
      </c>
      <c r="O3960" s="3" t="str">
        <f>_xlfn.XLOOKUP(C3960,Books!A:A,Books!B:B)</f>
        <v>Detail difficult power</v>
      </c>
      <c r="P3960" s="3" t="str">
        <f>INDEX(Customers!B:B,MATCH(D3960,Customers!A:A,0))</f>
        <v>Clark LLC</v>
      </c>
    </row>
    <row r="3961" spans="1:16">
      <c r="A3961" t="s">
        <v>4608</v>
      </c>
      <c r="B3961" s="5">
        <v>44968</v>
      </c>
      <c r="C3961" t="s">
        <v>120</v>
      </c>
      <c r="D3961" t="s">
        <v>562</v>
      </c>
      <c r="E3961">
        <v>6</v>
      </c>
      <c r="F3961" t="str">
        <f t="shared" si="244"/>
        <v>Bulk</v>
      </c>
      <c r="G3961" s="3">
        <v>204</v>
      </c>
      <c r="H3961">
        <v>0</v>
      </c>
      <c r="I3961" t="str">
        <f t="shared" si="245"/>
        <v>full price</v>
      </c>
      <c r="J3961" s="3">
        <f>Table3[[#This Row],[Quantity_Sold]]*Table3[[#This Row],[Selling_Price]]</f>
        <v>1224</v>
      </c>
      <c r="K3961" s="3">
        <f t="shared" si="246"/>
        <v>0</v>
      </c>
      <c r="L3961" s="3">
        <f t="shared" si="247"/>
        <v>1224</v>
      </c>
      <c r="M3961" s="3" t="str">
        <f>TEXT(Table3[[#This Row],[Date]], "mmmm")</f>
        <v>February</v>
      </c>
      <c r="N3961" s="3" t="str">
        <f>_xlfn.XLOOKUP(D3961,Customers!A:A,Customers!B:B )</f>
        <v>Nelson, Martinez and Malone</v>
      </c>
      <c r="O3961" s="3" t="str">
        <f>_xlfn.XLOOKUP(C3961,Books!A:A,Books!B:B)</f>
        <v>Expect turn</v>
      </c>
      <c r="P3961" s="3" t="str">
        <f>INDEX(Customers!B:B,MATCH(D3961,Customers!A:A,0))</f>
        <v>Nelson, Martinez and Malone</v>
      </c>
    </row>
    <row r="3962" spans="1:16">
      <c r="A3962" t="s">
        <v>4609</v>
      </c>
      <c r="B3962" s="5">
        <v>44966</v>
      </c>
      <c r="C3962" t="s">
        <v>58</v>
      </c>
      <c r="D3962" t="s">
        <v>486</v>
      </c>
      <c r="E3962">
        <v>5</v>
      </c>
      <c r="F3962" t="str">
        <f t="shared" si="244"/>
        <v>normal</v>
      </c>
      <c r="G3962" s="3">
        <v>467</v>
      </c>
      <c r="H3962">
        <v>15</v>
      </c>
      <c r="I3962" t="str">
        <f t="shared" si="245"/>
        <v>discounted</v>
      </c>
      <c r="J3962" s="3">
        <f>Table3[[#This Row],[Quantity_Sold]]*Table3[[#This Row],[Selling_Price]]</f>
        <v>2335</v>
      </c>
      <c r="K3962" s="3">
        <f t="shared" si="246"/>
        <v>70.05</v>
      </c>
      <c r="L3962" s="3">
        <f t="shared" si="247"/>
        <v>2264.9499999999998</v>
      </c>
      <c r="M3962" s="3" t="str">
        <f>TEXT(Table3[[#This Row],[Date]], "mmmm")</f>
        <v>February</v>
      </c>
      <c r="N3962" s="3" t="str">
        <f>_xlfn.XLOOKUP(D3962,Customers!A:A,Customers!B:B )</f>
        <v>Liu Group</v>
      </c>
      <c r="O3962" s="3" t="str">
        <f>_xlfn.XLOOKUP(C3962,Books!A:A,Books!B:B)</f>
        <v>World threat</v>
      </c>
      <c r="P3962" s="3" t="str">
        <f>INDEX(Customers!B:B,MATCH(D3962,Customers!A:A,0))</f>
        <v>Liu Group</v>
      </c>
    </row>
    <row r="3963" spans="1:16">
      <c r="A3963" t="s">
        <v>4610</v>
      </c>
      <c r="B3963" s="5">
        <v>44971</v>
      </c>
      <c r="C3963" t="s">
        <v>106</v>
      </c>
      <c r="D3963" t="s">
        <v>540</v>
      </c>
      <c r="E3963">
        <v>3</v>
      </c>
      <c r="F3963" t="str">
        <f t="shared" si="244"/>
        <v>normal</v>
      </c>
      <c r="G3963" s="3">
        <v>219</v>
      </c>
      <c r="H3963">
        <v>5</v>
      </c>
      <c r="I3963" t="str">
        <f t="shared" si="245"/>
        <v>discounted</v>
      </c>
      <c r="J3963" s="3">
        <f>Table3[[#This Row],[Quantity_Sold]]*Table3[[#This Row],[Selling_Price]]</f>
        <v>657</v>
      </c>
      <c r="K3963" s="3">
        <f t="shared" si="246"/>
        <v>10.95</v>
      </c>
      <c r="L3963" s="3">
        <f t="shared" si="247"/>
        <v>646.04999999999995</v>
      </c>
      <c r="M3963" s="3" t="str">
        <f>TEXT(Table3[[#This Row],[Date]], "mmmm")</f>
        <v>February</v>
      </c>
      <c r="N3963" s="3" t="str">
        <f>_xlfn.XLOOKUP(D3963,Customers!A:A,Customers!B:B )</f>
        <v>Patel-Thomas</v>
      </c>
      <c r="O3963" s="3" t="str">
        <f>_xlfn.XLOOKUP(C3963,Books!A:A,Books!B:B)</f>
        <v>Some may</v>
      </c>
      <c r="P3963" s="3" t="str">
        <f>INDEX(Customers!B:B,MATCH(D3963,Customers!A:A,0))</f>
        <v>Patel-Thomas</v>
      </c>
    </row>
    <row r="3964" spans="1:16">
      <c r="A3964" t="s">
        <v>4611</v>
      </c>
      <c r="B3964" s="5">
        <v>44976</v>
      </c>
      <c r="C3964" t="s">
        <v>106</v>
      </c>
      <c r="D3964" t="s">
        <v>570</v>
      </c>
      <c r="E3964">
        <v>3</v>
      </c>
      <c r="F3964" t="str">
        <f t="shared" si="244"/>
        <v>normal</v>
      </c>
      <c r="G3964" s="3">
        <v>219</v>
      </c>
      <c r="H3964">
        <v>0</v>
      </c>
      <c r="I3964" t="str">
        <f t="shared" si="245"/>
        <v>full price</v>
      </c>
      <c r="J3964" s="3">
        <f>Table3[[#This Row],[Quantity_Sold]]*Table3[[#This Row],[Selling_Price]]</f>
        <v>657</v>
      </c>
      <c r="K3964" s="3">
        <f t="shared" si="246"/>
        <v>0</v>
      </c>
      <c r="L3964" s="3">
        <f t="shared" si="247"/>
        <v>657</v>
      </c>
      <c r="M3964" s="3" t="str">
        <f>TEXT(Table3[[#This Row],[Date]], "mmmm")</f>
        <v>February</v>
      </c>
      <c r="N3964" s="3" t="str">
        <f>_xlfn.XLOOKUP(D3964,Customers!A:A,Customers!B:B )</f>
        <v>Potter Group</v>
      </c>
      <c r="O3964" s="3" t="str">
        <f>_xlfn.XLOOKUP(C3964,Books!A:A,Books!B:B)</f>
        <v>Some may</v>
      </c>
      <c r="P3964" s="3" t="str">
        <f>INDEX(Customers!B:B,MATCH(D3964,Customers!A:A,0))</f>
        <v>Potter Group</v>
      </c>
    </row>
    <row r="3965" spans="1:16">
      <c r="A3965" t="s">
        <v>4612</v>
      </c>
      <c r="B3965" s="5">
        <v>44981</v>
      </c>
      <c r="C3965" t="s">
        <v>10</v>
      </c>
      <c r="D3965" t="s">
        <v>418</v>
      </c>
      <c r="E3965">
        <v>8</v>
      </c>
      <c r="F3965" t="str">
        <f t="shared" si="244"/>
        <v>Bulk</v>
      </c>
      <c r="G3965" s="3">
        <v>167</v>
      </c>
      <c r="H3965">
        <v>10</v>
      </c>
      <c r="I3965" t="str">
        <f t="shared" si="245"/>
        <v>discounted</v>
      </c>
      <c r="J3965" s="3">
        <f>Table3[[#This Row],[Quantity_Sold]]*Table3[[#This Row],[Selling_Price]]</f>
        <v>1336</v>
      </c>
      <c r="K3965" s="3">
        <f t="shared" si="246"/>
        <v>16.7</v>
      </c>
      <c r="L3965" s="3">
        <f t="shared" si="247"/>
        <v>1319.3</v>
      </c>
      <c r="M3965" s="3" t="str">
        <f>TEXT(Table3[[#This Row],[Date]], "mmmm")</f>
        <v>February</v>
      </c>
      <c r="N3965" s="3" t="str">
        <f>_xlfn.XLOOKUP(D3965,Customers!A:A,Customers!B:B )</f>
        <v>Holloway, Lewis and Bryan</v>
      </c>
      <c r="O3965" s="3" t="str">
        <f>_xlfn.XLOOKUP(C3965,Books!A:A,Books!B:B)</f>
        <v>Late</v>
      </c>
      <c r="P3965" s="3" t="str">
        <f>INDEX(Customers!B:B,MATCH(D3965,Customers!A:A,0))</f>
        <v>Holloway, Lewis and Bryan</v>
      </c>
    </row>
    <row r="3966" spans="1:16">
      <c r="A3966" t="s">
        <v>4613</v>
      </c>
      <c r="B3966" s="5">
        <v>44980</v>
      </c>
      <c r="C3966" t="s">
        <v>18</v>
      </c>
      <c r="D3966" t="s">
        <v>232</v>
      </c>
      <c r="E3966">
        <v>6</v>
      </c>
      <c r="F3966" t="str">
        <f t="shared" si="244"/>
        <v>Bulk</v>
      </c>
      <c r="G3966" s="3">
        <v>500</v>
      </c>
      <c r="H3966">
        <v>10</v>
      </c>
      <c r="I3966" t="str">
        <f t="shared" si="245"/>
        <v>discounted</v>
      </c>
      <c r="J3966" s="3">
        <f>Table3[[#This Row],[Quantity_Sold]]*Table3[[#This Row],[Selling_Price]]</f>
        <v>3000</v>
      </c>
      <c r="K3966" s="3">
        <f t="shared" si="246"/>
        <v>50</v>
      </c>
      <c r="L3966" s="3">
        <f t="shared" si="247"/>
        <v>2950</v>
      </c>
      <c r="M3966" s="3" t="str">
        <f>TEXT(Table3[[#This Row],[Date]], "mmmm")</f>
        <v>February</v>
      </c>
      <c r="N3966" s="3" t="str">
        <f>_xlfn.XLOOKUP(D3966,Customers!A:A,Customers!B:B )</f>
        <v>Mcknight LLC</v>
      </c>
      <c r="O3966" s="3" t="str">
        <f>_xlfn.XLOOKUP(C3966,Books!A:A,Books!B:B)</f>
        <v>Cell become</v>
      </c>
      <c r="P3966" s="3" t="str">
        <f>INDEX(Customers!B:B,MATCH(D3966,Customers!A:A,0))</f>
        <v>Mcknight LLC</v>
      </c>
    </row>
    <row r="3967" spans="1:16">
      <c r="A3967" t="s">
        <v>4614</v>
      </c>
      <c r="B3967" s="5">
        <v>44974</v>
      </c>
      <c r="C3967" t="s">
        <v>116</v>
      </c>
      <c r="D3967" t="s">
        <v>430</v>
      </c>
      <c r="E3967">
        <v>5</v>
      </c>
      <c r="F3967" t="str">
        <f t="shared" si="244"/>
        <v>normal</v>
      </c>
      <c r="G3967" s="3">
        <v>209</v>
      </c>
      <c r="H3967">
        <v>5</v>
      </c>
      <c r="I3967" t="str">
        <f t="shared" si="245"/>
        <v>discounted</v>
      </c>
      <c r="J3967" s="3">
        <f>Table3[[#This Row],[Quantity_Sold]]*Table3[[#This Row],[Selling_Price]]</f>
        <v>1045</v>
      </c>
      <c r="K3967" s="3">
        <f t="shared" si="246"/>
        <v>10.45</v>
      </c>
      <c r="L3967" s="3">
        <f t="shared" si="247"/>
        <v>1034.55</v>
      </c>
      <c r="M3967" s="3" t="str">
        <f>TEXT(Table3[[#This Row],[Date]], "mmmm")</f>
        <v>February</v>
      </c>
      <c r="N3967" s="3" t="str">
        <f>_xlfn.XLOOKUP(D3967,Customers!A:A,Customers!B:B )</f>
        <v>Ford PLC</v>
      </c>
      <c r="O3967" s="3" t="str">
        <f>_xlfn.XLOOKUP(C3967,Books!A:A,Books!B:B)</f>
        <v>Present positive</v>
      </c>
      <c r="P3967" s="3" t="str">
        <f>INDEX(Customers!B:B,MATCH(D3967,Customers!A:A,0))</f>
        <v>Ford PLC</v>
      </c>
    </row>
    <row r="3968" spans="1:16">
      <c r="A3968" t="s">
        <v>4615</v>
      </c>
      <c r="B3968" s="5">
        <v>44980</v>
      </c>
      <c r="C3968" t="s">
        <v>110</v>
      </c>
      <c r="D3968" t="s">
        <v>308</v>
      </c>
      <c r="E3968">
        <v>5</v>
      </c>
      <c r="F3968" t="str">
        <f t="shared" si="244"/>
        <v>normal</v>
      </c>
      <c r="G3968" s="3">
        <v>451</v>
      </c>
      <c r="H3968">
        <v>10</v>
      </c>
      <c r="I3968" t="str">
        <f t="shared" si="245"/>
        <v>discounted</v>
      </c>
      <c r="J3968" s="3">
        <f>Table3[[#This Row],[Quantity_Sold]]*Table3[[#This Row],[Selling_Price]]</f>
        <v>2255</v>
      </c>
      <c r="K3968" s="3">
        <f t="shared" si="246"/>
        <v>45.1</v>
      </c>
      <c r="L3968" s="3">
        <f t="shared" si="247"/>
        <v>2209.9</v>
      </c>
      <c r="M3968" s="3" t="str">
        <f>TEXT(Table3[[#This Row],[Date]], "mmmm")</f>
        <v>February</v>
      </c>
      <c r="N3968" s="3" t="str">
        <f>_xlfn.XLOOKUP(D3968,Customers!A:A,Customers!B:B )</f>
        <v>Sanford-Bullock</v>
      </c>
      <c r="O3968" s="3" t="str">
        <f>_xlfn.XLOOKUP(C3968,Books!A:A,Books!B:B)</f>
        <v>Sense produce</v>
      </c>
      <c r="P3968" s="3" t="str">
        <f>INDEX(Customers!B:B,MATCH(D3968,Customers!A:A,0))</f>
        <v>Sanford-Bullock</v>
      </c>
    </row>
    <row r="3969" spans="1:16">
      <c r="A3969" t="s">
        <v>4616</v>
      </c>
      <c r="B3969" s="5">
        <v>44977</v>
      </c>
      <c r="C3969" t="s">
        <v>80</v>
      </c>
      <c r="D3969" t="s">
        <v>620</v>
      </c>
      <c r="E3969">
        <v>6</v>
      </c>
      <c r="F3969" t="str">
        <f t="shared" si="244"/>
        <v>Bulk</v>
      </c>
      <c r="G3969" s="3">
        <v>164</v>
      </c>
      <c r="H3969">
        <v>15</v>
      </c>
      <c r="I3969" t="str">
        <f t="shared" si="245"/>
        <v>discounted</v>
      </c>
      <c r="J3969" s="3">
        <f>Table3[[#This Row],[Quantity_Sold]]*Table3[[#This Row],[Selling_Price]]</f>
        <v>984</v>
      </c>
      <c r="K3969" s="3">
        <f t="shared" si="246"/>
        <v>24.6</v>
      </c>
      <c r="L3969" s="3">
        <f t="shared" si="247"/>
        <v>959.4</v>
      </c>
      <c r="M3969" s="3" t="str">
        <f>TEXT(Table3[[#This Row],[Date]], "mmmm")</f>
        <v>February</v>
      </c>
      <c r="N3969" s="3" t="str">
        <f>_xlfn.XLOOKUP(D3969,Customers!A:A,Customers!B:B )</f>
        <v>Crane LLC</v>
      </c>
      <c r="O3969" s="3" t="str">
        <f>_xlfn.XLOOKUP(C3969,Books!A:A,Books!B:B)</f>
        <v>Can apply</v>
      </c>
      <c r="P3969" s="3" t="str">
        <f>INDEX(Customers!B:B,MATCH(D3969,Customers!A:A,0))</f>
        <v>Crane LLC</v>
      </c>
    </row>
    <row r="3970" spans="1:16">
      <c r="A3970" t="s">
        <v>4617</v>
      </c>
      <c r="B3970" s="5">
        <v>44959</v>
      </c>
      <c r="C3970" t="s">
        <v>58</v>
      </c>
      <c r="D3970" t="s">
        <v>264</v>
      </c>
      <c r="E3970">
        <v>1</v>
      </c>
      <c r="F3970" t="str">
        <f t="shared" ref="F3970:F4033" si="248">IF(E3970&gt;5,"Bulk","normal")</f>
        <v>normal</v>
      </c>
      <c r="G3970" s="3">
        <v>467</v>
      </c>
      <c r="H3970">
        <v>0</v>
      </c>
      <c r="I3970" t="str">
        <f t="shared" ref="I3970:I4033" si="249">IF(H3970&gt;0,"discounted","full price")</f>
        <v>full price</v>
      </c>
      <c r="J3970" s="3">
        <f>Table3[[#This Row],[Quantity_Sold]]*Table3[[#This Row],[Selling_Price]]</f>
        <v>467</v>
      </c>
      <c r="K3970" s="3">
        <f t="shared" ref="K3970:K4033" si="250">H3970*G3970/100</f>
        <v>0</v>
      </c>
      <c r="L3970" s="3">
        <f t="shared" ref="L3970:L4033" si="251">J3970-K3970</f>
        <v>467</v>
      </c>
      <c r="M3970" s="3" t="str">
        <f>TEXT(Table3[[#This Row],[Date]], "mmmm")</f>
        <v>February</v>
      </c>
      <c r="N3970" s="3" t="str">
        <f>_xlfn.XLOOKUP(D3970,Customers!A:A,Customers!B:B )</f>
        <v>Price Ltd</v>
      </c>
      <c r="O3970" s="3" t="str">
        <f>_xlfn.XLOOKUP(C3970,Books!A:A,Books!B:B)</f>
        <v>World threat</v>
      </c>
      <c r="P3970" s="3" t="str">
        <f>INDEX(Customers!B:B,MATCH(D3970,Customers!A:A,0))</f>
        <v>Price Ltd</v>
      </c>
    </row>
    <row r="3971" spans="1:16">
      <c r="A3971" t="s">
        <v>4618</v>
      </c>
      <c r="B3971" s="5">
        <v>44966</v>
      </c>
      <c r="C3971" t="s">
        <v>44</v>
      </c>
      <c r="D3971" t="s">
        <v>230</v>
      </c>
      <c r="E3971">
        <v>10</v>
      </c>
      <c r="F3971" t="str">
        <f t="shared" si="248"/>
        <v>Bulk</v>
      </c>
      <c r="G3971" s="3">
        <v>295</v>
      </c>
      <c r="H3971">
        <v>5</v>
      </c>
      <c r="I3971" t="str">
        <f t="shared" si="249"/>
        <v>discounted</v>
      </c>
      <c r="J3971" s="3">
        <f>Table3[[#This Row],[Quantity_Sold]]*Table3[[#This Row],[Selling_Price]]</f>
        <v>2950</v>
      </c>
      <c r="K3971" s="3">
        <f t="shared" si="250"/>
        <v>14.75</v>
      </c>
      <c r="L3971" s="3">
        <f t="shared" si="251"/>
        <v>2935.25</v>
      </c>
      <c r="M3971" s="3" t="str">
        <f>TEXT(Table3[[#This Row],[Date]], "mmmm")</f>
        <v>February</v>
      </c>
      <c r="N3971" s="3" t="str">
        <f>_xlfn.XLOOKUP(D3971,Customers!A:A,Customers!B:B )</f>
        <v>Alexander-Williams</v>
      </c>
      <c r="O3971" s="3" t="str">
        <f>_xlfn.XLOOKUP(C3971,Books!A:A,Books!B:B)</f>
        <v>Once suddenly</v>
      </c>
      <c r="P3971" s="3" t="str">
        <f>INDEX(Customers!B:B,MATCH(D3971,Customers!A:A,0))</f>
        <v>Alexander-Williams</v>
      </c>
    </row>
    <row r="3972" spans="1:16">
      <c r="A3972" t="s">
        <v>4619</v>
      </c>
      <c r="B3972" s="5">
        <v>44958</v>
      </c>
      <c r="C3972" t="s">
        <v>46</v>
      </c>
      <c r="D3972" t="s">
        <v>272</v>
      </c>
      <c r="E3972">
        <v>4</v>
      </c>
      <c r="F3972" t="str">
        <f t="shared" si="248"/>
        <v>normal</v>
      </c>
      <c r="G3972" s="3">
        <v>167</v>
      </c>
      <c r="H3972">
        <v>5</v>
      </c>
      <c r="I3972" t="str">
        <f t="shared" si="249"/>
        <v>discounted</v>
      </c>
      <c r="J3972" s="3">
        <f>Table3[[#This Row],[Quantity_Sold]]*Table3[[#This Row],[Selling_Price]]</f>
        <v>668</v>
      </c>
      <c r="K3972" s="3">
        <f t="shared" si="250"/>
        <v>8.35</v>
      </c>
      <c r="L3972" s="3">
        <f t="shared" si="251"/>
        <v>659.65</v>
      </c>
      <c r="M3972" s="3" t="str">
        <f>TEXT(Table3[[#This Row],[Date]], "mmmm")</f>
        <v>February</v>
      </c>
      <c r="N3972" s="3" t="str">
        <f>_xlfn.XLOOKUP(D3972,Customers!A:A,Customers!B:B )</f>
        <v>Garcia, Scott and Beltran</v>
      </c>
      <c r="O3972" s="3" t="str">
        <f>_xlfn.XLOOKUP(C3972,Books!A:A,Books!B:B)</f>
        <v>Result population age</v>
      </c>
      <c r="P3972" s="3" t="str">
        <f>INDEX(Customers!B:B,MATCH(D3972,Customers!A:A,0))</f>
        <v>Garcia, Scott and Beltran</v>
      </c>
    </row>
    <row r="3973" spans="1:16">
      <c r="A3973" t="s">
        <v>4620</v>
      </c>
      <c r="B3973" s="5">
        <v>44985</v>
      </c>
      <c r="C3973" t="s">
        <v>84</v>
      </c>
      <c r="D3973" t="s">
        <v>340</v>
      </c>
      <c r="E3973">
        <v>1</v>
      </c>
      <c r="F3973" t="str">
        <f t="shared" si="248"/>
        <v>normal</v>
      </c>
      <c r="G3973" s="3">
        <v>481</v>
      </c>
      <c r="H3973">
        <v>0</v>
      </c>
      <c r="I3973" t="str">
        <f t="shared" si="249"/>
        <v>full price</v>
      </c>
      <c r="J3973" s="3">
        <f>Table3[[#This Row],[Quantity_Sold]]*Table3[[#This Row],[Selling_Price]]</f>
        <v>481</v>
      </c>
      <c r="K3973" s="3">
        <f t="shared" si="250"/>
        <v>0</v>
      </c>
      <c r="L3973" s="3">
        <f t="shared" si="251"/>
        <v>481</v>
      </c>
      <c r="M3973" s="3" t="str">
        <f>TEXT(Table3[[#This Row],[Date]], "mmmm")</f>
        <v>February</v>
      </c>
      <c r="N3973" s="3" t="str">
        <f>_xlfn.XLOOKUP(D3973,Customers!A:A,Customers!B:B )</f>
        <v>Miller-Miller</v>
      </c>
      <c r="O3973" s="3" t="str">
        <f>_xlfn.XLOOKUP(C3973,Books!A:A,Books!B:B)</f>
        <v>Statement back brother</v>
      </c>
      <c r="P3973" s="3" t="str">
        <f>INDEX(Customers!B:B,MATCH(D3973,Customers!A:A,0))</f>
        <v>Miller-Miller</v>
      </c>
    </row>
    <row r="3974" spans="1:16">
      <c r="A3974" t="s">
        <v>4621</v>
      </c>
      <c r="B3974" s="5">
        <v>44983</v>
      </c>
      <c r="C3974" t="s">
        <v>64</v>
      </c>
      <c r="D3974" t="s">
        <v>556</v>
      </c>
      <c r="E3974">
        <v>7</v>
      </c>
      <c r="F3974" t="str">
        <f t="shared" si="248"/>
        <v>Bulk</v>
      </c>
      <c r="G3974" s="3">
        <v>487</v>
      </c>
      <c r="H3974">
        <v>15</v>
      </c>
      <c r="I3974" t="str">
        <f t="shared" si="249"/>
        <v>discounted</v>
      </c>
      <c r="J3974" s="3">
        <f>Table3[[#This Row],[Quantity_Sold]]*Table3[[#This Row],[Selling_Price]]</f>
        <v>3409</v>
      </c>
      <c r="K3974" s="3">
        <f t="shared" si="250"/>
        <v>73.05</v>
      </c>
      <c r="L3974" s="3">
        <f t="shared" si="251"/>
        <v>3335.95</v>
      </c>
      <c r="M3974" s="3" t="str">
        <f>TEXT(Table3[[#This Row],[Date]], "mmmm")</f>
        <v>February</v>
      </c>
      <c r="N3974" s="3" t="str">
        <f>_xlfn.XLOOKUP(D3974,Customers!A:A,Customers!B:B )</f>
        <v>Richards Ltd</v>
      </c>
      <c r="O3974" s="3" t="str">
        <f>_xlfn.XLOOKUP(C3974,Books!A:A,Books!B:B)</f>
        <v>Health beyond back</v>
      </c>
      <c r="P3974" s="3" t="str">
        <f>INDEX(Customers!B:B,MATCH(D3974,Customers!A:A,0))</f>
        <v>Richards Ltd</v>
      </c>
    </row>
    <row r="3975" spans="1:16">
      <c r="A3975" t="s">
        <v>4622</v>
      </c>
      <c r="B3975" s="5">
        <v>44980</v>
      </c>
      <c r="C3975" t="s">
        <v>102</v>
      </c>
      <c r="D3975" t="s">
        <v>458</v>
      </c>
      <c r="E3975">
        <v>5</v>
      </c>
      <c r="F3975" t="str">
        <f t="shared" si="248"/>
        <v>normal</v>
      </c>
      <c r="G3975" s="3">
        <v>162</v>
      </c>
      <c r="H3975">
        <v>10</v>
      </c>
      <c r="I3975" t="str">
        <f t="shared" si="249"/>
        <v>discounted</v>
      </c>
      <c r="J3975" s="3">
        <f>Table3[[#This Row],[Quantity_Sold]]*Table3[[#This Row],[Selling_Price]]</f>
        <v>810</v>
      </c>
      <c r="K3975" s="3">
        <f t="shared" si="250"/>
        <v>16.2</v>
      </c>
      <c r="L3975" s="3">
        <f t="shared" si="251"/>
        <v>793.8</v>
      </c>
      <c r="M3975" s="3" t="str">
        <f>TEXT(Table3[[#This Row],[Date]], "mmmm")</f>
        <v>February</v>
      </c>
      <c r="N3975" s="3" t="str">
        <f>_xlfn.XLOOKUP(D3975,Customers!A:A,Customers!B:B )</f>
        <v>Salazar, Maldonado and Thomas</v>
      </c>
      <c r="O3975" s="3" t="str">
        <f>_xlfn.XLOOKUP(C3975,Books!A:A,Books!B:B)</f>
        <v>Effort same</v>
      </c>
      <c r="P3975" s="3" t="str">
        <f>INDEX(Customers!B:B,MATCH(D3975,Customers!A:A,0))</f>
        <v>Salazar, Maldonado and Thomas</v>
      </c>
    </row>
    <row r="3976" spans="1:16">
      <c r="A3976" t="s">
        <v>4623</v>
      </c>
      <c r="B3976" s="5">
        <v>44970</v>
      </c>
      <c r="C3976" t="s">
        <v>86</v>
      </c>
      <c r="D3976" t="s">
        <v>428</v>
      </c>
      <c r="E3976">
        <v>2</v>
      </c>
      <c r="F3976" t="str">
        <f t="shared" si="248"/>
        <v>normal</v>
      </c>
      <c r="G3976" s="3">
        <v>356</v>
      </c>
      <c r="H3976">
        <v>5</v>
      </c>
      <c r="I3976" t="str">
        <f t="shared" si="249"/>
        <v>discounted</v>
      </c>
      <c r="J3976" s="3">
        <f>Table3[[#This Row],[Quantity_Sold]]*Table3[[#This Row],[Selling_Price]]</f>
        <v>712</v>
      </c>
      <c r="K3976" s="3">
        <f t="shared" si="250"/>
        <v>17.8</v>
      </c>
      <c r="L3976" s="3">
        <f t="shared" si="251"/>
        <v>694.2</v>
      </c>
      <c r="M3976" s="3" t="str">
        <f>TEXT(Table3[[#This Row],[Date]], "mmmm")</f>
        <v>February</v>
      </c>
      <c r="N3976" s="3" t="str">
        <f>_xlfn.XLOOKUP(D3976,Customers!A:A,Customers!B:B )</f>
        <v>Daniels-Bond</v>
      </c>
      <c r="O3976" s="3" t="str">
        <f>_xlfn.XLOOKUP(C3976,Books!A:A,Books!B:B)</f>
        <v>While responsibility</v>
      </c>
      <c r="P3976" s="3" t="str">
        <f>INDEX(Customers!B:B,MATCH(D3976,Customers!A:A,0))</f>
        <v>Daniels-Bond</v>
      </c>
    </row>
    <row r="3977" spans="1:16">
      <c r="A3977" t="s">
        <v>4624</v>
      </c>
      <c r="B3977" s="5">
        <v>44975</v>
      </c>
      <c r="C3977" t="s">
        <v>40</v>
      </c>
      <c r="D3977" t="s">
        <v>298</v>
      </c>
      <c r="E3977">
        <v>2</v>
      </c>
      <c r="F3977" t="str">
        <f t="shared" si="248"/>
        <v>normal</v>
      </c>
      <c r="G3977" s="3">
        <v>427</v>
      </c>
      <c r="H3977">
        <v>10</v>
      </c>
      <c r="I3977" t="str">
        <f t="shared" si="249"/>
        <v>discounted</v>
      </c>
      <c r="J3977" s="3">
        <f>Table3[[#This Row],[Quantity_Sold]]*Table3[[#This Row],[Selling_Price]]</f>
        <v>854</v>
      </c>
      <c r="K3977" s="3">
        <f t="shared" si="250"/>
        <v>42.7</v>
      </c>
      <c r="L3977" s="3">
        <f t="shared" si="251"/>
        <v>811.3</v>
      </c>
      <c r="M3977" s="3" t="str">
        <f>TEXT(Table3[[#This Row],[Date]], "mmmm")</f>
        <v>February</v>
      </c>
      <c r="N3977" s="3" t="str">
        <f>_xlfn.XLOOKUP(D3977,Customers!A:A,Customers!B:B )</f>
        <v>Hayes, Hampton and Palmer</v>
      </c>
      <c r="O3977" s="3" t="str">
        <f>_xlfn.XLOOKUP(C3977,Books!A:A,Books!B:B)</f>
        <v>Big thought where</v>
      </c>
      <c r="P3977" s="3" t="str">
        <f>INDEX(Customers!B:B,MATCH(D3977,Customers!A:A,0))</f>
        <v>Hayes, Hampton and Palmer</v>
      </c>
    </row>
    <row r="3978" spans="1:16">
      <c r="A3978" t="s">
        <v>4625</v>
      </c>
      <c r="B3978" s="5">
        <v>44963</v>
      </c>
      <c r="C3978" t="s">
        <v>18</v>
      </c>
      <c r="D3978" t="s">
        <v>514</v>
      </c>
      <c r="E3978">
        <v>2</v>
      </c>
      <c r="F3978" t="str">
        <f t="shared" si="248"/>
        <v>normal</v>
      </c>
      <c r="G3978" s="3">
        <v>500</v>
      </c>
      <c r="H3978">
        <v>15</v>
      </c>
      <c r="I3978" t="str">
        <f t="shared" si="249"/>
        <v>discounted</v>
      </c>
      <c r="J3978" s="3">
        <f>Table3[[#This Row],[Quantity_Sold]]*Table3[[#This Row],[Selling_Price]]</f>
        <v>1000</v>
      </c>
      <c r="K3978" s="3">
        <f t="shared" si="250"/>
        <v>75</v>
      </c>
      <c r="L3978" s="3">
        <f t="shared" si="251"/>
        <v>925</v>
      </c>
      <c r="M3978" s="3" t="str">
        <f>TEXT(Table3[[#This Row],[Date]], "mmmm")</f>
        <v>February</v>
      </c>
      <c r="N3978" s="3" t="str">
        <f>_xlfn.XLOOKUP(D3978,Customers!A:A,Customers!B:B )</f>
        <v>Contreras Inc</v>
      </c>
      <c r="O3978" s="3" t="str">
        <f>_xlfn.XLOOKUP(C3978,Books!A:A,Books!B:B)</f>
        <v>Cell become</v>
      </c>
      <c r="P3978" s="3" t="str">
        <f>INDEX(Customers!B:B,MATCH(D3978,Customers!A:A,0))</f>
        <v>Contreras Inc</v>
      </c>
    </row>
    <row r="3979" spans="1:16">
      <c r="A3979" t="s">
        <v>4626</v>
      </c>
      <c r="B3979" s="5">
        <v>44965</v>
      </c>
      <c r="C3979" t="s">
        <v>76</v>
      </c>
      <c r="D3979" t="s">
        <v>514</v>
      </c>
      <c r="E3979">
        <v>9</v>
      </c>
      <c r="F3979" t="str">
        <f t="shared" si="248"/>
        <v>Bulk</v>
      </c>
      <c r="G3979" s="3">
        <v>305</v>
      </c>
      <c r="H3979">
        <v>5</v>
      </c>
      <c r="I3979" t="str">
        <f t="shared" si="249"/>
        <v>discounted</v>
      </c>
      <c r="J3979" s="3">
        <f>Table3[[#This Row],[Quantity_Sold]]*Table3[[#This Row],[Selling_Price]]</f>
        <v>2745</v>
      </c>
      <c r="K3979" s="3">
        <f t="shared" si="250"/>
        <v>15.25</v>
      </c>
      <c r="L3979" s="3">
        <f t="shared" si="251"/>
        <v>2729.75</v>
      </c>
      <c r="M3979" s="3" t="str">
        <f>TEXT(Table3[[#This Row],[Date]], "mmmm")</f>
        <v>February</v>
      </c>
      <c r="N3979" s="3" t="str">
        <f>_xlfn.XLOOKUP(D3979,Customers!A:A,Customers!B:B )</f>
        <v>Contreras Inc</v>
      </c>
      <c r="O3979" s="3" t="str">
        <f>_xlfn.XLOOKUP(C3979,Books!A:A,Books!B:B)</f>
        <v>Above treatment</v>
      </c>
      <c r="P3979" s="3" t="str">
        <f>INDEX(Customers!B:B,MATCH(D3979,Customers!A:A,0))</f>
        <v>Contreras Inc</v>
      </c>
    </row>
    <row r="3980" spans="1:16">
      <c r="A3980" t="s">
        <v>4627</v>
      </c>
      <c r="B3980" s="5">
        <v>44973</v>
      </c>
      <c r="C3980" t="s">
        <v>66</v>
      </c>
      <c r="D3980" t="s">
        <v>292</v>
      </c>
      <c r="E3980">
        <v>4</v>
      </c>
      <c r="F3980" t="str">
        <f t="shared" si="248"/>
        <v>normal</v>
      </c>
      <c r="G3980" s="3">
        <v>271</v>
      </c>
      <c r="H3980">
        <v>5</v>
      </c>
      <c r="I3980" t="str">
        <f t="shared" si="249"/>
        <v>discounted</v>
      </c>
      <c r="J3980" s="3">
        <f>Table3[[#This Row],[Quantity_Sold]]*Table3[[#This Row],[Selling_Price]]</f>
        <v>1084</v>
      </c>
      <c r="K3980" s="3">
        <f t="shared" si="250"/>
        <v>13.55</v>
      </c>
      <c r="L3980" s="3">
        <f t="shared" si="251"/>
        <v>1070.45</v>
      </c>
      <c r="M3980" s="3" t="str">
        <f>TEXT(Table3[[#This Row],[Date]], "mmmm")</f>
        <v>February</v>
      </c>
      <c r="N3980" s="3" t="str">
        <f>_xlfn.XLOOKUP(D3980,Customers!A:A,Customers!B:B )</f>
        <v>Murphy Group</v>
      </c>
      <c r="O3980" s="3" t="str">
        <f>_xlfn.XLOOKUP(C3980,Books!A:A,Books!B:B)</f>
        <v>Easy citizen time</v>
      </c>
      <c r="P3980" s="3" t="str">
        <f>INDEX(Customers!B:B,MATCH(D3980,Customers!A:A,0))</f>
        <v>Murphy Group</v>
      </c>
    </row>
    <row r="3981" spans="1:16">
      <c r="A3981" t="s">
        <v>4628</v>
      </c>
      <c r="B3981" s="5">
        <v>44969</v>
      </c>
      <c r="C3981" t="s">
        <v>15</v>
      </c>
      <c r="D3981" t="s">
        <v>574</v>
      </c>
      <c r="E3981">
        <v>8</v>
      </c>
      <c r="F3981" t="str">
        <f t="shared" si="248"/>
        <v>Bulk</v>
      </c>
      <c r="G3981" s="3">
        <v>248</v>
      </c>
      <c r="H3981">
        <v>15</v>
      </c>
      <c r="I3981" t="str">
        <f t="shared" si="249"/>
        <v>discounted</v>
      </c>
      <c r="J3981" s="3">
        <f>Table3[[#This Row],[Quantity_Sold]]*Table3[[#This Row],[Selling_Price]]</f>
        <v>1984</v>
      </c>
      <c r="K3981" s="3">
        <f t="shared" si="250"/>
        <v>37.200000000000003</v>
      </c>
      <c r="L3981" s="3">
        <f t="shared" si="251"/>
        <v>1946.8</v>
      </c>
      <c r="M3981" s="3" t="str">
        <f>TEXT(Table3[[#This Row],[Date]], "mmmm")</f>
        <v>February</v>
      </c>
      <c r="N3981" s="3" t="str">
        <f>_xlfn.XLOOKUP(D3981,Customers!A:A,Customers!B:B )</f>
        <v>Williams Group</v>
      </c>
      <c r="O3981" s="3" t="str">
        <f>_xlfn.XLOOKUP(C3981,Books!A:A,Books!B:B)</f>
        <v>Especially father down</v>
      </c>
      <c r="P3981" s="3" t="str">
        <f>INDEX(Customers!B:B,MATCH(D3981,Customers!A:A,0))</f>
        <v>Williams Group</v>
      </c>
    </row>
    <row r="3982" spans="1:16">
      <c r="A3982" t="s">
        <v>4629</v>
      </c>
      <c r="B3982" s="5">
        <v>44985</v>
      </c>
      <c r="C3982" t="s">
        <v>26</v>
      </c>
      <c r="D3982" t="s">
        <v>302</v>
      </c>
      <c r="E3982">
        <v>7</v>
      </c>
      <c r="F3982" t="str">
        <f t="shared" si="248"/>
        <v>Bulk</v>
      </c>
      <c r="G3982" s="3">
        <v>210</v>
      </c>
      <c r="H3982">
        <v>5</v>
      </c>
      <c r="I3982" t="str">
        <f t="shared" si="249"/>
        <v>discounted</v>
      </c>
      <c r="J3982" s="3">
        <f>Table3[[#This Row],[Quantity_Sold]]*Table3[[#This Row],[Selling_Price]]</f>
        <v>1470</v>
      </c>
      <c r="K3982" s="3">
        <f t="shared" si="250"/>
        <v>10.5</v>
      </c>
      <c r="L3982" s="3">
        <f t="shared" si="251"/>
        <v>1459.5</v>
      </c>
      <c r="M3982" s="3" t="str">
        <f>TEXT(Table3[[#This Row],[Date]], "mmmm")</f>
        <v>February</v>
      </c>
      <c r="N3982" s="3" t="str">
        <f>_xlfn.XLOOKUP(D3982,Customers!A:A,Customers!B:B )</f>
        <v>Miles Ltd</v>
      </c>
      <c r="O3982" s="3" t="str">
        <f>_xlfn.XLOOKUP(C3982,Books!A:A,Books!B:B)</f>
        <v>Nearly material</v>
      </c>
      <c r="P3982" s="3" t="str">
        <f>INDEX(Customers!B:B,MATCH(D3982,Customers!A:A,0))</f>
        <v>Miles Ltd</v>
      </c>
    </row>
    <row r="3983" spans="1:16">
      <c r="A3983" t="s">
        <v>4630</v>
      </c>
      <c r="B3983" s="5">
        <v>44959</v>
      </c>
      <c r="C3983" t="s">
        <v>118</v>
      </c>
      <c r="D3983" t="s">
        <v>176</v>
      </c>
      <c r="E3983">
        <v>6</v>
      </c>
      <c r="F3983" t="str">
        <f t="shared" si="248"/>
        <v>Bulk</v>
      </c>
      <c r="G3983" s="3">
        <v>192</v>
      </c>
      <c r="H3983">
        <v>0</v>
      </c>
      <c r="I3983" t="str">
        <f t="shared" si="249"/>
        <v>full price</v>
      </c>
      <c r="J3983" s="3">
        <f>Table3[[#This Row],[Quantity_Sold]]*Table3[[#This Row],[Selling_Price]]</f>
        <v>1152</v>
      </c>
      <c r="K3983" s="3">
        <f t="shared" si="250"/>
        <v>0</v>
      </c>
      <c r="L3983" s="3">
        <f t="shared" si="251"/>
        <v>1152</v>
      </c>
      <c r="M3983" s="3" t="str">
        <f>TEXT(Table3[[#This Row],[Date]], "mmmm")</f>
        <v>February</v>
      </c>
      <c r="N3983" s="3" t="str">
        <f>_xlfn.XLOOKUP(D3983,Customers!A:A,Customers!B:B )</f>
        <v>Pierce, Cross and Solomon</v>
      </c>
      <c r="O3983" s="3" t="str">
        <f>_xlfn.XLOOKUP(C3983,Books!A:A,Books!B:B)</f>
        <v>Attorney</v>
      </c>
      <c r="P3983" s="3" t="str">
        <f>INDEX(Customers!B:B,MATCH(D3983,Customers!A:A,0))</f>
        <v>Pierce, Cross and Solomon</v>
      </c>
    </row>
    <row r="3984" spans="1:16">
      <c r="A3984" t="s">
        <v>4631</v>
      </c>
      <c r="B3984" s="5">
        <v>44981</v>
      </c>
      <c r="C3984" t="s">
        <v>88</v>
      </c>
      <c r="D3984" t="s">
        <v>580</v>
      </c>
      <c r="E3984">
        <v>4</v>
      </c>
      <c r="F3984" t="str">
        <f t="shared" si="248"/>
        <v>normal</v>
      </c>
      <c r="G3984" s="3">
        <v>456</v>
      </c>
      <c r="H3984">
        <v>10</v>
      </c>
      <c r="I3984" t="str">
        <f t="shared" si="249"/>
        <v>discounted</v>
      </c>
      <c r="J3984" s="3">
        <f>Table3[[#This Row],[Quantity_Sold]]*Table3[[#This Row],[Selling_Price]]</f>
        <v>1824</v>
      </c>
      <c r="K3984" s="3">
        <f t="shared" si="250"/>
        <v>45.6</v>
      </c>
      <c r="L3984" s="3">
        <f t="shared" si="251"/>
        <v>1778.4</v>
      </c>
      <c r="M3984" s="3" t="str">
        <f>TEXT(Table3[[#This Row],[Date]], "mmmm")</f>
        <v>February</v>
      </c>
      <c r="N3984" s="3" t="str">
        <f>_xlfn.XLOOKUP(D3984,Customers!A:A,Customers!B:B )</f>
        <v>Brown-Walter</v>
      </c>
      <c r="O3984" s="3" t="str">
        <f>_xlfn.XLOOKUP(C3984,Books!A:A,Books!B:B)</f>
        <v>Lay chance</v>
      </c>
      <c r="P3984" s="3" t="str">
        <f>INDEX(Customers!B:B,MATCH(D3984,Customers!A:A,0))</f>
        <v>Brown-Walter</v>
      </c>
    </row>
    <row r="3985" spans="1:16">
      <c r="A3985" t="s">
        <v>4632</v>
      </c>
      <c r="B3985" s="5">
        <v>44973</v>
      </c>
      <c r="C3985" t="s">
        <v>24</v>
      </c>
      <c r="D3985" t="s">
        <v>170</v>
      </c>
      <c r="E3985">
        <v>2</v>
      </c>
      <c r="F3985" t="str">
        <f t="shared" si="248"/>
        <v>normal</v>
      </c>
      <c r="G3985" s="3">
        <v>492</v>
      </c>
      <c r="H3985">
        <v>15</v>
      </c>
      <c r="I3985" t="str">
        <f t="shared" si="249"/>
        <v>discounted</v>
      </c>
      <c r="J3985" s="3">
        <f>Table3[[#This Row],[Quantity_Sold]]*Table3[[#This Row],[Selling_Price]]</f>
        <v>984</v>
      </c>
      <c r="K3985" s="3">
        <f t="shared" si="250"/>
        <v>73.8</v>
      </c>
      <c r="L3985" s="3">
        <f t="shared" si="251"/>
        <v>910.2</v>
      </c>
      <c r="M3985" s="3" t="str">
        <f>TEXT(Table3[[#This Row],[Date]], "mmmm")</f>
        <v>February</v>
      </c>
      <c r="N3985" s="3" t="str">
        <f>_xlfn.XLOOKUP(D3985,Customers!A:A,Customers!B:B )</f>
        <v>Taylor-Kane</v>
      </c>
      <c r="O3985" s="3" t="str">
        <f>_xlfn.XLOOKUP(C3985,Books!A:A,Books!B:B)</f>
        <v>Audience stop sport</v>
      </c>
      <c r="P3985" s="3" t="str">
        <f>INDEX(Customers!B:B,MATCH(D3985,Customers!A:A,0))</f>
        <v>Taylor-Kane</v>
      </c>
    </row>
    <row r="3986" spans="1:16">
      <c r="A3986" t="s">
        <v>4633</v>
      </c>
      <c r="B3986" s="5">
        <v>44985</v>
      </c>
      <c r="C3986" t="s">
        <v>96</v>
      </c>
      <c r="D3986" t="s">
        <v>420</v>
      </c>
      <c r="E3986">
        <v>3</v>
      </c>
      <c r="F3986" t="str">
        <f t="shared" si="248"/>
        <v>normal</v>
      </c>
      <c r="G3986" s="3">
        <v>396</v>
      </c>
      <c r="H3986">
        <v>5</v>
      </c>
      <c r="I3986" t="str">
        <f t="shared" si="249"/>
        <v>discounted</v>
      </c>
      <c r="J3986" s="3">
        <f>Table3[[#This Row],[Quantity_Sold]]*Table3[[#This Row],[Selling_Price]]</f>
        <v>1188</v>
      </c>
      <c r="K3986" s="3">
        <f t="shared" si="250"/>
        <v>19.8</v>
      </c>
      <c r="L3986" s="3">
        <f t="shared" si="251"/>
        <v>1168.2</v>
      </c>
      <c r="M3986" s="3" t="str">
        <f>TEXT(Table3[[#This Row],[Date]], "mmmm")</f>
        <v>February</v>
      </c>
      <c r="N3986" s="3" t="str">
        <f>_xlfn.XLOOKUP(D3986,Customers!A:A,Customers!B:B )</f>
        <v>Malone-Riggs</v>
      </c>
      <c r="O3986" s="3" t="str">
        <f>_xlfn.XLOOKUP(C3986,Books!A:A,Books!B:B)</f>
        <v>Green city audience</v>
      </c>
      <c r="P3986" s="3" t="str">
        <f>INDEX(Customers!B:B,MATCH(D3986,Customers!A:A,0))</f>
        <v>Malone-Riggs</v>
      </c>
    </row>
    <row r="3987" spans="1:16">
      <c r="A3987" t="s">
        <v>4634</v>
      </c>
      <c r="B3987" s="5">
        <v>44983</v>
      </c>
      <c r="C3987" t="s">
        <v>114</v>
      </c>
      <c r="D3987" t="s">
        <v>372</v>
      </c>
      <c r="E3987">
        <v>6</v>
      </c>
      <c r="F3987" t="str">
        <f t="shared" si="248"/>
        <v>Bulk</v>
      </c>
      <c r="G3987" s="3">
        <v>315</v>
      </c>
      <c r="H3987">
        <v>15</v>
      </c>
      <c r="I3987" t="str">
        <f t="shared" si="249"/>
        <v>discounted</v>
      </c>
      <c r="J3987" s="3">
        <f>Table3[[#This Row],[Quantity_Sold]]*Table3[[#This Row],[Selling_Price]]</f>
        <v>1890</v>
      </c>
      <c r="K3987" s="3">
        <f t="shared" si="250"/>
        <v>47.25</v>
      </c>
      <c r="L3987" s="3">
        <f t="shared" si="251"/>
        <v>1842.75</v>
      </c>
      <c r="M3987" s="3" t="str">
        <f>TEXT(Table3[[#This Row],[Date]], "mmmm")</f>
        <v>February</v>
      </c>
      <c r="N3987" s="3" t="str">
        <f>_xlfn.XLOOKUP(D3987,Customers!A:A,Customers!B:B )</f>
        <v>Lambert, Valdez and Garcia</v>
      </c>
      <c r="O3987" s="3" t="str">
        <f>_xlfn.XLOOKUP(C3987,Books!A:A,Books!B:B)</f>
        <v>Detail difficult power</v>
      </c>
      <c r="P3987" s="3" t="str">
        <f>INDEX(Customers!B:B,MATCH(D3987,Customers!A:A,0))</f>
        <v>Lambert, Valdez and Garcia</v>
      </c>
    </row>
    <row r="3988" spans="1:16">
      <c r="A3988" t="s">
        <v>4635</v>
      </c>
      <c r="B3988" s="5">
        <v>44961</v>
      </c>
      <c r="C3988" t="s">
        <v>96</v>
      </c>
      <c r="D3988" t="s">
        <v>220</v>
      </c>
      <c r="E3988">
        <v>9</v>
      </c>
      <c r="F3988" t="str">
        <f t="shared" si="248"/>
        <v>Bulk</v>
      </c>
      <c r="G3988" s="3">
        <v>396</v>
      </c>
      <c r="H3988">
        <v>5</v>
      </c>
      <c r="I3988" t="str">
        <f t="shared" si="249"/>
        <v>discounted</v>
      </c>
      <c r="J3988" s="3">
        <f>Table3[[#This Row],[Quantity_Sold]]*Table3[[#This Row],[Selling_Price]]</f>
        <v>3564</v>
      </c>
      <c r="K3988" s="3">
        <f t="shared" si="250"/>
        <v>19.8</v>
      </c>
      <c r="L3988" s="3">
        <f t="shared" si="251"/>
        <v>3544.2</v>
      </c>
      <c r="M3988" s="3" t="str">
        <f>TEXT(Table3[[#This Row],[Date]], "mmmm")</f>
        <v>February</v>
      </c>
      <c r="N3988" s="3" t="str">
        <f>_xlfn.XLOOKUP(D3988,Customers!A:A,Customers!B:B )</f>
        <v>Moore-Torres</v>
      </c>
      <c r="O3988" s="3" t="str">
        <f>_xlfn.XLOOKUP(C3988,Books!A:A,Books!B:B)</f>
        <v>Green city audience</v>
      </c>
      <c r="P3988" s="3" t="str">
        <f>INDEX(Customers!B:B,MATCH(D3988,Customers!A:A,0))</f>
        <v>Moore-Torres</v>
      </c>
    </row>
    <row r="3989" spans="1:16">
      <c r="A3989" t="s">
        <v>4636</v>
      </c>
      <c r="B3989" s="5">
        <v>44960</v>
      </c>
      <c r="C3989" t="s">
        <v>52</v>
      </c>
      <c r="D3989" t="s">
        <v>466</v>
      </c>
      <c r="E3989">
        <v>8</v>
      </c>
      <c r="F3989" t="str">
        <f t="shared" si="248"/>
        <v>Bulk</v>
      </c>
      <c r="G3989" s="3">
        <v>441</v>
      </c>
      <c r="H3989">
        <v>10</v>
      </c>
      <c r="I3989" t="str">
        <f t="shared" si="249"/>
        <v>discounted</v>
      </c>
      <c r="J3989" s="3">
        <f>Table3[[#This Row],[Quantity_Sold]]*Table3[[#This Row],[Selling_Price]]</f>
        <v>3528</v>
      </c>
      <c r="K3989" s="3">
        <f t="shared" si="250"/>
        <v>44.1</v>
      </c>
      <c r="L3989" s="3">
        <f t="shared" si="251"/>
        <v>3483.9</v>
      </c>
      <c r="M3989" s="3" t="str">
        <f>TEXT(Table3[[#This Row],[Date]], "mmmm")</f>
        <v>February</v>
      </c>
      <c r="N3989" s="3" t="str">
        <f>_xlfn.XLOOKUP(D3989,Customers!A:A,Customers!B:B )</f>
        <v>Knight-Coleman</v>
      </c>
      <c r="O3989" s="3" t="str">
        <f>_xlfn.XLOOKUP(C3989,Books!A:A,Books!B:B)</f>
        <v>Hope meet thing</v>
      </c>
      <c r="P3989" s="3" t="str">
        <f>INDEX(Customers!B:B,MATCH(D3989,Customers!A:A,0))</f>
        <v>Knight-Coleman</v>
      </c>
    </row>
    <row r="3990" spans="1:16">
      <c r="A3990" t="s">
        <v>4637</v>
      </c>
      <c r="B3990" s="5">
        <v>44966</v>
      </c>
      <c r="C3990" t="s">
        <v>80</v>
      </c>
      <c r="D3990" t="s">
        <v>192</v>
      </c>
      <c r="E3990">
        <v>5</v>
      </c>
      <c r="F3990" t="str">
        <f t="shared" si="248"/>
        <v>normal</v>
      </c>
      <c r="G3990" s="3">
        <v>164</v>
      </c>
      <c r="H3990">
        <v>15</v>
      </c>
      <c r="I3990" t="str">
        <f t="shared" si="249"/>
        <v>discounted</v>
      </c>
      <c r="J3990" s="3">
        <f>Table3[[#This Row],[Quantity_Sold]]*Table3[[#This Row],[Selling_Price]]</f>
        <v>820</v>
      </c>
      <c r="K3990" s="3">
        <f t="shared" si="250"/>
        <v>24.6</v>
      </c>
      <c r="L3990" s="3">
        <f t="shared" si="251"/>
        <v>795.4</v>
      </c>
      <c r="M3990" s="3" t="str">
        <f>TEXT(Table3[[#This Row],[Date]], "mmmm")</f>
        <v>February</v>
      </c>
      <c r="N3990" s="3" t="str">
        <f>_xlfn.XLOOKUP(D3990,Customers!A:A,Customers!B:B )</f>
        <v>Evans LLC</v>
      </c>
      <c r="O3990" s="3" t="str">
        <f>_xlfn.XLOOKUP(C3990,Books!A:A,Books!B:B)</f>
        <v>Can apply</v>
      </c>
      <c r="P3990" s="3" t="str">
        <f>INDEX(Customers!B:B,MATCH(D3990,Customers!A:A,0))</f>
        <v>Evans LLC</v>
      </c>
    </row>
    <row r="3991" spans="1:16">
      <c r="A3991" t="s">
        <v>4638</v>
      </c>
      <c r="B3991" s="5">
        <v>44984</v>
      </c>
      <c r="C3991" t="s">
        <v>48</v>
      </c>
      <c r="D3991" t="s">
        <v>408</v>
      </c>
      <c r="E3991">
        <v>8</v>
      </c>
      <c r="F3991" t="str">
        <f t="shared" si="248"/>
        <v>Bulk</v>
      </c>
      <c r="G3991" s="3">
        <v>386</v>
      </c>
      <c r="H3991">
        <v>0</v>
      </c>
      <c r="I3991" t="str">
        <f t="shared" si="249"/>
        <v>full price</v>
      </c>
      <c r="J3991" s="3">
        <f>Table3[[#This Row],[Quantity_Sold]]*Table3[[#This Row],[Selling_Price]]</f>
        <v>3088</v>
      </c>
      <c r="K3991" s="3">
        <f t="shared" si="250"/>
        <v>0</v>
      </c>
      <c r="L3991" s="3">
        <f t="shared" si="251"/>
        <v>3088</v>
      </c>
      <c r="M3991" s="3" t="str">
        <f>TEXT(Table3[[#This Row],[Date]], "mmmm")</f>
        <v>February</v>
      </c>
      <c r="N3991" s="3" t="str">
        <f>_xlfn.XLOOKUP(D3991,Customers!A:A,Customers!B:B )</f>
        <v>Miranda-Jimenez</v>
      </c>
      <c r="O3991" s="3" t="str">
        <f>_xlfn.XLOOKUP(C3991,Books!A:A,Books!B:B)</f>
        <v>Choose level</v>
      </c>
      <c r="P3991" s="3" t="str">
        <f>INDEX(Customers!B:B,MATCH(D3991,Customers!A:A,0))</f>
        <v>Miranda-Jimenez</v>
      </c>
    </row>
    <row r="3992" spans="1:16">
      <c r="A3992" t="s">
        <v>4639</v>
      </c>
      <c r="B3992" s="5">
        <v>44985</v>
      </c>
      <c r="C3992" t="s">
        <v>96</v>
      </c>
      <c r="D3992" t="s">
        <v>302</v>
      </c>
      <c r="E3992">
        <v>10</v>
      </c>
      <c r="F3992" t="str">
        <f t="shared" si="248"/>
        <v>Bulk</v>
      </c>
      <c r="G3992" s="3">
        <v>396</v>
      </c>
      <c r="H3992">
        <v>0</v>
      </c>
      <c r="I3992" t="str">
        <f t="shared" si="249"/>
        <v>full price</v>
      </c>
      <c r="J3992" s="3">
        <f>Table3[[#This Row],[Quantity_Sold]]*Table3[[#This Row],[Selling_Price]]</f>
        <v>3960</v>
      </c>
      <c r="K3992" s="3">
        <f t="shared" si="250"/>
        <v>0</v>
      </c>
      <c r="L3992" s="3">
        <f t="shared" si="251"/>
        <v>3960</v>
      </c>
      <c r="M3992" s="3" t="str">
        <f>TEXT(Table3[[#This Row],[Date]], "mmmm")</f>
        <v>February</v>
      </c>
      <c r="N3992" s="3" t="str">
        <f>_xlfn.XLOOKUP(D3992,Customers!A:A,Customers!B:B )</f>
        <v>Miles Ltd</v>
      </c>
      <c r="O3992" s="3" t="str">
        <f>_xlfn.XLOOKUP(C3992,Books!A:A,Books!B:B)</f>
        <v>Green city audience</v>
      </c>
      <c r="P3992" s="3" t="str">
        <f>INDEX(Customers!B:B,MATCH(D3992,Customers!A:A,0))</f>
        <v>Miles Ltd</v>
      </c>
    </row>
    <row r="3993" spans="1:16">
      <c r="A3993" t="s">
        <v>4640</v>
      </c>
      <c r="B3993" s="5">
        <v>44982</v>
      </c>
      <c r="C3993" t="s">
        <v>118</v>
      </c>
      <c r="D3993" t="s">
        <v>582</v>
      </c>
      <c r="E3993">
        <v>10</v>
      </c>
      <c r="F3993" t="str">
        <f t="shared" si="248"/>
        <v>Bulk</v>
      </c>
      <c r="G3993" s="3">
        <v>192</v>
      </c>
      <c r="H3993">
        <v>5</v>
      </c>
      <c r="I3993" t="str">
        <f t="shared" si="249"/>
        <v>discounted</v>
      </c>
      <c r="J3993" s="3">
        <f>Table3[[#This Row],[Quantity_Sold]]*Table3[[#This Row],[Selling_Price]]</f>
        <v>1920</v>
      </c>
      <c r="K3993" s="3">
        <f t="shared" si="250"/>
        <v>9.6</v>
      </c>
      <c r="L3993" s="3">
        <f t="shared" si="251"/>
        <v>1910.4</v>
      </c>
      <c r="M3993" s="3" t="str">
        <f>TEXT(Table3[[#This Row],[Date]], "mmmm")</f>
        <v>February</v>
      </c>
      <c r="N3993" s="3" t="str">
        <f>_xlfn.XLOOKUP(D3993,Customers!A:A,Customers!B:B )</f>
        <v>Martin Inc</v>
      </c>
      <c r="O3993" s="3" t="str">
        <f>_xlfn.XLOOKUP(C3993,Books!A:A,Books!B:B)</f>
        <v>Attorney</v>
      </c>
      <c r="P3993" s="3" t="str">
        <f>INDEX(Customers!B:B,MATCH(D3993,Customers!A:A,0))</f>
        <v>Martin Inc</v>
      </c>
    </row>
    <row r="3994" spans="1:16">
      <c r="A3994" t="s">
        <v>4641</v>
      </c>
      <c r="B3994" s="5">
        <v>44975</v>
      </c>
      <c r="C3994" t="s">
        <v>72</v>
      </c>
      <c r="D3994" t="s">
        <v>162</v>
      </c>
      <c r="E3994">
        <v>9</v>
      </c>
      <c r="F3994" t="str">
        <f t="shared" si="248"/>
        <v>Bulk</v>
      </c>
      <c r="G3994" s="3">
        <v>423</v>
      </c>
      <c r="H3994">
        <v>5</v>
      </c>
      <c r="I3994" t="str">
        <f t="shared" si="249"/>
        <v>discounted</v>
      </c>
      <c r="J3994" s="3">
        <f>Table3[[#This Row],[Quantity_Sold]]*Table3[[#This Row],[Selling_Price]]</f>
        <v>3807</v>
      </c>
      <c r="K3994" s="3">
        <f t="shared" si="250"/>
        <v>21.15</v>
      </c>
      <c r="L3994" s="3">
        <f t="shared" si="251"/>
        <v>3785.85</v>
      </c>
      <c r="M3994" s="3" t="str">
        <f>TEXT(Table3[[#This Row],[Date]], "mmmm")</f>
        <v>February</v>
      </c>
      <c r="N3994" s="3" t="str">
        <f>_xlfn.XLOOKUP(D3994,Customers!A:A,Customers!B:B )</f>
        <v>Trevino PLC</v>
      </c>
      <c r="O3994" s="3" t="str">
        <f>_xlfn.XLOOKUP(C3994,Books!A:A,Books!B:B)</f>
        <v>Remain hard</v>
      </c>
      <c r="P3994" s="3" t="str">
        <f>INDEX(Customers!B:B,MATCH(D3994,Customers!A:A,0))</f>
        <v>Trevino PLC</v>
      </c>
    </row>
    <row r="3995" spans="1:16">
      <c r="A3995" t="s">
        <v>4642</v>
      </c>
      <c r="B3995" s="5">
        <v>44966</v>
      </c>
      <c r="C3995" t="s">
        <v>78</v>
      </c>
      <c r="D3995" t="s">
        <v>608</v>
      </c>
      <c r="E3995">
        <v>4</v>
      </c>
      <c r="F3995" t="str">
        <f t="shared" si="248"/>
        <v>normal</v>
      </c>
      <c r="G3995" s="3">
        <v>288</v>
      </c>
      <c r="H3995">
        <v>15</v>
      </c>
      <c r="I3995" t="str">
        <f t="shared" si="249"/>
        <v>discounted</v>
      </c>
      <c r="J3995" s="3">
        <f>Table3[[#This Row],[Quantity_Sold]]*Table3[[#This Row],[Selling_Price]]</f>
        <v>1152</v>
      </c>
      <c r="K3995" s="3">
        <f t="shared" si="250"/>
        <v>43.2</v>
      </c>
      <c r="L3995" s="3">
        <f t="shared" si="251"/>
        <v>1108.8</v>
      </c>
      <c r="M3995" s="3" t="str">
        <f>TEXT(Table3[[#This Row],[Date]], "mmmm")</f>
        <v>February</v>
      </c>
      <c r="N3995" s="3" t="str">
        <f>_xlfn.XLOOKUP(D3995,Customers!A:A,Customers!B:B )</f>
        <v>Taylor Group</v>
      </c>
      <c r="O3995" s="3" t="str">
        <f>_xlfn.XLOOKUP(C3995,Books!A:A,Books!B:B)</f>
        <v>Visit although I</v>
      </c>
      <c r="P3995" s="3" t="str">
        <f>INDEX(Customers!B:B,MATCH(D3995,Customers!A:A,0))</f>
        <v>Taylor Group</v>
      </c>
    </row>
    <row r="3996" spans="1:16">
      <c r="A3996" t="s">
        <v>4643</v>
      </c>
      <c r="B3996" s="5">
        <v>44962</v>
      </c>
      <c r="C3996" t="s">
        <v>106</v>
      </c>
      <c r="D3996" t="s">
        <v>550</v>
      </c>
      <c r="E3996">
        <v>9</v>
      </c>
      <c r="F3996" t="str">
        <f t="shared" si="248"/>
        <v>Bulk</v>
      </c>
      <c r="G3996" s="3">
        <v>219</v>
      </c>
      <c r="H3996">
        <v>0</v>
      </c>
      <c r="I3996" t="str">
        <f t="shared" si="249"/>
        <v>full price</v>
      </c>
      <c r="J3996" s="3">
        <f>Table3[[#This Row],[Quantity_Sold]]*Table3[[#This Row],[Selling_Price]]</f>
        <v>1971</v>
      </c>
      <c r="K3996" s="3">
        <f t="shared" si="250"/>
        <v>0</v>
      </c>
      <c r="L3996" s="3">
        <f t="shared" si="251"/>
        <v>1971</v>
      </c>
      <c r="M3996" s="3" t="str">
        <f>TEXT(Table3[[#This Row],[Date]], "mmmm")</f>
        <v>February</v>
      </c>
      <c r="N3996" s="3" t="str">
        <f>_xlfn.XLOOKUP(D3996,Customers!A:A,Customers!B:B )</f>
        <v>Hunter PLC</v>
      </c>
      <c r="O3996" s="3" t="str">
        <f>_xlfn.XLOOKUP(C3996,Books!A:A,Books!B:B)</f>
        <v>Some may</v>
      </c>
      <c r="P3996" s="3" t="str">
        <f>INDEX(Customers!B:B,MATCH(D3996,Customers!A:A,0))</f>
        <v>Hunter PLC</v>
      </c>
    </row>
    <row r="3997" spans="1:16">
      <c r="A3997" t="s">
        <v>4644</v>
      </c>
      <c r="B3997" s="5">
        <v>44977</v>
      </c>
      <c r="C3997" t="s">
        <v>52</v>
      </c>
      <c r="D3997" t="s">
        <v>166</v>
      </c>
      <c r="E3997">
        <v>8</v>
      </c>
      <c r="F3997" t="str">
        <f t="shared" si="248"/>
        <v>Bulk</v>
      </c>
      <c r="G3997" s="3">
        <v>441</v>
      </c>
      <c r="H3997">
        <v>10</v>
      </c>
      <c r="I3997" t="str">
        <f t="shared" si="249"/>
        <v>discounted</v>
      </c>
      <c r="J3997" s="3">
        <f>Table3[[#This Row],[Quantity_Sold]]*Table3[[#This Row],[Selling_Price]]</f>
        <v>3528</v>
      </c>
      <c r="K3997" s="3">
        <f t="shared" si="250"/>
        <v>44.1</v>
      </c>
      <c r="L3997" s="3">
        <f t="shared" si="251"/>
        <v>3483.9</v>
      </c>
      <c r="M3997" s="3" t="str">
        <f>TEXT(Table3[[#This Row],[Date]], "mmmm")</f>
        <v>February</v>
      </c>
      <c r="N3997" s="3" t="str">
        <f>_xlfn.XLOOKUP(D3997,Customers!A:A,Customers!B:B )</f>
        <v>Mendez-Taylor</v>
      </c>
      <c r="O3997" s="3" t="str">
        <f>_xlfn.XLOOKUP(C3997,Books!A:A,Books!B:B)</f>
        <v>Hope meet thing</v>
      </c>
      <c r="P3997" s="3" t="str">
        <f>INDEX(Customers!B:B,MATCH(D3997,Customers!A:A,0))</f>
        <v>Mendez-Taylor</v>
      </c>
    </row>
    <row r="3998" spans="1:16">
      <c r="A3998" t="s">
        <v>4645</v>
      </c>
      <c r="B3998" s="5">
        <v>44962</v>
      </c>
      <c r="C3998" t="s">
        <v>122</v>
      </c>
      <c r="D3998" t="s">
        <v>518</v>
      </c>
      <c r="E3998">
        <v>9</v>
      </c>
      <c r="F3998" t="str">
        <f t="shared" si="248"/>
        <v>Bulk</v>
      </c>
      <c r="G3998" s="3">
        <v>326</v>
      </c>
      <c r="H3998">
        <v>0</v>
      </c>
      <c r="I3998" t="str">
        <f t="shared" si="249"/>
        <v>full price</v>
      </c>
      <c r="J3998" s="3">
        <f>Table3[[#This Row],[Quantity_Sold]]*Table3[[#This Row],[Selling_Price]]</f>
        <v>2934</v>
      </c>
      <c r="K3998" s="3">
        <f t="shared" si="250"/>
        <v>0</v>
      </c>
      <c r="L3998" s="3">
        <f t="shared" si="251"/>
        <v>2934</v>
      </c>
      <c r="M3998" s="3" t="str">
        <f>TEXT(Table3[[#This Row],[Date]], "mmmm")</f>
        <v>February</v>
      </c>
      <c r="N3998" s="3" t="str">
        <f>_xlfn.XLOOKUP(D3998,Customers!A:A,Customers!B:B )</f>
        <v>Koch, Tran and Garner</v>
      </c>
      <c r="O3998" s="3" t="str">
        <f>_xlfn.XLOOKUP(C3998,Books!A:A,Books!B:B)</f>
        <v>Than every</v>
      </c>
      <c r="P3998" s="3" t="str">
        <f>INDEX(Customers!B:B,MATCH(D3998,Customers!A:A,0))</f>
        <v>Koch, Tran and Garner</v>
      </c>
    </row>
    <row r="3999" spans="1:16">
      <c r="A3999" t="s">
        <v>4646</v>
      </c>
      <c r="B3999" s="5">
        <v>44961</v>
      </c>
      <c r="C3999" t="s">
        <v>68</v>
      </c>
      <c r="D3999" t="s">
        <v>586</v>
      </c>
      <c r="E3999">
        <v>1</v>
      </c>
      <c r="F3999" t="str">
        <f t="shared" si="248"/>
        <v>normal</v>
      </c>
      <c r="G3999" s="3">
        <v>410</v>
      </c>
      <c r="H3999">
        <v>15</v>
      </c>
      <c r="I3999" t="str">
        <f t="shared" si="249"/>
        <v>discounted</v>
      </c>
      <c r="J3999" s="3">
        <f>Table3[[#This Row],[Quantity_Sold]]*Table3[[#This Row],[Selling_Price]]</f>
        <v>410</v>
      </c>
      <c r="K3999" s="3">
        <f t="shared" si="250"/>
        <v>61.5</v>
      </c>
      <c r="L3999" s="3">
        <f t="shared" si="251"/>
        <v>348.5</v>
      </c>
      <c r="M3999" s="3" t="str">
        <f>TEXT(Table3[[#This Row],[Date]], "mmmm")</f>
        <v>February</v>
      </c>
      <c r="N3999" s="3" t="str">
        <f>_xlfn.XLOOKUP(D3999,Customers!A:A,Customers!B:B )</f>
        <v>Collins-Wang</v>
      </c>
      <c r="O3999" s="3" t="str">
        <f>_xlfn.XLOOKUP(C3999,Books!A:A,Books!B:B)</f>
        <v>Audience will series</v>
      </c>
      <c r="P3999" s="3" t="str">
        <f>INDEX(Customers!B:B,MATCH(D3999,Customers!A:A,0))</f>
        <v>Collins-Wang</v>
      </c>
    </row>
    <row r="4000" spans="1:16">
      <c r="A4000" t="s">
        <v>4647</v>
      </c>
      <c r="B4000" s="5">
        <v>44985</v>
      </c>
      <c r="C4000" t="s">
        <v>88</v>
      </c>
      <c r="D4000" t="s">
        <v>444</v>
      </c>
      <c r="E4000">
        <v>6</v>
      </c>
      <c r="F4000" t="str">
        <f t="shared" si="248"/>
        <v>Bulk</v>
      </c>
      <c r="G4000" s="3">
        <v>456</v>
      </c>
      <c r="H4000">
        <v>0</v>
      </c>
      <c r="I4000" t="str">
        <f t="shared" si="249"/>
        <v>full price</v>
      </c>
      <c r="J4000" s="3">
        <f>Table3[[#This Row],[Quantity_Sold]]*Table3[[#This Row],[Selling_Price]]</f>
        <v>2736</v>
      </c>
      <c r="K4000" s="3">
        <f t="shared" si="250"/>
        <v>0</v>
      </c>
      <c r="L4000" s="3">
        <f t="shared" si="251"/>
        <v>2736</v>
      </c>
      <c r="M4000" s="3" t="str">
        <f>TEXT(Table3[[#This Row],[Date]], "mmmm")</f>
        <v>February</v>
      </c>
      <c r="N4000" s="3" t="str">
        <f>_xlfn.XLOOKUP(D4000,Customers!A:A,Customers!B:B )</f>
        <v>Larson and Sons</v>
      </c>
      <c r="O4000" s="3" t="str">
        <f>_xlfn.XLOOKUP(C4000,Books!A:A,Books!B:B)</f>
        <v>Lay chance</v>
      </c>
      <c r="P4000" s="3" t="str">
        <f>INDEX(Customers!B:B,MATCH(D4000,Customers!A:A,0))</f>
        <v>Larson and Sons</v>
      </c>
    </row>
    <row r="4001" spans="1:16">
      <c r="A4001" t="s">
        <v>4648</v>
      </c>
      <c r="B4001" s="5">
        <v>44980</v>
      </c>
      <c r="C4001" t="s">
        <v>112</v>
      </c>
      <c r="D4001" t="s">
        <v>336</v>
      </c>
      <c r="E4001">
        <v>1</v>
      </c>
      <c r="F4001" t="str">
        <f t="shared" si="248"/>
        <v>normal</v>
      </c>
      <c r="G4001" s="3">
        <v>462</v>
      </c>
      <c r="H4001">
        <v>5</v>
      </c>
      <c r="I4001" t="str">
        <f t="shared" si="249"/>
        <v>discounted</v>
      </c>
      <c r="J4001" s="3">
        <f>Table3[[#This Row],[Quantity_Sold]]*Table3[[#This Row],[Selling_Price]]</f>
        <v>462</v>
      </c>
      <c r="K4001" s="3">
        <f t="shared" si="250"/>
        <v>23.1</v>
      </c>
      <c r="L4001" s="3">
        <f t="shared" si="251"/>
        <v>438.9</v>
      </c>
      <c r="M4001" s="3" t="str">
        <f>TEXT(Table3[[#This Row],[Date]], "mmmm")</f>
        <v>February</v>
      </c>
      <c r="N4001" s="3" t="str">
        <f>_xlfn.XLOOKUP(D4001,Customers!A:A,Customers!B:B )</f>
        <v>Kelley, Pena and Zimmerman</v>
      </c>
      <c r="O4001" s="3" t="str">
        <f>_xlfn.XLOOKUP(C4001,Books!A:A,Books!B:B)</f>
        <v>Now stage</v>
      </c>
      <c r="P4001" s="3" t="str">
        <f>INDEX(Customers!B:B,MATCH(D4001,Customers!A:A,0))</f>
        <v>Kelley, Pena and Zimmerman</v>
      </c>
    </row>
    <row r="4002" spans="1:16">
      <c r="A4002" t="s">
        <v>4649</v>
      </c>
      <c r="B4002" s="5">
        <v>44959</v>
      </c>
      <c r="C4002" t="s">
        <v>70</v>
      </c>
      <c r="D4002" t="s">
        <v>296</v>
      </c>
      <c r="E4002">
        <v>5</v>
      </c>
      <c r="F4002" t="str">
        <f t="shared" si="248"/>
        <v>normal</v>
      </c>
      <c r="G4002" s="3">
        <v>370</v>
      </c>
      <c r="H4002">
        <v>0</v>
      </c>
      <c r="I4002" t="str">
        <f t="shared" si="249"/>
        <v>full price</v>
      </c>
      <c r="J4002" s="3">
        <f>Table3[[#This Row],[Quantity_Sold]]*Table3[[#This Row],[Selling_Price]]</f>
        <v>1850</v>
      </c>
      <c r="K4002" s="3">
        <f t="shared" si="250"/>
        <v>0</v>
      </c>
      <c r="L4002" s="3">
        <f t="shared" si="251"/>
        <v>1850</v>
      </c>
      <c r="M4002" s="3" t="str">
        <f>TEXT(Table3[[#This Row],[Date]], "mmmm")</f>
        <v>February</v>
      </c>
      <c r="N4002" s="3" t="str">
        <f>_xlfn.XLOOKUP(D4002,Customers!A:A,Customers!B:B )</f>
        <v>Lee, Mullen and Hall</v>
      </c>
      <c r="O4002" s="3" t="str">
        <f>_xlfn.XLOOKUP(C4002,Books!A:A,Books!B:B)</f>
        <v>Assume wrong</v>
      </c>
      <c r="P4002" s="3" t="str">
        <f>INDEX(Customers!B:B,MATCH(D4002,Customers!A:A,0))</f>
        <v>Lee, Mullen and Hall</v>
      </c>
    </row>
    <row r="4003" spans="1:16">
      <c r="A4003" t="s">
        <v>4650</v>
      </c>
      <c r="B4003" s="5">
        <v>44968</v>
      </c>
      <c r="C4003" t="s">
        <v>112</v>
      </c>
      <c r="D4003" t="s">
        <v>494</v>
      </c>
      <c r="E4003">
        <v>9</v>
      </c>
      <c r="F4003" t="str">
        <f t="shared" si="248"/>
        <v>Bulk</v>
      </c>
      <c r="G4003" s="3">
        <v>462</v>
      </c>
      <c r="H4003">
        <v>15</v>
      </c>
      <c r="I4003" t="str">
        <f t="shared" si="249"/>
        <v>discounted</v>
      </c>
      <c r="J4003" s="3">
        <f>Table3[[#This Row],[Quantity_Sold]]*Table3[[#This Row],[Selling_Price]]</f>
        <v>4158</v>
      </c>
      <c r="K4003" s="3">
        <f t="shared" si="250"/>
        <v>69.3</v>
      </c>
      <c r="L4003" s="3">
        <f t="shared" si="251"/>
        <v>4088.7</v>
      </c>
      <c r="M4003" s="3" t="str">
        <f>TEXT(Table3[[#This Row],[Date]], "mmmm")</f>
        <v>February</v>
      </c>
      <c r="N4003" s="3" t="str">
        <f>_xlfn.XLOOKUP(D4003,Customers!A:A,Customers!B:B )</f>
        <v>Garner Inc</v>
      </c>
      <c r="O4003" s="3" t="str">
        <f>_xlfn.XLOOKUP(C4003,Books!A:A,Books!B:B)</f>
        <v>Now stage</v>
      </c>
      <c r="P4003" s="3" t="str">
        <f>INDEX(Customers!B:B,MATCH(D4003,Customers!A:A,0))</f>
        <v>Garner Inc</v>
      </c>
    </row>
    <row r="4004" spans="1:16">
      <c r="A4004" t="s">
        <v>4651</v>
      </c>
      <c r="B4004" s="5">
        <v>44968</v>
      </c>
      <c r="C4004" t="s">
        <v>108</v>
      </c>
      <c r="D4004" t="s">
        <v>440</v>
      </c>
      <c r="E4004">
        <v>1</v>
      </c>
      <c r="F4004" t="str">
        <f t="shared" si="248"/>
        <v>normal</v>
      </c>
      <c r="G4004" s="3">
        <v>287</v>
      </c>
      <c r="H4004">
        <v>5</v>
      </c>
      <c r="I4004" t="str">
        <f t="shared" si="249"/>
        <v>discounted</v>
      </c>
      <c r="J4004" s="3">
        <f>Table3[[#This Row],[Quantity_Sold]]*Table3[[#This Row],[Selling_Price]]</f>
        <v>287</v>
      </c>
      <c r="K4004" s="3">
        <f t="shared" si="250"/>
        <v>14.35</v>
      </c>
      <c r="L4004" s="3">
        <f t="shared" si="251"/>
        <v>272.64999999999998</v>
      </c>
      <c r="M4004" s="3" t="str">
        <f>TEXT(Table3[[#This Row],[Date]], "mmmm")</f>
        <v>February</v>
      </c>
      <c r="N4004" s="3" t="str">
        <f>_xlfn.XLOOKUP(D4004,Customers!A:A,Customers!B:B )</f>
        <v>Lopez Ltd</v>
      </c>
      <c r="O4004" s="3" t="str">
        <f>_xlfn.XLOOKUP(C4004,Books!A:A,Books!B:B)</f>
        <v>Front</v>
      </c>
      <c r="P4004" s="3" t="str">
        <f>INDEX(Customers!B:B,MATCH(D4004,Customers!A:A,0))</f>
        <v>Lopez Ltd</v>
      </c>
    </row>
    <row r="4005" spans="1:16">
      <c r="A4005" t="s">
        <v>4652</v>
      </c>
      <c r="B4005" s="5">
        <v>44981</v>
      </c>
      <c r="C4005" t="s">
        <v>68</v>
      </c>
      <c r="D4005" t="s">
        <v>374</v>
      </c>
      <c r="E4005">
        <v>10</v>
      </c>
      <c r="F4005" t="str">
        <f t="shared" si="248"/>
        <v>Bulk</v>
      </c>
      <c r="G4005" s="3">
        <v>410</v>
      </c>
      <c r="H4005">
        <v>15</v>
      </c>
      <c r="I4005" t="str">
        <f t="shared" si="249"/>
        <v>discounted</v>
      </c>
      <c r="J4005" s="3">
        <f>Table3[[#This Row],[Quantity_Sold]]*Table3[[#This Row],[Selling_Price]]</f>
        <v>4100</v>
      </c>
      <c r="K4005" s="3">
        <f t="shared" si="250"/>
        <v>61.5</v>
      </c>
      <c r="L4005" s="3">
        <f t="shared" si="251"/>
        <v>4038.5</v>
      </c>
      <c r="M4005" s="3" t="str">
        <f>TEXT(Table3[[#This Row],[Date]], "mmmm")</f>
        <v>February</v>
      </c>
      <c r="N4005" s="3" t="str">
        <f>_xlfn.XLOOKUP(D4005,Customers!A:A,Customers!B:B )</f>
        <v>Smith-Wolfe</v>
      </c>
      <c r="O4005" s="3" t="str">
        <f>_xlfn.XLOOKUP(C4005,Books!A:A,Books!B:B)</f>
        <v>Audience will series</v>
      </c>
      <c r="P4005" s="3" t="str">
        <f>INDEX(Customers!B:B,MATCH(D4005,Customers!A:A,0))</f>
        <v>Smith-Wolfe</v>
      </c>
    </row>
    <row r="4006" spans="1:16">
      <c r="A4006" t="s">
        <v>4653</v>
      </c>
      <c r="B4006" s="5">
        <v>44970</v>
      </c>
      <c r="C4006" t="s">
        <v>116</v>
      </c>
      <c r="D4006" t="s">
        <v>576</v>
      </c>
      <c r="E4006">
        <v>6</v>
      </c>
      <c r="F4006" t="str">
        <f t="shared" si="248"/>
        <v>Bulk</v>
      </c>
      <c r="G4006" s="3">
        <v>209</v>
      </c>
      <c r="H4006">
        <v>15</v>
      </c>
      <c r="I4006" t="str">
        <f t="shared" si="249"/>
        <v>discounted</v>
      </c>
      <c r="J4006" s="3">
        <f>Table3[[#This Row],[Quantity_Sold]]*Table3[[#This Row],[Selling_Price]]</f>
        <v>1254</v>
      </c>
      <c r="K4006" s="3">
        <f t="shared" si="250"/>
        <v>31.35</v>
      </c>
      <c r="L4006" s="3">
        <f t="shared" si="251"/>
        <v>1222.6500000000001</v>
      </c>
      <c r="M4006" s="3" t="str">
        <f>TEXT(Table3[[#This Row],[Date]], "mmmm")</f>
        <v>February</v>
      </c>
      <c r="N4006" s="3" t="str">
        <f>_xlfn.XLOOKUP(D4006,Customers!A:A,Customers!B:B )</f>
        <v>Griffin Group</v>
      </c>
      <c r="O4006" s="3" t="str">
        <f>_xlfn.XLOOKUP(C4006,Books!A:A,Books!B:B)</f>
        <v>Present positive</v>
      </c>
      <c r="P4006" s="3" t="str">
        <f>INDEX(Customers!B:B,MATCH(D4006,Customers!A:A,0))</f>
        <v>Griffin Group</v>
      </c>
    </row>
    <row r="4007" spans="1:16">
      <c r="A4007" t="s">
        <v>4654</v>
      </c>
      <c r="B4007" s="5">
        <v>44963</v>
      </c>
      <c r="C4007" t="s">
        <v>28</v>
      </c>
      <c r="D4007" t="s">
        <v>244</v>
      </c>
      <c r="E4007">
        <v>8</v>
      </c>
      <c r="F4007" t="str">
        <f t="shared" si="248"/>
        <v>Bulk</v>
      </c>
      <c r="G4007" s="3">
        <v>342</v>
      </c>
      <c r="H4007">
        <v>10</v>
      </c>
      <c r="I4007" t="str">
        <f t="shared" si="249"/>
        <v>discounted</v>
      </c>
      <c r="J4007" s="3">
        <f>Table3[[#This Row],[Quantity_Sold]]*Table3[[#This Row],[Selling_Price]]</f>
        <v>2736</v>
      </c>
      <c r="K4007" s="3">
        <f t="shared" si="250"/>
        <v>34.200000000000003</v>
      </c>
      <c r="L4007" s="3">
        <f t="shared" si="251"/>
        <v>2701.8</v>
      </c>
      <c r="M4007" s="3" t="str">
        <f>TEXT(Table3[[#This Row],[Date]], "mmmm")</f>
        <v>February</v>
      </c>
      <c r="N4007" s="3" t="str">
        <f>_xlfn.XLOOKUP(D4007,Customers!A:A,Customers!B:B )</f>
        <v>Byrd, Dixon and Kennedy</v>
      </c>
      <c r="O4007" s="3" t="str">
        <f>_xlfn.XLOOKUP(C4007,Books!A:A,Books!B:B)</f>
        <v>Eat pattern view</v>
      </c>
      <c r="P4007" s="3" t="str">
        <f>INDEX(Customers!B:B,MATCH(D4007,Customers!A:A,0))</f>
        <v>Byrd, Dixon and Kennedy</v>
      </c>
    </row>
    <row r="4008" spans="1:16">
      <c r="A4008" t="s">
        <v>4655</v>
      </c>
      <c r="B4008" s="5">
        <v>44972</v>
      </c>
      <c r="C4008" t="s">
        <v>28</v>
      </c>
      <c r="D4008" t="s">
        <v>446</v>
      </c>
      <c r="E4008">
        <v>5</v>
      </c>
      <c r="F4008" t="str">
        <f t="shared" si="248"/>
        <v>normal</v>
      </c>
      <c r="G4008" s="3">
        <v>342</v>
      </c>
      <c r="H4008">
        <v>10</v>
      </c>
      <c r="I4008" t="str">
        <f t="shared" si="249"/>
        <v>discounted</v>
      </c>
      <c r="J4008" s="3">
        <f>Table3[[#This Row],[Quantity_Sold]]*Table3[[#This Row],[Selling_Price]]</f>
        <v>1710</v>
      </c>
      <c r="K4008" s="3">
        <f t="shared" si="250"/>
        <v>34.200000000000003</v>
      </c>
      <c r="L4008" s="3">
        <f t="shared" si="251"/>
        <v>1675.8</v>
      </c>
      <c r="M4008" s="3" t="str">
        <f>TEXT(Table3[[#This Row],[Date]], "mmmm")</f>
        <v>February</v>
      </c>
      <c r="N4008" s="3" t="str">
        <f>_xlfn.XLOOKUP(D4008,Customers!A:A,Customers!B:B )</f>
        <v>Trevino LLC</v>
      </c>
      <c r="O4008" s="3" t="str">
        <f>_xlfn.XLOOKUP(C4008,Books!A:A,Books!B:B)</f>
        <v>Eat pattern view</v>
      </c>
      <c r="P4008" s="3" t="str">
        <f>INDEX(Customers!B:B,MATCH(D4008,Customers!A:A,0))</f>
        <v>Trevino LLC</v>
      </c>
    </row>
    <row r="4009" spans="1:16">
      <c r="A4009" t="s">
        <v>4656</v>
      </c>
      <c r="B4009" s="5">
        <v>44966</v>
      </c>
      <c r="C4009" t="s">
        <v>48</v>
      </c>
      <c r="D4009" t="s">
        <v>534</v>
      </c>
      <c r="E4009">
        <v>8</v>
      </c>
      <c r="F4009" t="str">
        <f t="shared" si="248"/>
        <v>Bulk</v>
      </c>
      <c r="G4009" s="3">
        <v>386</v>
      </c>
      <c r="H4009">
        <v>15</v>
      </c>
      <c r="I4009" t="str">
        <f t="shared" si="249"/>
        <v>discounted</v>
      </c>
      <c r="J4009" s="3">
        <f>Table3[[#This Row],[Quantity_Sold]]*Table3[[#This Row],[Selling_Price]]</f>
        <v>3088</v>
      </c>
      <c r="K4009" s="3">
        <f t="shared" si="250"/>
        <v>57.9</v>
      </c>
      <c r="L4009" s="3">
        <f t="shared" si="251"/>
        <v>3030.1</v>
      </c>
      <c r="M4009" s="3" t="str">
        <f>TEXT(Table3[[#This Row],[Date]], "mmmm")</f>
        <v>February</v>
      </c>
      <c r="N4009" s="3" t="str">
        <f>_xlfn.XLOOKUP(D4009,Customers!A:A,Customers!B:B )</f>
        <v>Gonzalez Inc</v>
      </c>
      <c r="O4009" s="3" t="str">
        <f>_xlfn.XLOOKUP(C4009,Books!A:A,Books!B:B)</f>
        <v>Choose level</v>
      </c>
      <c r="P4009" s="3" t="str">
        <f>INDEX(Customers!B:B,MATCH(D4009,Customers!A:A,0))</f>
        <v>Gonzalez Inc</v>
      </c>
    </row>
    <row r="4010" spans="1:16">
      <c r="A4010" t="s">
        <v>4657</v>
      </c>
      <c r="B4010" s="5">
        <v>44985</v>
      </c>
      <c r="C4010" t="s">
        <v>22</v>
      </c>
      <c r="D4010" t="s">
        <v>536</v>
      </c>
      <c r="E4010">
        <v>2</v>
      </c>
      <c r="F4010" t="str">
        <f t="shared" si="248"/>
        <v>normal</v>
      </c>
      <c r="G4010" s="3">
        <v>332</v>
      </c>
      <c r="H4010">
        <v>15</v>
      </c>
      <c r="I4010" t="str">
        <f t="shared" si="249"/>
        <v>discounted</v>
      </c>
      <c r="J4010" s="3">
        <f>Table3[[#This Row],[Quantity_Sold]]*Table3[[#This Row],[Selling_Price]]</f>
        <v>664</v>
      </c>
      <c r="K4010" s="3">
        <f t="shared" si="250"/>
        <v>49.8</v>
      </c>
      <c r="L4010" s="3">
        <f t="shared" si="251"/>
        <v>614.20000000000005</v>
      </c>
      <c r="M4010" s="3" t="str">
        <f>TEXT(Table3[[#This Row],[Date]], "mmmm")</f>
        <v>February</v>
      </c>
      <c r="N4010" s="3" t="str">
        <f>_xlfn.XLOOKUP(D4010,Customers!A:A,Customers!B:B )</f>
        <v>Watts, Phillips and Vang</v>
      </c>
      <c r="O4010" s="3" t="str">
        <f>_xlfn.XLOOKUP(C4010,Books!A:A,Books!B:B)</f>
        <v>Loss peace on</v>
      </c>
      <c r="P4010" s="3" t="str">
        <f>INDEX(Customers!B:B,MATCH(D4010,Customers!A:A,0))</f>
        <v>Watts, Phillips and Vang</v>
      </c>
    </row>
    <row r="4011" spans="1:16">
      <c r="A4011" t="s">
        <v>4658</v>
      </c>
      <c r="B4011" s="5">
        <v>44976</v>
      </c>
      <c r="C4011" t="s">
        <v>118</v>
      </c>
      <c r="D4011" t="s">
        <v>344</v>
      </c>
      <c r="E4011">
        <v>9</v>
      </c>
      <c r="F4011" t="str">
        <f t="shared" si="248"/>
        <v>Bulk</v>
      </c>
      <c r="G4011" s="3">
        <v>192</v>
      </c>
      <c r="H4011">
        <v>15</v>
      </c>
      <c r="I4011" t="str">
        <f t="shared" si="249"/>
        <v>discounted</v>
      </c>
      <c r="J4011" s="3">
        <f>Table3[[#This Row],[Quantity_Sold]]*Table3[[#This Row],[Selling_Price]]</f>
        <v>1728</v>
      </c>
      <c r="K4011" s="3">
        <f t="shared" si="250"/>
        <v>28.8</v>
      </c>
      <c r="L4011" s="3">
        <f t="shared" si="251"/>
        <v>1699.2</v>
      </c>
      <c r="M4011" s="3" t="str">
        <f>TEXT(Table3[[#This Row],[Date]], "mmmm")</f>
        <v>February</v>
      </c>
      <c r="N4011" s="3" t="str">
        <f>_xlfn.XLOOKUP(D4011,Customers!A:A,Customers!B:B )</f>
        <v>Newman-Fitzgerald</v>
      </c>
      <c r="O4011" s="3" t="str">
        <f>_xlfn.XLOOKUP(C4011,Books!A:A,Books!B:B)</f>
        <v>Attorney</v>
      </c>
      <c r="P4011" s="3" t="str">
        <f>INDEX(Customers!B:B,MATCH(D4011,Customers!A:A,0))</f>
        <v>Newman-Fitzgerald</v>
      </c>
    </row>
    <row r="4012" spans="1:16">
      <c r="A4012" t="s">
        <v>4659</v>
      </c>
      <c r="B4012" s="5">
        <v>44973</v>
      </c>
      <c r="C4012" t="s">
        <v>108</v>
      </c>
      <c r="D4012" t="s">
        <v>396</v>
      </c>
      <c r="E4012">
        <v>3</v>
      </c>
      <c r="F4012" t="str">
        <f t="shared" si="248"/>
        <v>normal</v>
      </c>
      <c r="G4012" s="3">
        <v>287</v>
      </c>
      <c r="H4012">
        <v>15</v>
      </c>
      <c r="I4012" t="str">
        <f t="shared" si="249"/>
        <v>discounted</v>
      </c>
      <c r="J4012" s="3">
        <f>Table3[[#This Row],[Quantity_Sold]]*Table3[[#This Row],[Selling_Price]]</f>
        <v>861</v>
      </c>
      <c r="K4012" s="3">
        <f t="shared" si="250"/>
        <v>43.05</v>
      </c>
      <c r="L4012" s="3">
        <f t="shared" si="251"/>
        <v>817.95</v>
      </c>
      <c r="M4012" s="3" t="str">
        <f>TEXT(Table3[[#This Row],[Date]], "mmmm")</f>
        <v>February</v>
      </c>
      <c r="N4012" s="3" t="str">
        <f>_xlfn.XLOOKUP(D4012,Customers!A:A,Customers!B:B )</f>
        <v>Holt-Brown</v>
      </c>
      <c r="O4012" s="3" t="str">
        <f>_xlfn.XLOOKUP(C4012,Books!A:A,Books!B:B)</f>
        <v>Front</v>
      </c>
      <c r="P4012" s="3" t="str">
        <f>INDEX(Customers!B:B,MATCH(D4012,Customers!A:A,0))</f>
        <v>Holt-Brown</v>
      </c>
    </row>
    <row r="4013" spans="1:16">
      <c r="A4013" t="s">
        <v>4660</v>
      </c>
      <c r="B4013" s="5">
        <v>44978</v>
      </c>
      <c r="C4013" t="s">
        <v>80</v>
      </c>
      <c r="D4013" t="s">
        <v>368</v>
      </c>
      <c r="E4013">
        <v>6</v>
      </c>
      <c r="F4013" t="str">
        <f t="shared" si="248"/>
        <v>Bulk</v>
      </c>
      <c r="G4013" s="3">
        <v>164</v>
      </c>
      <c r="H4013">
        <v>10</v>
      </c>
      <c r="I4013" t="str">
        <f t="shared" si="249"/>
        <v>discounted</v>
      </c>
      <c r="J4013" s="3">
        <f>Table3[[#This Row],[Quantity_Sold]]*Table3[[#This Row],[Selling_Price]]</f>
        <v>984</v>
      </c>
      <c r="K4013" s="3">
        <f t="shared" si="250"/>
        <v>16.399999999999999</v>
      </c>
      <c r="L4013" s="3">
        <f t="shared" si="251"/>
        <v>967.6</v>
      </c>
      <c r="M4013" s="3" t="str">
        <f>TEXT(Table3[[#This Row],[Date]], "mmmm")</f>
        <v>February</v>
      </c>
      <c r="N4013" s="3" t="str">
        <f>_xlfn.XLOOKUP(D4013,Customers!A:A,Customers!B:B )</f>
        <v>Anderson-Martinez</v>
      </c>
      <c r="O4013" s="3" t="str">
        <f>_xlfn.XLOOKUP(C4013,Books!A:A,Books!B:B)</f>
        <v>Can apply</v>
      </c>
      <c r="P4013" s="3" t="str">
        <f>INDEX(Customers!B:B,MATCH(D4013,Customers!A:A,0))</f>
        <v>Anderson-Martinez</v>
      </c>
    </row>
    <row r="4014" spans="1:16">
      <c r="A4014" t="s">
        <v>4661</v>
      </c>
      <c r="B4014" s="5">
        <v>44966</v>
      </c>
      <c r="C4014" t="s">
        <v>82</v>
      </c>
      <c r="D4014" t="s">
        <v>214</v>
      </c>
      <c r="E4014">
        <v>1</v>
      </c>
      <c r="F4014" t="str">
        <f t="shared" si="248"/>
        <v>normal</v>
      </c>
      <c r="G4014" s="3">
        <v>373</v>
      </c>
      <c r="H4014">
        <v>0</v>
      </c>
      <c r="I4014" t="str">
        <f t="shared" si="249"/>
        <v>full price</v>
      </c>
      <c r="J4014" s="3">
        <f>Table3[[#This Row],[Quantity_Sold]]*Table3[[#This Row],[Selling_Price]]</f>
        <v>373</v>
      </c>
      <c r="K4014" s="3">
        <f t="shared" si="250"/>
        <v>0</v>
      </c>
      <c r="L4014" s="3">
        <f t="shared" si="251"/>
        <v>373</v>
      </c>
      <c r="M4014" s="3" t="str">
        <f>TEXT(Table3[[#This Row],[Date]], "mmmm")</f>
        <v>February</v>
      </c>
      <c r="N4014" s="3" t="str">
        <f>_xlfn.XLOOKUP(D4014,Customers!A:A,Customers!B:B )</f>
        <v>Cummings, Taylor and Pearson</v>
      </c>
      <c r="O4014" s="3" t="str">
        <f>_xlfn.XLOOKUP(C4014,Books!A:A,Books!B:B)</f>
        <v>Light leader expect</v>
      </c>
      <c r="P4014" s="3" t="str">
        <f>INDEX(Customers!B:B,MATCH(D4014,Customers!A:A,0))</f>
        <v>Cummings, Taylor and Pearson</v>
      </c>
    </row>
    <row r="4015" spans="1:16">
      <c r="A4015" t="s">
        <v>4662</v>
      </c>
      <c r="B4015" s="5">
        <v>44962</v>
      </c>
      <c r="C4015" t="s">
        <v>4</v>
      </c>
      <c r="D4015" t="s">
        <v>368</v>
      </c>
      <c r="E4015">
        <v>6</v>
      </c>
      <c r="F4015" t="str">
        <f t="shared" si="248"/>
        <v>Bulk</v>
      </c>
      <c r="G4015" s="3">
        <v>418</v>
      </c>
      <c r="H4015">
        <v>0</v>
      </c>
      <c r="I4015" t="str">
        <f t="shared" si="249"/>
        <v>full price</v>
      </c>
      <c r="J4015" s="3">
        <f>Table3[[#This Row],[Quantity_Sold]]*Table3[[#This Row],[Selling_Price]]</f>
        <v>2508</v>
      </c>
      <c r="K4015" s="3">
        <f t="shared" si="250"/>
        <v>0</v>
      </c>
      <c r="L4015" s="3">
        <f t="shared" si="251"/>
        <v>2508</v>
      </c>
      <c r="M4015" s="3" t="str">
        <f>TEXT(Table3[[#This Row],[Date]], "mmmm")</f>
        <v>February</v>
      </c>
      <c r="N4015" s="3" t="str">
        <f>_xlfn.XLOOKUP(D4015,Customers!A:A,Customers!B:B )</f>
        <v>Anderson-Martinez</v>
      </c>
      <c r="O4015" s="3" t="str">
        <f>_xlfn.XLOOKUP(C4015,Books!A:A,Books!B:B)</f>
        <v>Arrive ok</v>
      </c>
      <c r="P4015" s="3" t="str">
        <f>INDEX(Customers!B:B,MATCH(D4015,Customers!A:A,0))</f>
        <v>Anderson-Martinez</v>
      </c>
    </row>
    <row r="4016" spans="1:16">
      <c r="A4016" t="s">
        <v>4663</v>
      </c>
      <c r="B4016" s="5">
        <v>44965</v>
      </c>
      <c r="C4016" t="s">
        <v>50</v>
      </c>
      <c r="D4016" t="s">
        <v>398</v>
      </c>
      <c r="E4016">
        <v>5</v>
      </c>
      <c r="F4016" t="str">
        <f t="shared" si="248"/>
        <v>normal</v>
      </c>
      <c r="G4016" s="3">
        <v>269</v>
      </c>
      <c r="H4016">
        <v>0</v>
      </c>
      <c r="I4016" t="str">
        <f t="shared" si="249"/>
        <v>full price</v>
      </c>
      <c r="J4016" s="3">
        <f>Table3[[#This Row],[Quantity_Sold]]*Table3[[#This Row],[Selling_Price]]</f>
        <v>1345</v>
      </c>
      <c r="K4016" s="3">
        <f t="shared" si="250"/>
        <v>0</v>
      </c>
      <c r="L4016" s="3">
        <f t="shared" si="251"/>
        <v>1345</v>
      </c>
      <c r="M4016" s="3" t="str">
        <f>TEXT(Table3[[#This Row],[Date]], "mmmm")</f>
        <v>February</v>
      </c>
      <c r="N4016" s="3" t="str">
        <f>_xlfn.XLOOKUP(D4016,Customers!A:A,Customers!B:B )</f>
        <v>Moreno, Jenkins and Perez</v>
      </c>
      <c r="O4016" s="3" t="str">
        <f>_xlfn.XLOOKUP(C4016,Books!A:A,Books!B:B)</f>
        <v>Course history</v>
      </c>
      <c r="P4016" s="3" t="str">
        <f>INDEX(Customers!B:B,MATCH(D4016,Customers!A:A,0))</f>
        <v>Moreno, Jenkins and Perez</v>
      </c>
    </row>
    <row r="4017" spans="1:16">
      <c r="A4017" t="s">
        <v>4664</v>
      </c>
      <c r="B4017" s="5">
        <v>44984</v>
      </c>
      <c r="C4017" t="s">
        <v>22</v>
      </c>
      <c r="D4017" t="s">
        <v>155</v>
      </c>
      <c r="E4017">
        <v>5</v>
      </c>
      <c r="F4017" t="str">
        <f t="shared" si="248"/>
        <v>normal</v>
      </c>
      <c r="G4017" s="3">
        <v>332</v>
      </c>
      <c r="H4017">
        <v>5</v>
      </c>
      <c r="I4017" t="str">
        <f t="shared" si="249"/>
        <v>discounted</v>
      </c>
      <c r="J4017" s="3">
        <f>Table3[[#This Row],[Quantity_Sold]]*Table3[[#This Row],[Selling_Price]]</f>
        <v>1660</v>
      </c>
      <c r="K4017" s="3">
        <f t="shared" si="250"/>
        <v>16.600000000000001</v>
      </c>
      <c r="L4017" s="3">
        <f t="shared" si="251"/>
        <v>1643.4</v>
      </c>
      <c r="M4017" s="3" t="str">
        <f>TEXT(Table3[[#This Row],[Date]], "mmmm")</f>
        <v>February</v>
      </c>
      <c r="N4017" s="3" t="str">
        <f>_xlfn.XLOOKUP(D4017,Customers!A:A,Customers!B:B )</f>
        <v>Gibson Ltd</v>
      </c>
      <c r="O4017" s="3" t="str">
        <f>_xlfn.XLOOKUP(C4017,Books!A:A,Books!B:B)</f>
        <v>Loss peace on</v>
      </c>
      <c r="P4017" s="3" t="str">
        <f>INDEX(Customers!B:B,MATCH(D4017,Customers!A:A,0))</f>
        <v>Gibson Ltd</v>
      </c>
    </row>
    <row r="4018" spans="1:16">
      <c r="A4018" t="s">
        <v>4665</v>
      </c>
      <c r="B4018" s="5">
        <v>44984</v>
      </c>
      <c r="C4018" t="s">
        <v>74</v>
      </c>
      <c r="D4018" t="s">
        <v>290</v>
      </c>
      <c r="E4018">
        <v>7</v>
      </c>
      <c r="F4018" t="str">
        <f t="shared" si="248"/>
        <v>Bulk</v>
      </c>
      <c r="G4018" s="3">
        <v>347</v>
      </c>
      <c r="H4018">
        <v>10</v>
      </c>
      <c r="I4018" t="str">
        <f t="shared" si="249"/>
        <v>discounted</v>
      </c>
      <c r="J4018" s="3">
        <f>Table3[[#This Row],[Quantity_Sold]]*Table3[[#This Row],[Selling_Price]]</f>
        <v>2429</v>
      </c>
      <c r="K4018" s="3">
        <f t="shared" si="250"/>
        <v>34.700000000000003</v>
      </c>
      <c r="L4018" s="3">
        <f t="shared" si="251"/>
        <v>2394.3000000000002</v>
      </c>
      <c r="M4018" s="3" t="str">
        <f>TEXT(Table3[[#This Row],[Date]], "mmmm")</f>
        <v>February</v>
      </c>
      <c r="N4018" s="3" t="str">
        <f>_xlfn.XLOOKUP(D4018,Customers!A:A,Customers!B:B )</f>
        <v>Kaiser Group</v>
      </c>
      <c r="O4018" s="3" t="str">
        <f>_xlfn.XLOOKUP(C4018,Books!A:A,Books!B:B)</f>
        <v>Think either pressure</v>
      </c>
      <c r="P4018" s="3" t="str">
        <f>INDEX(Customers!B:B,MATCH(D4018,Customers!A:A,0))</f>
        <v>Kaiser Group</v>
      </c>
    </row>
    <row r="4019" spans="1:16">
      <c r="A4019" t="s">
        <v>4666</v>
      </c>
      <c r="B4019" s="5">
        <v>44960</v>
      </c>
      <c r="C4019" t="s">
        <v>54</v>
      </c>
      <c r="D4019" t="s">
        <v>448</v>
      </c>
      <c r="E4019">
        <v>10</v>
      </c>
      <c r="F4019" t="str">
        <f t="shared" si="248"/>
        <v>Bulk</v>
      </c>
      <c r="G4019" s="3">
        <v>421</v>
      </c>
      <c r="H4019">
        <v>5</v>
      </c>
      <c r="I4019" t="str">
        <f t="shared" si="249"/>
        <v>discounted</v>
      </c>
      <c r="J4019" s="3">
        <f>Table3[[#This Row],[Quantity_Sold]]*Table3[[#This Row],[Selling_Price]]</f>
        <v>4210</v>
      </c>
      <c r="K4019" s="3">
        <f t="shared" si="250"/>
        <v>21.05</v>
      </c>
      <c r="L4019" s="3">
        <f t="shared" si="251"/>
        <v>4188.95</v>
      </c>
      <c r="M4019" s="3" t="str">
        <f>TEXT(Table3[[#This Row],[Date]], "mmmm")</f>
        <v>February</v>
      </c>
      <c r="N4019" s="3" t="str">
        <f>_xlfn.XLOOKUP(D4019,Customers!A:A,Customers!B:B )</f>
        <v>Blair, Gibson and Patel</v>
      </c>
      <c r="O4019" s="3" t="str">
        <f>_xlfn.XLOOKUP(C4019,Books!A:A,Books!B:B)</f>
        <v>Author director</v>
      </c>
      <c r="P4019" s="3" t="str">
        <f>INDEX(Customers!B:B,MATCH(D4019,Customers!A:A,0))</f>
        <v>Blair, Gibson and Patel</v>
      </c>
    </row>
    <row r="4020" spans="1:16">
      <c r="A4020" t="s">
        <v>4667</v>
      </c>
      <c r="B4020" s="5">
        <v>44963</v>
      </c>
      <c r="C4020" t="s">
        <v>48</v>
      </c>
      <c r="D4020" t="s">
        <v>612</v>
      </c>
      <c r="E4020">
        <v>8</v>
      </c>
      <c r="F4020" t="str">
        <f t="shared" si="248"/>
        <v>Bulk</v>
      </c>
      <c r="G4020" s="3">
        <v>386</v>
      </c>
      <c r="H4020">
        <v>15</v>
      </c>
      <c r="I4020" t="str">
        <f t="shared" si="249"/>
        <v>discounted</v>
      </c>
      <c r="J4020" s="3">
        <f>Table3[[#This Row],[Quantity_Sold]]*Table3[[#This Row],[Selling_Price]]</f>
        <v>3088</v>
      </c>
      <c r="K4020" s="3">
        <f t="shared" si="250"/>
        <v>57.9</v>
      </c>
      <c r="L4020" s="3">
        <f t="shared" si="251"/>
        <v>3030.1</v>
      </c>
      <c r="M4020" s="3" t="str">
        <f>TEXT(Table3[[#This Row],[Date]], "mmmm")</f>
        <v>February</v>
      </c>
      <c r="N4020" s="3" t="str">
        <f>_xlfn.XLOOKUP(D4020,Customers!A:A,Customers!B:B )</f>
        <v>Washington, Golden and Roberts</v>
      </c>
      <c r="O4020" s="3" t="str">
        <f>_xlfn.XLOOKUP(C4020,Books!A:A,Books!B:B)</f>
        <v>Choose level</v>
      </c>
      <c r="P4020" s="3" t="str">
        <f>INDEX(Customers!B:B,MATCH(D4020,Customers!A:A,0))</f>
        <v>Washington, Golden and Roberts</v>
      </c>
    </row>
    <row r="4021" spans="1:16">
      <c r="A4021" t="s">
        <v>4668</v>
      </c>
      <c r="B4021" s="5">
        <v>44977</v>
      </c>
      <c r="C4021" t="s">
        <v>60</v>
      </c>
      <c r="D4021" t="s">
        <v>428</v>
      </c>
      <c r="E4021">
        <v>3</v>
      </c>
      <c r="F4021" t="str">
        <f t="shared" si="248"/>
        <v>normal</v>
      </c>
      <c r="G4021" s="3">
        <v>459</v>
      </c>
      <c r="H4021">
        <v>10</v>
      </c>
      <c r="I4021" t="str">
        <f t="shared" si="249"/>
        <v>discounted</v>
      </c>
      <c r="J4021" s="3">
        <f>Table3[[#This Row],[Quantity_Sold]]*Table3[[#This Row],[Selling_Price]]</f>
        <v>1377</v>
      </c>
      <c r="K4021" s="3">
        <f t="shared" si="250"/>
        <v>45.9</v>
      </c>
      <c r="L4021" s="3">
        <f t="shared" si="251"/>
        <v>1331.1</v>
      </c>
      <c r="M4021" s="3" t="str">
        <f>TEXT(Table3[[#This Row],[Date]], "mmmm")</f>
        <v>February</v>
      </c>
      <c r="N4021" s="3" t="str">
        <f>_xlfn.XLOOKUP(D4021,Customers!A:A,Customers!B:B )</f>
        <v>Daniels-Bond</v>
      </c>
      <c r="O4021" s="3" t="str">
        <f>_xlfn.XLOOKUP(C4021,Books!A:A,Books!B:B)</f>
        <v>Whatever method</v>
      </c>
      <c r="P4021" s="3" t="str">
        <f>INDEX(Customers!B:B,MATCH(D4021,Customers!A:A,0))</f>
        <v>Daniels-Bond</v>
      </c>
    </row>
    <row r="4022" spans="1:16">
      <c r="A4022" t="s">
        <v>4669</v>
      </c>
      <c r="B4022" s="5">
        <v>44965</v>
      </c>
      <c r="C4022" t="s">
        <v>46</v>
      </c>
      <c r="D4022" t="s">
        <v>155</v>
      </c>
      <c r="E4022">
        <v>7</v>
      </c>
      <c r="F4022" t="str">
        <f t="shared" si="248"/>
        <v>Bulk</v>
      </c>
      <c r="G4022" s="3">
        <v>167</v>
      </c>
      <c r="H4022">
        <v>10</v>
      </c>
      <c r="I4022" t="str">
        <f t="shared" si="249"/>
        <v>discounted</v>
      </c>
      <c r="J4022" s="3">
        <f>Table3[[#This Row],[Quantity_Sold]]*Table3[[#This Row],[Selling_Price]]</f>
        <v>1169</v>
      </c>
      <c r="K4022" s="3">
        <f t="shared" si="250"/>
        <v>16.7</v>
      </c>
      <c r="L4022" s="3">
        <f t="shared" si="251"/>
        <v>1152.3</v>
      </c>
      <c r="M4022" s="3" t="str">
        <f>TEXT(Table3[[#This Row],[Date]], "mmmm")</f>
        <v>February</v>
      </c>
      <c r="N4022" s="3" t="str">
        <f>_xlfn.XLOOKUP(D4022,Customers!A:A,Customers!B:B )</f>
        <v>Gibson Ltd</v>
      </c>
      <c r="O4022" s="3" t="str">
        <f>_xlfn.XLOOKUP(C4022,Books!A:A,Books!B:B)</f>
        <v>Result population age</v>
      </c>
      <c r="P4022" s="3" t="str">
        <f>INDEX(Customers!B:B,MATCH(D4022,Customers!A:A,0))</f>
        <v>Gibson Ltd</v>
      </c>
    </row>
    <row r="4023" spans="1:16">
      <c r="A4023" t="s">
        <v>4670</v>
      </c>
      <c r="B4023" s="5">
        <v>44959</v>
      </c>
      <c r="C4023" t="s">
        <v>28</v>
      </c>
      <c r="D4023" t="s">
        <v>540</v>
      </c>
      <c r="E4023">
        <v>3</v>
      </c>
      <c r="F4023" t="str">
        <f t="shared" si="248"/>
        <v>normal</v>
      </c>
      <c r="G4023" s="3">
        <v>342</v>
      </c>
      <c r="H4023">
        <v>5</v>
      </c>
      <c r="I4023" t="str">
        <f t="shared" si="249"/>
        <v>discounted</v>
      </c>
      <c r="J4023" s="3">
        <f>Table3[[#This Row],[Quantity_Sold]]*Table3[[#This Row],[Selling_Price]]</f>
        <v>1026</v>
      </c>
      <c r="K4023" s="3">
        <f t="shared" si="250"/>
        <v>17.100000000000001</v>
      </c>
      <c r="L4023" s="3">
        <f t="shared" si="251"/>
        <v>1008.9</v>
      </c>
      <c r="M4023" s="3" t="str">
        <f>TEXT(Table3[[#This Row],[Date]], "mmmm")</f>
        <v>February</v>
      </c>
      <c r="N4023" s="3" t="str">
        <f>_xlfn.XLOOKUP(D4023,Customers!A:A,Customers!B:B )</f>
        <v>Patel-Thomas</v>
      </c>
      <c r="O4023" s="3" t="str">
        <f>_xlfn.XLOOKUP(C4023,Books!A:A,Books!B:B)</f>
        <v>Eat pattern view</v>
      </c>
      <c r="P4023" s="3" t="str">
        <f>INDEX(Customers!B:B,MATCH(D4023,Customers!A:A,0))</f>
        <v>Patel-Thomas</v>
      </c>
    </row>
    <row r="4024" spans="1:16">
      <c r="A4024" t="s">
        <v>4671</v>
      </c>
      <c r="B4024" s="5">
        <v>44964</v>
      </c>
      <c r="C4024" t="s">
        <v>70</v>
      </c>
      <c r="D4024" t="s">
        <v>298</v>
      </c>
      <c r="E4024">
        <v>2</v>
      </c>
      <c r="F4024" t="str">
        <f t="shared" si="248"/>
        <v>normal</v>
      </c>
      <c r="G4024" s="3">
        <v>370</v>
      </c>
      <c r="H4024">
        <v>10</v>
      </c>
      <c r="I4024" t="str">
        <f t="shared" si="249"/>
        <v>discounted</v>
      </c>
      <c r="J4024" s="3">
        <f>Table3[[#This Row],[Quantity_Sold]]*Table3[[#This Row],[Selling_Price]]</f>
        <v>740</v>
      </c>
      <c r="K4024" s="3">
        <f t="shared" si="250"/>
        <v>37</v>
      </c>
      <c r="L4024" s="3">
        <f t="shared" si="251"/>
        <v>703</v>
      </c>
      <c r="M4024" s="3" t="str">
        <f>TEXT(Table3[[#This Row],[Date]], "mmmm")</f>
        <v>February</v>
      </c>
      <c r="N4024" s="3" t="str">
        <f>_xlfn.XLOOKUP(D4024,Customers!A:A,Customers!B:B )</f>
        <v>Hayes, Hampton and Palmer</v>
      </c>
      <c r="O4024" s="3" t="str">
        <f>_xlfn.XLOOKUP(C4024,Books!A:A,Books!B:B)</f>
        <v>Assume wrong</v>
      </c>
      <c r="P4024" s="3" t="str">
        <f>INDEX(Customers!B:B,MATCH(D4024,Customers!A:A,0))</f>
        <v>Hayes, Hampton and Palmer</v>
      </c>
    </row>
    <row r="4025" spans="1:16">
      <c r="A4025" t="s">
        <v>4672</v>
      </c>
      <c r="B4025" s="5">
        <v>44962</v>
      </c>
      <c r="C4025" t="s">
        <v>124</v>
      </c>
      <c r="D4025" t="s">
        <v>594</v>
      </c>
      <c r="E4025">
        <v>2</v>
      </c>
      <c r="F4025" t="str">
        <f t="shared" si="248"/>
        <v>normal</v>
      </c>
      <c r="G4025" s="3">
        <v>362</v>
      </c>
      <c r="H4025">
        <v>5</v>
      </c>
      <c r="I4025" t="str">
        <f t="shared" si="249"/>
        <v>discounted</v>
      </c>
      <c r="J4025" s="3">
        <f>Table3[[#This Row],[Quantity_Sold]]*Table3[[#This Row],[Selling_Price]]</f>
        <v>724</v>
      </c>
      <c r="K4025" s="3">
        <f t="shared" si="250"/>
        <v>18.100000000000001</v>
      </c>
      <c r="L4025" s="3">
        <f t="shared" si="251"/>
        <v>705.9</v>
      </c>
      <c r="M4025" s="3" t="str">
        <f>TEXT(Table3[[#This Row],[Date]], "mmmm")</f>
        <v>February</v>
      </c>
      <c r="N4025" s="3" t="str">
        <f>_xlfn.XLOOKUP(D4025,Customers!A:A,Customers!B:B )</f>
        <v>Bauer, Page and Archer</v>
      </c>
      <c r="O4025" s="3" t="str">
        <f>_xlfn.XLOOKUP(C4025,Books!A:A,Books!B:B)</f>
        <v>Financial</v>
      </c>
      <c r="P4025" s="3" t="str">
        <f>INDEX(Customers!B:B,MATCH(D4025,Customers!A:A,0))</f>
        <v>Bauer, Page and Archer</v>
      </c>
    </row>
    <row r="4026" spans="1:16">
      <c r="A4026" t="s">
        <v>4673</v>
      </c>
      <c r="B4026" s="5">
        <v>44972</v>
      </c>
      <c r="C4026" t="s">
        <v>124</v>
      </c>
      <c r="D4026" t="s">
        <v>578</v>
      </c>
      <c r="E4026">
        <v>8</v>
      </c>
      <c r="F4026" t="str">
        <f t="shared" si="248"/>
        <v>Bulk</v>
      </c>
      <c r="G4026" s="3">
        <v>362</v>
      </c>
      <c r="H4026">
        <v>15</v>
      </c>
      <c r="I4026" t="str">
        <f t="shared" si="249"/>
        <v>discounted</v>
      </c>
      <c r="J4026" s="3">
        <f>Table3[[#This Row],[Quantity_Sold]]*Table3[[#This Row],[Selling_Price]]</f>
        <v>2896</v>
      </c>
      <c r="K4026" s="3">
        <f t="shared" si="250"/>
        <v>54.3</v>
      </c>
      <c r="L4026" s="3">
        <f t="shared" si="251"/>
        <v>2841.7</v>
      </c>
      <c r="M4026" s="3" t="str">
        <f>TEXT(Table3[[#This Row],[Date]], "mmmm")</f>
        <v>February</v>
      </c>
      <c r="N4026" s="3" t="str">
        <f>_xlfn.XLOOKUP(D4026,Customers!A:A,Customers!B:B )</f>
        <v>Moody-Dunn</v>
      </c>
      <c r="O4026" s="3" t="str">
        <f>_xlfn.XLOOKUP(C4026,Books!A:A,Books!B:B)</f>
        <v>Financial</v>
      </c>
      <c r="P4026" s="3" t="str">
        <f>INDEX(Customers!B:B,MATCH(D4026,Customers!A:A,0))</f>
        <v>Moody-Dunn</v>
      </c>
    </row>
    <row r="4027" spans="1:16">
      <c r="A4027" t="s">
        <v>4674</v>
      </c>
      <c r="B4027" s="5">
        <v>44978</v>
      </c>
      <c r="C4027" t="s">
        <v>15</v>
      </c>
      <c r="D4027" t="s">
        <v>174</v>
      </c>
      <c r="E4027">
        <v>8</v>
      </c>
      <c r="F4027" t="str">
        <f t="shared" si="248"/>
        <v>Bulk</v>
      </c>
      <c r="G4027" s="3">
        <v>248</v>
      </c>
      <c r="H4027">
        <v>10</v>
      </c>
      <c r="I4027" t="str">
        <f t="shared" si="249"/>
        <v>discounted</v>
      </c>
      <c r="J4027" s="3">
        <f>Table3[[#This Row],[Quantity_Sold]]*Table3[[#This Row],[Selling_Price]]</f>
        <v>1984</v>
      </c>
      <c r="K4027" s="3">
        <f t="shared" si="250"/>
        <v>24.8</v>
      </c>
      <c r="L4027" s="3">
        <f t="shared" si="251"/>
        <v>1959.2</v>
      </c>
      <c r="M4027" s="3" t="str">
        <f>TEXT(Table3[[#This Row],[Date]], "mmmm")</f>
        <v>February</v>
      </c>
      <c r="N4027" s="3" t="str">
        <f>_xlfn.XLOOKUP(D4027,Customers!A:A,Customers!B:B )</f>
        <v>Martinez, Burch and Bates</v>
      </c>
      <c r="O4027" s="3" t="str">
        <f>_xlfn.XLOOKUP(C4027,Books!A:A,Books!B:B)</f>
        <v>Especially father down</v>
      </c>
      <c r="P4027" s="3" t="str">
        <f>INDEX(Customers!B:B,MATCH(D4027,Customers!A:A,0))</f>
        <v>Martinez, Burch and Bates</v>
      </c>
    </row>
    <row r="4028" spans="1:16">
      <c r="A4028" t="s">
        <v>4675</v>
      </c>
      <c r="B4028" s="5">
        <v>44961</v>
      </c>
      <c r="C4028" t="s">
        <v>48</v>
      </c>
      <c r="D4028" t="s">
        <v>492</v>
      </c>
      <c r="E4028">
        <v>9</v>
      </c>
      <c r="F4028" t="str">
        <f t="shared" si="248"/>
        <v>Bulk</v>
      </c>
      <c r="G4028" s="3">
        <v>386</v>
      </c>
      <c r="H4028">
        <v>10</v>
      </c>
      <c r="I4028" t="str">
        <f t="shared" si="249"/>
        <v>discounted</v>
      </c>
      <c r="J4028" s="3">
        <f>Table3[[#This Row],[Quantity_Sold]]*Table3[[#This Row],[Selling_Price]]</f>
        <v>3474</v>
      </c>
      <c r="K4028" s="3">
        <f t="shared" si="250"/>
        <v>38.6</v>
      </c>
      <c r="L4028" s="3">
        <f t="shared" si="251"/>
        <v>3435.4</v>
      </c>
      <c r="M4028" s="3" t="str">
        <f>TEXT(Table3[[#This Row],[Date]], "mmmm")</f>
        <v>February</v>
      </c>
      <c r="N4028" s="3" t="str">
        <f>_xlfn.XLOOKUP(D4028,Customers!A:A,Customers!B:B )</f>
        <v>Murray, Mason and Taylor</v>
      </c>
      <c r="O4028" s="3" t="str">
        <f>_xlfn.XLOOKUP(C4028,Books!A:A,Books!B:B)</f>
        <v>Choose level</v>
      </c>
      <c r="P4028" s="3" t="str">
        <f>INDEX(Customers!B:B,MATCH(D4028,Customers!A:A,0))</f>
        <v>Murray, Mason and Taylor</v>
      </c>
    </row>
    <row r="4029" spans="1:16">
      <c r="A4029" t="s">
        <v>4676</v>
      </c>
      <c r="B4029" s="5">
        <v>44972</v>
      </c>
      <c r="C4029" t="s">
        <v>84</v>
      </c>
      <c r="D4029" t="s">
        <v>184</v>
      </c>
      <c r="E4029">
        <v>9</v>
      </c>
      <c r="F4029" t="str">
        <f t="shared" si="248"/>
        <v>Bulk</v>
      </c>
      <c r="G4029" s="3">
        <v>481</v>
      </c>
      <c r="H4029">
        <v>0</v>
      </c>
      <c r="I4029" t="str">
        <f t="shared" si="249"/>
        <v>full price</v>
      </c>
      <c r="J4029" s="3">
        <f>Table3[[#This Row],[Quantity_Sold]]*Table3[[#This Row],[Selling_Price]]</f>
        <v>4329</v>
      </c>
      <c r="K4029" s="3">
        <f t="shared" si="250"/>
        <v>0</v>
      </c>
      <c r="L4029" s="3">
        <f t="shared" si="251"/>
        <v>4329</v>
      </c>
      <c r="M4029" s="3" t="str">
        <f>TEXT(Table3[[#This Row],[Date]], "mmmm")</f>
        <v>February</v>
      </c>
      <c r="N4029" s="3" t="str">
        <f>_xlfn.XLOOKUP(D4029,Customers!A:A,Customers!B:B )</f>
        <v>Wells, Jones and Rogers</v>
      </c>
      <c r="O4029" s="3" t="str">
        <f>_xlfn.XLOOKUP(C4029,Books!A:A,Books!B:B)</f>
        <v>Statement back brother</v>
      </c>
      <c r="P4029" s="3" t="str">
        <f>INDEX(Customers!B:B,MATCH(D4029,Customers!A:A,0))</f>
        <v>Wells, Jones and Rogers</v>
      </c>
    </row>
    <row r="4030" spans="1:16">
      <c r="A4030" t="s">
        <v>4677</v>
      </c>
      <c r="B4030" s="5">
        <v>44974</v>
      </c>
      <c r="C4030" t="s">
        <v>76</v>
      </c>
      <c r="D4030" t="s">
        <v>542</v>
      </c>
      <c r="E4030">
        <v>5</v>
      </c>
      <c r="F4030" t="str">
        <f t="shared" si="248"/>
        <v>normal</v>
      </c>
      <c r="G4030" s="3">
        <v>305</v>
      </c>
      <c r="H4030">
        <v>10</v>
      </c>
      <c r="I4030" t="str">
        <f t="shared" si="249"/>
        <v>discounted</v>
      </c>
      <c r="J4030" s="3">
        <f>Table3[[#This Row],[Quantity_Sold]]*Table3[[#This Row],[Selling_Price]]</f>
        <v>1525</v>
      </c>
      <c r="K4030" s="3">
        <f t="shared" si="250"/>
        <v>30.5</v>
      </c>
      <c r="L4030" s="3">
        <f t="shared" si="251"/>
        <v>1494.5</v>
      </c>
      <c r="M4030" s="3" t="str">
        <f>TEXT(Table3[[#This Row],[Date]], "mmmm")</f>
        <v>February</v>
      </c>
      <c r="N4030" s="3" t="str">
        <f>_xlfn.XLOOKUP(D4030,Customers!A:A,Customers!B:B )</f>
        <v>Rodriguez, Hammond and Mason</v>
      </c>
      <c r="O4030" s="3" t="str">
        <f>_xlfn.XLOOKUP(C4030,Books!A:A,Books!B:B)</f>
        <v>Above treatment</v>
      </c>
      <c r="P4030" s="3" t="str">
        <f>INDEX(Customers!B:B,MATCH(D4030,Customers!A:A,0))</f>
        <v>Rodriguez, Hammond and Mason</v>
      </c>
    </row>
    <row r="4031" spans="1:16">
      <c r="A4031" t="s">
        <v>4678</v>
      </c>
      <c r="B4031" s="5">
        <v>44968</v>
      </c>
      <c r="C4031" t="s">
        <v>82</v>
      </c>
      <c r="D4031" t="s">
        <v>612</v>
      </c>
      <c r="E4031">
        <v>2</v>
      </c>
      <c r="F4031" t="str">
        <f t="shared" si="248"/>
        <v>normal</v>
      </c>
      <c r="G4031" s="3">
        <v>373</v>
      </c>
      <c r="H4031">
        <v>15</v>
      </c>
      <c r="I4031" t="str">
        <f t="shared" si="249"/>
        <v>discounted</v>
      </c>
      <c r="J4031" s="3">
        <f>Table3[[#This Row],[Quantity_Sold]]*Table3[[#This Row],[Selling_Price]]</f>
        <v>746</v>
      </c>
      <c r="K4031" s="3">
        <f t="shared" si="250"/>
        <v>55.95</v>
      </c>
      <c r="L4031" s="3">
        <f t="shared" si="251"/>
        <v>690.05</v>
      </c>
      <c r="M4031" s="3" t="str">
        <f>TEXT(Table3[[#This Row],[Date]], "mmmm")</f>
        <v>February</v>
      </c>
      <c r="N4031" s="3" t="str">
        <f>_xlfn.XLOOKUP(D4031,Customers!A:A,Customers!B:B )</f>
        <v>Washington, Golden and Roberts</v>
      </c>
      <c r="O4031" s="3" t="str">
        <f>_xlfn.XLOOKUP(C4031,Books!A:A,Books!B:B)</f>
        <v>Light leader expect</v>
      </c>
      <c r="P4031" s="3" t="str">
        <f>INDEX(Customers!B:B,MATCH(D4031,Customers!A:A,0))</f>
        <v>Washington, Golden and Roberts</v>
      </c>
    </row>
    <row r="4032" spans="1:16">
      <c r="A4032" t="s">
        <v>4679</v>
      </c>
      <c r="B4032" s="5">
        <v>44983</v>
      </c>
      <c r="C4032" t="s">
        <v>58</v>
      </c>
      <c r="D4032" t="s">
        <v>316</v>
      </c>
      <c r="E4032">
        <v>7</v>
      </c>
      <c r="F4032" t="str">
        <f t="shared" si="248"/>
        <v>Bulk</v>
      </c>
      <c r="G4032" s="3">
        <v>467</v>
      </c>
      <c r="H4032">
        <v>0</v>
      </c>
      <c r="I4032" t="str">
        <f t="shared" si="249"/>
        <v>full price</v>
      </c>
      <c r="J4032" s="3">
        <f>Table3[[#This Row],[Quantity_Sold]]*Table3[[#This Row],[Selling_Price]]</f>
        <v>3269</v>
      </c>
      <c r="K4032" s="3">
        <f t="shared" si="250"/>
        <v>0</v>
      </c>
      <c r="L4032" s="3">
        <f t="shared" si="251"/>
        <v>3269</v>
      </c>
      <c r="M4032" s="3" t="str">
        <f>TEXT(Table3[[#This Row],[Date]], "mmmm")</f>
        <v>February</v>
      </c>
      <c r="N4032" s="3" t="str">
        <f>_xlfn.XLOOKUP(D4032,Customers!A:A,Customers!B:B )</f>
        <v>King LLC</v>
      </c>
      <c r="O4032" s="3" t="str">
        <f>_xlfn.XLOOKUP(C4032,Books!A:A,Books!B:B)</f>
        <v>World threat</v>
      </c>
      <c r="P4032" s="3" t="str">
        <f>INDEX(Customers!B:B,MATCH(D4032,Customers!A:A,0))</f>
        <v>King LLC</v>
      </c>
    </row>
    <row r="4033" spans="1:16">
      <c r="A4033" t="s">
        <v>4680</v>
      </c>
      <c r="B4033" s="5">
        <v>44958</v>
      </c>
      <c r="C4033" t="s">
        <v>96</v>
      </c>
      <c r="D4033" t="s">
        <v>308</v>
      </c>
      <c r="E4033">
        <v>3</v>
      </c>
      <c r="F4033" t="str">
        <f t="shared" si="248"/>
        <v>normal</v>
      </c>
      <c r="G4033" s="3">
        <v>396</v>
      </c>
      <c r="H4033">
        <v>5</v>
      </c>
      <c r="I4033" t="str">
        <f t="shared" si="249"/>
        <v>discounted</v>
      </c>
      <c r="J4033" s="3">
        <f>Table3[[#This Row],[Quantity_Sold]]*Table3[[#This Row],[Selling_Price]]</f>
        <v>1188</v>
      </c>
      <c r="K4033" s="3">
        <f t="shared" si="250"/>
        <v>19.8</v>
      </c>
      <c r="L4033" s="3">
        <f t="shared" si="251"/>
        <v>1168.2</v>
      </c>
      <c r="M4033" s="3" t="str">
        <f>TEXT(Table3[[#This Row],[Date]], "mmmm")</f>
        <v>February</v>
      </c>
      <c r="N4033" s="3" t="str">
        <f>_xlfn.XLOOKUP(D4033,Customers!A:A,Customers!B:B )</f>
        <v>Sanford-Bullock</v>
      </c>
      <c r="O4033" s="3" t="str">
        <f>_xlfn.XLOOKUP(C4033,Books!A:A,Books!B:B)</f>
        <v>Green city audience</v>
      </c>
      <c r="P4033" s="3" t="str">
        <f>INDEX(Customers!B:B,MATCH(D4033,Customers!A:A,0))</f>
        <v>Sanford-Bullock</v>
      </c>
    </row>
    <row r="4034" spans="1:16">
      <c r="A4034" t="s">
        <v>4681</v>
      </c>
      <c r="B4034" s="5">
        <v>44961</v>
      </c>
      <c r="C4034" t="s">
        <v>80</v>
      </c>
      <c r="D4034" t="s">
        <v>586</v>
      </c>
      <c r="E4034">
        <v>7</v>
      </c>
      <c r="F4034" t="str">
        <f t="shared" ref="F4034:F4097" si="252">IF(E4034&gt;5,"Bulk","normal")</f>
        <v>Bulk</v>
      </c>
      <c r="G4034" s="3">
        <v>164</v>
      </c>
      <c r="H4034">
        <v>15</v>
      </c>
      <c r="I4034" t="str">
        <f t="shared" ref="I4034:I4097" si="253">IF(H4034&gt;0,"discounted","full price")</f>
        <v>discounted</v>
      </c>
      <c r="J4034" s="3">
        <f>Table3[[#This Row],[Quantity_Sold]]*Table3[[#This Row],[Selling_Price]]</f>
        <v>1148</v>
      </c>
      <c r="K4034" s="3">
        <f t="shared" ref="K4034:K4097" si="254">H4034*G4034/100</f>
        <v>24.6</v>
      </c>
      <c r="L4034" s="3">
        <f t="shared" ref="L4034:L4097" si="255">J4034-K4034</f>
        <v>1123.4000000000001</v>
      </c>
      <c r="M4034" s="3" t="str">
        <f>TEXT(Table3[[#This Row],[Date]], "mmmm")</f>
        <v>February</v>
      </c>
      <c r="N4034" s="3" t="str">
        <f>_xlfn.XLOOKUP(D4034,Customers!A:A,Customers!B:B )</f>
        <v>Collins-Wang</v>
      </c>
      <c r="O4034" s="3" t="str">
        <f>_xlfn.XLOOKUP(C4034,Books!A:A,Books!B:B)</f>
        <v>Can apply</v>
      </c>
      <c r="P4034" s="3" t="str">
        <f>INDEX(Customers!B:B,MATCH(D4034,Customers!A:A,0))</f>
        <v>Collins-Wang</v>
      </c>
    </row>
    <row r="4035" spans="1:16">
      <c r="A4035" t="s">
        <v>4682</v>
      </c>
      <c r="B4035" s="5">
        <v>44968</v>
      </c>
      <c r="C4035" t="s">
        <v>13</v>
      </c>
      <c r="D4035" t="s">
        <v>334</v>
      </c>
      <c r="E4035">
        <v>8</v>
      </c>
      <c r="F4035" t="str">
        <f t="shared" si="252"/>
        <v>Bulk</v>
      </c>
      <c r="G4035" s="3">
        <v>354</v>
      </c>
      <c r="H4035">
        <v>5</v>
      </c>
      <c r="I4035" t="str">
        <f t="shared" si="253"/>
        <v>discounted</v>
      </c>
      <c r="J4035" s="3">
        <f>Table3[[#This Row],[Quantity_Sold]]*Table3[[#This Row],[Selling_Price]]</f>
        <v>2832</v>
      </c>
      <c r="K4035" s="3">
        <f t="shared" si="254"/>
        <v>17.7</v>
      </c>
      <c r="L4035" s="3">
        <f t="shared" si="255"/>
        <v>2814.3</v>
      </c>
      <c r="M4035" s="3" t="str">
        <f>TEXT(Table3[[#This Row],[Date]], "mmmm")</f>
        <v>February</v>
      </c>
      <c r="N4035" s="3" t="str">
        <f>_xlfn.XLOOKUP(D4035,Customers!A:A,Customers!B:B )</f>
        <v>Torres, Rodriguez and Edwards</v>
      </c>
      <c r="O4035" s="3" t="str">
        <f>_xlfn.XLOOKUP(C4035,Books!A:A,Books!B:B)</f>
        <v>Food ability</v>
      </c>
      <c r="P4035" s="3" t="str">
        <f>INDEX(Customers!B:B,MATCH(D4035,Customers!A:A,0))</f>
        <v>Torres, Rodriguez and Edwards</v>
      </c>
    </row>
    <row r="4036" spans="1:16">
      <c r="A4036" t="s">
        <v>4683</v>
      </c>
      <c r="B4036" s="5">
        <v>44975</v>
      </c>
      <c r="C4036" t="s">
        <v>58</v>
      </c>
      <c r="D4036" t="s">
        <v>390</v>
      </c>
      <c r="E4036">
        <v>3</v>
      </c>
      <c r="F4036" t="str">
        <f t="shared" si="252"/>
        <v>normal</v>
      </c>
      <c r="G4036" s="3">
        <v>467</v>
      </c>
      <c r="H4036">
        <v>5</v>
      </c>
      <c r="I4036" t="str">
        <f t="shared" si="253"/>
        <v>discounted</v>
      </c>
      <c r="J4036" s="3">
        <f>Table3[[#This Row],[Quantity_Sold]]*Table3[[#This Row],[Selling_Price]]</f>
        <v>1401</v>
      </c>
      <c r="K4036" s="3">
        <f t="shared" si="254"/>
        <v>23.35</v>
      </c>
      <c r="L4036" s="3">
        <f t="shared" si="255"/>
        <v>1377.65</v>
      </c>
      <c r="M4036" s="3" t="str">
        <f>TEXT(Table3[[#This Row],[Date]], "mmmm")</f>
        <v>February</v>
      </c>
      <c r="N4036" s="3" t="str">
        <f>_xlfn.XLOOKUP(D4036,Customers!A:A,Customers!B:B )</f>
        <v>Rodriguez, Brown and Daniels</v>
      </c>
      <c r="O4036" s="3" t="str">
        <f>_xlfn.XLOOKUP(C4036,Books!A:A,Books!B:B)</f>
        <v>World threat</v>
      </c>
      <c r="P4036" s="3" t="str">
        <f>INDEX(Customers!B:B,MATCH(D4036,Customers!A:A,0))</f>
        <v>Rodriguez, Brown and Daniels</v>
      </c>
    </row>
    <row r="4037" spans="1:16">
      <c r="A4037" t="s">
        <v>4684</v>
      </c>
      <c r="B4037" s="5">
        <v>44964</v>
      </c>
      <c r="C4037" t="s">
        <v>44</v>
      </c>
      <c r="D4037" t="s">
        <v>414</v>
      </c>
      <c r="E4037">
        <v>6</v>
      </c>
      <c r="F4037" t="str">
        <f t="shared" si="252"/>
        <v>Bulk</v>
      </c>
      <c r="G4037" s="3">
        <v>295</v>
      </c>
      <c r="H4037">
        <v>10</v>
      </c>
      <c r="I4037" t="str">
        <f t="shared" si="253"/>
        <v>discounted</v>
      </c>
      <c r="J4037" s="3">
        <f>Table3[[#This Row],[Quantity_Sold]]*Table3[[#This Row],[Selling_Price]]</f>
        <v>1770</v>
      </c>
      <c r="K4037" s="3">
        <f t="shared" si="254"/>
        <v>29.5</v>
      </c>
      <c r="L4037" s="3">
        <f t="shared" si="255"/>
        <v>1740.5</v>
      </c>
      <c r="M4037" s="3" t="str">
        <f>TEXT(Table3[[#This Row],[Date]], "mmmm")</f>
        <v>February</v>
      </c>
      <c r="N4037" s="3" t="str">
        <f>_xlfn.XLOOKUP(D4037,Customers!A:A,Customers!B:B )</f>
        <v>Brown, Hunt and Anderson</v>
      </c>
      <c r="O4037" s="3" t="str">
        <f>_xlfn.XLOOKUP(C4037,Books!A:A,Books!B:B)</f>
        <v>Once suddenly</v>
      </c>
      <c r="P4037" s="3" t="str">
        <f>INDEX(Customers!B:B,MATCH(D4037,Customers!A:A,0))</f>
        <v>Brown, Hunt and Anderson</v>
      </c>
    </row>
    <row r="4038" spans="1:16">
      <c r="A4038" t="s">
        <v>4685</v>
      </c>
      <c r="B4038" s="5">
        <v>44975</v>
      </c>
      <c r="C4038" t="s">
        <v>50</v>
      </c>
      <c r="D4038" t="s">
        <v>588</v>
      </c>
      <c r="E4038">
        <v>3</v>
      </c>
      <c r="F4038" t="str">
        <f t="shared" si="252"/>
        <v>normal</v>
      </c>
      <c r="G4038" s="3">
        <v>269</v>
      </c>
      <c r="H4038">
        <v>15</v>
      </c>
      <c r="I4038" t="str">
        <f t="shared" si="253"/>
        <v>discounted</v>
      </c>
      <c r="J4038" s="3">
        <f>Table3[[#This Row],[Quantity_Sold]]*Table3[[#This Row],[Selling_Price]]</f>
        <v>807</v>
      </c>
      <c r="K4038" s="3">
        <f t="shared" si="254"/>
        <v>40.35</v>
      </c>
      <c r="L4038" s="3">
        <f t="shared" si="255"/>
        <v>766.65</v>
      </c>
      <c r="M4038" s="3" t="str">
        <f>TEXT(Table3[[#This Row],[Date]], "mmmm")</f>
        <v>February</v>
      </c>
      <c r="N4038" s="3" t="str">
        <f>_xlfn.XLOOKUP(D4038,Customers!A:A,Customers!B:B )</f>
        <v>Wilkinson, Bell and Stevens</v>
      </c>
      <c r="O4038" s="3" t="str">
        <f>_xlfn.XLOOKUP(C4038,Books!A:A,Books!B:B)</f>
        <v>Course history</v>
      </c>
      <c r="P4038" s="3" t="str">
        <f>INDEX(Customers!B:B,MATCH(D4038,Customers!A:A,0))</f>
        <v>Wilkinson, Bell and Stevens</v>
      </c>
    </row>
    <row r="4039" spans="1:16">
      <c r="A4039" t="s">
        <v>4686</v>
      </c>
      <c r="B4039" s="5">
        <v>44962</v>
      </c>
      <c r="C4039" t="s">
        <v>112</v>
      </c>
      <c r="D4039" t="s">
        <v>238</v>
      </c>
      <c r="E4039">
        <v>2</v>
      </c>
      <c r="F4039" t="str">
        <f t="shared" si="252"/>
        <v>normal</v>
      </c>
      <c r="G4039" s="3">
        <v>462</v>
      </c>
      <c r="H4039">
        <v>10</v>
      </c>
      <c r="I4039" t="str">
        <f t="shared" si="253"/>
        <v>discounted</v>
      </c>
      <c r="J4039" s="3">
        <f>Table3[[#This Row],[Quantity_Sold]]*Table3[[#This Row],[Selling_Price]]</f>
        <v>924</v>
      </c>
      <c r="K4039" s="3">
        <f t="shared" si="254"/>
        <v>46.2</v>
      </c>
      <c r="L4039" s="3">
        <f t="shared" si="255"/>
        <v>877.8</v>
      </c>
      <c r="M4039" s="3" t="str">
        <f>TEXT(Table3[[#This Row],[Date]], "mmmm")</f>
        <v>February</v>
      </c>
      <c r="N4039" s="3" t="str">
        <f>_xlfn.XLOOKUP(D4039,Customers!A:A,Customers!B:B )</f>
        <v>Roach-Gonzalez</v>
      </c>
      <c r="O4039" s="3" t="str">
        <f>_xlfn.XLOOKUP(C4039,Books!A:A,Books!B:B)</f>
        <v>Now stage</v>
      </c>
      <c r="P4039" s="3" t="str">
        <f>INDEX(Customers!B:B,MATCH(D4039,Customers!A:A,0))</f>
        <v>Roach-Gonzalez</v>
      </c>
    </row>
    <row r="4040" spans="1:16">
      <c r="A4040" t="s">
        <v>4687</v>
      </c>
      <c r="B4040" s="5">
        <v>44958</v>
      </c>
      <c r="C4040" t="s">
        <v>124</v>
      </c>
      <c r="D4040" t="s">
        <v>294</v>
      </c>
      <c r="E4040">
        <v>10</v>
      </c>
      <c r="F4040" t="str">
        <f t="shared" si="252"/>
        <v>Bulk</v>
      </c>
      <c r="G4040" s="3">
        <v>362</v>
      </c>
      <c r="H4040">
        <v>5</v>
      </c>
      <c r="I4040" t="str">
        <f t="shared" si="253"/>
        <v>discounted</v>
      </c>
      <c r="J4040" s="3">
        <f>Table3[[#This Row],[Quantity_Sold]]*Table3[[#This Row],[Selling_Price]]</f>
        <v>3620</v>
      </c>
      <c r="K4040" s="3">
        <f t="shared" si="254"/>
        <v>18.100000000000001</v>
      </c>
      <c r="L4040" s="3">
        <f t="shared" si="255"/>
        <v>3601.9</v>
      </c>
      <c r="M4040" s="3" t="str">
        <f>TEXT(Table3[[#This Row],[Date]], "mmmm")</f>
        <v>February</v>
      </c>
      <c r="N4040" s="3" t="str">
        <f>_xlfn.XLOOKUP(D4040,Customers!A:A,Customers!B:B )</f>
        <v>Davis-Buckley</v>
      </c>
      <c r="O4040" s="3" t="str">
        <f>_xlfn.XLOOKUP(C4040,Books!A:A,Books!B:B)</f>
        <v>Financial</v>
      </c>
      <c r="P4040" s="3" t="str">
        <f>INDEX(Customers!B:B,MATCH(D4040,Customers!A:A,0))</f>
        <v>Davis-Buckley</v>
      </c>
    </row>
    <row r="4041" spans="1:16">
      <c r="A4041" t="s">
        <v>4688</v>
      </c>
      <c r="B4041" s="5">
        <v>44958</v>
      </c>
      <c r="C4041" t="s">
        <v>10</v>
      </c>
      <c r="D4041" t="s">
        <v>450</v>
      </c>
      <c r="E4041">
        <v>4</v>
      </c>
      <c r="F4041" t="str">
        <f t="shared" si="252"/>
        <v>normal</v>
      </c>
      <c r="G4041" s="3">
        <v>167</v>
      </c>
      <c r="H4041">
        <v>15</v>
      </c>
      <c r="I4041" t="str">
        <f t="shared" si="253"/>
        <v>discounted</v>
      </c>
      <c r="J4041" s="3">
        <f>Table3[[#This Row],[Quantity_Sold]]*Table3[[#This Row],[Selling_Price]]</f>
        <v>668</v>
      </c>
      <c r="K4041" s="3">
        <f t="shared" si="254"/>
        <v>25.05</v>
      </c>
      <c r="L4041" s="3">
        <f t="shared" si="255"/>
        <v>642.95000000000005</v>
      </c>
      <c r="M4041" s="3" t="str">
        <f>TEXT(Table3[[#This Row],[Date]], "mmmm")</f>
        <v>February</v>
      </c>
      <c r="N4041" s="3" t="str">
        <f>_xlfn.XLOOKUP(D4041,Customers!A:A,Customers!B:B )</f>
        <v>Garcia, Garcia and Rose</v>
      </c>
      <c r="O4041" s="3" t="str">
        <f>_xlfn.XLOOKUP(C4041,Books!A:A,Books!B:B)</f>
        <v>Late</v>
      </c>
      <c r="P4041" s="3" t="str">
        <f>INDEX(Customers!B:B,MATCH(D4041,Customers!A:A,0))</f>
        <v>Garcia, Garcia and Rose</v>
      </c>
    </row>
    <row r="4042" spans="1:16">
      <c r="A4042" t="s">
        <v>4689</v>
      </c>
      <c r="B4042" s="5">
        <v>44980</v>
      </c>
      <c r="C4042" t="s">
        <v>52</v>
      </c>
      <c r="D4042" t="s">
        <v>552</v>
      </c>
      <c r="E4042">
        <v>5</v>
      </c>
      <c r="F4042" t="str">
        <f t="shared" si="252"/>
        <v>normal</v>
      </c>
      <c r="G4042" s="3">
        <v>441</v>
      </c>
      <c r="H4042">
        <v>0</v>
      </c>
      <c r="I4042" t="str">
        <f t="shared" si="253"/>
        <v>full price</v>
      </c>
      <c r="J4042" s="3">
        <f>Table3[[#This Row],[Quantity_Sold]]*Table3[[#This Row],[Selling_Price]]</f>
        <v>2205</v>
      </c>
      <c r="K4042" s="3">
        <f t="shared" si="254"/>
        <v>0</v>
      </c>
      <c r="L4042" s="3">
        <f t="shared" si="255"/>
        <v>2205</v>
      </c>
      <c r="M4042" s="3" t="str">
        <f>TEXT(Table3[[#This Row],[Date]], "mmmm")</f>
        <v>February</v>
      </c>
      <c r="N4042" s="3" t="str">
        <f>_xlfn.XLOOKUP(D4042,Customers!A:A,Customers!B:B )</f>
        <v>Lamb LLC</v>
      </c>
      <c r="O4042" s="3" t="str">
        <f>_xlfn.XLOOKUP(C4042,Books!A:A,Books!B:B)</f>
        <v>Hope meet thing</v>
      </c>
      <c r="P4042" s="3" t="str">
        <f>INDEX(Customers!B:B,MATCH(D4042,Customers!A:A,0))</f>
        <v>Lamb LLC</v>
      </c>
    </row>
    <row r="4043" spans="1:16">
      <c r="A4043" t="s">
        <v>4690</v>
      </c>
      <c r="B4043" s="5">
        <v>44973</v>
      </c>
      <c r="C4043" t="s">
        <v>7</v>
      </c>
      <c r="D4043" t="s">
        <v>380</v>
      </c>
      <c r="E4043">
        <v>5</v>
      </c>
      <c r="F4043" t="str">
        <f t="shared" si="252"/>
        <v>normal</v>
      </c>
      <c r="G4043" s="3">
        <v>341</v>
      </c>
      <c r="H4043">
        <v>10</v>
      </c>
      <c r="I4043" t="str">
        <f t="shared" si="253"/>
        <v>discounted</v>
      </c>
      <c r="J4043" s="3">
        <f>Table3[[#This Row],[Quantity_Sold]]*Table3[[#This Row],[Selling_Price]]</f>
        <v>1705</v>
      </c>
      <c r="K4043" s="3">
        <f t="shared" si="254"/>
        <v>34.1</v>
      </c>
      <c r="L4043" s="3">
        <f t="shared" si="255"/>
        <v>1670.9</v>
      </c>
      <c r="M4043" s="3" t="str">
        <f>TEXT(Table3[[#This Row],[Date]], "mmmm")</f>
        <v>February</v>
      </c>
      <c r="N4043" s="3" t="str">
        <f>_xlfn.XLOOKUP(D4043,Customers!A:A,Customers!B:B )</f>
        <v>Barnes-Johnson</v>
      </c>
      <c r="O4043" s="3" t="str">
        <f>_xlfn.XLOOKUP(C4043,Books!A:A,Books!B:B)</f>
        <v>Key protect simple fall</v>
      </c>
      <c r="P4043" s="3" t="str">
        <f>INDEX(Customers!B:B,MATCH(D4043,Customers!A:A,0))</f>
        <v>Barnes-Johnson</v>
      </c>
    </row>
    <row r="4044" spans="1:16">
      <c r="A4044" t="s">
        <v>4691</v>
      </c>
      <c r="B4044" s="5">
        <v>44975</v>
      </c>
      <c r="C4044" t="s">
        <v>50</v>
      </c>
      <c r="D4044" t="s">
        <v>352</v>
      </c>
      <c r="E4044">
        <v>2</v>
      </c>
      <c r="F4044" t="str">
        <f t="shared" si="252"/>
        <v>normal</v>
      </c>
      <c r="G4044" s="3">
        <v>269</v>
      </c>
      <c r="H4044">
        <v>10</v>
      </c>
      <c r="I4044" t="str">
        <f t="shared" si="253"/>
        <v>discounted</v>
      </c>
      <c r="J4044" s="3">
        <f>Table3[[#This Row],[Quantity_Sold]]*Table3[[#This Row],[Selling_Price]]</f>
        <v>538</v>
      </c>
      <c r="K4044" s="3">
        <f t="shared" si="254"/>
        <v>26.9</v>
      </c>
      <c r="L4044" s="3">
        <f t="shared" si="255"/>
        <v>511.1</v>
      </c>
      <c r="M4044" s="3" t="str">
        <f>TEXT(Table3[[#This Row],[Date]], "mmmm")</f>
        <v>February</v>
      </c>
      <c r="N4044" s="3" t="str">
        <f>_xlfn.XLOOKUP(D4044,Customers!A:A,Customers!B:B )</f>
        <v>Gardner PLC</v>
      </c>
      <c r="O4044" s="3" t="str">
        <f>_xlfn.XLOOKUP(C4044,Books!A:A,Books!B:B)</f>
        <v>Course history</v>
      </c>
      <c r="P4044" s="3" t="str">
        <f>INDEX(Customers!B:B,MATCH(D4044,Customers!A:A,0))</f>
        <v>Gardner PLC</v>
      </c>
    </row>
    <row r="4045" spans="1:16">
      <c r="A4045" t="s">
        <v>4692</v>
      </c>
      <c r="B4045" s="5">
        <v>44967</v>
      </c>
      <c r="C4045" t="s">
        <v>62</v>
      </c>
      <c r="D4045" t="s">
        <v>378</v>
      </c>
      <c r="E4045">
        <v>1</v>
      </c>
      <c r="F4045" t="str">
        <f t="shared" si="252"/>
        <v>normal</v>
      </c>
      <c r="G4045" s="3">
        <v>336</v>
      </c>
      <c r="H4045">
        <v>0</v>
      </c>
      <c r="I4045" t="str">
        <f t="shared" si="253"/>
        <v>full price</v>
      </c>
      <c r="J4045" s="3">
        <f>Table3[[#This Row],[Quantity_Sold]]*Table3[[#This Row],[Selling_Price]]</f>
        <v>336</v>
      </c>
      <c r="K4045" s="3">
        <f t="shared" si="254"/>
        <v>0</v>
      </c>
      <c r="L4045" s="3">
        <f t="shared" si="255"/>
        <v>336</v>
      </c>
      <c r="M4045" s="3" t="str">
        <f>TEXT(Table3[[#This Row],[Date]], "mmmm")</f>
        <v>February</v>
      </c>
      <c r="N4045" s="3" t="str">
        <f>_xlfn.XLOOKUP(D4045,Customers!A:A,Customers!B:B )</f>
        <v>Aguirre Group</v>
      </c>
      <c r="O4045" s="3" t="str">
        <f>_xlfn.XLOOKUP(C4045,Books!A:A,Books!B:B)</f>
        <v>Wife get age</v>
      </c>
      <c r="P4045" s="3" t="str">
        <f>INDEX(Customers!B:B,MATCH(D4045,Customers!A:A,0))</f>
        <v>Aguirre Group</v>
      </c>
    </row>
    <row r="4046" spans="1:16">
      <c r="A4046" t="s">
        <v>4693</v>
      </c>
      <c r="B4046" s="5">
        <v>44969</v>
      </c>
      <c r="C4046" t="s">
        <v>26</v>
      </c>
      <c r="D4046" t="s">
        <v>480</v>
      </c>
      <c r="E4046">
        <v>10</v>
      </c>
      <c r="F4046" t="str">
        <f t="shared" si="252"/>
        <v>Bulk</v>
      </c>
      <c r="G4046" s="3">
        <v>210</v>
      </c>
      <c r="H4046">
        <v>0</v>
      </c>
      <c r="I4046" t="str">
        <f t="shared" si="253"/>
        <v>full price</v>
      </c>
      <c r="J4046" s="3">
        <f>Table3[[#This Row],[Quantity_Sold]]*Table3[[#This Row],[Selling_Price]]</f>
        <v>2100</v>
      </c>
      <c r="K4046" s="3">
        <f t="shared" si="254"/>
        <v>0</v>
      </c>
      <c r="L4046" s="3">
        <f t="shared" si="255"/>
        <v>2100</v>
      </c>
      <c r="M4046" s="3" t="str">
        <f>TEXT(Table3[[#This Row],[Date]], "mmmm")</f>
        <v>February</v>
      </c>
      <c r="N4046" s="3" t="str">
        <f>_xlfn.XLOOKUP(D4046,Customers!A:A,Customers!B:B )</f>
        <v>Jordan, Parker and Adams</v>
      </c>
      <c r="O4046" s="3" t="str">
        <f>_xlfn.XLOOKUP(C4046,Books!A:A,Books!B:B)</f>
        <v>Nearly material</v>
      </c>
      <c r="P4046" s="3" t="str">
        <f>INDEX(Customers!B:B,MATCH(D4046,Customers!A:A,0))</f>
        <v>Jordan, Parker and Adams</v>
      </c>
    </row>
    <row r="4047" spans="1:16">
      <c r="A4047" t="s">
        <v>4694</v>
      </c>
      <c r="B4047" s="5">
        <v>44968</v>
      </c>
      <c r="C4047" t="s">
        <v>26</v>
      </c>
      <c r="D4047" t="s">
        <v>400</v>
      </c>
      <c r="E4047">
        <v>6</v>
      </c>
      <c r="F4047" t="str">
        <f t="shared" si="252"/>
        <v>Bulk</v>
      </c>
      <c r="G4047" s="3">
        <v>210</v>
      </c>
      <c r="H4047">
        <v>5</v>
      </c>
      <c r="I4047" t="str">
        <f t="shared" si="253"/>
        <v>discounted</v>
      </c>
      <c r="J4047" s="3">
        <f>Table3[[#This Row],[Quantity_Sold]]*Table3[[#This Row],[Selling_Price]]</f>
        <v>1260</v>
      </c>
      <c r="K4047" s="3">
        <f t="shared" si="254"/>
        <v>10.5</v>
      </c>
      <c r="L4047" s="3">
        <f t="shared" si="255"/>
        <v>1249.5</v>
      </c>
      <c r="M4047" s="3" t="str">
        <f>TEXT(Table3[[#This Row],[Date]], "mmmm")</f>
        <v>February</v>
      </c>
      <c r="N4047" s="3" t="str">
        <f>_xlfn.XLOOKUP(D4047,Customers!A:A,Customers!B:B )</f>
        <v>Clarke Group</v>
      </c>
      <c r="O4047" s="3" t="str">
        <f>_xlfn.XLOOKUP(C4047,Books!A:A,Books!B:B)</f>
        <v>Nearly material</v>
      </c>
      <c r="P4047" s="3" t="str">
        <f>INDEX(Customers!B:B,MATCH(D4047,Customers!A:A,0))</f>
        <v>Clarke Group</v>
      </c>
    </row>
    <row r="4048" spans="1:16">
      <c r="A4048" t="s">
        <v>4695</v>
      </c>
      <c r="B4048" s="5">
        <v>44968</v>
      </c>
      <c r="C4048" t="s">
        <v>88</v>
      </c>
      <c r="D4048" t="s">
        <v>610</v>
      </c>
      <c r="E4048">
        <v>5</v>
      </c>
      <c r="F4048" t="str">
        <f t="shared" si="252"/>
        <v>normal</v>
      </c>
      <c r="G4048" s="3">
        <v>456</v>
      </c>
      <c r="H4048">
        <v>5</v>
      </c>
      <c r="I4048" t="str">
        <f t="shared" si="253"/>
        <v>discounted</v>
      </c>
      <c r="J4048" s="3">
        <f>Table3[[#This Row],[Quantity_Sold]]*Table3[[#This Row],[Selling_Price]]</f>
        <v>2280</v>
      </c>
      <c r="K4048" s="3">
        <f t="shared" si="254"/>
        <v>22.8</v>
      </c>
      <c r="L4048" s="3">
        <f t="shared" si="255"/>
        <v>2257.1999999999998</v>
      </c>
      <c r="M4048" s="3" t="str">
        <f>TEXT(Table3[[#This Row],[Date]], "mmmm")</f>
        <v>February</v>
      </c>
      <c r="N4048" s="3" t="str">
        <f>_xlfn.XLOOKUP(D4048,Customers!A:A,Customers!B:B )</f>
        <v>Ross Ltd</v>
      </c>
      <c r="O4048" s="3" t="str">
        <f>_xlfn.XLOOKUP(C4048,Books!A:A,Books!B:B)</f>
        <v>Lay chance</v>
      </c>
      <c r="P4048" s="3" t="str">
        <f>INDEX(Customers!B:B,MATCH(D4048,Customers!A:A,0))</f>
        <v>Ross Ltd</v>
      </c>
    </row>
    <row r="4049" spans="1:16">
      <c r="A4049" t="s">
        <v>4696</v>
      </c>
      <c r="B4049" s="5">
        <v>44959</v>
      </c>
      <c r="C4049" t="s">
        <v>104</v>
      </c>
      <c r="D4049" t="s">
        <v>418</v>
      </c>
      <c r="E4049">
        <v>8</v>
      </c>
      <c r="F4049" t="str">
        <f t="shared" si="252"/>
        <v>Bulk</v>
      </c>
      <c r="G4049" s="3">
        <v>465</v>
      </c>
      <c r="H4049">
        <v>5</v>
      </c>
      <c r="I4049" t="str">
        <f t="shared" si="253"/>
        <v>discounted</v>
      </c>
      <c r="J4049" s="3">
        <f>Table3[[#This Row],[Quantity_Sold]]*Table3[[#This Row],[Selling_Price]]</f>
        <v>3720</v>
      </c>
      <c r="K4049" s="3">
        <f t="shared" si="254"/>
        <v>23.25</v>
      </c>
      <c r="L4049" s="3">
        <f t="shared" si="255"/>
        <v>3696.75</v>
      </c>
      <c r="M4049" s="3" t="str">
        <f>TEXT(Table3[[#This Row],[Date]], "mmmm")</f>
        <v>February</v>
      </c>
      <c r="N4049" s="3" t="str">
        <f>_xlfn.XLOOKUP(D4049,Customers!A:A,Customers!B:B )</f>
        <v>Holloway, Lewis and Bryan</v>
      </c>
      <c r="O4049" s="3" t="str">
        <f>_xlfn.XLOOKUP(C4049,Books!A:A,Books!B:B)</f>
        <v>Process find daughter</v>
      </c>
      <c r="P4049" s="3" t="str">
        <f>INDEX(Customers!B:B,MATCH(D4049,Customers!A:A,0))</f>
        <v>Holloway, Lewis and Bryan</v>
      </c>
    </row>
    <row r="4050" spans="1:16">
      <c r="A4050" t="s">
        <v>4697</v>
      </c>
      <c r="B4050" s="5">
        <v>44973</v>
      </c>
      <c r="C4050" t="s">
        <v>44</v>
      </c>
      <c r="D4050" t="s">
        <v>620</v>
      </c>
      <c r="E4050">
        <v>5</v>
      </c>
      <c r="F4050" t="str">
        <f t="shared" si="252"/>
        <v>normal</v>
      </c>
      <c r="G4050" s="3">
        <v>295</v>
      </c>
      <c r="H4050">
        <v>0</v>
      </c>
      <c r="I4050" t="str">
        <f t="shared" si="253"/>
        <v>full price</v>
      </c>
      <c r="J4050" s="3">
        <f>Table3[[#This Row],[Quantity_Sold]]*Table3[[#This Row],[Selling_Price]]</f>
        <v>1475</v>
      </c>
      <c r="K4050" s="3">
        <f t="shared" si="254"/>
        <v>0</v>
      </c>
      <c r="L4050" s="3">
        <f t="shared" si="255"/>
        <v>1475</v>
      </c>
      <c r="M4050" s="3" t="str">
        <f>TEXT(Table3[[#This Row],[Date]], "mmmm")</f>
        <v>February</v>
      </c>
      <c r="N4050" s="3" t="str">
        <f>_xlfn.XLOOKUP(D4050,Customers!A:A,Customers!B:B )</f>
        <v>Crane LLC</v>
      </c>
      <c r="O4050" s="3" t="str">
        <f>_xlfn.XLOOKUP(C4050,Books!A:A,Books!B:B)</f>
        <v>Once suddenly</v>
      </c>
      <c r="P4050" s="3" t="str">
        <f>INDEX(Customers!B:B,MATCH(D4050,Customers!A:A,0))</f>
        <v>Crane LLC</v>
      </c>
    </row>
    <row r="4051" spans="1:16">
      <c r="A4051" t="s">
        <v>4698</v>
      </c>
      <c r="B4051" s="5">
        <v>44983</v>
      </c>
      <c r="C4051" t="s">
        <v>7</v>
      </c>
      <c r="D4051" t="s">
        <v>444</v>
      </c>
      <c r="E4051">
        <v>9</v>
      </c>
      <c r="F4051" t="str">
        <f t="shared" si="252"/>
        <v>Bulk</v>
      </c>
      <c r="G4051" s="3">
        <v>341</v>
      </c>
      <c r="H4051">
        <v>10</v>
      </c>
      <c r="I4051" t="str">
        <f t="shared" si="253"/>
        <v>discounted</v>
      </c>
      <c r="J4051" s="3">
        <f>Table3[[#This Row],[Quantity_Sold]]*Table3[[#This Row],[Selling_Price]]</f>
        <v>3069</v>
      </c>
      <c r="K4051" s="3">
        <f t="shared" si="254"/>
        <v>34.1</v>
      </c>
      <c r="L4051" s="3">
        <f t="shared" si="255"/>
        <v>3034.9</v>
      </c>
      <c r="M4051" s="3" t="str">
        <f>TEXT(Table3[[#This Row],[Date]], "mmmm")</f>
        <v>February</v>
      </c>
      <c r="N4051" s="3" t="str">
        <f>_xlfn.XLOOKUP(D4051,Customers!A:A,Customers!B:B )</f>
        <v>Larson and Sons</v>
      </c>
      <c r="O4051" s="3" t="str">
        <f>_xlfn.XLOOKUP(C4051,Books!A:A,Books!B:B)</f>
        <v>Key protect simple fall</v>
      </c>
      <c r="P4051" s="3" t="str">
        <f>INDEX(Customers!B:B,MATCH(D4051,Customers!A:A,0))</f>
        <v>Larson and Sons</v>
      </c>
    </row>
    <row r="4052" spans="1:16">
      <c r="A4052" t="s">
        <v>4699</v>
      </c>
      <c r="B4052" s="5">
        <v>44977</v>
      </c>
      <c r="C4052" t="s">
        <v>114</v>
      </c>
      <c r="D4052" t="s">
        <v>618</v>
      </c>
      <c r="E4052">
        <v>5</v>
      </c>
      <c r="F4052" t="str">
        <f t="shared" si="252"/>
        <v>normal</v>
      </c>
      <c r="G4052" s="3">
        <v>315</v>
      </c>
      <c r="H4052">
        <v>10</v>
      </c>
      <c r="I4052" t="str">
        <f t="shared" si="253"/>
        <v>discounted</v>
      </c>
      <c r="J4052" s="3">
        <f>Table3[[#This Row],[Quantity_Sold]]*Table3[[#This Row],[Selling_Price]]</f>
        <v>1575</v>
      </c>
      <c r="K4052" s="3">
        <f t="shared" si="254"/>
        <v>31.5</v>
      </c>
      <c r="L4052" s="3">
        <f t="shared" si="255"/>
        <v>1543.5</v>
      </c>
      <c r="M4052" s="3" t="str">
        <f>TEXT(Table3[[#This Row],[Date]], "mmmm")</f>
        <v>February</v>
      </c>
      <c r="N4052" s="3" t="str">
        <f>_xlfn.XLOOKUP(D4052,Customers!A:A,Customers!B:B )</f>
        <v>Sampson-Porter</v>
      </c>
      <c r="O4052" s="3" t="str">
        <f>_xlfn.XLOOKUP(C4052,Books!A:A,Books!B:B)</f>
        <v>Detail difficult power</v>
      </c>
      <c r="P4052" s="3" t="str">
        <f>INDEX(Customers!B:B,MATCH(D4052,Customers!A:A,0))</f>
        <v>Sampson-Porter</v>
      </c>
    </row>
    <row r="4053" spans="1:16">
      <c r="A4053" t="s">
        <v>4700</v>
      </c>
      <c r="B4053" s="5">
        <v>44958</v>
      </c>
      <c r="C4053" t="s">
        <v>7</v>
      </c>
      <c r="D4053" t="s">
        <v>506</v>
      </c>
      <c r="E4053">
        <v>6</v>
      </c>
      <c r="F4053" t="str">
        <f t="shared" si="252"/>
        <v>Bulk</v>
      </c>
      <c r="G4053" s="3">
        <v>341</v>
      </c>
      <c r="H4053">
        <v>15</v>
      </c>
      <c r="I4053" t="str">
        <f t="shared" si="253"/>
        <v>discounted</v>
      </c>
      <c r="J4053" s="3">
        <f>Table3[[#This Row],[Quantity_Sold]]*Table3[[#This Row],[Selling_Price]]</f>
        <v>2046</v>
      </c>
      <c r="K4053" s="3">
        <f t="shared" si="254"/>
        <v>51.15</v>
      </c>
      <c r="L4053" s="3">
        <f t="shared" si="255"/>
        <v>1994.85</v>
      </c>
      <c r="M4053" s="3" t="str">
        <f>TEXT(Table3[[#This Row],[Date]], "mmmm")</f>
        <v>February</v>
      </c>
      <c r="N4053" s="3" t="str">
        <f>_xlfn.XLOOKUP(D4053,Customers!A:A,Customers!B:B )</f>
        <v>Torres Ltd</v>
      </c>
      <c r="O4053" s="3" t="str">
        <f>_xlfn.XLOOKUP(C4053,Books!A:A,Books!B:B)</f>
        <v>Key protect simple fall</v>
      </c>
      <c r="P4053" s="3" t="str">
        <f>INDEX(Customers!B:B,MATCH(D4053,Customers!A:A,0))</f>
        <v>Torres Ltd</v>
      </c>
    </row>
    <row r="4054" spans="1:16">
      <c r="A4054" t="s">
        <v>4701</v>
      </c>
      <c r="B4054" s="5">
        <v>44963</v>
      </c>
      <c r="C4054" t="s">
        <v>38</v>
      </c>
      <c r="D4054" t="s">
        <v>308</v>
      </c>
      <c r="E4054">
        <v>5</v>
      </c>
      <c r="F4054" t="str">
        <f t="shared" si="252"/>
        <v>normal</v>
      </c>
      <c r="G4054" s="3">
        <v>417</v>
      </c>
      <c r="H4054">
        <v>10</v>
      </c>
      <c r="I4054" t="str">
        <f t="shared" si="253"/>
        <v>discounted</v>
      </c>
      <c r="J4054" s="3">
        <f>Table3[[#This Row],[Quantity_Sold]]*Table3[[#This Row],[Selling_Price]]</f>
        <v>2085</v>
      </c>
      <c r="K4054" s="3">
        <f t="shared" si="254"/>
        <v>41.7</v>
      </c>
      <c r="L4054" s="3">
        <f t="shared" si="255"/>
        <v>2043.3</v>
      </c>
      <c r="M4054" s="3" t="str">
        <f>TEXT(Table3[[#This Row],[Date]], "mmmm")</f>
        <v>February</v>
      </c>
      <c r="N4054" s="3" t="str">
        <f>_xlfn.XLOOKUP(D4054,Customers!A:A,Customers!B:B )</f>
        <v>Sanford-Bullock</v>
      </c>
      <c r="O4054" s="3" t="str">
        <f>_xlfn.XLOOKUP(C4054,Books!A:A,Books!B:B)</f>
        <v>Impact believe worker look</v>
      </c>
      <c r="P4054" s="3" t="str">
        <f>INDEX(Customers!B:B,MATCH(D4054,Customers!A:A,0))</f>
        <v>Sanford-Bullock</v>
      </c>
    </row>
    <row r="4055" spans="1:16">
      <c r="A4055" t="s">
        <v>4702</v>
      </c>
      <c r="B4055" s="5">
        <v>44972</v>
      </c>
      <c r="C4055" t="s">
        <v>30</v>
      </c>
      <c r="D4055" t="s">
        <v>382</v>
      </c>
      <c r="E4055">
        <v>9</v>
      </c>
      <c r="F4055" t="str">
        <f t="shared" si="252"/>
        <v>Bulk</v>
      </c>
      <c r="G4055" s="3">
        <v>281</v>
      </c>
      <c r="H4055">
        <v>0</v>
      </c>
      <c r="I4055" t="str">
        <f t="shared" si="253"/>
        <v>full price</v>
      </c>
      <c r="J4055" s="3">
        <f>Table3[[#This Row],[Quantity_Sold]]*Table3[[#This Row],[Selling_Price]]</f>
        <v>2529</v>
      </c>
      <c r="K4055" s="3">
        <f t="shared" si="254"/>
        <v>0</v>
      </c>
      <c r="L4055" s="3">
        <f t="shared" si="255"/>
        <v>2529</v>
      </c>
      <c r="M4055" s="3" t="str">
        <f>TEXT(Table3[[#This Row],[Date]], "mmmm")</f>
        <v>February</v>
      </c>
      <c r="N4055" s="3" t="str">
        <f>_xlfn.XLOOKUP(D4055,Customers!A:A,Customers!B:B )</f>
        <v>Williams and Sons</v>
      </c>
      <c r="O4055" s="3" t="str">
        <f>_xlfn.XLOOKUP(C4055,Books!A:A,Books!B:B)</f>
        <v>Remember serve</v>
      </c>
      <c r="P4055" s="3" t="str">
        <f>INDEX(Customers!B:B,MATCH(D4055,Customers!A:A,0))</f>
        <v>Williams and Sons</v>
      </c>
    </row>
    <row r="4056" spans="1:16">
      <c r="A4056" t="s">
        <v>4703</v>
      </c>
      <c r="B4056" s="5">
        <v>44973</v>
      </c>
      <c r="C4056" t="s">
        <v>84</v>
      </c>
      <c r="D4056" t="s">
        <v>556</v>
      </c>
      <c r="E4056">
        <v>7</v>
      </c>
      <c r="F4056" t="str">
        <f t="shared" si="252"/>
        <v>Bulk</v>
      </c>
      <c r="G4056" s="3">
        <v>481</v>
      </c>
      <c r="H4056">
        <v>5</v>
      </c>
      <c r="I4056" t="str">
        <f t="shared" si="253"/>
        <v>discounted</v>
      </c>
      <c r="J4056" s="3">
        <f>Table3[[#This Row],[Quantity_Sold]]*Table3[[#This Row],[Selling_Price]]</f>
        <v>3367</v>
      </c>
      <c r="K4056" s="3">
        <f t="shared" si="254"/>
        <v>24.05</v>
      </c>
      <c r="L4056" s="3">
        <f t="shared" si="255"/>
        <v>3342.95</v>
      </c>
      <c r="M4056" s="3" t="str">
        <f>TEXT(Table3[[#This Row],[Date]], "mmmm")</f>
        <v>February</v>
      </c>
      <c r="N4056" s="3" t="str">
        <f>_xlfn.XLOOKUP(D4056,Customers!A:A,Customers!B:B )</f>
        <v>Richards Ltd</v>
      </c>
      <c r="O4056" s="3" t="str">
        <f>_xlfn.XLOOKUP(C4056,Books!A:A,Books!B:B)</f>
        <v>Statement back brother</v>
      </c>
      <c r="P4056" s="3" t="str">
        <f>INDEX(Customers!B:B,MATCH(D4056,Customers!A:A,0))</f>
        <v>Richards Ltd</v>
      </c>
    </row>
    <row r="4057" spans="1:16">
      <c r="A4057" t="s">
        <v>4704</v>
      </c>
      <c r="B4057" s="5">
        <v>44969</v>
      </c>
      <c r="C4057" t="s">
        <v>32</v>
      </c>
      <c r="D4057" t="s">
        <v>342</v>
      </c>
      <c r="E4057">
        <v>9</v>
      </c>
      <c r="F4057" t="str">
        <f t="shared" si="252"/>
        <v>Bulk</v>
      </c>
      <c r="G4057" s="3">
        <v>186</v>
      </c>
      <c r="H4057">
        <v>5</v>
      </c>
      <c r="I4057" t="str">
        <f t="shared" si="253"/>
        <v>discounted</v>
      </c>
      <c r="J4057" s="3">
        <f>Table3[[#This Row],[Quantity_Sold]]*Table3[[#This Row],[Selling_Price]]</f>
        <v>1674</v>
      </c>
      <c r="K4057" s="3">
        <f t="shared" si="254"/>
        <v>9.3000000000000007</v>
      </c>
      <c r="L4057" s="3">
        <f t="shared" si="255"/>
        <v>1664.7</v>
      </c>
      <c r="M4057" s="3" t="str">
        <f>TEXT(Table3[[#This Row],[Date]], "mmmm")</f>
        <v>February</v>
      </c>
      <c r="N4057" s="3" t="str">
        <f>_xlfn.XLOOKUP(D4057,Customers!A:A,Customers!B:B )</f>
        <v>Cooper-Bennett</v>
      </c>
      <c r="O4057" s="3" t="str">
        <f>_xlfn.XLOOKUP(C4057,Books!A:A,Books!B:B)</f>
        <v>Charge along</v>
      </c>
      <c r="P4057" s="3" t="str">
        <f>INDEX(Customers!B:B,MATCH(D4057,Customers!A:A,0))</f>
        <v>Cooper-Bennett</v>
      </c>
    </row>
    <row r="4058" spans="1:16">
      <c r="A4058" t="s">
        <v>4705</v>
      </c>
      <c r="B4058" s="5">
        <v>44977</v>
      </c>
      <c r="C4058" t="s">
        <v>34</v>
      </c>
      <c r="D4058" t="s">
        <v>584</v>
      </c>
      <c r="E4058">
        <v>10</v>
      </c>
      <c r="F4058" t="str">
        <f t="shared" si="252"/>
        <v>Bulk</v>
      </c>
      <c r="G4058" s="3">
        <v>284</v>
      </c>
      <c r="H4058">
        <v>15</v>
      </c>
      <c r="I4058" t="str">
        <f t="shared" si="253"/>
        <v>discounted</v>
      </c>
      <c r="J4058" s="3">
        <f>Table3[[#This Row],[Quantity_Sold]]*Table3[[#This Row],[Selling_Price]]</f>
        <v>2840</v>
      </c>
      <c r="K4058" s="3">
        <f t="shared" si="254"/>
        <v>42.6</v>
      </c>
      <c r="L4058" s="3">
        <f t="shared" si="255"/>
        <v>2797.4</v>
      </c>
      <c r="M4058" s="3" t="str">
        <f>TEXT(Table3[[#This Row],[Date]], "mmmm")</f>
        <v>February</v>
      </c>
      <c r="N4058" s="3" t="str">
        <f>_xlfn.XLOOKUP(D4058,Customers!A:A,Customers!B:B )</f>
        <v>Bailey Inc</v>
      </c>
      <c r="O4058" s="3" t="str">
        <f>_xlfn.XLOOKUP(C4058,Books!A:A,Books!B:B)</f>
        <v>Against realize bill</v>
      </c>
      <c r="P4058" s="3" t="str">
        <f>INDEX(Customers!B:B,MATCH(D4058,Customers!A:A,0))</f>
        <v>Bailey Inc</v>
      </c>
    </row>
    <row r="4059" spans="1:16">
      <c r="A4059" t="s">
        <v>4706</v>
      </c>
      <c r="B4059" s="5">
        <v>44964</v>
      </c>
      <c r="C4059" t="s">
        <v>50</v>
      </c>
      <c r="D4059" t="s">
        <v>408</v>
      </c>
      <c r="E4059">
        <v>9</v>
      </c>
      <c r="F4059" t="str">
        <f t="shared" si="252"/>
        <v>Bulk</v>
      </c>
      <c r="G4059" s="3">
        <v>269</v>
      </c>
      <c r="H4059">
        <v>15</v>
      </c>
      <c r="I4059" t="str">
        <f t="shared" si="253"/>
        <v>discounted</v>
      </c>
      <c r="J4059" s="3">
        <f>Table3[[#This Row],[Quantity_Sold]]*Table3[[#This Row],[Selling_Price]]</f>
        <v>2421</v>
      </c>
      <c r="K4059" s="3">
        <f t="shared" si="254"/>
        <v>40.35</v>
      </c>
      <c r="L4059" s="3">
        <f t="shared" si="255"/>
        <v>2380.65</v>
      </c>
      <c r="M4059" s="3" t="str">
        <f>TEXT(Table3[[#This Row],[Date]], "mmmm")</f>
        <v>February</v>
      </c>
      <c r="N4059" s="3" t="str">
        <f>_xlfn.XLOOKUP(D4059,Customers!A:A,Customers!B:B )</f>
        <v>Miranda-Jimenez</v>
      </c>
      <c r="O4059" s="3" t="str">
        <f>_xlfn.XLOOKUP(C4059,Books!A:A,Books!B:B)</f>
        <v>Course history</v>
      </c>
      <c r="P4059" s="3" t="str">
        <f>INDEX(Customers!B:B,MATCH(D4059,Customers!A:A,0))</f>
        <v>Miranda-Jimenez</v>
      </c>
    </row>
    <row r="4060" spans="1:16">
      <c r="A4060" t="s">
        <v>4707</v>
      </c>
      <c r="B4060" s="5">
        <v>44981</v>
      </c>
      <c r="C4060" t="s">
        <v>56</v>
      </c>
      <c r="D4060" t="s">
        <v>494</v>
      </c>
      <c r="E4060">
        <v>9</v>
      </c>
      <c r="F4060" t="str">
        <f t="shared" si="252"/>
        <v>Bulk</v>
      </c>
      <c r="G4060" s="3">
        <v>222</v>
      </c>
      <c r="H4060">
        <v>10</v>
      </c>
      <c r="I4060" t="str">
        <f t="shared" si="253"/>
        <v>discounted</v>
      </c>
      <c r="J4060" s="3">
        <f>Table3[[#This Row],[Quantity_Sold]]*Table3[[#This Row],[Selling_Price]]</f>
        <v>1998</v>
      </c>
      <c r="K4060" s="3">
        <f t="shared" si="254"/>
        <v>22.2</v>
      </c>
      <c r="L4060" s="3">
        <f t="shared" si="255"/>
        <v>1975.8</v>
      </c>
      <c r="M4060" s="3" t="str">
        <f>TEXT(Table3[[#This Row],[Date]], "mmmm")</f>
        <v>February</v>
      </c>
      <c r="N4060" s="3" t="str">
        <f>_xlfn.XLOOKUP(D4060,Customers!A:A,Customers!B:B )</f>
        <v>Garner Inc</v>
      </c>
      <c r="O4060" s="3" t="str">
        <f>_xlfn.XLOOKUP(C4060,Books!A:A,Books!B:B)</f>
        <v>Unit coach</v>
      </c>
      <c r="P4060" s="3" t="str">
        <f>INDEX(Customers!B:B,MATCH(D4060,Customers!A:A,0))</f>
        <v>Garner Inc</v>
      </c>
    </row>
    <row r="4061" spans="1:16">
      <c r="A4061" t="s">
        <v>4708</v>
      </c>
      <c r="B4061" s="5">
        <v>44962</v>
      </c>
      <c r="C4061" t="s">
        <v>46</v>
      </c>
      <c r="D4061" t="s">
        <v>550</v>
      </c>
      <c r="E4061">
        <v>6</v>
      </c>
      <c r="F4061" t="str">
        <f t="shared" si="252"/>
        <v>Bulk</v>
      </c>
      <c r="G4061" s="3">
        <v>167</v>
      </c>
      <c r="H4061">
        <v>15</v>
      </c>
      <c r="I4061" t="str">
        <f t="shared" si="253"/>
        <v>discounted</v>
      </c>
      <c r="J4061" s="3">
        <f>Table3[[#This Row],[Quantity_Sold]]*Table3[[#This Row],[Selling_Price]]</f>
        <v>1002</v>
      </c>
      <c r="K4061" s="3">
        <f t="shared" si="254"/>
        <v>25.05</v>
      </c>
      <c r="L4061" s="3">
        <f t="shared" si="255"/>
        <v>976.95</v>
      </c>
      <c r="M4061" s="3" t="str">
        <f>TEXT(Table3[[#This Row],[Date]], "mmmm")</f>
        <v>February</v>
      </c>
      <c r="N4061" s="3" t="str">
        <f>_xlfn.XLOOKUP(D4061,Customers!A:A,Customers!B:B )</f>
        <v>Hunter PLC</v>
      </c>
      <c r="O4061" s="3" t="str">
        <f>_xlfn.XLOOKUP(C4061,Books!A:A,Books!B:B)</f>
        <v>Result population age</v>
      </c>
      <c r="P4061" s="3" t="str">
        <f>INDEX(Customers!B:B,MATCH(D4061,Customers!A:A,0))</f>
        <v>Hunter PLC</v>
      </c>
    </row>
    <row r="4062" spans="1:16">
      <c r="A4062" t="s">
        <v>4709</v>
      </c>
      <c r="B4062" s="5">
        <v>44966</v>
      </c>
      <c r="C4062" t="s">
        <v>18</v>
      </c>
      <c r="D4062" t="s">
        <v>194</v>
      </c>
      <c r="E4062">
        <v>6</v>
      </c>
      <c r="F4062" t="str">
        <f t="shared" si="252"/>
        <v>Bulk</v>
      </c>
      <c r="G4062" s="3">
        <v>500</v>
      </c>
      <c r="H4062">
        <v>5</v>
      </c>
      <c r="I4062" t="str">
        <f t="shared" si="253"/>
        <v>discounted</v>
      </c>
      <c r="J4062" s="3">
        <f>Table3[[#This Row],[Quantity_Sold]]*Table3[[#This Row],[Selling_Price]]</f>
        <v>3000</v>
      </c>
      <c r="K4062" s="3">
        <f t="shared" si="254"/>
        <v>25</v>
      </c>
      <c r="L4062" s="3">
        <f t="shared" si="255"/>
        <v>2975</v>
      </c>
      <c r="M4062" s="3" t="str">
        <f>TEXT(Table3[[#This Row],[Date]], "mmmm")</f>
        <v>February</v>
      </c>
      <c r="N4062" s="3" t="str">
        <f>_xlfn.XLOOKUP(D4062,Customers!A:A,Customers!B:B )</f>
        <v>Cook-Rocha</v>
      </c>
      <c r="O4062" s="3" t="str">
        <f>_xlfn.XLOOKUP(C4062,Books!A:A,Books!B:B)</f>
        <v>Cell become</v>
      </c>
      <c r="P4062" s="3" t="str">
        <f>INDEX(Customers!B:B,MATCH(D4062,Customers!A:A,0))</f>
        <v>Cook-Rocha</v>
      </c>
    </row>
    <row r="4063" spans="1:16">
      <c r="A4063" t="s">
        <v>4710</v>
      </c>
      <c r="B4063" s="5">
        <v>44959</v>
      </c>
      <c r="C4063" t="s">
        <v>52</v>
      </c>
      <c r="D4063" t="s">
        <v>346</v>
      </c>
      <c r="E4063">
        <v>7</v>
      </c>
      <c r="F4063" t="str">
        <f t="shared" si="252"/>
        <v>Bulk</v>
      </c>
      <c r="G4063" s="3">
        <v>441</v>
      </c>
      <c r="H4063">
        <v>15</v>
      </c>
      <c r="I4063" t="str">
        <f t="shared" si="253"/>
        <v>discounted</v>
      </c>
      <c r="J4063" s="3">
        <f>Table3[[#This Row],[Quantity_Sold]]*Table3[[#This Row],[Selling_Price]]</f>
        <v>3087</v>
      </c>
      <c r="K4063" s="3">
        <f t="shared" si="254"/>
        <v>66.150000000000006</v>
      </c>
      <c r="L4063" s="3">
        <f t="shared" si="255"/>
        <v>3020.85</v>
      </c>
      <c r="M4063" s="3" t="str">
        <f>TEXT(Table3[[#This Row],[Date]], "mmmm")</f>
        <v>February</v>
      </c>
      <c r="N4063" s="3" t="str">
        <f>_xlfn.XLOOKUP(D4063,Customers!A:A,Customers!B:B )</f>
        <v>Palmer Inc</v>
      </c>
      <c r="O4063" s="3" t="str">
        <f>_xlfn.XLOOKUP(C4063,Books!A:A,Books!B:B)</f>
        <v>Hope meet thing</v>
      </c>
      <c r="P4063" s="3" t="str">
        <f>INDEX(Customers!B:B,MATCH(D4063,Customers!A:A,0))</f>
        <v>Palmer Inc</v>
      </c>
    </row>
    <row r="4064" spans="1:16">
      <c r="A4064" t="s">
        <v>4711</v>
      </c>
      <c r="B4064" s="5">
        <v>44965</v>
      </c>
      <c r="C4064" t="s">
        <v>78</v>
      </c>
      <c r="D4064" t="s">
        <v>330</v>
      </c>
      <c r="E4064">
        <v>7</v>
      </c>
      <c r="F4064" t="str">
        <f t="shared" si="252"/>
        <v>Bulk</v>
      </c>
      <c r="G4064" s="3">
        <v>288</v>
      </c>
      <c r="H4064">
        <v>15</v>
      </c>
      <c r="I4064" t="str">
        <f t="shared" si="253"/>
        <v>discounted</v>
      </c>
      <c r="J4064" s="3">
        <f>Table3[[#This Row],[Quantity_Sold]]*Table3[[#This Row],[Selling_Price]]</f>
        <v>2016</v>
      </c>
      <c r="K4064" s="3">
        <f t="shared" si="254"/>
        <v>43.2</v>
      </c>
      <c r="L4064" s="3">
        <f t="shared" si="255"/>
        <v>1972.8</v>
      </c>
      <c r="M4064" s="3" t="str">
        <f>TEXT(Table3[[#This Row],[Date]], "mmmm")</f>
        <v>February</v>
      </c>
      <c r="N4064" s="3" t="str">
        <f>_xlfn.XLOOKUP(D4064,Customers!A:A,Customers!B:B )</f>
        <v>Tate-Massey</v>
      </c>
      <c r="O4064" s="3" t="str">
        <f>_xlfn.XLOOKUP(C4064,Books!A:A,Books!B:B)</f>
        <v>Visit although I</v>
      </c>
      <c r="P4064" s="3" t="str">
        <f>INDEX(Customers!B:B,MATCH(D4064,Customers!A:A,0))</f>
        <v>Tate-Massey</v>
      </c>
    </row>
    <row r="4065" spans="1:16">
      <c r="A4065" t="s">
        <v>4712</v>
      </c>
      <c r="B4065" s="5">
        <v>44958</v>
      </c>
      <c r="C4065" t="s">
        <v>100</v>
      </c>
      <c r="D4065" t="s">
        <v>290</v>
      </c>
      <c r="E4065">
        <v>6</v>
      </c>
      <c r="F4065" t="str">
        <f t="shared" si="252"/>
        <v>Bulk</v>
      </c>
      <c r="G4065" s="3">
        <v>334</v>
      </c>
      <c r="H4065">
        <v>0</v>
      </c>
      <c r="I4065" t="str">
        <f t="shared" si="253"/>
        <v>full price</v>
      </c>
      <c r="J4065" s="3">
        <f>Table3[[#This Row],[Quantity_Sold]]*Table3[[#This Row],[Selling_Price]]</f>
        <v>2004</v>
      </c>
      <c r="K4065" s="3">
        <f t="shared" si="254"/>
        <v>0</v>
      </c>
      <c r="L4065" s="3">
        <f t="shared" si="255"/>
        <v>2004</v>
      </c>
      <c r="M4065" s="3" t="str">
        <f>TEXT(Table3[[#This Row],[Date]], "mmmm")</f>
        <v>February</v>
      </c>
      <c r="N4065" s="3" t="str">
        <f>_xlfn.XLOOKUP(D4065,Customers!A:A,Customers!B:B )</f>
        <v>Kaiser Group</v>
      </c>
      <c r="O4065" s="3" t="str">
        <f>_xlfn.XLOOKUP(C4065,Books!A:A,Books!B:B)</f>
        <v>Prevent particularly wrong</v>
      </c>
      <c r="P4065" s="3" t="str">
        <f>INDEX(Customers!B:B,MATCH(D4065,Customers!A:A,0))</f>
        <v>Kaiser Group</v>
      </c>
    </row>
    <row r="4066" spans="1:16">
      <c r="A4066" t="s">
        <v>4713</v>
      </c>
      <c r="B4066" s="5">
        <v>44979</v>
      </c>
      <c r="C4066" t="s">
        <v>76</v>
      </c>
      <c r="D4066" t="s">
        <v>136</v>
      </c>
      <c r="E4066">
        <v>7</v>
      </c>
      <c r="F4066" t="str">
        <f t="shared" si="252"/>
        <v>Bulk</v>
      </c>
      <c r="G4066" s="3">
        <v>305</v>
      </c>
      <c r="H4066">
        <v>0</v>
      </c>
      <c r="I4066" t="str">
        <f t="shared" si="253"/>
        <v>full price</v>
      </c>
      <c r="J4066" s="3">
        <f>Table3[[#This Row],[Quantity_Sold]]*Table3[[#This Row],[Selling_Price]]</f>
        <v>2135</v>
      </c>
      <c r="K4066" s="3">
        <f t="shared" si="254"/>
        <v>0</v>
      </c>
      <c r="L4066" s="3">
        <f t="shared" si="255"/>
        <v>2135</v>
      </c>
      <c r="M4066" s="3" t="str">
        <f>TEXT(Table3[[#This Row],[Date]], "mmmm")</f>
        <v>February</v>
      </c>
      <c r="N4066" s="3" t="str">
        <f>_xlfn.XLOOKUP(D4066,Customers!A:A,Customers!B:B )</f>
        <v>Bowman Group</v>
      </c>
      <c r="O4066" s="3" t="str">
        <f>_xlfn.XLOOKUP(C4066,Books!A:A,Books!B:B)</f>
        <v>Above treatment</v>
      </c>
      <c r="P4066" s="3" t="str">
        <f>INDEX(Customers!B:B,MATCH(D4066,Customers!A:A,0))</f>
        <v>Bowman Group</v>
      </c>
    </row>
    <row r="4067" spans="1:16">
      <c r="A4067" t="s">
        <v>4714</v>
      </c>
      <c r="B4067" s="5">
        <v>44984</v>
      </c>
      <c r="C4067" t="s">
        <v>78</v>
      </c>
      <c r="D4067" t="s">
        <v>322</v>
      </c>
      <c r="E4067">
        <v>7</v>
      </c>
      <c r="F4067" t="str">
        <f t="shared" si="252"/>
        <v>Bulk</v>
      </c>
      <c r="G4067" s="3">
        <v>288</v>
      </c>
      <c r="H4067">
        <v>15</v>
      </c>
      <c r="I4067" t="str">
        <f t="shared" si="253"/>
        <v>discounted</v>
      </c>
      <c r="J4067" s="3">
        <f>Table3[[#This Row],[Quantity_Sold]]*Table3[[#This Row],[Selling_Price]]</f>
        <v>2016</v>
      </c>
      <c r="K4067" s="3">
        <f t="shared" si="254"/>
        <v>43.2</v>
      </c>
      <c r="L4067" s="3">
        <f t="shared" si="255"/>
        <v>1972.8</v>
      </c>
      <c r="M4067" s="3" t="str">
        <f>TEXT(Table3[[#This Row],[Date]], "mmmm")</f>
        <v>February</v>
      </c>
      <c r="N4067" s="3" t="str">
        <f>_xlfn.XLOOKUP(D4067,Customers!A:A,Customers!B:B )</f>
        <v>Henderson, Daniels and Kelly</v>
      </c>
      <c r="O4067" s="3" t="str">
        <f>_xlfn.XLOOKUP(C4067,Books!A:A,Books!B:B)</f>
        <v>Visit although I</v>
      </c>
      <c r="P4067" s="3" t="str">
        <f>INDEX(Customers!B:B,MATCH(D4067,Customers!A:A,0))</f>
        <v>Henderson, Daniels and Kelly</v>
      </c>
    </row>
    <row r="4068" spans="1:16">
      <c r="A4068" t="s">
        <v>4715</v>
      </c>
      <c r="B4068" s="5">
        <v>44966</v>
      </c>
      <c r="C4068" t="s">
        <v>68</v>
      </c>
      <c r="D4068" t="s">
        <v>414</v>
      </c>
      <c r="E4068">
        <v>1</v>
      </c>
      <c r="F4068" t="str">
        <f t="shared" si="252"/>
        <v>normal</v>
      </c>
      <c r="G4068" s="3">
        <v>410</v>
      </c>
      <c r="H4068">
        <v>0</v>
      </c>
      <c r="I4068" t="str">
        <f t="shared" si="253"/>
        <v>full price</v>
      </c>
      <c r="J4068" s="3">
        <f>Table3[[#This Row],[Quantity_Sold]]*Table3[[#This Row],[Selling_Price]]</f>
        <v>410</v>
      </c>
      <c r="K4068" s="3">
        <f t="shared" si="254"/>
        <v>0</v>
      </c>
      <c r="L4068" s="3">
        <f t="shared" si="255"/>
        <v>410</v>
      </c>
      <c r="M4068" s="3" t="str">
        <f>TEXT(Table3[[#This Row],[Date]], "mmmm")</f>
        <v>February</v>
      </c>
      <c r="N4068" s="3" t="str">
        <f>_xlfn.XLOOKUP(D4068,Customers!A:A,Customers!B:B )</f>
        <v>Brown, Hunt and Anderson</v>
      </c>
      <c r="O4068" s="3" t="str">
        <f>_xlfn.XLOOKUP(C4068,Books!A:A,Books!B:B)</f>
        <v>Audience will series</v>
      </c>
      <c r="P4068" s="3" t="str">
        <f>INDEX(Customers!B:B,MATCH(D4068,Customers!A:A,0))</f>
        <v>Brown, Hunt and Anderson</v>
      </c>
    </row>
    <row r="4069" spans="1:16">
      <c r="A4069" t="s">
        <v>4716</v>
      </c>
      <c r="B4069" s="5">
        <v>44967</v>
      </c>
      <c r="C4069" t="s">
        <v>108</v>
      </c>
      <c r="D4069" t="s">
        <v>324</v>
      </c>
      <c r="E4069">
        <v>8</v>
      </c>
      <c r="F4069" t="str">
        <f t="shared" si="252"/>
        <v>Bulk</v>
      </c>
      <c r="G4069" s="3">
        <v>287</v>
      </c>
      <c r="H4069">
        <v>5</v>
      </c>
      <c r="I4069" t="str">
        <f t="shared" si="253"/>
        <v>discounted</v>
      </c>
      <c r="J4069" s="3">
        <f>Table3[[#This Row],[Quantity_Sold]]*Table3[[#This Row],[Selling_Price]]</f>
        <v>2296</v>
      </c>
      <c r="K4069" s="3">
        <f t="shared" si="254"/>
        <v>14.35</v>
      </c>
      <c r="L4069" s="3">
        <f t="shared" si="255"/>
        <v>2281.65</v>
      </c>
      <c r="M4069" s="3" t="str">
        <f>TEXT(Table3[[#This Row],[Date]], "mmmm")</f>
        <v>February</v>
      </c>
      <c r="N4069" s="3" t="str">
        <f>_xlfn.XLOOKUP(D4069,Customers!A:A,Customers!B:B )</f>
        <v>Solomon-Smith</v>
      </c>
      <c r="O4069" s="3" t="str">
        <f>_xlfn.XLOOKUP(C4069,Books!A:A,Books!B:B)</f>
        <v>Front</v>
      </c>
      <c r="P4069" s="3" t="str">
        <f>INDEX(Customers!B:B,MATCH(D4069,Customers!A:A,0))</f>
        <v>Solomon-Smith</v>
      </c>
    </row>
    <row r="4070" spans="1:16">
      <c r="A4070" t="s">
        <v>4717</v>
      </c>
      <c r="B4070" s="5">
        <v>44978</v>
      </c>
      <c r="C4070" t="s">
        <v>120</v>
      </c>
      <c r="D4070" t="s">
        <v>468</v>
      </c>
      <c r="E4070">
        <v>6</v>
      </c>
      <c r="F4070" t="str">
        <f t="shared" si="252"/>
        <v>Bulk</v>
      </c>
      <c r="G4070" s="3">
        <v>204</v>
      </c>
      <c r="H4070">
        <v>15</v>
      </c>
      <c r="I4070" t="str">
        <f t="shared" si="253"/>
        <v>discounted</v>
      </c>
      <c r="J4070" s="3">
        <f>Table3[[#This Row],[Quantity_Sold]]*Table3[[#This Row],[Selling_Price]]</f>
        <v>1224</v>
      </c>
      <c r="K4070" s="3">
        <f t="shared" si="254"/>
        <v>30.6</v>
      </c>
      <c r="L4070" s="3">
        <f t="shared" si="255"/>
        <v>1193.4000000000001</v>
      </c>
      <c r="M4070" s="3" t="str">
        <f>TEXT(Table3[[#This Row],[Date]], "mmmm")</f>
        <v>February</v>
      </c>
      <c r="N4070" s="3" t="str">
        <f>_xlfn.XLOOKUP(D4070,Customers!A:A,Customers!B:B )</f>
        <v>Barnes PLC</v>
      </c>
      <c r="O4070" s="3" t="str">
        <f>_xlfn.XLOOKUP(C4070,Books!A:A,Books!B:B)</f>
        <v>Expect turn</v>
      </c>
      <c r="P4070" s="3" t="str">
        <f>INDEX(Customers!B:B,MATCH(D4070,Customers!A:A,0))</f>
        <v>Barnes PLC</v>
      </c>
    </row>
    <row r="4071" spans="1:16">
      <c r="A4071" t="s">
        <v>4718</v>
      </c>
      <c r="B4071" s="5">
        <v>44980</v>
      </c>
      <c r="C4071" t="s">
        <v>10</v>
      </c>
      <c r="D4071" t="s">
        <v>145</v>
      </c>
      <c r="E4071">
        <v>8</v>
      </c>
      <c r="F4071" t="str">
        <f t="shared" si="252"/>
        <v>Bulk</v>
      </c>
      <c r="G4071" s="3">
        <v>167</v>
      </c>
      <c r="H4071">
        <v>0</v>
      </c>
      <c r="I4071" t="str">
        <f t="shared" si="253"/>
        <v>full price</v>
      </c>
      <c r="J4071" s="3">
        <f>Table3[[#This Row],[Quantity_Sold]]*Table3[[#This Row],[Selling_Price]]</f>
        <v>1336</v>
      </c>
      <c r="K4071" s="3">
        <f t="shared" si="254"/>
        <v>0</v>
      </c>
      <c r="L4071" s="3">
        <f t="shared" si="255"/>
        <v>1336</v>
      </c>
      <c r="M4071" s="3" t="str">
        <f>TEXT(Table3[[#This Row],[Date]], "mmmm")</f>
        <v>February</v>
      </c>
      <c r="N4071" s="3" t="str">
        <f>_xlfn.XLOOKUP(D4071,Customers!A:A,Customers!B:B )</f>
        <v>Curtis-Hatfield</v>
      </c>
      <c r="O4071" s="3" t="str">
        <f>_xlfn.XLOOKUP(C4071,Books!A:A,Books!B:B)</f>
        <v>Late</v>
      </c>
      <c r="P4071" s="3" t="str">
        <f>INDEX(Customers!B:B,MATCH(D4071,Customers!A:A,0))</f>
        <v>Curtis-Hatfield</v>
      </c>
    </row>
    <row r="4072" spans="1:16">
      <c r="A4072" t="s">
        <v>4719</v>
      </c>
      <c r="B4072" s="5">
        <v>44977</v>
      </c>
      <c r="C4072" t="s">
        <v>64</v>
      </c>
      <c r="D4072" t="s">
        <v>145</v>
      </c>
      <c r="E4072">
        <v>4</v>
      </c>
      <c r="F4072" t="str">
        <f t="shared" si="252"/>
        <v>normal</v>
      </c>
      <c r="G4072" s="3">
        <v>487</v>
      </c>
      <c r="H4072">
        <v>5</v>
      </c>
      <c r="I4072" t="str">
        <f t="shared" si="253"/>
        <v>discounted</v>
      </c>
      <c r="J4072" s="3">
        <f>Table3[[#This Row],[Quantity_Sold]]*Table3[[#This Row],[Selling_Price]]</f>
        <v>1948</v>
      </c>
      <c r="K4072" s="3">
        <f t="shared" si="254"/>
        <v>24.35</v>
      </c>
      <c r="L4072" s="3">
        <f t="shared" si="255"/>
        <v>1923.65</v>
      </c>
      <c r="M4072" s="3" t="str">
        <f>TEXT(Table3[[#This Row],[Date]], "mmmm")</f>
        <v>February</v>
      </c>
      <c r="N4072" s="3" t="str">
        <f>_xlfn.XLOOKUP(D4072,Customers!A:A,Customers!B:B )</f>
        <v>Curtis-Hatfield</v>
      </c>
      <c r="O4072" s="3" t="str">
        <f>_xlfn.XLOOKUP(C4072,Books!A:A,Books!B:B)</f>
        <v>Health beyond back</v>
      </c>
      <c r="P4072" s="3" t="str">
        <f>INDEX(Customers!B:B,MATCH(D4072,Customers!A:A,0))</f>
        <v>Curtis-Hatfield</v>
      </c>
    </row>
    <row r="4073" spans="1:16">
      <c r="A4073" t="s">
        <v>4720</v>
      </c>
      <c r="B4073" s="5">
        <v>44984</v>
      </c>
      <c r="C4073" t="s">
        <v>82</v>
      </c>
      <c r="D4073" t="s">
        <v>458</v>
      </c>
      <c r="E4073">
        <v>1</v>
      </c>
      <c r="F4073" t="str">
        <f t="shared" si="252"/>
        <v>normal</v>
      </c>
      <c r="G4073" s="3">
        <v>373</v>
      </c>
      <c r="H4073">
        <v>0</v>
      </c>
      <c r="I4073" t="str">
        <f t="shared" si="253"/>
        <v>full price</v>
      </c>
      <c r="J4073" s="3">
        <f>Table3[[#This Row],[Quantity_Sold]]*Table3[[#This Row],[Selling_Price]]</f>
        <v>373</v>
      </c>
      <c r="K4073" s="3">
        <f t="shared" si="254"/>
        <v>0</v>
      </c>
      <c r="L4073" s="3">
        <f t="shared" si="255"/>
        <v>373</v>
      </c>
      <c r="M4073" s="3" t="str">
        <f>TEXT(Table3[[#This Row],[Date]], "mmmm")</f>
        <v>February</v>
      </c>
      <c r="N4073" s="3" t="str">
        <f>_xlfn.XLOOKUP(D4073,Customers!A:A,Customers!B:B )</f>
        <v>Salazar, Maldonado and Thomas</v>
      </c>
      <c r="O4073" s="3" t="str">
        <f>_xlfn.XLOOKUP(C4073,Books!A:A,Books!B:B)</f>
        <v>Light leader expect</v>
      </c>
      <c r="P4073" s="3" t="str">
        <f>INDEX(Customers!B:B,MATCH(D4073,Customers!A:A,0))</f>
        <v>Salazar, Maldonado and Thomas</v>
      </c>
    </row>
    <row r="4074" spans="1:16">
      <c r="A4074" t="s">
        <v>4721</v>
      </c>
      <c r="B4074" s="5">
        <v>44975</v>
      </c>
      <c r="C4074" t="s">
        <v>126</v>
      </c>
      <c r="D4074" t="s">
        <v>434</v>
      </c>
      <c r="E4074">
        <v>8</v>
      </c>
      <c r="F4074" t="str">
        <f t="shared" si="252"/>
        <v>Bulk</v>
      </c>
      <c r="G4074" s="3">
        <v>399</v>
      </c>
      <c r="H4074">
        <v>0</v>
      </c>
      <c r="I4074" t="str">
        <f t="shared" si="253"/>
        <v>full price</v>
      </c>
      <c r="J4074" s="3">
        <f>Table3[[#This Row],[Quantity_Sold]]*Table3[[#This Row],[Selling_Price]]</f>
        <v>3192</v>
      </c>
      <c r="K4074" s="3">
        <f t="shared" si="254"/>
        <v>0</v>
      </c>
      <c r="L4074" s="3">
        <f t="shared" si="255"/>
        <v>3192</v>
      </c>
      <c r="M4074" s="3" t="str">
        <f>TEXT(Table3[[#This Row],[Date]], "mmmm")</f>
        <v>February</v>
      </c>
      <c r="N4074" s="3" t="str">
        <f>_xlfn.XLOOKUP(D4074,Customers!A:A,Customers!B:B )</f>
        <v>Gonzalez-Tran</v>
      </c>
      <c r="O4074" s="3" t="str">
        <f>_xlfn.XLOOKUP(C4074,Books!A:A,Books!B:B)</f>
        <v>Ahead leg senior</v>
      </c>
      <c r="P4074" s="3" t="str">
        <f>INDEX(Customers!B:B,MATCH(D4074,Customers!A:A,0))</f>
        <v>Gonzalez-Tran</v>
      </c>
    </row>
    <row r="4075" spans="1:16">
      <c r="A4075" t="s">
        <v>4722</v>
      </c>
      <c r="B4075" s="5">
        <v>44971</v>
      </c>
      <c r="C4075" t="s">
        <v>28</v>
      </c>
      <c r="D4075" t="s">
        <v>630</v>
      </c>
      <c r="E4075">
        <v>5</v>
      </c>
      <c r="F4075" t="str">
        <f t="shared" si="252"/>
        <v>normal</v>
      </c>
      <c r="G4075" s="3">
        <v>342</v>
      </c>
      <c r="H4075">
        <v>15</v>
      </c>
      <c r="I4075" t="str">
        <f t="shared" si="253"/>
        <v>discounted</v>
      </c>
      <c r="J4075" s="3">
        <f>Table3[[#This Row],[Quantity_Sold]]*Table3[[#This Row],[Selling_Price]]</f>
        <v>1710</v>
      </c>
      <c r="K4075" s="3">
        <f t="shared" si="254"/>
        <v>51.3</v>
      </c>
      <c r="L4075" s="3">
        <f t="shared" si="255"/>
        <v>1658.7</v>
      </c>
      <c r="M4075" s="3" t="str">
        <f>TEXT(Table3[[#This Row],[Date]], "mmmm")</f>
        <v>February</v>
      </c>
      <c r="N4075" s="3" t="str">
        <f>_xlfn.XLOOKUP(D4075,Customers!A:A,Customers!B:B )</f>
        <v>Harding-Johns</v>
      </c>
      <c r="O4075" s="3" t="str">
        <f>_xlfn.XLOOKUP(C4075,Books!A:A,Books!B:B)</f>
        <v>Eat pattern view</v>
      </c>
      <c r="P4075" s="3" t="str">
        <f>INDEX(Customers!B:B,MATCH(D4075,Customers!A:A,0))</f>
        <v>Harding-Johns</v>
      </c>
    </row>
    <row r="4076" spans="1:16">
      <c r="A4076" t="s">
        <v>4723</v>
      </c>
      <c r="B4076" s="5">
        <v>44960</v>
      </c>
      <c r="C4076" t="s">
        <v>90</v>
      </c>
      <c r="D4076" t="s">
        <v>254</v>
      </c>
      <c r="E4076">
        <v>7</v>
      </c>
      <c r="F4076" t="str">
        <f t="shared" si="252"/>
        <v>Bulk</v>
      </c>
      <c r="G4076" s="3">
        <v>222</v>
      </c>
      <c r="H4076">
        <v>5</v>
      </c>
      <c r="I4076" t="str">
        <f t="shared" si="253"/>
        <v>discounted</v>
      </c>
      <c r="J4076" s="3">
        <f>Table3[[#This Row],[Quantity_Sold]]*Table3[[#This Row],[Selling_Price]]</f>
        <v>1554</v>
      </c>
      <c r="K4076" s="3">
        <f t="shared" si="254"/>
        <v>11.1</v>
      </c>
      <c r="L4076" s="3">
        <f t="shared" si="255"/>
        <v>1542.9</v>
      </c>
      <c r="M4076" s="3" t="str">
        <f>TEXT(Table3[[#This Row],[Date]], "mmmm")</f>
        <v>February</v>
      </c>
      <c r="N4076" s="3" t="str">
        <f>_xlfn.XLOOKUP(D4076,Customers!A:A,Customers!B:B )</f>
        <v>Nielsen, Chandler and Erickson</v>
      </c>
      <c r="O4076" s="3" t="str">
        <f>_xlfn.XLOOKUP(C4076,Books!A:A,Books!B:B)</f>
        <v>Remember approach buy</v>
      </c>
      <c r="P4076" s="3" t="str">
        <f>INDEX(Customers!B:B,MATCH(D4076,Customers!A:A,0))</f>
        <v>Nielsen, Chandler and Erickson</v>
      </c>
    </row>
    <row r="4077" spans="1:16">
      <c r="A4077" t="s">
        <v>4724</v>
      </c>
      <c r="B4077" s="5">
        <v>44969</v>
      </c>
      <c r="C4077" t="s">
        <v>42</v>
      </c>
      <c r="D4077" t="s">
        <v>332</v>
      </c>
      <c r="E4077">
        <v>1</v>
      </c>
      <c r="F4077" t="str">
        <f t="shared" si="252"/>
        <v>normal</v>
      </c>
      <c r="G4077" s="3">
        <v>303</v>
      </c>
      <c r="H4077">
        <v>5</v>
      </c>
      <c r="I4077" t="str">
        <f t="shared" si="253"/>
        <v>discounted</v>
      </c>
      <c r="J4077" s="3">
        <f>Table3[[#This Row],[Quantity_Sold]]*Table3[[#This Row],[Selling_Price]]</f>
        <v>303</v>
      </c>
      <c r="K4077" s="3">
        <f t="shared" si="254"/>
        <v>15.15</v>
      </c>
      <c r="L4077" s="3">
        <f t="shared" si="255"/>
        <v>287.85000000000002</v>
      </c>
      <c r="M4077" s="3" t="str">
        <f>TEXT(Table3[[#This Row],[Date]], "mmmm")</f>
        <v>February</v>
      </c>
      <c r="N4077" s="3" t="str">
        <f>_xlfn.XLOOKUP(D4077,Customers!A:A,Customers!B:B )</f>
        <v>Powell-Cox</v>
      </c>
      <c r="O4077" s="3" t="str">
        <f>_xlfn.XLOOKUP(C4077,Books!A:A,Books!B:B)</f>
        <v>Industry sport interesting</v>
      </c>
      <c r="P4077" s="3" t="str">
        <f>INDEX(Customers!B:B,MATCH(D4077,Customers!A:A,0))</f>
        <v>Powell-Cox</v>
      </c>
    </row>
    <row r="4078" spans="1:16">
      <c r="A4078" t="s">
        <v>4725</v>
      </c>
      <c r="B4078" s="5">
        <v>44984</v>
      </c>
      <c r="C4078" t="s">
        <v>40</v>
      </c>
      <c r="D4078" t="s">
        <v>552</v>
      </c>
      <c r="E4078">
        <v>2</v>
      </c>
      <c r="F4078" t="str">
        <f t="shared" si="252"/>
        <v>normal</v>
      </c>
      <c r="G4078" s="3">
        <v>427</v>
      </c>
      <c r="H4078">
        <v>5</v>
      </c>
      <c r="I4078" t="str">
        <f t="shared" si="253"/>
        <v>discounted</v>
      </c>
      <c r="J4078" s="3">
        <f>Table3[[#This Row],[Quantity_Sold]]*Table3[[#This Row],[Selling_Price]]</f>
        <v>854</v>
      </c>
      <c r="K4078" s="3">
        <f t="shared" si="254"/>
        <v>21.35</v>
      </c>
      <c r="L4078" s="3">
        <f t="shared" si="255"/>
        <v>832.65</v>
      </c>
      <c r="M4078" s="3" t="str">
        <f>TEXT(Table3[[#This Row],[Date]], "mmmm")</f>
        <v>February</v>
      </c>
      <c r="N4078" s="3" t="str">
        <f>_xlfn.XLOOKUP(D4078,Customers!A:A,Customers!B:B )</f>
        <v>Lamb LLC</v>
      </c>
      <c r="O4078" s="3" t="str">
        <f>_xlfn.XLOOKUP(C4078,Books!A:A,Books!B:B)</f>
        <v>Big thought where</v>
      </c>
      <c r="P4078" s="3" t="str">
        <f>INDEX(Customers!B:B,MATCH(D4078,Customers!A:A,0))</f>
        <v>Lamb LLC</v>
      </c>
    </row>
    <row r="4079" spans="1:16">
      <c r="A4079" t="s">
        <v>4726</v>
      </c>
      <c r="B4079" s="5">
        <v>44969</v>
      </c>
      <c r="C4079" t="s">
        <v>108</v>
      </c>
      <c r="D4079" t="s">
        <v>526</v>
      </c>
      <c r="E4079">
        <v>10</v>
      </c>
      <c r="F4079" t="str">
        <f t="shared" si="252"/>
        <v>Bulk</v>
      </c>
      <c r="G4079" s="3">
        <v>287</v>
      </c>
      <c r="H4079">
        <v>0</v>
      </c>
      <c r="I4079" t="str">
        <f t="shared" si="253"/>
        <v>full price</v>
      </c>
      <c r="J4079" s="3">
        <f>Table3[[#This Row],[Quantity_Sold]]*Table3[[#This Row],[Selling_Price]]</f>
        <v>2870</v>
      </c>
      <c r="K4079" s="3">
        <f t="shared" si="254"/>
        <v>0</v>
      </c>
      <c r="L4079" s="3">
        <f t="shared" si="255"/>
        <v>2870</v>
      </c>
      <c r="M4079" s="3" t="str">
        <f>TEXT(Table3[[#This Row],[Date]], "mmmm")</f>
        <v>February</v>
      </c>
      <c r="N4079" s="3" t="str">
        <f>_xlfn.XLOOKUP(D4079,Customers!A:A,Customers!B:B )</f>
        <v>Holden, Austin and Robinson</v>
      </c>
      <c r="O4079" s="3" t="str">
        <f>_xlfn.XLOOKUP(C4079,Books!A:A,Books!B:B)</f>
        <v>Front</v>
      </c>
      <c r="P4079" s="3" t="str">
        <f>INDEX(Customers!B:B,MATCH(D4079,Customers!A:A,0))</f>
        <v>Holden, Austin and Robinson</v>
      </c>
    </row>
    <row r="4080" spans="1:16">
      <c r="A4080" t="s">
        <v>4727</v>
      </c>
      <c r="B4080" s="5">
        <v>44983</v>
      </c>
      <c r="C4080" t="s">
        <v>102</v>
      </c>
      <c r="D4080" t="s">
        <v>340</v>
      </c>
      <c r="E4080">
        <v>3</v>
      </c>
      <c r="F4080" t="str">
        <f t="shared" si="252"/>
        <v>normal</v>
      </c>
      <c r="G4080" s="3">
        <v>162</v>
      </c>
      <c r="H4080">
        <v>0</v>
      </c>
      <c r="I4080" t="str">
        <f t="shared" si="253"/>
        <v>full price</v>
      </c>
      <c r="J4080" s="3">
        <f>Table3[[#This Row],[Quantity_Sold]]*Table3[[#This Row],[Selling_Price]]</f>
        <v>486</v>
      </c>
      <c r="K4080" s="3">
        <f t="shared" si="254"/>
        <v>0</v>
      </c>
      <c r="L4080" s="3">
        <f t="shared" si="255"/>
        <v>486</v>
      </c>
      <c r="M4080" s="3" t="str">
        <f>TEXT(Table3[[#This Row],[Date]], "mmmm")</f>
        <v>February</v>
      </c>
      <c r="N4080" s="3" t="str">
        <f>_xlfn.XLOOKUP(D4080,Customers!A:A,Customers!B:B )</f>
        <v>Miller-Miller</v>
      </c>
      <c r="O4080" s="3" t="str">
        <f>_xlfn.XLOOKUP(C4080,Books!A:A,Books!B:B)</f>
        <v>Effort same</v>
      </c>
      <c r="P4080" s="3" t="str">
        <f>INDEX(Customers!B:B,MATCH(D4080,Customers!A:A,0))</f>
        <v>Miller-Miller</v>
      </c>
    </row>
    <row r="4081" spans="1:16">
      <c r="A4081" t="s">
        <v>4728</v>
      </c>
      <c r="B4081" s="5">
        <v>44974</v>
      </c>
      <c r="C4081" t="s">
        <v>82</v>
      </c>
      <c r="D4081" t="s">
        <v>488</v>
      </c>
      <c r="E4081">
        <v>6</v>
      </c>
      <c r="F4081" t="str">
        <f t="shared" si="252"/>
        <v>Bulk</v>
      </c>
      <c r="G4081" s="3">
        <v>373</v>
      </c>
      <c r="H4081">
        <v>10</v>
      </c>
      <c r="I4081" t="str">
        <f t="shared" si="253"/>
        <v>discounted</v>
      </c>
      <c r="J4081" s="3">
        <f>Table3[[#This Row],[Quantity_Sold]]*Table3[[#This Row],[Selling_Price]]</f>
        <v>2238</v>
      </c>
      <c r="K4081" s="3">
        <f t="shared" si="254"/>
        <v>37.299999999999997</v>
      </c>
      <c r="L4081" s="3">
        <f t="shared" si="255"/>
        <v>2200.6999999999998</v>
      </c>
      <c r="M4081" s="3" t="str">
        <f>TEXT(Table3[[#This Row],[Date]], "mmmm")</f>
        <v>February</v>
      </c>
      <c r="N4081" s="3" t="str">
        <f>_xlfn.XLOOKUP(D4081,Customers!A:A,Customers!B:B )</f>
        <v>Young, Reed and Goodwin</v>
      </c>
      <c r="O4081" s="3" t="str">
        <f>_xlfn.XLOOKUP(C4081,Books!A:A,Books!B:B)</f>
        <v>Light leader expect</v>
      </c>
      <c r="P4081" s="3" t="str">
        <f>INDEX(Customers!B:B,MATCH(D4081,Customers!A:A,0))</f>
        <v>Young, Reed and Goodwin</v>
      </c>
    </row>
    <row r="4082" spans="1:16">
      <c r="A4082" t="s">
        <v>4729</v>
      </c>
      <c r="B4082" s="5">
        <v>44967</v>
      </c>
      <c r="C4082" t="s">
        <v>98</v>
      </c>
      <c r="D4082" t="s">
        <v>522</v>
      </c>
      <c r="E4082">
        <v>2</v>
      </c>
      <c r="F4082" t="str">
        <f t="shared" si="252"/>
        <v>normal</v>
      </c>
      <c r="G4082" s="3">
        <v>206</v>
      </c>
      <c r="H4082">
        <v>0</v>
      </c>
      <c r="I4082" t="str">
        <f t="shared" si="253"/>
        <v>full price</v>
      </c>
      <c r="J4082" s="3">
        <f>Table3[[#This Row],[Quantity_Sold]]*Table3[[#This Row],[Selling_Price]]</f>
        <v>412</v>
      </c>
      <c r="K4082" s="3">
        <f t="shared" si="254"/>
        <v>0</v>
      </c>
      <c r="L4082" s="3">
        <f t="shared" si="255"/>
        <v>412</v>
      </c>
      <c r="M4082" s="3" t="str">
        <f>TEXT(Table3[[#This Row],[Date]], "mmmm")</f>
        <v>February</v>
      </c>
      <c r="N4082" s="3" t="str">
        <f>_xlfn.XLOOKUP(D4082,Customers!A:A,Customers!B:B )</f>
        <v>Williams-Ross</v>
      </c>
      <c r="O4082" s="3" t="str">
        <f>_xlfn.XLOOKUP(C4082,Books!A:A,Books!B:B)</f>
        <v>Inside lot never discover</v>
      </c>
      <c r="P4082" s="3" t="str">
        <f>INDEX(Customers!B:B,MATCH(D4082,Customers!A:A,0))</f>
        <v>Williams-Ross</v>
      </c>
    </row>
    <row r="4083" spans="1:16">
      <c r="A4083" t="s">
        <v>4730</v>
      </c>
      <c r="B4083" s="5">
        <v>44975</v>
      </c>
      <c r="C4083" t="s">
        <v>126</v>
      </c>
      <c r="D4083" t="s">
        <v>324</v>
      </c>
      <c r="E4083">
        <v>10</v>
      </c>
      <c r="F4083" t="str">
        <f t="shared" si="252"/>
        <v>Bulk</v>
      </c>
      <c r="G4083" s="3">
        <v>399</v>
      </c>
      <c r="H4083">
        <v>5</v>
      </c>
      <c r="I4083" t="str">
        <f t="shared" si="253"/>
        <v>discounted</v>
      </c>
      <c r="J4083" s="3">
        <f>Table3[[#This Row],[Quantity_Sold]]*Table3[[#This Row],[Selling_Price]]</f>
        <v>3990</v>
      </c>
      <c r="K4083" s="3">
        <f t="shared" si="254"/>
        <v>19.95</v>
      </c>
      <c r="L4083" s="3">
        <f t="shared" si="255"/>
        <v>3970.05</v>
      </c>
      <c r="M4083" s="3" t="str">
        <f>TEXT(Table3[[#This Row],[Date]], "mmmm")</f>
        <v>February</v>
      </c>
      <c r="N4083" s="3" t="str">
        <f>_xlfn.XLOOKUP(D4083,Customers!A:A,Customers!B:B )</f>
        <v>Solomon-Smith</v>
      </c>
      <c r="O4083" s="3" t="str">
        <f>_xlfn.XLOOKUP(C4083,Books!A:A,Books!B:B)</f>
        <v>Ahead leg senior</v>
      </c>
      <c r="P4083" s="3" t="str">
        <f>INDEX(Customers!B:B,MATCH(D4083,Customers!A:A,0))</f>
        <v>Solomon-Smith</v>
      </c>
    </row>
    <row r="4084" spans="1:16">
      <c r="A4084" t="s">
        <v>4731</v>
      </c>
      <c r="B4084" s="5">
        <v>44964</v>
      </c>
      <c r="C4084" t="s">
        <v>76</v>
      </c>
      <c r="D4084" t="s">
        <v>232</v>
      </c>
      <c r="E4084">
        <v>7</v>
      </c>
      <c r="F4084" t="str">
        <f t="shared" si="252"/>
        <v>Bulk</v>
      </c>
      <c r="G4084" s="3">
        <v>305</v>
      </c>
      <c r="H4084">
        <v>15</v>
      </c>
      <c r="I4084" t="str">
        <f t="shared" si="253"/>
        <v>discounted</v>
      </c>
      <c r="J4084" s="3">
        <f>Table3[[#This Row],[Quantity_Sold]]*Table3[[#This Row],[Selling_Price]]</f>
        <v>2135</v>
      </c>
      <c r="K4084" s="3">
        <f t="shared" si="254"/>
        <v>45.75</v>
      </c>
      <c r="L4084" s="3">
        <f t="shared" si="255"/>
        <v>2089.25</v>
      </c>
      <c r="M4084" s="3" t="str">
        <f>TEXT(Table3[[#This Row],[Date]], "mmmm")</f>
        <v>February</v>
      </c>
      <c r="N4084" s="3" t="str">
        <f>_xlfn.XLOOKUP(D4084,Customers!A:A,Customers!B:B )</f>
        <v>Mcknight LLC</v>
      </c>
      <c r="O4084" s="3" t="str">
        <f>_xlfn.XLOOKUP(C4084,Books!A:A,Books!B:B)</f>
        <v>Above treatment</v>
      </c>
      <c r="P4084" s="3" t="str">
        <f>INDEX(Customers!B:B,MATCH(D4084,Customers!A:A,0))</f>
        <v>Mcknight LLC</v>
      </c>
    </row>
    <row r="4085" spans="1:16">
      <c r="A4085" t="s">
        <v>4732</v>
      </c>
      <c r="B4085" s="5">
        <v>44972</v>
      </c>
      <c r="C4085" t="s">
        <v>20</v>
      </c>
      <c r="D4085" t="s">
        <v>392</v>
      </c>
      <c r="E4085">
        <v>9</v>
      </c>
      <c r="F4085" t="str">
        <f t="shared" si="252"/>
        <v>Bulk</v>
      </c>
      <c r="G4085" s="3">
        <v>213</v>
      </c>
      <c r="H4085">
        <v>15</v>
      </c>
      <c r="I4085" t="str">
        <f t="shared" si="253"/>
        <v>discounted</v>
      </c>
      <c r="J4085" s="3">
        <f>Table3[[#This Row],[Quantity_Sold]]*Table3[[#This Row],[Selling_Price]]</f>
        <v>1917</v>
      </c>
      <c r="K4085" s="3">
        <f t="shared" si="254"/>
        <v>31.95</v>
      </c>
      <c r="L4085" s="3">
        <f t="shared" si="255"/>
        <v>1885.05</v>
      </c>
      <c r="M4085" s="3" t="str">
        <f>TEXT(Table3[[#This Row],[Date]], "mmmm")</f>
        <v>February</v>
      </c>
      <c r="N4085" s="3" t="str">
        <f>_xlfn.XLOOKUP(D4085,Customers!A:A,Customers!B:B )</f>
        <v>Bruce-Jacobs</v>
      </c>
      <c r="O4085" s="3" t="str">
        <f>_xlfn.XLOOKUP(C4085,Books!A:A,Books!B:B)</f>
        <v>System they</v>
      </c>
      <c r="P4085" s="3" t="str">
        <f>INDEX(Customers!B:B,MATCH(D4085,Customers!A:A,0))</f>
        <v>Bruce-Jacobs</v>
      </c>
    </row>
    <row r="4086" spans="1:16">
      <c r="A4086" t="s">
        <v>4733</v>
      </c>
      <c r="B4086" s="5">
        <v>44962</v>
      </c>
      <c r="C4086" t="s">
        <v>20</v>
      </c>
      <c r="D4086" t="s">
        <v>151</v>
      </c>
      <c r="E4086">
        <v>5</v>
      </c>
      <c r="F4086" t="str">
        <f t="shared" si="252"/>
        <v>normal</v>
      </c>
      <c r="G4086" s="3">
        <v>213</v>
      </c>
      <c r="H4086">
        <v>15</v>
      </c>
      <c r="I4086" t="str">
        <f t="shared" si="253"/>
        <v>discounted</v>
      </c>
      <c r="J4086" s="3">
        <f>Table3[[#This Row],[Quantity_Sold]]*Table3[[#This Row],[Selling_Price]]</f>
        <v>1065</v>
      </c>
      <c r="K4086" s="3">
        <f t="shared" si="254"/>
        <v>31.95</v>
      </c>
      <c r="L4086" s="3">
        <f t="shared" si="255"/>
        <v>1033.05</v>
      </c>
      <c r="M4086" s="3" t="str">
        <f>TEXT(Table3[[#This Row],[Date]], "mmmm")</f>
        <v>February</v>
      </c>
      <c r="N4086" s="3" t="str">
        <f>_xlfn.XLOOKUP(D4086,Customers!A:A,Customers!B:B )</f>
        <v>Walter, Richard and Powell</v>
      </c>
      <c r="O4086" s="3" t="str">
        <f>_xlfn.XLOOKUP(C4086,Books!A:A,Books!B:B)</f>
        <v>System they</v>
      </c>
      <c r="P4086" s="3" t="str">
        <f>INDEX(Customers!B:B,MATCH(D4086,Customers!A:A,0))</f>
        <v>Walter, Richard and Powell</v>
      </c>
    </row>
    <row r="4087" spans="1:16">
      <c r="A4087" t="s">
        <v>4734</v>
      </c>
      <c r="B4087" s="5">
        <v>44980</v>
      </c>
      <c r="C4087" t="s">
        <v>110</v>
      </c>
      <c r="D4087" t="s">
        <v>436</v>
      </c>
      <c r="E4087">
        <v>6</v>
      </c>
      <c r="F4087" t="str">
        <f t="shared" si="252"/>
        <v>Bulk</v>
      </c>
      <c r="G4087" s="3">
        <v>451</v>
      </c>
      <c r="H4087">
        <v>10</v>
      </c>
      <c r="I4087" t="str">
        <f t="shared" si="253"/>
        <v>discounted</v>
      </c>
      <c r="J4087" s="3">
        <f>Table3[[#This Row],[Quantity_Sold]]*Table3[[#This Row],[Selling_Price]]</f>
        <v>2706</v>
      </c>
      <c r="K4087" s="3">
        <f t="shared" si="254"/>
        <v>45.1</v>
      </c>
      <c r="L4087" s="3">
        <f t="shared" si="255"/>
        <v>2660.9</v>
      </c>
      <c r="M4087" s="3" t="str">
        <f>TEXT(Table3[[#This Row],[Date]], "mmmm")</f>
        <v>February</v>
      </c>
      <c r="N4087" s="3" t="str">
        <f>_xlfn.XLOOKUP(D4087,Customers!A:A,Customers!B:B )</f>
        <v>Brown-Rivers</v>
      </c>
      <c r="O4087" s="3" t="str">
        <f>_xlfn.XLOOKUP(C4087,Books!A:A,Books!B:B)</f>
        <v>Sense produce</v>
      </c>
      <c r="P4087" s="3" t="str">
        <f>INDEX(Customers!B:B,MATCH(D4087,Customers!A:A,0))</f>
        <v>Brown-Rivers</v>
      </c>
    </row>
    <row r="4088" spans="1:16">
      <c r="A4088" t="s">
        <v>4735</v>
      </c>
      <c r="B4088" s="5">
        <v>44972</v>
      </c>
      <c r="C4088" t="s">
        <v>10</v>
      </c>
      <c r="D4088" t="s">
        <v>528</v>
      </c>
      <c r="E4088">
        <v>6</v>
      </c>
      <c r="F4088" t="str">
        <f t="shared" si="252"/>
        <v>Bulk</v>
      </c>
      <c r="G4088" s="3">
        <v>167</v>
      </c>
      <c r="H4088">
        <v>0</v>
      </c>
      <c r="I4088" t="str">
        <f t="shared" si="253"/>
        <v>full price</v>
      </c>
      <c r="J4088" s="3">
        <f>Table3[[#This Row],[Quantity_Sold]]*Table3[[#This Row],[Selling_Price]]</f>
        <v>1002</v>
      </c>
      <c r="K4088" s="3">
        <f t="shared" si="254"/>
        <v>0</v>
      </c>
      <c r="L4088" s="3">
        <f t="shared" si="255"/>
        <v>1002</v>
      </c>
      <c r="M4088" s="3" t="str">
        <f>TEXT(Table3[[#This Row],[Date]], "mmmm")</f>
        <v>February</v>
      </c>
      <c r="N4088" s="3" t="str">
        <f>_xlfn.XLOOKUP(D4088,Customers!A:A,Customers!B:B )</f>
        <v>Solis, Snyder and Newton</v>
      </c>
      <c r="O4088" s="3" t="str">
        <f>_xlfn.XLOOKUP(C4088,Books!A:A,Books!B:B)</f>
        <v>Late</v>
      </c>
      <c r="P4088" s="3" t="str">
        <f>INDEX(Customers!B:B,MATCH(D4088,Customers!A:A,0))</f>
        <v>Solis, Snyder and Newton</v>
      </c>
    </row>
    <row r="4089" spans="1:16">
      <c r="A4089" t="s">
        <v>4736</v>
      </c>
      <c r="B4089" s="5">
        <v>44960</v>
      </c>
      <c r="C4089" t="s">
        <v>40</v>
      </c>
      <c r="D4089" t="s">
        <v>264</v>
      </c>
      <c r="E4089">
        <v>6</v>
      </c>
      <c r="F4089" t="str">
        <f t="shared" si="252"/>
        <v>Bulk</v>
      </c>
      <c r="G4089" s="3">
        <v>427</v>
      </c>
      <c r="H4089">
        <v>5</v>
      </c>
      <c r="I4089" t="str">
        <f t="shared" si="253"/>
        <v>discounted</v>
      </c>
      <c r="J4089" s="3">
        <f>Table3[[#This Row],[Quantity_Sold]]*Table3[[#This Row],[Selling_Price]]</f>
        <v>2562</v>
      </c>
      <c r="K4089" s="3">
        <f t="shared" si="254"/>
        <v>21.35</v>
      </c>
      <c r="L4089" s="3">
        <f t="shared" si="255"/>
        <v>2540.65</v>
      </c>
      <c r="M4089" s="3" t="str">
        <f>TEXT(Table3[[#This Row],[Date]], "mmmm")</f>
        <v>February</v>
      </c>
      <c r="N4089" s="3" t="str">
        <f>_xlfn.XLOOKUP(D4089,Customers!A:A,Customers!B:B )</f>
        <v>Price Ltd</v>
      </c>
      <c r="O4089" s="3" t="str">
        <f>_xlfn.XLOOKUP(C4089,Books!A:A,Books!B:B)</f>
        <v>Big thought where</v>
      </c>
      <c r="P4089" s="3" t="str">
        <f>INDEX(Customers!B:B,MATCH(D4089,Customers!A:A,0))</f>
        <v>Price Ltd</v>
      </c>
    </row>
    <row r="4090" spans="1:16">
      <c r="A4090" t="s">
        <v>4737</v>
      </c>
      <c r="B4090" s="5">
        <v>44979</v>
      </c>
      <c r="C4090" t="s">
        <v>7</v>
      </c>
      <c r="D4090" t="s">
        <v>434</v>
      </c>
      <c r="E4090">
        <v>5</v>
      </c>
      <c r="F4090" t="str">
        <f t="shared" si="252"/>
        <v>normal</v>
      </c>
      <c r="G4090" s="3">
        <v>341</v>
      </c>
      <c r="H4090">
        <v>10</v>
      </c>
      <c r="I4090" t="str">
        <f t="shared" si="253"/>
        <v>discounted</v>
      </c>
      <c r="J4090" s="3">
        <f>Table3[[#This Row],[Quantity_Sold]]*Table3[[#This Row],[Selling_Price]]</f>
        <v>1705</v>
      </c>
      <c r="K4090" s="3">
        <f t="shared" si="254"/>
        <v>34.1</v>
      </c>
      <c r="L4090" s="3">
        <f t="shared" si="255"/>
        <v>1670.9</v>
      </c>
      <c r="M4090" s="3" t="str">
        <f>TEXT(Table3[[#This Row],[Date]], "mmmm")</f>
        <v>February</v>
      </c>
      <c r="N4090" s="3" t="str">
        <f>_xlfn.XLOOKUP(D4090,Customers!A:A,Customers!B:B )</f>
        <v>Gonzalez-Tran</v>
      </c>
      <c r="O4090" s="3" t="str">
        <f>_xlfn.XLOOKUP(C4090,Books!A:A,Books!B:B)</f>
        <v>Key protect simple fall</v>
      </c>
      <c r="P4090" s="3" t="str">
        <f>INDEX(Customers!B:B,MATCH(D4090,Customers!A:A,0))</f>
        <v>Gonzalez-Tran</v>
      </c>
    </row>
    <row r="4091" spans="1:16">
      <c r="A4091" t="s">
        <v>4738</v>
      </c>
      <c r="B4091" s="5">
        <v>44970</v>
      </c>
      <c r="C4091" t="s">
        <v>118</v>
      </c>
      <c r="D4091" t="s">
        <v>428</v>
      </c>
      <c r="E4091">
        <v>9</v>
      </c>
      <c r="F4091" t="str">
        <f t="shared" si="252"/>
        <v>Bulk</v>
      </c>
      <c r="G4091" s="3">
        <v>192</v>
      </c>
      <c r="H4091">
        <v>0</v>
      </c>
      <c r="I4091" t="str">
        <f t="shared" si="253"/>
        <v>full price</v>
      </c>
      <c r="J4091" s="3">
        <f>Table3[[#This Row],[Quantity_Sold]]*Table3[[#This Row],[Selling_Price]]</f>
        <v>1728</v>
      </c>
      <c r="K4091" s="3">
        <f t="shared" si="254"/>
        <v>0</v>
      </c>
      <c r="L4091" s="3">
        <f t="shared" si="255"/>
        <v>1728</v>
      </c>
      <c r="M4091" s="3" t="str">
        <f>TEXT(Table3[[#This Row],[Date]], "mmmm")</f>
        <v>February</v>
      </c>
      <c r="N4091" s="3" t="str">
        <f>_xlfn.XLOOKUP(D4091,Customers!A:A,Customers!B:B )</f>
        <v>Daniels-Bond</v>
      </c>
      <c r="O4091" s="3" t="str">
        <f>_xlfn.XLOOKUP(C4091,Books!A:A,Books!B:B)</f>
        <v>Attorney</v>
      </c>
      <c r="P4091" s="3" t="str">
        <f>INDEX(Customers!B:B,MATCH(D4091,Customers!A:A,0))</f>
        <v>Daniels-Bond</v>
      </c>
    </row>
    <row r="4092" spans="1:16">
      <c r="A4092" t="s">
        <v>4739</v>
      </c>
      <c r="B4092" s="5">
        <v>44977</v>
      </c>
      <c r="C4092" t="s">
        <v>88</v>
      </c>
      <c r="D4092" t="s">
        <v>474</v>
      </c>
      <c r="E4092">
        <v>3</v>
      </c>
      <c r="F4092" t="str">
        <f t="shared" si="252"/>
        <v>normal</v>
      </c>
      <c r="G4092" s="3">
        <v>456</v>
      </c>
      <c r="H4092">
        <v>5</v>
      </c>
      <c r="I4092" t="str">
        <f t="shared" si="253"/>
        <v>discounted</v>
      </c>
      <c r="J4092" s="3">
        <f>Table3[[#This Row],[Quantity_Sold]]*Table3[[#This Row],[Selling_Price]]</f>
        <v>1368</v>
      </c>
      <c r="K4092" s="3">
        <f t="shared" si="254"/>
        <v>22.8</v>
      </c>
      <c r="L4092" s="3">
        <f t="shared" si="255"/>
        <v>1345.2</v>
      </c>
      <c r="M4092" s="3" t="str">
        <f>TEXT(Table3[[#This Row],[Date]], "mmmm")</f>
        <v>February</v>
      </c>
      <c r="N4092" s="3" t="str">
        <f>_xlfn.XLOOKUP(D4092,Customers!A:A,Customers!B:B )</f>
        <v>Murphy and Sons</v>
      </c>
      <c r="O4092" s="3" t="str">
        <f>_xlfn.XLOOKUP(C4092,Books!A:A,Books!B:B)</f>
        <v>Lay chance</v>
      </c>
      <c r="P4092" s="3" t="str">
        <f>INDEX(Customers!B:B,MATCH(D4092,Customers!A:A,0))</f>
        <v>Murphy and Sons</v>
      </c>
    </row>
    <row r="4093" spans="1:16">
      <c r="A4093" t="s">
        <v>4740</v>
      </c>
      <c r="B4093" s="5">
        <v>44973</v>
      </c>
      <c r="C4093" t="s">
        <v>7</v>
      </c>
      <c r="D4093" t="s">
        <v>390</v>
      </c>
      <c r="E4093">
        <v>9</v>
      </c>
      <c r="F4093" t="str">
        <f t="shared" si="252"/>
        <v>Bulk</v>
      </c>
      <c r="G4093" s="3">
        <v>341</v>
      </c>
      <c r="H4093">
        <v>15</v>
      </c>
      <c r="I4093" t="str">
        <f t="shared" si="253"/>
        <v>discounted</v>
      </c>
      <c r="J4093" s="3">
        <f>Table3[[#This Row],[Quantity_Sold]]*Table3[[#This Row],[Selling_Price]]</f>
        <v>3069</v>
      </c>
      <c r="K4093" s="3">
        <f t="shared" si="254"/>
        <v>51.15</v>
      </c>
      <c r="L4093" s="3">
        <f t="shared" si="255"/>
        <v>3017.85</v>
      </c>
      <c r="M4093" s="3" t="str">
        <f>TEXT(Table3[[#This Row],[Date]], "mmmm")</f>
        <v>February</v>
      </c>
      <c r="N4093" s="3" t="str">
        <f>_xlfn.XLOOKUP(D4093,Customers!A:A,Customers!B:B )</f>
        <v>Rodriguez, Brown and Daniels</v>
      </c>
      <c r="O4093" s="3" t="str">
        <f>_xlfn.XLOOKUP(C4093,Books!A:A,Books!B:B)</f>
        <v>Key protect simple fall</v>
      </c>
      <c r="P4093" s="3" t="str">
        <f>INDEX(Customers!B:B,MATCH(D4093,Customers!A:A,0))</f>
        <v>Rodriguez, Brown and Daniels</v>
      </c>
    </row>
    <row r="4094" spans="1:16">
      <c r="A4094" t="s">
        <v>4741</v>
      </c>
      <c r="B4094" s="5">
        <v>44961</v>
      </c>
      <c r="C4094" t="s">
        <v>24</v>
      </c>
      <c r="D4094" t="s">
        <v>242</v>
      </c>
      <c r="E4094">
        <v>3</v>
      </c>
      <c r="F4094" t="str">
        <f t="shared" si="252"/>
        <v>normal</v>
      </c>
      <c r="G4094" s="3">
        <v>492</v>
      </c>
      <c r="H4094">
        <v>5</v>
      </c>
      <c r="I4094" t="str">
        <f t="shared" si="253"/>
        <v>discounted</v>
      </c>
      <c r="J4094" s="3">
        <f>Table3[[#This Row],[Quantity_Sold]]*Table3[[#This Row],[Selling_Price]]</f>
        <v>1476</v>
      </c>
      <c r="K4094" s="3">
        <f t="shared" si="254"/>
        <v>24.6</v>
      </c>
      <c r="L4094" s="3">
        <f t="shared" si="255"/>
        <v>1451.4</v>
      </c>
      <c r="M4094" s="3" t="str">
        <f>TEXT(Table3[[#This Row],[Date]], "mmmm")</f>
        <v>February</v>
      </c>
      <c r="N4094" s="3" t="str">
        <f>_xlfn.XLOOKUP(D4094,Customers!A:A,Customers!B:B )</f>
        <v>Porter Ltd</v>
      </c>
      <c r="O4094" s="3" t="str">
        <f>_xlfn.XLOOKUP(C4094,Books!A:A,Books!B:B)</f>
        <v>Audience stop sport</v>
      </c>
      <c r="P4094" s="3" t="str">
        <f>INDEX(Customers!B:B,MATCH(D4094,Customers!A:A,0))</f>
        <v>Porter Ltd</v>
      </c>
    </row>
    <row r="4095" spans="1:16">
      <c r="A4095" t="s">
        <v>4742</v>
      </c>
      <c r="B4095" s="5">
        <v>44965</v>
      </c>
      <c r="C4095" t="s">
        <v>28</v>
      </c>
      <c r="D4095" t="s">
        <v>496</v>
      </c>
      <c r="E4095">
        <v>4</v>
      </c>
      <c r="F4095" t="str">
        <f t="shared" si="252"/>
        <v>normal</v>
      </c>
      <c r="G4095" s="3">
        <v>342</v>
      </c>
      <c r="H4095">
        <v>0</v>
      </c>
      <c r="I4095" t="str">
        <f t="shared" si="253"/>
        <v>full price</v>
      </c>
      <c r="J4095" s="3">
        <f>Table3[[#This Row],[Quantity_Sold]]*Table3[[#This Row],[Selling_Price]]</f>
        <v>1368</v>
      </c>
      <c r="K4095" s="3">
        <f t="shared" si="254"/>
        <v>0</v>
      </c>
      <c r="L4095" s="3">
        <f t="shared" si="255"/>
        <v>1368</v>
      </c>
      <c r="M4095" s="3" t="str">
        <f>TEXT(Table3[[#This Row],[Date]], "mmmm")</f>
        <v>February</v>
      </c>
      <c r="N4095" s="3" t="str">
        <f>_xlfn.XLOOKUP(D4095,Customers!A:A,Customers!B:B )</f>
        <v>Morales, Allen and Wells</v>
      </c>
      <c r="O4095" s="3" t="str">
        <f>_xlfn.XLOOKUP(C4095,Books!A:A,Books!B:B)</f>
        <v>Eat pattern view</v>
      </c>
      <c r="P4095" s="3" t="str">
        <f>INDEX(Customers!B:B,MATCH(D4095,Customers!A:A,0))</f>
        <v>Morales, Allen and Wells</v>
      </c>
    </row>
    <row r="4096" spans="1:16">
      <c r="A4096" t="s">
        <v>4743</v>
      </c>
      <c r="B4096" s="5">
        <v>44971</v>
      </c>
      <c r="C4096" t="s">
        <v>112</v>
      </c>
      <c r="D4096" t="s">
        <v>504</v>
      </c>
      <c r="E4096">
        <v>8</v>
      </c>
      <c r="F4096" t="str">
        <f t="shared" si="252"/>
        <v>Bulk</v>
      </c>
      <c r="G4096" s="3">
        <v>462</v>
      </c>
      <c r="H4096">
        <v>15</v>
      </c>
      <c r="I4096" t="str">
        <f t="shared" si="253"/>
        <v>discounted</v>
      </c>
      <c r="J4096" s="3">
        <f>Table3[[#This Row],[Quantity_Sold]]*Table3[[#This Row],[Selling_Price]]</f>
        <v>3696</v>
      </c>
      <c r="K4096" s="3">
        <f t="shared" si="254"/>
        <v>69.3</v>
      </c>
      <c r="L4096" s="3">
        <f t="shared" si="255"/>
        <v>3626.7</v>
      </c>
      <c r="M4096" s="3" t="str">
        <f>TEXT(Table3[[#This Row],[Date]], "mmmm")</f>
        <v>February</v>
      </c>
      <c r="N4096" s="3" t="str">
        <f>_xlfn.XLOOKUP(D4096,Customers!A:A,Customers!B:B )</f>
        <v>Jones, Rodriguez and Alexander</v>
      </c>
      <c r="O4096" s="3" t="str">
        <f>_xlfn.XLOOKUP(C4096,Books!A:A,Books!B:B)</f>
        <v>Now stage</v>
      </c>
      <c r="P4096" s="3" t="str">
        <f>INDEX(Customers!B:B,MATCH(D4096,Customers!A:A,0))</f>
        <v>Jones, Rodriguez and Alexander</v>
      </c>
    </row>
    <row r="4097" spans="1:16">
      <c r="A4097" t="s">
        <v>4744</v>
      </c>
      <c r="B4097" s="5">
        <v>44969</v>
      </c>
      <c r="C4097" t="s">
        <v>48</v>
      </c>
      <c r="D4097" t="s">
        <v>468</v>
      </c>
      <c r="E4097">
        <v>5</v>
      </c>
      <c r="F4097" t="str">
        <f t="shared" si="252"/>
        <v>normal</v>
      </c>
      <c r="G4097" s="3">
        <v>386</v>
      </c>
      <c r="H4097">
        <v>15</v>
      </c>
      <c r="I4097" t="str">
        <f t="shared" si="253"/>
        <v>discounted</v>
      </c>
      <c r="J4097" s="3">
        <f>Table3[[#This Row],[Quantity_Sold]]*Table3[[#This Row],[Selling_Price]]</f>
        <v>1930</v>
      </c>
      <c r="K4097" s="3">
        <f t="shared" si="254"/>
        <v>57.9</v>
      </c>
      <c r="L4097" s="3">
        <f t="shared" si="255"/>
        <v>1872.1</v>
      </c>
      <c r="M4097" s="3" t="str">
        <f>TEXT(Table3[[#This Row],[Date]], "mmmm")</f>
        <v>February</v>
      </c>
      <c r="N4097" s="3" t="str">
        <f>_xlfn.XLOOKUP(D4097,Customers!A:A,Customers!B:B )</f>
        <v>Barnes PLC</v>
      </c>
      <c r="O4097" s="3" t="str">
        <f>_xlfn.XLOOKUP(C4097,Books!A:A,Books!B:B)</f>
        <v>Choose level</v>
      </c>
      <c r="P4097" s="3" t="str">
        <f>INDEX(Customers!B:B,MATCH(D4097,Customers!A:A,0))</f>
        <v>Barnes PLC</v>
      </c>
    </row>
    <row r="4098" spans="1:16">
      <c r="A4098" t="s">
        <v>4745</v>
      </c>
      <c r="B4098" s="5">
        <v>44975</v>
      </c>
      <c r="C4098" t="s">
        <v>52</v>
      </c>
      <c r="D4098" t="s">
        <v>554</v>
      </c>
      <c r="E4098">
        <v>1</v>
      </c>
      <c r="F4098" t="str">
        <f t="shared" ref="F4098:F4161" si="256">IF(E4098&gt;5,"Bulk","normal")</f>
        <v>normal</v>
      </c>
      <c r="G4098" s="3">
        <v>441</v>
      </c>
      <c r="H4098">
        <v>15</v>
      </c>
      <c r="I4098" t="str">
        <f t="shared" ref="I4098:I4161" si="257">IF(H4098&gt;0,"discounted","full price")</f>
        <v>discounted</v>
      </c>
      <c r="J4098" s="3">
        <f>Table3[[#This Row],[Quantity_Sold]]*Table3[[#This Row],[Selling_Price]]</f>
        <v>441</v>
      </c>
      <c r="K4098" s="3">
        <f t="shared" ref="K4098:K4161" si="258">H4098*G4098/100</f>
        <v>66.150000000000006</v>
      </c>
      <c r="L4098" s="3">
        <f t="shared" ref="L4098:L4161" si="259">J4098-K4098</f>
        <v>374.85</v>
      </c>
      <c r="M4098" s="3" t="str">
        <f>TEXT(Table3[[#This Row],[Date]], "mmmm")</f>
        <v>February</v>
      </c>
      <c r="N4098" s="3" t="str">
        <f>_xlfn.XLOOKUP(D4098,Customers!A:A,Customers!B:B )</f>
        <v>Casey-Orozco</v>
      </c>
      <c r="O4098" s="3" t="str">
        <f>_xlfn.XLOOKUP(C4098,Books!A:A,Books!B:B)</f>
        <v>Hope meet thing</v>
      </c>
      <c r="P4098" s="3" t="str">
        <f>INDEX(Customers!B:B,MATCH(D4098,Customers!A:A,0))</f>
        <v>Casey-Orozco</v>
      </c>
    </row>
    <row r="4099" spans="1:16">
      <c r="A4099" t="s">
        <v>4746</v>
      </c>
      <c r="B4099" s="5">
        <v>44969</v>
      </c>
      <c r="C4099" t="s">
        <v>124</v>
      </c>
      <c r="D4099" t="s">
        <v>456</v>
      </c>
      <c r="E4099">
        <v>2</v>
      </c>
      <c r="F4099" t="str">
        <f t="shared" si="256"/>
        <v>normal</v>
      </c>
      <c r="G4099" s="3">
        <v>362</v>
      </c>
      <c r="H4099">
        <v>0</v>
      </c>
      <c r="I4099" t="str">
        <f t="shared" si="257"/>
        <v>full price</v>
      </c>
      <c r="J4099" s="3">
        <f>Table3[[#This Row],[Quantity_Sold]]*Table3[[#This Row],[Selling_Price]]</f>
        <v>724</v>
      </c>
      <c r="K4099" s="3">
        <f t="shared" si="258"/>
        <v>0</v>
      </c>
      <c r="L4099" s="3">
        <f t="shared" si="259"/>
        <v>724</v>
      </c>
      <c r="M4099" s="3" t="str">
        <f>TEXT(Table3[[#This Row],[Date]], "mmmm")</f>
        <v>February</v>
      </c>
      <c r="N4099" s="3" t="str">
        <f>_xlfn.XLOOKUP(D4099,Customers!A:A,Customers!B:B )</f>
        <v>Baker, Gonzalez and Wood</v>
      </c>
      <c r="O4099" s="3" t="str">
        <f>_xlfn.XLOOKUP(C4099,Books!A:A,Books!B:B)</f>
        <v>Financial</v>
      </c>
      <c r="P4099" s="3" t="str">
        <f>INDEX(Customers!B:B,MATCH(D4099,Customers!A:A,0))</f>
        <v>Baker, Gonzalez and Wood</v>
      </c>
    </row>
    <row r="4100" spans="1:16">
      <c r="A4100" t="s">
        <v>4747</v>
      </c>
      <c r="B4100" s="5">
        <v>44966</v>
      </c>
      <c r="C4100" t="s">
        <v>58</v>
      </c>
      <c r="D4100" t="s">
        <v>474</v>
      </c>
      <c r="E4100">
        <v>1</v>
      </c>
      <c r="F4100" t="str">
        <f t="shared" si="256"/>
        <v>normal</v>
      </c>
      <c r="G4100" s="3">
        <v>467</v>
      </c>
      <c r="H4100">
        <v>5</v>
      </c>
      <c r="I4100" t="str">
        <f t="shared" si="257"/>
        <v>discounted</v>
      </c>
      <c r="J4100" s="3">
        <f>Table3[[#This Row],[Quantity_Sold]]*Table3[[#This Row],[Selling_Price]]</f>
        <v>467</v>
      </c>
      <c r="K4100" s="3">
        <f t="shared" si="258"/>
        <v>23.35</v>
      </c>
      <c r="L4100" s="3">
        <f t="shared" si="259"/>
        <v>443.65</v>
      </c>
      <c r="M4100" s="3" t="str">
        <f>TEXT(Table3[[#This Row],[Date]], "mmmm")</f>
        <v>February</v>
      </c>
      <c r="N4100" s="3" t="str">
        <f>_xlfn.XLOOKUP(D4100,Customers!A:A,Customers!B:B )</f>
        <v>Murphy and Sons</v>
      </c>
      <c r="O4100" s="3" t="str">
        <f>_xlfn.XLOOKUP(C4100,Books!A:A,Books!B:B)</f>
        <v>World threat</v>
      </c>
      <c r="P4100" s="3" t="str">
        <f>INDEX(Customers!B:B,MATCH(D4100,Customers!A:A,0))</f>
        <v>Murphy and Sons</v>
      </c>
    </row>
    <row r="4101" spans="1:16">
      <c r="A4101" t="s">
        <v>4748</v>
      </c>
      <c r="B4101" s="5">
        <v>44964</v>
      </c>
      <c r="C4101" t="s">
        <v>84</v>
      </c>
      <c r="D4101" t="s">
        <v>174</v>
      </c>
      <c r="E4101">
        <v>8</v>
      </c>
      <c r="F4101" t="str">
        <f t="shared" si="256"/>
        <v>Bulk</v>
      </c>
      <c r="G4101" s="3">
        <v>481</v>
      </c>
      <c r="H4101">
        <v>5</v>
      </c>
      <c r="I4101" t="str">
        <f t="shared" si="257"/>
        <v>discounted</v>
      </c>
      <c r="J4101" s="3">
        <f>Table3[[#This Row],[Quantity_Sold]]*Table3[[#This Row],[Selling_Price]]</f>
        <v>3848</v>
      </c>
      <c r="K4101" s="3">
        <f t="shared" si="258"/>
        <v>24.05</v>
      </c>
      <c r="L4101" s="3">
        <f t="shared" si="259"/>
        <v>3823.95</v>
      </c>
      <c r="M4101" s="3" t="str">
        <f>TEXT(Table3[[#This Row],[Date]], "mmmm")</f>
        <v>February</v>
      </c>
      <c r="N4101" s="3" t="str">
        <f>_xlfn.XLOOKUP(D4101,Customers!A:A,Customers!B:B )</f>
        <v>Martinez, Burch and Bates</v>
      </c>
      <c r="O4101" s="3" t="str">
        <f>_xlfn.XLOOKUP(C4101,Books!A:A,Books!B:B)</f>
        <v>Statement back brother</v>
      </c>
      <c r="P4101" s="3" t="str">
        <f>INDEX(Customers!B:B,MATCH(D4101,Customers!A:A,0))</f>
        <v>Martinez, Burch and Bates</v>
      </c>
    </row>
    <row r="4102" spans="1:16">
      <c r="A4102" t="s">
        <v>4749</v>
      </c>
      <c r="B4102" s="5">
        <v>44974</v>
      </c>
      <c r="C4102" t="s">
        <v>80</v>
      </c>
      <c r="D4102" t="s">
        <v>292</v>
      </c>
      <c r="E4102">
        <v>8</v>
      </c>
      <c r="F4102" t="str">
        <f t="shared" si="256"/>
        <v>Bulk</v>
      </c>
      <c r="G4102" s="3">
        <v>164</v>
      </c>
      <c r="H4102">
        <v>15</v>
      </c>
      <c r="I4102" t="str">
        <f t="shared" si="257"/>
        <v>discounted</v>
      </c>
      <c r="J4102" s="3">
        <f>Table3[[#This Row],[Quantity_Sold]]*Table3[[#This Row],[Selling_Price]]</f>
        <v>1312</v>
      </c>
      <c r="K4102" s="3">
        <f t="shared" si="258"/>
        <v>24.6</v>
      </c>
      <c r="L4102" s="3">
        <f t="shared" si="259"/>
        <v>1287.4000000000001</v>
      </c>
      <c r="M4102" s="3" t="str">
        <f>TEXT(Table3[[#This Row],[Date]], "mmmm")</f>
        <v>February</v>
      </c>
      <c r="N4102" s="3" t="str">
        <f>_xlfn.XLOOKUP(D4102,Customers!A:A,Customers!B:B )</f>
        <v>Murphy Group</v>
      </c>
      <c r="O4102" s="3" t="str">
        <f>_xlfn.XLOOKUP(C4102,Books!A:A,Books!B:B)</f>
        <v>Can apply</v>
      </c>
      <c r="P4102" s="3" t="str">
        <f>INDEX(Customers!B:B,MATCH(D4102,Customers!A:A,0))</f>
        <v>Murphy Group</v>
      </c>
    </row>
    <row r="4103" spans="1:16">
      <c r="A4103" t="s">
        <v>4750</v>
      </c>
      <c r="B4103" s="5">
        <v>44972</v>
      </c>
      <c r="C4103" t="s">
        <v>102</v>
      </c>
      <c r="D4103" t="s">
        <v>290</v>
      </c>
      <c r="E4103">
        <v>4</v>
      </c>
      <c r="F4103" t="str">
        <f t="shared" si="256"/>
        <v>normal</v>
      </c>
      <c r="G4103" s="3">
        <v>162</v>
      </c>
      <c r="H4103">
        <v>15</v>
      </c>
      <c r="I4103" t="str">
        <f t="shared" si="257"/>
        <v>discounted</v>
      </c>
      <c r="J4103" s="3">
        <f>Table3[[#This Row],[Quantity_Sold]]*Table3[[#This Row],[Selling_Price]]</f>
        <v>648</v>
      </c>
      <c r="K4103" s="3">
        <f t="shared" si="258"/>
        <v>24.3</v>
      </c>
      <c r="L4103" s="3">
        <f t="shared" si="259"/>
        <v>623.70000000000005</v>
      </c>
      <c r="M4103" s="3" t="str">
        <f>TEXT(Table3[[#This Row],[Date]], "mmmm")</f>
        <v>February</v>
      </c>
      <c r="N4103" s="3" t="str">
        <f>_xlfn.XLOOKUP(D4103,Customers!A:A,Customers!B:B )</f>
        <v>Kaiser Group</v>
      </c>
      <c r="O4103" s="3" t="str">
        <f>_xlfn.XLOOKUP(C4103,Books!A:A,Books!B:B)</f>
        <v>Effort same</v>
      </c>
      <c r="P4103" s="3" t="str">
        <f>INDEX(Customers!B:B,MATCH(D4103,Customers!A:A,0))</f>
        <v>Kaiser Group</v>
      </c>
    </row>
    <row r="4104" spans="1:16">
      <c r="A4104" t="s">
        <v>4751</v>
      </c>
      <c r="B4104" s="5">
        <v>44959</v>
      </c>
      <c r="C4104" t="s">
        <v>112</v>
      </c>
      <c r="D4104" t="s">
        <v>143</v>
      </c>
      <c r="E4104">
        <v>8</v>
      </c>
      <c r="F4104" t="str">
        <f t="shared" si="256"/>
        <v>Bulk</v>
      </c>
      <c r="G4104" s="3">
        <v>462</v>
      </c>
      <c r="H4104">
        <v>15</v>
      </c>
      <c r="I4104" t="str">
        <f t="shared" si="257"/>
        <v>discounted</v>
      </c>
      <c r="J4104" s="3">
        <f>Table3[[#This Row],[Quantity_Sold]]*Table3[[#This Row],[Selling_Price]]</f>
        <v>3696</v>
      </c>
      <c r="K4104" s="3">
        <f t="shared" si="258"/>
        <v>69.3</v>
      </c>
      <c r="L4104" s="3">
        <f t="shared" si="259"/>
        <v>3626.7</v>
      </c>
      <c r="M4104" s="3" t="str">
        <f>TEXT(Table3[[#This Row],[Date]], "mmmm")</f>
        <v>February</v>
      </c>
      <c r="N4104" s="3" t="str">
        <f>_xlfn.XLOOKUP(D4104,Customers!A:A,Customers!B:B )</f>
        <v>Scott Ltd</v>
      </c>
      <c r="O4104" s="3" t="str">
        <f>_xlfn.XLOOKUP(C4104,Books!A:A,Books!B:B)</f>
        <v>Now stage</v>
      </c>
      <c r="P4104" s="3" t="str">
        <f>INDEX(Customers!B:B,MATCH(D4104,Customers!A:A,0))</f>
        <v>Scott Ltd</v>
      </c>
    </row>
    <row r="4105" spans="1:16">
      <c r="A4105" t="s">
        <v>4752</v>
      </c>
      <c r="B4105" s="5">
        <v>44961</v>
      </c>
      <c r="C4105" t="s">
        <v>96</v>
      </c>
      <c r="D4105" t="s">
        <v>194</v>
      </c>
      <c r="E4105">
        <v>6</v>
      </c>
      <c r="F4105" t="str">
        <f t="shared" si="256"/>
        <v>Bulk</v>
      </c>
      <c r="G4105" s="3">
        <v>396</v>
      </c>
      <c r="H4105">
        <v>15</v>
      </c>
      <c r="I4105" t="str">
        <f t="shared" si="257"/>
        <v>discounted</v>
      </c>
      <c r="J4105" s="3">
        <f>Table3[[#This Row],[Quantity_Sold]]*Table3[[#This Row],[Selling_Price]]</f>
        <v>2376</v>
      </c>
      <c r="K4105" s="3">
        <f t="shared" si="258"/>
        <v>59.4</v>
      </c>
      <c r="L4105" s="3">
        <f t="shared" si="259"/>
        <v>2316.6</v>
      </c>
      <c r="M4105" s="3" t="str">
        <f>TEXT(Table3[[#This Row],[Date]], "mmmm")</f>
        <v>February</v>
      </c>
      <c r="N4105" s="3" t="str">
        <f>_xlfn.XLOOKUP(D4105,Customers!A:A,Customers!B:B )</f>
        <v>Cook-Rocha</v>
      </c>
      <c r="O4105" s="3" t="str">
        <f>_xlfn.XLOOKUP(C4105,Books!A:A,Books!B:B)</f>
        <v>Green city audience</v>
      </c>
      <c r="P4105" s="3" t="str">
        <f>INDEX(Customers!B:B,MATCH(D4105,Customers!A:A,0))</f>
        <v>Cook-Rocha</v>
      </c>
    </row>
    <row r="4106" spans="1:16">
      <c r="A4106" t="s">
        <v>4753</v>
      </c>
      <c r="B4106" s="5">
        <v>44981</v>
      </c>
      <c r="C4106" t="s">
        <v>110</v>
      </c>
      <c r="D4106" t="s">
        <v>344</v>
      </c>
      <c r="E4106">
        <v>2</v>
      </c>
      <c r="F4106" t="str">
        <f t="shared" si="256"/>
        <v>normal</v>
      </c>
      <c r="G4106" s="3">
        <v>451</v>
      </c>
      <c r="H4106">
        <v>15</v>
      </c>
      <c r="I4106" t="str">
        <f t="shared" si="257"/>
        <v>discounted</v>
      </c>
      <c r="J4106" s="3">
        <f>Table3[[#This Row],[Quantity_Sold]]*Table3[[#This Row],[Selling_Price]]</f>
        <v>902</v>
      </c>
      <c r="K4106" s="3">
        <f t="shared" si="258"/>
        <v>67.650000000000006</v>
      </c>
      <c r="L4106" s="3">
        <f t="shared" si="259"/>
        <v>834.35</v>
      </c>
      <c r="M4106" s="3" t="str">
        <f>TEXT(Table3[[#This Row],[Date]], "mmmm")</f>
        <v>February</v>
      </c>
      <c r="N4106" s="3" t="str">
        <f>_xlfn.XLOOKUP(D4106,Customers!A:A,Customers!B:B )</f>
        <v>Newman-Fitzgerald</v>
      </c>
      <c r="O4106" s="3" t="str">
        <f>_xlfn.XLOOKUP(C4106,Books!A:A,Books!B:B)</f>
        <v>Sense produce</v>
      </c>
      <c r="P4106" s="3" t="str">
        <f>INDEX(Customers!B:B,MATCH(D4106,Customers!A:A,0))</f>
        <v>Newman-Fitzgerald</v>
      </c>
    </row>
    <row r="4107" spans="1:16">
      <c r="A4107" t="s">
        <v>4754</v>
      </c>
      <c r="B4107" s="5">
        <v>44972</v>
      </c>
      <c r="C4107" t="s">
        <v>36</v>
      </c>
      <c r="D4107" t="s">
        <v>352</v>
      </c>
      <c r="E4107">
        <v>2</v>
      </c>
      <c r="F4107" t="str">
        <f t="shared" si="256"/>
        <v>normal</v>
      </c>
      <c r="G4107" s="3">
        <v>420</v>
      </c>
      <c r="H4107">
        <v>10</v>
      </c>
      <c r="I4107" t="str">
        <f t="shared" si="257"/>
        <v>discounted</v>
      </c>
      <c r="J4107" s="3">
        <f>Table3[[#This Row],[Quantity_Sold]]*Table3[[#This Row],[Selling_Price]]</f>
        <v>840</v>
      </c>
      <c r="K4107" s="3">
        <f t="shared" si="258"/>
        <v>42</v>
      </c>
      <c r="L4107" s="3">
        <f t="shared" si="259"/>
        <v>798</v>
      </c>
      <c r="M4107" s="3" t="str">
        <f>TEXT(Table3[[#This Row],[Date]], "mmmm")</f>
        <v>February</v>
      </c>
      <c r="N4107" s="3" t="str">
        <f>_xlfn.XLOOKUP(D4107,Customers!A:A,Customers!B:B )</f>
        <v>Gardner PLC</v>
      </c>
      <c r="O4107" s="3" t="str">
        <f>_xlfn.XLOOKUP(C4107,Books!A:A,Books!B:B)</f>
        <v>Try fast</v>
      </c>
      <c r="P4107" s="3" t="str">
        <f>INDEX(Customers!B:B,MATCH(D4107,Customers!A:A,0))</f>
        <v>Gardner PLC</v>
      </c>
    </row>
    <row r="4108" spans="1:16">
      <c r="A4108" t="s">
        <v>4755</v>
      </c>
      <c r="B4108" s="5">
        <v>44966</v>
      </c>
      <c r="C4108" t="s">
        <v>74</v>
      </c>
      <c r="D4108" t="s">
        <v>176</v>
      </c>
      <c r="E4108">
        <v>1</v>
      </c>
      <c r="F4108" t="str">
        <f t="shared" si="256"/>
        <v>normal</v>
      </c>
      <c r="G4108" s="3">
        <v>347</v>
      </c>
      <c r="H4108">
        <v>15</v>
      </c>
      <c r="I4108" t="str">
        <f t="shared" si="257"/>
        <v>discounted</v>
      </c>
      <c r="J4108" s="3">
        <f>Table3[[#This Row],[Quantity_Sold]]*Table3[[#This Row],[Selling_Price]]</f>
        <v>347</v>
      </c>
      <c r="K4108" s="3">
        <f t="shared" si="258"/>
        <v>52.05</v>
      </c>
      <c r="L4108" s="3">
        <f t="shared" si="259"/>
        <v>294.95</v>
      </c>
      <c r="M4108" s="3" t="str">
        <f>TEXT(Table3[[#This Row],[Date]], "mmmm")</f>
        <v>February</v>
      </c>
      <c r="N4108" s="3" t="str">
        <f>_xlfn.XLOOKUP(D4108,Customers!A:A,Customers!B:B )</f>
        <v>Pierce, Cross and Solomon</v>
      </c>
      <c r="O4108" s="3" t="str">
        <f>_xlfn.XLOOKUP(C4108,Books!A:A,Books!B:B)</f>
        <v>Think either pressure</v>
      </c>
      <c r="P4108" s="3" t="str">
        <f>INDEX(Customers!B:B,MATCH(D4108,Customers!A:A,0))</f>
        <v>Pierce, Cross and Solomon</v>
      </c>
    </row>
    <row r="4109" spans="1:16">
      <c r="A4109" t="s">
        <v>4756</v>
      </c>
      <c r="B4109" s="5">
        <v>44982</v>
      </c>
      <c r="C4109" t="s">
        <v>120</v>
      </c>
      <c r="D4109" t="s">
        <v>318</v>
      </c>
      <c r="E4109">
        <v>8</v>
      </c>
      <c r="F4109" t="str">
        <f t="shared" si="256"/>
        <v>Bulk</v>
      </c>
      <c r="G4109" s="3">
        <v>204</v>
      </c>
      <c r="H4109">
        <v>15</v>
      </c>
      <c r="I4109" t="str">
        <f t="shared" si="257"/>
        <v>discounted</v>
      </c>
      <c r="J4109" s="3">
        <f>Table3[[#This Row],[Quantity_Sold]]*Table3[[#This Row],[Selling_Price]]</f>
        <v>1632</v>
      </c>
      <c r="K4109" s="3">
        <f t="shared" si="258"/>
        <v>30.6</v>
      </c>
      <c r="L4109" s="3">
        <f t="shared" si="259"/>
        <v>1601.4</v>
      </c>
      <c r="M4109" s="3" t="str">
        <f>TEXT(Table3[[#This Row],[Date]], "mmmm")</f>
        <v>February</v>
      </c>
      <c r="N4109" s="3" t="str">
        <f>_xlfn.XLOOKUP(D4109,Customers!A:A,Customers!B:B )</f>
        <v>Davis, Shepard and Clay</v>
      </c>
      <c r="O4109" s="3" t="str">
        <f>_xlfn.XLOOKUP(C4109,Books!A:A,Books!B:B)</f>
        <v>Expect turn</v>
      </c>
      <c r="P4109" s="3" t="str">
        <f>INDEX(Customers!B:B,MATCH(D4109,Customers!A:A,0))</f>
        <v>Davis, Shepard and Clay</v>
      </c>
    </row>
    <row r="4110" spans="1:16">
      <c r="A4110" t="s">
        <v>4757</v>
      </c>
      <c r="B4110" s="5">
        <v>44979</v>
      </c>
      <c r="C4110" t="s">
        <v>96</v>
      </c>
      <c r="D4110" t="s">
        <v>468</v>
      </c>
      <c r="E4110">
        <v>8</v>
      </c>
      <c r="F4110" t="str">
        <f t="shared" si="256"/>
        <v>Bulk</v>
      </c>
      <c r="G4110" s="3">
        <v>396</v>
      </c>
      <c r="H4110">
        <v>10</v>
      </c>
      <c r="I4110" t="str">
        <f t="shared" si="257"/>
        <v>discounted</v>
      </c>
      <c r="J4110" s="3">
        <f>Table3[[#This Row],[Quantity_Sold]]*Table3[[#This Row],[Selling_Price]]</f>
        <v>3168</v>
      </c>
      <c r="K4110" s="3">
        <f t="shared" si="258"/>
        <v>39.6</v>
      </c>
      <c r="L4110" s="3">
        <f t="shared" si="259"/>
        <v>3128.4</v>
      </c>
      <c r="M4110" s="3" t="str">
        <f>TEXT(Table3[[#This Row],[Date]], "mmmm")</f>
        <v>February</v>
      </c>
      <c r="N4110" s="3" t="str">
        <f>_xlfn.XLOOKUP(D4110,Customers!A:A,Customers!B:B )</f>
        <v>Barnes PLC</v>
      </c>
      <c r="O4110" s="3" t="str">
        <f>_xlfn.XLOOKUP(C4110,Books!A:A,Books!B:B)</f>
        <v>Green city audience</v>
      </c>
      <c r="P4110" s="3" t="str">
        <f>INDEX(Customers!B:B,MATCH(D4110,Customers!A:A,0))</f>
        <v>Barnes PLC</v>
      </c>
    </row>
    <row r="4111" spans="1:16">
      <c r="A4111" t="s">
        <v>4758</v>
      </c>
      <c r="B4111" s="5">
        <v>44966</v>
      </c>
      <c r="C4111" t="s">
        <v>46</v>
      </c>
      <c r="D4111" t="s">
        <v>346</v>
      </c>
      <c r="E4111">
        <v>9</v>
      </c>
      <c r="F4111" t="str">
        <f t="shared" si="256"/>
        <v>Bulk</v>
      </c>
      <c r="G4111" s="3">
        <v>167</v>
      </c>
      <c r="H4111">
        <v>5</v>
      </c>
      <c r="I4111" t="str">
        <f t="shared" si="257"/>
        <v>discounted</v>
      </c>
      <c r="J4111" s="3">
        <f>Table3[[#This Row],[Quantity_Sold]]*Table3[[#This Row],[Selling_Price]]</f>
        <v>1503</v>
      </c>
      <c r="K4111" s="3">
        <f t="shared" si="258"/>
        <v>8.35</v>
      </c>
      <c r="L4111" s="3">
        <f t="shared" si="259"/>
        <v>1494.65</v>
      </c>
      <c r="M4111" s="3" t="str">
        <f>TEXT(Table3[[#This Row],[Date]], "mmmm")</f>
        <v>February</v>
      </c>
      <c r="N4111" s="3" t="str">
        <f>_xlfn.XLOOKUP(D4111,Customers!A:A,Customers!B:B )</f>
        <v>Palmer Inc</v>
      </c>
      <c r="O4111" s="3" t="str">
        <f>_xlfn.XLOOKUP(C4111,Books!A:A,Books!B:B)</f>
        <v>Result population age</v>
      </c>
      <c r="P4111" s="3" t="str">
        <f>INDEX(Customers!B:B,MATCH(D4111,Customers!A:A,0))</f>
        <v>Palmer Inc</v>
      </c>
    </row>
    <row r="4112" spans="1:16">
      <c r="A4112" t="s">
        <v>4759</v>
      </c>
      <c r="B4112" s="5">
        <v>44961</v>
      </c>
      <c r="C4112" t="s">
        <v>44</v>
      </c>
      <c r="D4112" t="s">
        <v>182</v>
      </c>
      <c r="E4112">
        <v>9</v>
      </c>
      <c r="F4112" t="str">
        <f t="shared" si="256"/>
        <v>Bulk</v>
      </c>
      <c r="G4112" s="3">
        <v>295</v>
      </c>
      <c r="H4112">
        <v>15</v>
      </c>
      <c r="I4112" t="str">
        <f t="shared" si="257"/>
        <v>discounted</v>
      </c>
      <c r="J4112" s="3">
        <f>Table3[[#This Row],[Quantity_Sold]]*Table3[[#This Row],[Selling_Price]]</f>
        <v>2655</v>
      </c>
      <c r="K4112" s="3">
        <f t="shared" si="258"/>
        <v>44.25</v>
      </c>
      <c r="L4112" s="3">
        <f t="shared" si="259"/>
        <v>2610.75</v>
      </c>
      <c r="M4112" s="3" t="str">
        <f>TEXT(Table3[[#This Row],[Date]], "mmmm")</f>
        <v>February</v>
      </c>
      <c r="N4112" s="3" t="str">
        <f>_xlfn.XLOOKUP(D4112,Customers!A:A,Customers!B:B )</f>
        <v>Hernandez LLC</v>
      </c>
      <c r="O4112" s="3" t="str">
        <f>_xlfn.XLOOKUP(C4112,Books!A:A,Books!B:B)</f>
        <v>Once suddenly</v>
      </c>
      <c r="P4112" s="3" t="str">
        <f>INDEX(Customers!B:B,MATCH(D4112,Customers!A:A,0))</f>
        <v>Hernandez LLC</v>
      </c>
    </row>
    <row r="4113" spans="1:16">
      <c r="A4113" t="s">
        <v>4760</v>
      </c>
      <c r="B4113" s="5">
        <v>44972</v>
      </c>
      <c r="C4113" t="s">
        <v>34</v>
      </c>
      <c r="D4113" t="s">
        <v>248</v>
      </c>
      <c r="E4113">
        <v>8</v>
      </c>
      <c r="F4113" t="str">
        <f t="shared" si="256"/>
        <v>Bulk</v>
      </c>
      <c r="G4113" s="3">
        <v>284</v>
      </c>
      <c r="H4113">
        <v>0</v>
      </c>
      <c r="I4113" t="str">
        <f t="shared" si="257"/>
        <v>full price</v>
      </c>
      <c r="J4113" s="3">
        <f>Table3[[#This Row],[Quantity_Sold]]*Table3[[#This Row],[Selling_Price]]</f>
        <v>2272</v>
      </c>
      <c r="K4113" s="3">
        <f t="shared" si="258"/>
        <v>0</v>
      </c>
      <c r="L4113" s="3">
        <f t="shared" si="259"/>
        <v>2272</v>
      </c>
      <c r="M4113" s="3" t="str">
        <f>TEXT(Table3[[#This Row],[Date]], "mmmm")</f>
        <v>February</v>
      </c>
      <c r="N4113" s="3" t="str">
        <f>_xlfn.XLOOKUP(D4113,Customers!A:A,Customers!B:B )</f>
        <v>Macdonald Ltd</v>
      </c>
      <c r="O4113" s="3" t="str">
        <f>_xlfn.XLOOKUP(C4113,Books!A:A,Books!B:B)</f>
        <v>Against realize bill</v>
      </c>
      <c r="P4113" s="3" t="str">
        <f>INDEX(Customers!B:B,MATCH(D4113,Customers!A:A,0))</f>
        <v>Macdonald Ltd</v>
      </c>
    </row>
    <row r="4114" spans="1:16">
      <c r="A4114" t="s">
        <v>4761</v>
      </c>
      <c r="B4114" s="5">
        <v>44958</v>
      </c>
      <c r="C4114" t="s">
        <v>48</v>
      </c>
      <c r="D4114" t="s">
        <v>566</v>
      </c>
      <c r="E4114">
        <v>2</v>
      </c>
      <c r="F4114" t="str">
        <f t="shared" si="256"/>
        <v>normal</v>
      </c>
      <c r="G4114" s="3">
        <v>386</v>
      </c>
      <c r="H4114">
        <v>0</v>
      </c>
      <c r="I4114" t="str">
        <f t="shared" si="257"/>
        <v>full price</v>
      </c>
      <c r="J4114" s="3">
        <f>Table3[[#This Row],[Quantity_Sold]]*Table3[[#This Row],[Selling_Price]]</f>
        <v>772</v>
      </c>
      <c r="K4114" s="3">
        <f t="shared" si="258"/>
        <v>0</v>
      </c>
      <c r="L4114" s="3">
        <f t="shared" si="259"/>
        <v>772</v>
      </c>
      <c r="M4114" s="3" t="str">
        <f>TEXT(Table3[[#This Row],[Date]], "mmmm")</f>
        <v>February</v>
      </c>
      <c r="N4114" s="3" t="str">
        <f>_xlfn.XLOOKUP(D4114,Customers!A:A,Customers!B:B )</f>
        <v>Benson, Cervantes and Johnson</v>
      </c>
      <c r="O4114" s="3" t="str">
        <f>_xlfn.XLOOKUP(C4114,Books!A:A,Books!B:B)</f>
        <v>Choose level</v>
      </c>
      <c r="P4114" s="3" t="str">
        <f>INDEX(Customers!B:B,MATCH(D4114,Customers!A:A,0))</f>
        <v>Benson, Cervantes and Johnson</v>
      </c>
    </row>
    <row r="4115" spans="1:16">
      <c r="A4115" t="s">
        <v>4762</v>
      </c>
      <c r="B4115" s="5">
        <v>44972</v>
      </c>
      <c r="C4115" t="s">
        <v>54</v>
      </c>
      <c r="D4115" t="s">
        <v>264</v>
      </c>
      <c r="E4115">
        <v>10</v>
      </c>
      <c r="F4115" t="str">
        <f t="shared" si="256"/>
        <v>Bulk</v>
      </c>
      <c r="G4115" s="3">
        <v>421</v>
      </c>
      <c r="H4115">
        <v>5</v>
      </c>
      <c r="I4115" t="str">
        <f t="shared" si="257"/>
        <v>discounted</v>
      </c>
      <c r="J4115" s="3">
        <f>Table3[[#This Row],[Quantity_Sold]]*Table3[[#This Row],[Selling_Price]]</f>
        <v>4210</v>
      </c>
      <c r="K4115" s="3">
        <f t="shared" si="258"/>
        <v>21.05</v>
      </c>
      <c r="L4115" s="3">
        <f t="shared" si="259"/>
        <v>4188.95</v>
      </c>
      <c r="M4115" s="3" t="str">
        <f>TEXT(Table3[[#This Row],[Date]], "mmmm")</f>
        <v>February</v>
      </c>
      <c r="N4115" s="3" t="str">
        <f>_xlfn.XLOOKUP(D4115,Customers!A:A,Customers!B:B )</f>
        <v>Price Ltd</v>
      </c>
      <c r="O4115" s="3" t="str">
        <f>_xlfn.XLOOKUP(C4115,Books!A:A,Books!B:B)</f>
        <v>Author director</v>
      </c>
      <c r="P4115" s="3" t="str">
        <f>INDEX(Customers!B:B,MATCH(D4115,Customers!A:A,0))</f>
        <v>Price Ltd</v>
      </c>
    </row>
    <row r="4116" spans="1:16">
      <c r="A4116" t="s">
        <v>4763</v>
      </c>
      <c r="B4116" s="5">
        <v>44960</v>
      </c>
      <c r="C4116" t="s">
        <v>84</v>
      </c>
      <c r="D4116" t="s">
        <v>464</v>
      </c>
      <c r="E4116">
        <v>6</v>
      </c>
      <c r="F4116" t="str">
        <f t="shared" si="256"/>
        <v>Bulk</v>
      </c>
      <c r="G4116" s="3">
        <v>481</v>
      </c>
      <c r="H4116">
        <v>15</v>
      </c>
      <c r="I4116" t="str">
        <f t="shared" si="257"/>
        <v>discounted</v>
      </c>
      <c r="J4116" s="3">
        <f>Table3[[#This Row],[Quantity_Sold]]*Table3[[#This Row],[Selling_Price]]</f>
        <v>2886</v>
      </c>
      <c r="K4116" s="3">
        <f t="shared" si="258"/>
        <v>72.150000000000006</v>
      </c>
      <c r="L4116" s="3">
        <f t="shared" si="259"/>
        <v>2813.85</v>
      </c>
      <c r="M4116" s="3" t="str">
        <f>TEXT(Table3[[#This Row],[Date]], "mmmm")</f>
        <v>February</v>
      </c>
      <c r="N4116" s="3" t="str">
        <f>_xlfn.XLOOKUP(D4116,Customers!A:A,Customers!B:B )</f>
        <v>Vargas, Ali and Vasquez</v>
      </c>
      <c r="O4116" s="3" t="str">
        <f>_xlfn.XLOOKUP(C4116,Books!A:A,Books!B:B)</f>
        <v>Statement back brother</v>
      </c>
      <c r="P4116" s="3" t="str">
        <f>INDEX(Customers!B:B,MATCH(D4116,Customers!A:A,0))</f>
        <v>Vargas, Ali and Vasquez</v>
      </c>
    </row>
    <row r="4117" spans="1:16">
      <c r="A4117" t="s">
        <v>4764</v>
      </c>
      <c r="B4117" s="5">
        <v>44983</v>
      </c>
      <c r="C4117" t="s">
        <v>50</v>
      </c>
      <c r="D4117" t="s">
        <v>518</v>
      </c>
      <c r="E4117">
        <v>3</v>
      </c>
      <c r="F4117" t="str">
        <f t="shared" si="256"/>
        <v>normal</v>
      </c>
      <c r="G4117" s="3">
        <v>269</v>
      </c>
      <c r="H4117">
        <v>10</v>
      </c>
      <c r="I4117" t="str">
        <f t="shared" si="257"/>
        <v>discounted</v>
      </c>
      <c r="J4117" s="3">
        <f>Table3[[#This Row],[Quantity_Sold]]*Table3[[#This Row],[Selling_Price]]</f>
        <v>807</v>
      </c>
      <c r="K4117" s="3">
        <f t="shared" si="258"/>
        <v>26.9</v>
      </c>
      <c r="L4117" s="3">
        <f t="shared" si="259"/>
        <v>780.1</v>
      </c>
      <c r="M4117" s="3" t="str">
        <f>TEXT(Table3[[#This Row],[Date]], "mmmm")</f>
        <v>February</v>
      </c>
      <c r="N4117" s="3" t="str">
        <f>_xlfn.XLOOKUP(D4117,Customers!A:A,Customers!B:B )</f>
        <v>Koch, Tran and Garner</v>
      </c>
      <c r="O4117" s="3" t="str">
        <f>_xlfn.XLOOKUP(C4117,Books!A:A,Books!B:B)</f>
        <v>Course history</v>
      </c>
      <c r="P4117" s="3" t="str">
        <f>INDEX(Customers!B:B,MATCH(D4117,Customers!A:A,0))</f>
        <v>Koch, Tran and Garner</v>
      </c>
    </row>
    <row r="4118" spans="1:16">
      <c r="A4118" t="s">
        <v>4765</v>
      </c>
      <c r="B4118" s="5">
        <v>44974</v>
      </c>
      <c r="C4118" t="s">
        <v>118</v>
      </c>
      <c r="D4118" t="s">
        <v>314</v>
      </c>
      <c r="E4118">
        <v>8</v>
      </c>
      <c r="F4118" t="str">
        <f t="shared" si="256"/>
        <v>Bulk</v>
      </c>
      <c r="G4118" s="3">
        <v>192</v>
      </c>
      <c r="H4118">
        <v>0</v>
      </c>
      <c r="I4118" t="str">
        <f t="shared" si="257"/>
        <v>full price</v>
      </c>
      <c r="J4118" s="3">
        <f>Table3[[#This Row],[Quantity_Sold]]*Table3[[#This Row],[Selling_Price]]</f>
        <v>1536</v>
      </c>
      <c r="K4118" s="3">
        <f t="shared" si="258"/>
        <v>0</v>
      </c>
      <c r="L4118" s="3">
        <f t="shared" si="259"/>
        <v>1536</v>
      </c>
      <c r="M4118" s="3" t="str">
        <f>TEXT(Table3[[#This Row],[Date]], "mmmm")</f>
        <v>February</v>
      </c>
      <c r="N4118" s="3" t="str">
        <f>_xlfn.XLOOKUP(D4118,Customers!A:A,Customers!B:B )</f>
        <v>Anderson LLC</v>
      </c>
      <c r="O4118" s="3" t="str">
        <f>_xlfn.XLOOKUP(C4118,Books!A:A,Books!B:B)</f>
        <v>Attorney</v>
      </c>
      <c r="P4118" s="3" t="str">
        <f>INDEX(Customers!B:B,MATCH(D4118,Customers!A:A,0))</f>
        <v>Anderson LLC</v>
      </c>
    </row>
    <row r="4119" spans="1:16">
      <c r="A4119" t="s">
        <v>4766</v>
      </c>
      <c r="B4119" s="5">
        <v>44961</v>
      </c>
      <c r="C4119" t="s">
        <v>90</v>
      </c>
      <c r="D4119" t="s">
        <v>374</v>
      </c>
      <c r="E4119">
        <v>9</v>
      </c>
      <c r="F4119" t="str">
        <f t="shared" si="256"/>
        <v>Bulk</v>
      </c>
      <c r="G4119" s="3">
        <v>222</v>
      </c>
      <c r="H4119">
        <v>10</v>
      </c>
      <c r="I4119" t="str">
        <f t="shared" si="257"/>
        <v>discounted</v>
      </c>
      <c r="J4119" s="3">
        <f>Table3[[#This Row],[Quantity_Sold]]*Table3[[#This Row],[Selling_Price]]</f>
        <v>1998</v>
      </c>
      <c r="K4119" s="3">
        <f t="shared" si="258"/>
        <v>22.2</v>
      </c>
      <c r="L4119" s="3">
        <f t="shared" si="259"/>
        <v>1975.8</v>
      </c>
      <c r="M4119" s="3" t="str">
        <f>TEXT(Table3[[#This Row],[Date]], "mmmm")</f>
        <v>February</v>
      </c>
      <c r="N4119" s="3" t="str">
        <f>_xlfn.XLOOKUP(D4119,Customers!A:A,Customers!B:B )</f>
        <v>Smith-Wolfe</v>
      </c>
      <c r="O4119" s="3" t="str">
        <f>_xlfn.XLOOKUP(C4119,Books!A:A,Books!B:B)</f>
        <v>Remember approach buy</v>
      </c>
      <c r="P4119" s="3" t="str">
        <f>INDEX(Customers!B:B,MATCH(D4119,Customers!A:A,0))</f>
        <v>Smith-Wolfe</v>
      </c>
    </row>
    <row r="4120" spans="1:16">
      <c r="A4120" t="s">
        <v>4767</v>
      </c>
      <c r="B4120" s="5">
        <v>44971</v>
      </c>
      <c r="C4120" t="s">
        <v>22</v>
      </c>
      <c r="D4120" t="s">
        <v>312</v>
      </c>
      <c r="E4120">
        <v>6</v>
      </c>
      <c r="F4120" t="str">
        <f t="shared" si="256"/>
        <v>Bulk</v>
      </c>
      <c r="G4120" s="3">
        <v>332</v>
      </c>
      <c r="H4120">
        <v>15</v>
      </c>
      <c r="I4120" t="str">
        <f t="shared" si="257"/>
        <v>discounted</v>
      </c>
      <c r="J4120" s="3">
        <f>Table3[[#This Row],[Quantity_Sold]]*Table3[[#This Row],[Selling_Price]]</f>
        <v>1992</v>
      </c>
      <c r="K4120" s="3">
        <f t="shared" si="258"/>
        <v>49.8</v>
      </c>
      <c r="L4120" s="3">
        <f t="shared" si="259"/>
        <v>1942.2</v>
      </c>
      <c r="M4120" s="3" t="str">
        <f>TEXT(Table3[[#This Row],[Date]], "mmmm")</f>
        <v>February</v>
      </c>
      <c r="N4120" s="3" t="str">
        <f>_xlfn.XLOOKUP(D4120,Customers!A:A,Customers!B:B )</f>
        <v>White and Sons</v>
      </c>
      <c r="O4120" s="3" t="str">
        <f>_xlfn.XLOOKUP(C4120,Books!A:A,Books!B:B)</f>
        <v>Loss peace on</v>
      </c>
      <c r="P4120" s="3" t="str">
        <f>INDEX(Customers!B:B,MATCH(D4120,Customers!A:A,0))</f>
        <v>White and Sons</v>
      </c>
    </row>
    <row r="4121" spans="1:16">
      <c r="A4121" t="s">
        <v>4768</v>
      </c>
      <c r="B4121" s="5">
        <v>44970</v>
      </c>
      <c r="C4121" t="s">
        <v>118</v>
      </c>
      <c r="D4121" t="s">
        <v>488</v>
      </c>
      <c r="E4121">
        <v>2</v>
      </c>
      <c r="F4121" t="str">
        <f t="shared" si="256"/>
        <v>normal</v>
      </c>
      <c r="G4121" s="3">
        <v>192</v>
      </c>
      <c r="H4121">
        <v>5</v>
      </c>
      <c r="I4121" t="str">
        <f t="shared" si="257"/>
        <v>discounted</v>
      </c>
      <c r="J4121" s="3">
        <f>Table3[[#This Row],[Quantity_Sold]]*Table3[[#This Row],[Selling_Price]]</f>
        <v>384</v>
      </c>
      <c r="K4121" s="3">
        <f t="shared" si="258"/>
        <v>9.6</v>
      </c>
      <c r="L4121" s="3">
        <f t="shared" si="259"/>
        <v>374.4</v>
      </c>
      <c r="M4121" s="3" t="str">
        <f>TEXT(Table3[[#This Row],[Date]], "mmmm")</f>
        <v>February</v>
      </c>
      <c r="N4121" s="3" t="str">
        <f>_xlfn.XLOOKUP(D4121,Customers!A:A,Customers!B:B )</f>
        <v>Young, Reed and Goodwin</v>
      </c>
      <c r="O4121" s="3" t="str">
        <f>_xlfn.XLOOKUP(C4121,Books!A:A,Books!B:B)</f>
        <v>Attorney</v>
      </c>
      <c r="P4121" s="3" t="str">
        <f>INDEX(Customers!B:B,MATCH(D4121,Customers!A:A,0))</f>
        <v>Young, Reed and Goodwin</v>
      </c>
    </row>
    <row r="4122" spans="1:16">
      <c r="A4122" t="s">
        <v>4769</v>
      </c>
      <c r="B4122" s="5">
        <v>44968</v>
      </c>
      <c r="C4122" t="s">
        <v>70</v>
      </c>
      <c r="D4122" t="s">
        <v>580</v>
      </c>
      <c r="E4122">
        <v>10</v>
      </c>
      <c r="F4122" t="str">
        <f t="shared" si="256"/>
        <v>Bulk</v>
      </c>
      <c r="G4122" s="3">
        <v>370</v>
      </c>
      <c r="H4122">
        <v>10</v>
      </c>
      <c r="I4122" t="str">
        <f t="shared" si="257"/>
        <v>discounted</v>
      </c>
      <c r="J4122" s="3">
        <f>Table3[[#This Row],[Quantity_Sold]]*Table3[[#This Row],[Selling_Price]]</f>
        <v>3700</v>
      </c>
      <c r="K4122" s="3">
        <f t="shared" si="258"/>
        <v>37</v>
      </c>
      <c r="L4122" s="3">
        <f t="shared" si="259"/>
        <v>3663</v>
      </c>
      <c r="M4122" s="3" t="str">
        <f>TEXT(Table3[[#This Row],[Date]], "mmmm")</f>
        <v>February</v>
      </c>
      <c r="N4122" s="3" t="str">
        <f>_xlfn.XLOOKUP(D4122,Customers!A:A,Customers!B:B )</f>
        <v>Brown-Walter</v>
      </c>
      <c r="O4122" s="3" t="str">
        <f>_xlfn.XLOOKUP(C4122,Books!A:A,Books!B:B)</f>
        <v>Assume wrong</v>
      </c>
      <c r="P4122" s="3" t="str">
        <f>INDEX(Customers!B:B,MATCH(D4122,Customers!A:A,0))</f>
        <v>Brown-Walter</v>
      </c>
    </row>
    <row r="4123" spans="1:16">
      <c r="A4123" t="s">
        <v>4770</v>
      </c>
      <c r="B4123" s="5">
        <v>44971</v>
      </c>
      <c r="C4123" t="s">
        <v>76</v>
      </c>
      <c r="D4123" t="s">
        <v>157</v>
      </c>
      <c r="E4123">
        <v>9</v>
      </c>
      <c r="F4123" t="str">
        <f t="shared" si="256"/>
        <v>Bulk</v>
      </c>
      <c r="G4123" s="3">
        <v>305</v>
      </c>
      <c r="H4123">
        <v>10</v>
      </c>
      <c r="I4123" t="str">
        <f t="shared" si="257"/>
        <v>discounted</v>
      </c>
      <c r="J4123" s="3">
        <f>Table3[[#This Row],[Quantity_Sold]]*Table3[[#This Row],[Selling_Price]]</f>
        <v>2745</v>
      </c>
      <c r="K4123" s="3">
        <f t="shared" si="258"/>
        <v>30.5</v>
      </c>
      <c r="L4123" s="3">
        <f t="shared" si="259"/>
        <v>2714.5</v>
      </c>
      <c r="M4123" s="3" t="str">
        <f>TEXT(Table3[[#This Row],[Date]], "mmmm")</f>
        <v>February</v>
      </c>
      <c r="N4123" s="3" t="str">
        <f>_xlfn.XLOOKUP(D4123,Customers!A:A,Customers!B:B )</f>
        <v>Brown PLC</v>
      </c>
      <c r="O4123" s="3" t="str">
        <f>_xlfn.XLOOKUP(C4123,Books!A:A,Books!B:B)</f>
        <v>Above treatment</v>
      </c>
      <c r="P4123" s="3" t="str">
        <f>INDEX(Customers!B:B,MATCH(D4123,Customers!A:A,0))</f>
        <v>Brown PLC</v>
      </c>
    </row>
    <row r="4124" spans="1:16">
      <c r="A4124" t="s">
        <v>4771</v>
      </c>
      <c r="B4124" s="5">
        <v>44973</v>
      </c>
      <c r="C4124" t="s">
        <v>104</v>
      </c>
      <c r="D4124" t="s">
        <v>260</v>
      </c>
      <c r="E4124">
        <v>1</v>
      </c>
      <c r="F4124" t="str">
        <f t="shared" si="256"/>
        <v>normal</v>
      </c>
      <c r="G4124" s="3">
        <v>465</v>
      </c>
      <c r="H4124">
        <v>15</v>
      </c>
      <c r="I4124" t="str">
        <f t="shared" si="257"/>
        <v>discounted</v>
      </c>
      <c r="J4124" s="3">
        <f>Table3[[#This Row],[Quantity_Sold]]*Table3[[#This Row],[Selling_Price]]</f>
        <v>465</v>
      </c>
      <c r="K4124" s="3">
        <f t="shared" si="258"/>
        <v>69.75</v>
      </c>
      <c r="L4124" s="3">
        <f t="shared" si="259"/>
        <v>395.25</v>
      </c>
      <c r="M4124" s="3" t="str">
        <f>TEXT(Table3[[#This Row],[Date]], "mmmm")</f>
        <v>February</v>
      </c>
      <c r="N4124" s="3" t="str">
        <f>_xlfn.XLOOKUP(D4124,Customers!A:A,Customers!B:B )</f>
        <v>Thomas-Melendez</v>
      </c>
      <c r="O4124" s="3" t="str">
        <f>_xlfn.XLOOKUP(C4124,Books!A:A,Books!B:B)</f>
        <v>Process find daughter</v>
      </c>
      <c r="P4124" s="3" t="str">
        <f>INDEX(Customers!B:B,MATCH(D4124,Customers!A:A,0))</f>
        <v>Thomas-Melendez</v>
      </c>
    </row>
    <row r="4125" spans="1:16">
      <c r="A4125" t="s">
        <v>4772</v>
      </c>
      <c r="B4125" s="5">
        <v>44963</v>
      </c>
      <c r="C4125" t="s">
        <v>54</v>
      </c>
      <c r="D4125" t="s">
        <v>534</v>
      </c>
      <c r="E4125">
        <v>1</v>
      </c>
      <c r="F4125" t="str">
        <f t="shared" si="256"/>
        <v>normal</v>
      </c>
      <c r="G4125" s="3">
        <v>421</v>
      </c>
      <c r="H4125">
        <v>5</v>
      </c>
      <c r="I4125" t="str">
        <f t="shared" si="257"/>
        <v>discounted</v>
      </c>
      <c r="J4125" s="3">
        <f>Table3[[#This Row],[Quantity_Sold]]*Table3[[#This Row],[Selling_Price]]</f>
        <v>421</v>
      </c>
      <c r="K4125" s="3">
        <f t="shared" si="258"/>
        <v>21.05</v>
      </c>
      <c r="L4125" s="3">
        <f t="shared" si="259"/>
        <v>399.95</v>
      </c>
      <c r="M4125" s="3" t="str">
        <f>TEXT(Table3[[#This Row],[Date]], "mmmm")</f>
        <v>February</v>
      </c>
      <c r="N4125" s="3" t="str">
        <f>_xlfn.XLOOKUP(D4125,Customers!A:A,Customers!B:B )</f>
        <v>Gonzalez Inc</v>
      </c>
      <c r="O4125" s="3" t="str">
        <f>_xlfn.XLOOKUP(C4125,Books!A:A,Books!B:B)</f>
        <v>Author director</v>
      </c>
      <c r="P4125" s="3" t="str">
        <f>INDEX(Customers!B:B,MATCH(D4125,Customers!A:A,0))</f>
        <v>Gonzalez Inc</v>
      </c>
    </row>
    <row r="4126" spans="1:16">
      <c r="A4126" t="s">
        <v>4773</v>
      </c>
      <c r="B4126" s="5">
        <v>44977</v>
      </c>
      <c r="C4126" t="s">
        <v>86</v>
      </c>
      <c r="D4126" t="s">
        <v>614</v>
      </c>
      <c r="E4126">
        <v>6</v>
      </c>
      <c r="F4126" t="str">
        <f t="shared" si="256"/>
        <v>Bulk</v>
      </c>
      <c r="G4126" s="3">
        <v>356</v>
      </c>
      <c r="H4126">
        <v>10</v>
      </c>
      <c r="I4126" t="str">
        <f t="shared" si="257"/>
        <v>discounted</v>
      </c>
      <c r="J4126" s="3">
        <f>Table3[[#This Row],[Quantity_Sold]]*Table3[[#This Row],[Selling_Price]]</f>
        <v>2136</v>
      </c>
      <c r="K4126" s="3">
        <f t="shared" si="258"/>
        <v>35.6</v>
      </c>
      <c r="L4126" s="3">
        <f t="shared" si="259"/>
        <v>2100.4</v>
      </c>
      <c r="M4126" s="3" t="str">
        <f>TEXT(Table3[[#This Row],[Date]], "mmmm")</f>
        <v>February</v>
      </c>
      <c r="N4126" s="3" t="str">
        <f>_xlfn.XLOOKUP(D4126,Customers!A:A,Customers!B:B )</f>
        <v>Morgan PLC</v>
      </c>
      <c r="O4126" s="3" t="str">
        <f>_xlfn.XLOOKUP(C4126,Books!A:A,Books!B:B)</f>
        <v>While responsibility</v>
      </c>
      <c r="P4126" s="3" t="str">
        <f>INDEX(Customers!B:B,MATCH(D4126,Customers!A:A,0))</f>
        <v>Morgan PLC</v>
      </c>
    </row>
    <row r="4127" spans="1:16">
      <c r="A4127" t="s">
        <v>4774</v>
      </c>
      <c r="B4127" s="5">
        <v>44976</v>
      </c>
      <c r="C4127" t="s">
        <v>26</v>
      </c>
      <c r="D4127" t="s">
        <v>632</v>
      </c>
      <c r="E4127">
        <v>7</v>
      </c>
      <c r="F4127" t="str">
        <f t="shared" si="256"/>
        <v>Bulk</v>
      </c>
      <c r="G4127" s="3">
        <v>210</v>
      </c>
      <c r="H4127">
        <v>10</v>
      </c>
      <c r="I4127" t="str">
        <f t="shared" si="257"/>
        <v>discounted</v>
      </c>
      <c r="J4127" s="3">
        <f>Table3[[#This Row],[Quantity_Sold]]*Table3[[#This Row],[Selling_Price]]</f>
        <v>1470</v>
      </c>
      <c r="K4127" s="3">
        <f t="shared" si="258"/>
        <v>21</v>
      </c>
      <c r="L4127" s="3">
        <f t="shared" si="259"/>
        <v>1449</v>
      </c>
      <c r="M4127" s="3" t="str">
        <f>TEXT(Table3[[#This Row],[Date]], "mmmm")</f>
        <v>February</v>
      </c>
      <c r="N4127" s="3" t="str">
        <f>_xlfn.XLOOKUP(D4127,Customers!A:A,Customers!B:B )</f>
        <v>Jones-Hunter</v>
      </c>
      <c r="O4127" s="3" t="str">
        <f>_xlfn.XLOOKUP(C4127,Books!A:A,Books!B:B)</f>
        <v>Nearly material</v>
      </c>
      <c r="P4127" s="3" t="str">
        <f>INDEX(Customers!B:B,MATCH(D4127,Customers!A:A,0))</f>
        <v>Jones-Hunter</v>
      </c>
    </row>
    <row r="4128" spans="1:16">
      <c r="A4128" t="s">
        <v>4775</v>
      </c>
      <c r="B4128" s="5">
        <v>44960</v>
      </c>
      <c r="C4128" t="s">
        <v>118</v>
      </c>
      <c r="D4128" t="s">
        <v>290</v>
      </c>
      <c r="E4128">
        <v>9</v>
      </c>
      <c r="F4128" t="str">
        <f t="shared" si="256"/>
        <v>Bulk</v>
      </c>
      <c r="G4128" s="3">
        <v>192</v>
      </c>
      <c r="H4128">
        <v>0</v>
      </c>
      <c r="I4128" t="str">
        <f t="shared" si="257"/>
        <v>full price</v>
      </c>
      <c r="J4128" s="3">
        <f>Table3[[#This Row],[Quantity_Sold]]*Table3[[#This Row],[Selling_Price]]</f>
        <v>1728</v>
      </c>
      <c r="K4128" s="3">
        <f t="shared" si="258"/>
        <v>0</v>
      </c>
      <c r="L4128" s="3">
        <f t="shared" si="259"/>
        <v>1728</v>
      </c>
      <c r="M4128" s="3" t="str">
        <f>TEXT(Table3[[#This Row],[Date]], "mmmm")</f>
        <v>February</v>
      </c>
      <c r="N4128" s="3" t="str">
        <f>_xlfn.XLOOKUP(D4128,Customers!A:A,Customers!B:B )</f>
        <v>Kaiser Group</v>
      </c>
      <c r="O4128" s="3" t="str">
        <f>_xlfn.XLOOKUP(C4128,Books!A:A,Books!B:B)</f>
        <v>Attorney</v>
      </c>
      <c r="P4128" s="3" t="str">
        <f>INDEX(Customers!B:B,MATCH(D4128,Customers!A:A,0))</f>
        <v>Kaiser Group</v>
      </c>
    </row>
    <row r="4129" spans="1:16">
      <c r="A4129" t="s">
        <v>4776</v>
      </c>
      <c r="B4129" s="5">
        <v>44972</v>
      </c>
      <c r="C4129" t="s">
        <v>46</v>
      </c>
      <c r="D4129" t="s">
        <v>540</v>
      </c>
      <c r="E4129">
        <v>1</v>
      </c>
      <c r="F4129" t="str">
        <f t="shared" si="256"/>
        <v>normal</v>
      </c>
      <c r="G4129" s="3">
        <v>167</v>
      </c>
      <c r="H4129">
        <v>5</v>
      </c>
      <c r="I4129" t="str">
        <f t="shared" si="257"/>
        <v>discounted</v>
      </c>
      <c r="J4129" s="3">
        <f>Table3[[#This Row],[Quantity_Sold]]*Table3[[#This Row],[Selling_Price]]</f>
        <v>167</v>
      </c>
      <c r="K4129" s="3">
        <f t="shared" si="258"/>
        <v>8.35</v>
      </c>
      <c r="L4129" s="3">
        <f t="shared" si="259"/>
        <v>158.65</v>
      </c>
      <c r="M4129" s="3" t="str">
        <f>TEXT(Table3[[#This Row],[Date]], "mmmm")</f>
        <v>February</v>
      </c>
      <c r="N4129" s="3" t="str">
        <f>_xlfn.XLOOKUP(D4129,Customers!A:A,Customers!B:B )</f>
        <v>Patel-Thomas</v>
      </c>
      <c r="O4129" s="3" t="str">
        <f>_xlfn.XLOOKUP(C4129,Books!A:A,Books!B:B)</f>
        <v>Result population age</v>
      </c>
      <c r="P4129" s="3" t="str">
        <f>INDEX(Customers!B:B,MATCH(D4129,Customers!A:A,0))</f>
        <v>Patel-Thomas</v>
      </c>
    </row>
    <row r="4130" spans="1:16">
      <c r="A4130" t="s">
        <v>4777</v>
      </c>
      <c r="B4130" s="5">
        <v>44983</v>
      </c>
      <c r="C4130" t="s">
        <v>76</v>
      </c>
      <c r="D4130" t="s">
        <v>244</v>
      </c>
      <c r="E4130">
        <v>1</v>
      </c>
      <c r="F4130" t="str">
        <f t="shared" si="256"/>
        <v>normal</v>
      </c>
      <c r="G4130" s="3">
        <v>305</v>
      </c>
      <c r="H4130">
        <v>15</v>
      </c>
      <c r="I4130" t="str">
        <f t="shared" si="257"/>
        <v>discounted</v>
      </c>
      <c r="J4130" s="3">
        <f>Table3[[#This Row],[Quantity_Sold]]*Table3[[#This Row],[Selling_Price]]</f>
        <v>305</v>
      </c>
      <c r="K4130" s="3">
        <f t="shared" si="258"/>
        <v>45.75</v>
      </c>
      <c r="L4130" s="3">
        <f t="shared" si="259"/>
        <v>259.25</v>
      </c>
      <c r="M4130" s="3" t="str">
        <f>TEXT(Table3[[#This Row],[Date]], "mmmm")</f>
        <v>February</v>
      </c>
      <c r="N4130" s="3" t="str">
        <f>_xlfn.XLOOKUP(D4130,Customers!A:A,Customers!B:B )</f>
        <v>Byrd, Dixon and Kennedy</v>
      </c>
      <c r="O4130" s="3" t="str">
        <f>_xlfn.XLOOKUP(C4130,Books!A:A,Books!B:B)</f>
        <v>Above treatment</v>
      </c>
      <c r="P4130" s="3" t="str">
        <f>INDEX(Customers!B:B,MATCH(D4130,Customers!A:A,0))</f>
        <v>Byrd, Dixon and Kennedy</v>
      </c>
    </row>
    <row r="4131" spans="1:16">
      <c r="A4131" t="s">
        <v>4778</v>
      </c>
      <c r="B4131" s="5">
        <v>44977</v>
      </c>
      <c r="C4131" t="s">
        <v>100</v>
      </c>
      <c r="D4131" t="s">
        <v>360</v>
      </c>
      <c r="E4131">
        <v>8</v>
      </c>
      <c r="F4131" t="str">
        <f t="shared" si="256"/>
        <v>Bulk</v>
      </c>
      <c r="G4131" s="3">
        <v>334</v>
      </c>
      <c r="H4131">
        <v>15</v>
      </c>
      <c r="I4131" t="str">
        <f t="shared" si="257"/>
        <v>discounted</v>
      </c>
      <c r="J4131" s="3">
        <f>Table3[[#This Row],[Quantity_Sold]]*Table3[[#This Row],[Selling_Price]]</f>
        <v>2672</v>
      </c>
      <c r="K4131" s="3">
        <f t="shared" si="258"/>
        <v>50.1</v>
      </c>
      <c r="L4131" s="3">
        <f t="shared" si="259"/>
        <v>2621.9</v>
      </c>
      <c r="M4131" s="3" t="str">
        <f>TEXT(Table3[[#This Row],[Date]], "mmmm")</f>
        <v>February</v>
      </c>
      <c r="N4131" s="3" t="str">
        <f>_xlfn.XLOOKUP(D4131,Customers!A:A,Customers!B:B )</f>
        <v>Guzman Ltd</v>
      </c>
      <c r="O4131" s="3" t="str">
        <f>_xlfn.XLOOKUP(C4131,Books!A:A,Books!B:B)</f>
        <v>Prevent particularly wrong</v>
      </c>
      <c r="P4131" s="3" t="str">
        <f>INDEX(Customers!B:B,MATCH(D4131,Customers!A:A,0))</f>
        <v>Guzman Ltd</v>
      </c>
    </row>
    <row r="4132" spans="1:16">
      <c r="A4132" t="s">
        <v>4779</v>
      </c>
      <c r="B4132" s="5">
        <v>44982</v>
      </c>
      <c r="C4132" t="s">
        <v>120</v>
      </c>
      <c r="D4132" t="s">
        <v>176</v>
      </c>
      <c r="E4132">
        <v>5</v>
      </c>
      <c r="F4132" t="str">
        <f t="shared" si="256"/>
        <v>normal</v>
      </c>
      <c r="G4132" s="3">
        <v>204</v>
      </c>
      <c r="H4132">
        <v>10</v>
      </c>
      <c r="I4132" t="str">
        <f t="shared" si="257"/>
        <v>discounted</v>
      </c>
      <c r="J4132" s="3">
        <f>Table3[[#This Row],[Quantity_Sold]]*Table3[[#This Row],[Selling_Price]]</f>
        <v>1020</v>
      </c>
      <c r="K4132" s="3">
        <f t="shared" si="258"/>
        <v>20.399999999999999</v>
      </c>
      <c r="L4132" s="3">
        <f t="shared" si="259"/>
        <v>999.6</v>
      </c>
      <c r="M4132" s="3" t="str">
        <f>TEXT(Table3[[#This Row],[Date]], "mmmm")</f>
        <v>February</v>
      </c>
      <c r="N4132" s="3" t="str">
        <f>_xlfn.XLOOKUP(D4132,Customers!A:A,Customers!B:B )</f>
        <v>Pierce, Cross and Solomon</v>
      </c>
      <c r="O4132" s="3" t="str">
        <f>_xlfn.XLOOKUP(C4132,Books!A:A,Books!B:B)</f>
        <v>Expect turn</v>
      </c>
      <c r="P4132" s="3" t="str">
        <f>INDEX(Customers!B:B,MATCH(D4132,Customers!A:A,0))</f>
        <v>Pierce, Cross and Solomon</v>
      </c>
    </row>
    <row r="4133" spans="1:16">
      <c r="A4133" t="s">
        <v>4780</v>
      </c>
      <c r="B4133" s="5">
        <v>44984</v>
      </c>
      <c r="C4133" t="s">
        <v>92</v>
      </c>
      <c r="D4133" t="s">
        <v>296</v>
      </c>
      <c r="E4133">
        <v>4</v>
      </c>
      <c r="F4133" t="str">
        <f t="shared" si="256"/>
        <v>normal</v>
      </c>
      <c r="G4133" s="3">
        <v>381</v>
      </c>
      <c r="H4133">
        <v>5</v>
      </c>
      <c r="I4133" t="str">
        <f t="shared" si="257"/>
        <v>discounted</v>
      </c>
      <c r="J4133" s="3">
        <f>Table3[[#This Row],[Quantity_Sold]]*Table3[[#This Row],[Selling_Price]]</f>
        <v>1524</v>
      </c>
      <c r="K4133" s="3">
        <f t="shared" si="258"/>
        <v>19.05</v>
      </c>
      <c r="L4133" s="3">
        <f t="shared" si="259"/>
        <v>1504.95</v>
      </c>
      <c r="M4133" s="3" t="str">
        <f>TEXT(Table3[[#This Row],[Date]], "mmmm")</f>
        <v>February</v>
      </c>
      <c r="N4133" s="3" t="str">
        <f>_xlfn.XLOOKUP(D4133,Customers!A:A,Customers!B:B )</f>
        <v>Lee, Mullen and Hall</v>
      </c>
      <c r="O4133" s="3" t="str">
        <f>_xlfn.XLOOKUP(C4133,Books!A:A,Books!B:B)</f>
        <v>Also general growth local</v>
      </c>
      <c r="P4133" s="3" t="str">
        <f>INDEX(Customers!B:B,MATCH(D4133,Customers!A:A,0))</f>
        <v>Lee, Mullen and Hall</v>
      </c>
    </row>
    <row r="4134" spans="1:16">
      <c r="A4134" t="s">
        <v>4781</v>
      </c>
      <c r="B4134" s="5">
        <v>44971</v>
      </c>
      <c r="C4134" t="s">
        <v>108</v>
      </c>
      <c r="D4134" t="s">
        <v>370</v>
      </c>
      <c r="E4134">
        <v>6</v>
      </c>
      <c r="F4134" t="str">
        <f t="shared" si="256"/>
        <v>Bulk</v>
      </c>
      <c r="G4134" s="3">
        <v>287</v>
      </c>
      <c r="H4134">
        <v>15</v>
      </c>
      <c r="I4134" t="str">
        <f t="shared" si="257"/>
        <v>discounted</v>
      </c>
      <c r="J4134" s="3">
        <f>Table3[[#This Row],[Quantity_Sold]]*Table3[[#This Row],[Selling_Price]]</f>
        <v>1722</v>
      </c>
      <c r="K4134" s="3">
        <f t="shared" si="258"/>
        <v>43.05</v>
      </c>
      <c r="L4134" s="3">
        <f t="shared" si="259"/>
        <v>1678.95</v>
      </c>
      <c r="M4134" s="3" t="str">
        <f>TEXT(Table3[[#This Row],[Date]], "mmmm")</f>
        <v>February</v>
      </c>
      <c r="N4134" s="3" t="str">
        <f>_xlfn.XLOOKUP(D4134,Customers!A:A,Customers!B:B )</f>
        <v>Nielsen Ltd</v>
      </c>
      <c r="O4134" s="3" t="str">
        <f>_xlfn.XLOOKUP(C4134,Books!A:A,Books!B:B)</f>
        <v>Front</v>
      </c>
      <c r="P4134" s="3" t="str">
        <f>INDEX(Customers!B:B,MATCH(D4134,Customers!A:A,0))</f>
        <v>Nielsen Ltd</v>
      </c>
    </row>
    <row r="4135" spans="1:16">
      <c r="A4135" t="s">
        <v>4782</v>
      </c>
      <c r="B4135" s="5">
        <v>44964</v>
      </c>
      <c r="C4135" t="s">
        <v>112</v>
      </c>
      <c r="D4135" t="s">
        <v>132</v>
      </c>
      <c r="E4135">
        <v>5</v>
      </c>
      <c r="F4135" t="str">
        <f t="shared" si="256"/>
        <v>normal</v>
      </c>
      <c r="G4135" s="3">
        <v>462</v>
      </c>
      <c r="H4135">
        <v>15</v>
      </c>
      <c r="I4135" t="str">
        <f t="shared" si="257"/>
        <v>discounted</v>
      </c>
      <c r="J4135" s="3">
        <f>Table3[[#This Row],[Quantity_Sold]]*Table3[[#This Row],[Selling_Price]]</f>
        <v>2310</v>
      </c>
      <c r="K4135" s="3">
        <f t="shared" si="258"/>
        <v>69.3</v>
      </c>
      <c r="L4135" s="3">
        <f t="shared" si="259"/>
        <v>2240.6999999999998</v>
      </c>
      <c r="M4135" s="3" t="str">
        <f>TEXT(Table3[[#This Row],[Date]], "mmmm")</f>
        <v>February</v>
      </c>
      <c r="N4135" s="3" t="str">
        <f>_xlfn.XLOOKUP(D4135,Customers!A:A,Customers!B:B )</f>
        <v>Harris, Wilkinson and Barber</v>
      </c>
      <c r="O4135" s="3" t="str">
        <f>_xlfn.XLOOKUP(C4135,Books!A:A,Books!B:B)</f>
        <v>Now stage</v>
      </c>
      <c r="P4135" s="3" t="str">
        <f>INDEX(Customers!B:B,MATCH(D4135,Customers!A:A,0))</f>
        <v>Harris, Wilkinson and Barber</v>
      </c>
    </row>
    <row r="4136" spans="1:16">
      <c r="A4136" t="s">
        <v>4783</v>
      </c>
      <c r="B4136" s="5">
        <v>44973</v>
      </c>
      <c r="C4136" t="s">
        <v>42</v>
      </c>
      <c r="D4136" t="s">
        <v>364</v>
      </c>
      <c r="E4136">
        <v>1</v>
      </c>
      <c r="F4136" t="str">
        <f t="shared" si="256"/>
        <v>normal</v>
      </c>
      <c r="G4136" s="3">
        <v>303</v>
      </c>
      <c r="H4136">
        <v>5</v>
      </c>
      <c r="I4136" t="str">
        <f t="shared" si="257"/>
        <v>discounted</v>
      </c>
      <c r="J4136" s="3">
        <f>Table3[[#This Row],[Quantity_Sold]]*Table3[[#This Row],[Selling_Price]]</f>
        <v>303</v>
      </c>
      <c r="K4136" s="3">
        <f t="shared" si="258"/>
        <v>15.15</v>
      </c>
      <c r="L4136" s="3">
        <f t="shared" si="259"/>
        <v>287.85000000000002</v>
      </c>
      <c r="M4136" s="3" t="str">
        <f>TEXT(Table3[[#This Row],[Date]], "mmmm")</f>
        <v>February</v>
      </c>
      <c r="N4136" s="3" t="str">
        <f>_xlfn.XLOOKUP(D4136,Customers!A:A,Customers!B:B )</f>
        <v>Mann PLC</v>
      </c>
      <c r="O4136" s="3" t="str">
        <f>_xlfn.XLOOKUP(C4136,Books!A:A,Books!B:B)</f>
        <v>Industry sport interesting</v>
      </c>
      <c r="P4136" s="3" t="str">
        <f>INDEX(Customers!B:B,MATCH(D4136,Customers!A:A,0))</f>
        <v>Mann PLC</v>
      </c>
    </row>
    <row r="4137" spans="1:16">
      <c r="A4137" t="s">
        <v>4784</v>
      </c>
      <c r="B4137" s="5">
        <v>44981</v>
      </c>
      <c r="C4137" t="s">
        <v>46</v>
      </c>
      <c r="D4137" t="s">
        <v>366</v>
      </c>
      <c r="E4137">
        <v>3</v>
      </c>
      <c r="F4137" t="str">
        <f t="shared" si="256"/>
        <v>normal</v>
      </c>
      <c r="G4137" s="3">
        <v>167</v>
      </c>
      <c r="H4137">
        <v>0</v>
      </c>
      <c r="I4137" t="str">
        <f t="shared" si="257"/>
        <v>full price</v>
      </c>
      <c r="J4137" s="3">
        <f>Table3[[#This Row],[Quantity_Sold]]*Table3[[#This Row],[Selling_Price]]</f>
        <v>501</v>
      </c>
      <c r="K4137" s="3">
        <f t="shared" si="258"/>
        <v>0</v>
      </c>
      <c r="L4137" s="3">
        <f t="shared" si="259"/>
        <v>501</v>
      </c>
      <c r="M4137" s="3" t="str">
        <f>TEXT(Table3[[#This Row],[Date]], "mmmm")</f>
        <v>February</v>
      </c>
      <c r="N4137" s="3" t="str">
        <f>_xlfn.XLOOKUP(D4137,Customers!A:A,Customers!B:B )</f>
        <v>Carr Ltd</v>
      </c>
      <c r="O4137" s="3" t="str">
        <f>_xlfn.XLOOKUP(C4137,Books!A:A,Books!B:B)</f>
        <v>Result population age</v>
      </c>
      <c r="P4137" s="3" t="str">
        <f>INDEX(Customers!B:B,MATCH(D4137,Customers!A:A,0))</f>
        <v>Carr Ltd</v>
      </c>
    </row>
    <row r="4138" spans="1:16">
      <c r="A4138" t="s">
        <v>4785</v>
      </c>
      <c r="B4138" s="5">
        <v>44975</v>
      </c>
      <c r="C4138" t="s">
        <v>54</v>
      </c>
      <c r="D4138" t="s">
        <v>450</v>
      </c>
      <c r="E4138">
        <v>6</v>
      </c>
      <c r="F4138" t="str">
        <f t="shared" si="256"/>
        <v>Bulk</v>
      </c>
      <c r="G4138" s="3">
        <v>421</v>
      </c>
      <c r="H4138">
        <v>5</v>
      </c>
      <c r="I4138" t="str">
        <f t="shared" si="257"/>
        <v>discounted</v>
      </c>
      <c r="J4138" s="3">
        <f>Table3[[#This Row],[Quantity_Sold]]*Table3[[#This Row],[Selling_Price]]</f>
        <v>2526</v>
      </c>
      <c r="K4138" s="3">
        <f t="shared" si="258"/>
        <v>21.05</v>
      </c>
      <c r="L4138" s="3">
        <f t="shared" si="259"/>
        <v>2504.9499999999998</v>
      </c>
      <c r="M4138" s="3" t="str">
        <f>TEXT(Table3[[#This Row],[Date]], "mmmm")</f>
        <v>February</v>
      </c>
      <c r="N4138" s="3" t="str">
        <f>_xlfn.XLOOKUP(D4138,Customers!A:A,Customers!B:B )</f>
        <v>Garcia, Garcia and Rose</v>
      </c>
      <c r="O4138" s="3" t="str">
        <f>_xlfn.XLOOKUP(C4138,Books!A:A,Books!B:B)</f>
        <v>Author director</v>
      </c>
      <c r="P4138" s="3" t="str">
        <f>INDEX(Customers!B:B,MATCH(D4138,Customers!A:A,0))</f>
        <v>Garcia, Garcia and Rose</v>
      </c>
    </row>
    <row r="4139" spans="1:16">
      <c r="A4139" t="s">
        <v>4786</v>
      </c>
      <c r="B4139" s="5">
        <v>44964</v>
      </c>
      <c r="C4139" t="s">
        <v>78</v>
      </c>
      <c r="D4139" t="s">
        <v>554</v>
      </c>
      <c r="E4139">
        <v>1</v>
      </c>
      <c r="F4139" t="str">
        <f t="shared" si="256"/>
        <v>normal</v>
      </c>
      <c r="G4139" s="3">
        <v>288</v>
      </c>
      <c r="H4139">
        <v>15</v>
      </c>
      <c r="I4139" t="str">
        <f t="shared" si="257"/>
        <v>discounted</v>
      </c>
      <c r="J4139" s="3">
        <f>Table3[[#This Row],[Quantity_Sold]]*Table3[[#This Row],[Selling_Price]]</f>
        <v>288</v>
      </c>
      <c r="K4139" s="3">
        <f t="shared" si="258"/>
        <v>43.2</v>
      </c>
      <c r="L4139" s="3">
        <f t="shared" si="259"/>
        <v>244.8</v>
      </c>
      <c r="M4139" s="3" t="str">
        <f>TEXT(Table3[[#This Row],[Date]], "mmmm")</f>
        <v>February</v>
      </c>
      <c r="N4139" s="3" t="str">
        <f>_xlfn.XLOOKUP(D4139,Customers!A:A,Customers!B:B )</f>
        <v>Casey-Orozco</v>
      </c>
      <c r="O4139" s="3" t="str">
        <f>_xlfn.XLOOKUP(C4139,Books!A:A,Books!B:B)</f>
        <v>Visit although I</v>
      </c>
      <c r="P4139" s="3" t="str">
        <f>INDEX(Customers!B:B,MATCH(D4139,Customers!A:A,0))</f>
        <v>Casey-Orozco</v>
      </c>
    </row>
    <row r="4140" spans="1:16">
      <c r="A4140" t="s">
        <v>4787</v>
      </c>
      <c r="B4140" s="5">
        <v>44965</v>
      </c>
      <c r="C4140" t="s">
        <v>120</v>
      </c>
      <c r="D4140" t="s">
        <v>462</v>
      </c>
      <c r="E4140">
        <v>3</v>
      </c>
      <c r="F4140" t="str">
        <f t="shared" si="256"/>
        <v>normal</v>
      </c>
      <c r="G4140" s="3">
        <v>204</v>
      </c>
      <c r="H4140">
        <v>0</v>
      </c>
      <c r="I4140" t="str">
        <f t="shared" si="257"/>
        <v>full price</v>
      </c>
      <c r="J4140" s="3">
        <f>Table3[[#This Row],[Quantity_Sold]]*Table3[[#This Row],[Selling_Price]]</f>
        <v>612</v>
      </c>
      <c r="K4140" s="3">
        <f t="shared" si="258"/>
        <v>0</v>
      </c>
      <c r="L4140" s="3">
        <f t="shared" si="259"/>
        <v>612</v>
      </c>
      <c r="M4140" s="3" t="str">
        <f>TEXT(Table3[[#This Row],[Date]], "mmmm")</f>
        <v>February</v>
      </c>
      <c r="N4140" s="3" t="str">
        <f>_xlfn.XLOOKUP(D4140,Customers!A:A,Customers!B:B )</f>
        <v>Harris Ltd</v>
      </c>
      <c r="O4140" s="3" t="str">
        <f>_xlfn.XLOOKUP(C4140,Books!A:A,Books!B:B)</f>
        <v>Expect turn</v>
      </c>
      <c r="P4140" s="3" t="str">
        <f>INDEX(Customers!B:B,MATCH(D4140,Customers!A:A,0))</f>
        <v>Harris Ltd</v>
      </c>
    </row>
    <row r="4141" spans="1:16">
      <c r="A4141" t="s">
        <v>4788</v>
      </c>
      <c r="B4141" s="5">
        <v>44970</v>
      </c>
      <c r="C4141" t="s">
        <v>106</v>
      </c>
      <c r="D4141" t="s">
        <v>284</v>
      </c>
      <c r="E4141">
        <v>1</v>
      </c>
      <c r="F4141" t="str">
        <f t="shared" si="256"/>
        <v>normal</v>
      </c>
      <c r="G4141" s="3">
        <v>219</v>
      </c>
      <c r="H4141">
        <v>10</v>
      </c>
      <c r="I4141" t="str">
        <f t="shared" si="257"/>
        <v>discounted</v>
      </c>
      <c r="J4141" s="3">
        <f>Table3[[#This Row],[Quantity_Sold]]*Table3[[#This Row],[Selling_Price]]</f>
        <v>219</v>
      </c>
      <c r="K4141" s="3">
        <f t="shared" si="258"/>
        <v>21.9</v>
      </c>
      <c r="L4141" s="3">
        <f t="shared" si="259"/>
        <v>197.1</v>
      </c>
      <c r="M4141" s="3" t="str">
        <f>TEXT(Table3[[#This Row],[Date]], "mmmm")</f>
        <v>February</v>
      </c>
      <c r="N4141" s="3" t="str">
        <f>_xlfn.XLOOKUP(D4141,Customers!A:A,Customers!B:B )</f>
        <v>Rodriguez, Evans and Valdez</v>
      </c>
      <c r="O4141" s="3" t="str">
        <f>_xlfn.XLOOKUP(C4141,Books!A:A,Books!B:B)</f>
        <v>Some may</v>
      </c>
      <c r="P4141" s="3" t="str">
        <f>INDEX(Customers!B:B,MATCH(D4141,Customers!A:A,0))</f>
        <v>Rodriguez, Evans and Valdez</v>
      </c>
    </row>
    <row r="4142" spans="1:16">
      <c r="A4142" t="s">
        <v>4789</v>
      </c>
      <c r="B4142" s="5">
        <v>44963</v>
      </c>
      <c r="C4142" t="s">
        <v>40</v>
      </c>
      <c r="D4142" t="s">
        <v>430</v>
      </c>
      <c r="E4142">
        <v>4</v>
      </c>
      <c r="F4142" t="str">
        <f t="shared" si="256"/>
        <v>normal</v>
      </c>
      <c r="G4142" s="3">
        <v>427</v>
      </c>
      <c r="H4142">
        <v>15</v>
      </c>
      <c r="I4142" t="str">
        <f t="shared" si="257"/>
        <v>discounted</v>
      </c>
      <c r="J4142" s="3">
        <f>Table3[[#This Row],[Quantity_Sold]]*Table3[[#This Row],[Selling_Price]]</f>
        <v>1708</v>
      </c>
      <c r="K4142" s="3">
        <f t="shared" si="258"/>
        <v>64.05</v>
      </c>
      <c r="L4142" s="3">
        <f t="shared" si="259"/>
        <v>1643.95</v>
      </c>
      <c r="M4142" s="3" t="str">
        <f>TEXT(Table3[[#This Row],[Date]], "mmmm")</f>
        <v>February</v>
      </c>
      <c r="N4142" s="3" t="str">
        <f>_xlfn.XLOOKUP(D4142,Customers!A:A,Customers!B:B )</f>
        <v>Ford PLC</v>
      </c>
      <c r="O4142" s="3" t="str">
        <f>_xlfn.XLOOKUP(C4142,Books!A:A,Books!B:B)</f>
        <v>Big thought where</v>
      </c>
      <c r="P4142" s="3" t="str">
        <f>INDEX(Customers!B:B,MATCH(D4142,Customers!A:A,0))</f>
        <v>Ford PLC</v>
      </c>
    </row>
    <row r="4143" spans="1:16">
      <c r="A4143" t="s">
        <v>4790</v>
      </c>
      <c r="B4143" s="5">
        <v>44970</v>
      </c>
      <c r="C4143" t="s">
        <v>126</v>
      </c>
      <c r="D4143" t="s">
        <v>630</v>
      </c>
      <c r="E4143">
        <v>9</v>
      </c>
      <c r="F4143" t="str">
        <f t="shared" si="256"/>
        <v>Bulk</v>
      </c>
      <c r="G4143" s="3">
        <v>399</v>
      </c>
      <c r="H4143">
        <v>15</v>
      </c>
      <c r="I4143" t="str">
        <f t="shared" si="257"/>
        <v>discounted</v>
      </c>
      <c r="J4143" s="3">
        <f>Table3[[#This Row],[Quantity_Sold]]*Table3[[#This Row],[Selling_Price]]</f>
        <v>3591</v>
      </c>
      <c r="K4143" s="3">
        <f t="shared" si="258"/>
        <v>59.85</v>
      </c>
      <c r="L4143" s="3">
        <f t="shared" si="259"/>
        <v>3531.15</v>
      </c>
      <c r="M4143" s="3" t="str">
        <f>TEXT(Table3[[#This Row],[Date]], "mmmm")</f>
        <v>February</v>
      </c>
      <c r="N4143" s="3" t="str">
        <f>_xlfn.XLOOKUP(D4143,Customers!A:A,Customers!B:B )</f>
        <v>Harding-Johns</v>
      </c>
      <c r="O4143" s="3" t="str">
        <f>_xlfn.XLOOKUP(C4143,Books!A:A,Books!B:B)</f>
        <v>Ahead leg senior</v>
      </c>
      <c r="P4143" s="3" t="str">
        <f>INDEX(Customers!B:B,MATCH(D4143,Customers!A:A,0))</f>
        <v>Harding-Johns</v>
      </c>
    </row>
    <row r="4144" spans="1:16">
      <c r="A4144" t="s">
        <v>4791</v>
      </c>
      <c r="B4144" s="5">
        <v>44977</v>
      </c>
      <c r="C4144" t="s">
        <v>50</v>
      </c>
      <c r="D4144" t="s">
        <v>316</v>
      </c>
      <c r="E4144">
        <v>6</v>
      </c>
      <c r="F4144" t="str">
        <f t="shared" si="256"/>
        <v>Bulk</v>
      </c>
      <c r="G4144" s="3">
        <v>269</v>
      </c>
      <c r="H4144">
        <v>10</v>
      </c>
      <c r="I4144" t="str">
        <f t="shared" si="257"/>
        <v>discounted</v>
      </c>
      <c r="J4144" s="3">
        <f>Table3[[#This Row],[Quantity_Sold]]*Table3[[#This Row],[Selling_Price]]</f>
        <v>1614</v>
      </c>
      <c r="K4144" s="3">
        <f t="shared" si="258"/>
        <v>26.9</v>
      </c>
      <c r="L4144" s="3">
        <f t="shared" si="259"/>
        <v>1587.1</v>
      </c>
      <c r="M4144" s="3" t="str">
        <f>TEXT(Table3[[#This Row],[Date]], "mmmm")</f>
        <v>February</v>
      </c>
      <c r="N4144" s="3" t="str">
        <f>_xlfn.XLOOKUP(D4144,Customers!A:A,Customers!B:B )</f>
        <v>King LLC</v>
      </c>
      <c r="O4144" s="3" t="str">
        <f>_xlfn.XLOOKUP(C4144,Books!A:A,Books!B:B)</f>
        <v>Course history</v>
      </c>
      <c r="P4144" s="3" t="str">
        <f>INDEX(Customers!B:B,MATCH(D4144,Customers!A:A,0))</f>
        <v>King LLC</v>
      </c>
    </row>
    <row r="4145" spans="1:16">
      <c r="A4145" t="s">
        <v>4792</v>
      </c>
      <c r="B4145" s="5">
        <v>44967</v>
      </c>
      <c r="C4145" t="s">
        <v>124</v>
      </c>
      <c r="D4145" t="s">
        <v>500</v>
      </c>
      <c r="E4145">
        <v>3</v>
      </c>
      <c r="F4145" t="str">
        <f t="shared" si="256"/>
        <v>normal</v>
      </c>
      <c r="G4145" s="3">
        <v>362</v>
      </c>
      <c r="H4145">
        <v>0</v>
      </c>
      <c r="I4145" t="str">
        <f t="shared" si="257"/>
        <v>full price</v>
      </c>
      <c r="J4145" s="3">
        <f>Table3[[#This Row],[Quantity_Sold]]*Table3[[#This Row],[Selling_Price]]</f>
        <v>1086</v>
      </c>
      <c r="K4145" s="3">
        <f t="shared" si="258"/>
        <v>0</v>
      </c>
      <c r="L4145" s="3">
        <f t="shared" si="259"/>
        <v>1086</v>
      </c>
      <c r="M4145" s="3" t="str">
        <f>TEXT(Table3[[#This Row],[Date]], "mmmm")</f>
        <v>February</v>
      </c>
      <c r="N4145" s="3" t="str">
        <f>_xlfn.XLOOKUP(D4145,Customers!A:A,Customers!B:B )</f>
        <v>Patterson Ltd</v>
      </c>
      <c r="O4145" s="3" t="str">
        <f>_xlfn.XLOOKUP(C4145,Books!A:A,Books!B:B)</f>
        <v>Financial</v>
      </c>
      <c r="P4145" s="3" t="str">
        <f>INDEX(Customers!B:B,MATCH(D4145,Customers!A:A,0))</f>
        <v>Patterson Ltd</v>
      </c>
    </row>
    <row r="4146" spans="1:16">
      <c r="A4146" t="s">
        <v>4793</v>
      </c>
      <c r="B4146" s="5">
        <v>44970</v>
      </c>
      <c r="C4146" t="s">
        <v>94</v>
      </c>
      <c r="D4146" t="s">
        <v>278</v>
      </c>
      <c r="E4146">
        <v>7</v>
      </c>
      <c r="F4146" t="str">
        <f t="shared" si="256"/>
        <v>Bulk</v>
      </c>
      <c r="G4146" s="3">
        <v>262</v>
      </c>
      <c r="H4146">
        <v>0</v>
      </c>
      <c r="I4146" t="str">
        <f t="shared" si="257"/>
        <v>full price</v>
      </c>
      <c r="J4146" s="3">
        <f>Table3[[#This Row],[Quantity_Sold]]*Table3[[#This Row],[Selling_Price]]</f>
        <v>1834</v>
      </c>
      <c r="K4146" s="3">
        <f t="shared" si="258"/>
        <v>0</v>
      </c>
      <c r="L4146" s="3">
        <f t="shared" si="259"/>
        <v>1834</v>
      </c>
      <c r="M4146" s="3" t="str">
        <f>TEXT(Table3[[#This Row],[Date]], "mmmm")</f>
        <v>February</v>
      </c>
      <c r="N4146" s="3" t="str">
        <f>_xlfn.XLOOKUP(D4146,Customers!A:A,Customers!B:B )</f>
        <v>Reid, Chavez and Flowers</v>
      </c>
      <c r="O4146" s="3" t="str">
        <f>_xlfn.XLOOKUP(C4146,Books!A:A,Books!B:B)</f>
        <v>Number owner</v>
      </c>
      <c r="P4146" s="3" t="str">
        <f>INDEX(Customers!B:B,MATCH(D4146,Customers!A:A,0))</f>
        <v>Reid, Chavez and Flowers</v>
      </c>
    </row>
    <row r="4147" spans="1:16">
      <c r="A4147" t="s">
        <v>4794</v>
      </c>
      <c r="B4147" s="5">
        <v>44974</v>
      </c>
      <c r="C4147" t="s">
        <v>48</v>
      </c>
      <c r="D4147" t="s">
        <v>300</v>
      </c>
      <c r="E4147">
        <v>7</v>
      </c>
      <c r="F4147" t="str">
        <f t="shared" si="256"/>
        <v>Bulk</v>
      </c>
      <c r="G4147" s="3">
        <v>386</v>
      </c>
      <c r="H4147">
        <v>5</v>
      </c>
      <c r="I4147" t="str">
        <f t="shared" si="257"/>
        <v>discounted</v>
      </c>
      <c r="J4147" s="3">
        <f>Table3[[#This Row],[Quantity_Sold]]*Table3[[#This Row],[Selling_Price]]</f>
        <v>2702</v>
      </c>
      <c r="K4147" s="3">
        <f t="shared" si="258"/>
        <v>19.3</v>
      </c>
      <c r="L4147" s="3">
        <f t="shared" si="259"/>
        <v>2682.7</v>
      </c>
      <c r="M4147" s="3" t="str">
        <f>TEXT(Table3[[#This Row],[Date]], "mmmm")</f>
        <v>February</v>
      </c>
      <c r="N4147" s="3" t="str">
        <f>_xlfn.XLOOKUP(D4147,Customers!A:A,Customers!B:B )</f>
        <v>Smith-Ramsey</v>
      </c>
      <c r="O4147" s="3" t="str">
        <f>_xlfn.XLOOKUP(C4147,Books!A:A,Books!B:B)</f>
        <v>Choose level</v>
      </c>
      <c r="P4147" s="3" t="str">
        <f>INDEX(Customers!B:B,MATCH(D4147,Customers!A:A,0))</f>
        <v>Smith-Ramsey</v>
      </c>
    </row>
    <row r="4148" spans="1:16">
      <c r="A4148" t="s">
        <v>4795</v>
      </c>
      <c r="B4148" s="5">
        <v>44977</v>
      </c>
      <c r="C4148" t="s">
        <v>112</v>
      </c>
      <c r="D4148" t="s">
        <v>322</v>
      </c>
      <c r="E4148">
        <v>9</v>
      </c>
      <c r="F4148" t="str">
        <f t="shared" si="256"/>
        <v>Bulk</v>
      </c>
      <c r="G4148" s="3">
        <v>462</v>
      </c>
      <c r="H4148">
        <v>15</v>
      </c>
      <c r="I4148" t="str">
        <f t="shared" si="257"/>
        <v>discounted</v>
      </c>
      <c r="J4148" s="3">
        <f>Table3[[#This Row],[Quantity_Sold]]*Table3[[#This Row],[Selling_Price]]</f>
        <v>4158</v>
      </c>
      <c r="K4148" s="3">
        <f t="shared" si="258"/>
        <v>69.3</v>
      </c>
      <c r="L4148" s="3">
        <f t="shared" si="259"/>
        <v>4088.7</v>
      </c>
      <c r="M4148" s="3" t="str">
        <f>TEXT(Table3[[#This Row],[Date]], "mmmm")</f>
        <v>February</v>
      </c>
      <c r="N4148" s="3" t="str">
        <f>_xlfn.XLOOKUP(D4148,Customers!A:A,Customers!B:B )</f>
        <v>Henderson, Daniels and Kelly</v>
      </c>
      <c r="O4148" s="3" t="str">
        <f>_xlfn.XLOOKUP(C4148,Books!A:A,Books!B:B)</f>
        <v>Now stage</v>
      </c>
      <c r="P4148" s="3" t="str">
        <f>INDEX(Customers!B:B,MATCH(D4148,Customers!A:A,0))</f>
        <v>Henderson, Daniels and Kelly</v>
      </c>
    </row>
    <row r="4149" spans="1:16">
      <c r="A4149" t="s">
        <v>4796</v>
      </c>
      <c r="B4149" s="5">
        <v>44978</v>
      </c>
      <c r="C4149" t="s">
        <v>96</v>
      </c>
      <c r="D4149" t="s">
        <v>358</v>
      </c>
      <c r="E4149">
        <v>6</v>
      </c>
      <c r="F4149" t="str">
        <f t="shared" si="256"/>
        <v>Bulk</v>
      </c>
      <c r="G4149" s="3">
        <v>396</v>
      </c>
      <c r="H4149">
        <v>5</v>
      </c>
      <c r="I4149" t="str">
        <f t="shared" si="257"/>
        <v>discounted</v>
      </c>
      <c r="J4149" s="3">
        <f>Table3[[#This Row],[Quantity_Sold]]*Table3[[#This Row],[Selling_Price]]</f>
        <v>2376</v>
      </c>
      <c r="K4149" s="3">
        <f t="shared" si="258"/>
        <v>19.8</v>
      </c>
      <c r="L4149" s="3">
        <f t="shared" si="259"/>
        <v>2356.1999999999998</v>
      </c>
      <c r="M4149" s="3" t="str">
        <f>TEXT(Table3[[#This Row],[Date]], "mmmm")</f>
        <v>February</v>
      </c>
      <c r="N4149" s="3" t="str">
        <f>_xlfn.XLOOKUP(D4149,Customers!A:A,Customers!B:B )</f>
        <v>Hood-Pena</v>
      </c>
      <c r="O4149" s="3" t="str">
        <f>_xlfn.XLOOKUP(C4149,Books!A:A,Books!B:B)</f>
        <v>Green city audience</v>
      </c>
      <c r="P4149" s="3" t="str">
        <f>INDEX(Customers!B:B,MATCH(D4149,Customers!A:A,0))</f>
        <v>Hood-Pena</v>
      </c>
    </row>
    <row r="4150" spans="1:16">
      <c r="A4150" t="s">
        <v>4797</v>
      </c>
      <c r="B4150" s="5">
        <v>44972</v>
      </c>
      <c r="C4150" t="s">
        <v>7</v>
      </c>
      <c r="D4150" t="s">
        <v>164</v>
      </c>
      <c r="E4150">
        <v>6</v>
      </c>
      <c r="F4150" t="str">
        <f t="shared" si="256"/>
        <v>Bulk</v>
      </c>
      <c r="G4150" s="3">
        <v>341</v>
      </c>
      <c r="H4150">
        <v>15</v>
      </c>
      <c r="I4150" t="str">
        <f t="shared" si="257"/>
        <v>discounted</v>
      </c>
      <c r="J4150" s="3">
        <f>Table3[[#This Row],[Quantity_Sold]]*Table3[[#This Row],[Selling_Price]]</f>
        <v>2046</v>
      </c>
      <c r="K4150" s="3">
        <f t="shared" si="258"/>
        <v>51.15</v>
      </c>
      <c r="L4150" s="3">
        <f t="shared" si="259"/>
        <v>1994.85</v>
      </c>
      <c r="M4150" s="3" t="str">
        <f>TEXT(Table3[[#This Row],[Date]], "mmmm")</f>
        <v>February</v>
      </c>
      <c r="N4150" s="3" t="str">
        <f>_xlfn.XLOOKUP(D4150,Customers!A:A,Customers!B:B )</f>
        <v>Munoz, Black and Wilson</v>
      </c>
      <c r="O4150" s="3" t="str">
        <f>_xlfn.XLOOKUP(C4150,Books!A:A,Books!B:B)</f>
        <v>Key protect simple fall</v>
      </c>
      <c r="P4150" s="3" t="str">
        <f>INDEX(Customers!B:B,MATCH(D4150,Customers!A:A,0))</f>
        <v>Munoz, Black and Wilson</v>
      </c>
    </row>
    <row r="4151" spans="1:16">
      <c r="A4151" t="s">
        <v>4798</v>
      </c>
      <c r="B4151" s="5">
        <v>44960</v>
      </c>
      <c r="C4151" t="s">
        <v>46</v>
      </c>
      <c r="D4151" t="s">
        <v>346</v>
      </c>
      <c r="E4151">
        <v>8</v>
      </c>
      <c r="F4151" t="str">
        <f t="shared" si="256"/>
        <v>Bulk</v>
      </c>
      <c r="G4151" s="3">
        <v>167</v>
      </c>
      <c r="H4151">
        <v>10</v>
      </c>
      <c r="I4151" t="str">
        <f t="shared" si="257"/>
        <v>discounted</v>
      </c>
      <c r="J4151" s="3">
        <f>Table3[[#This Row],[Quantity_Sold]]*Table3[[#This Row],[Selling_Price]]</f>
        <v>1336</v>
      </c>
      <c r="K4151" s="3">
        <f t="shared" si="258"/>
        <v>16.7</v>
      </c>
      <c r="L4151" s="3">
        <f t="shared" si="259"/>
        <v>1319.3</v>
      </c>
      <c r="M4151" s="3" t="str">
        <f>TEXT(Table3[[#This Row],[Date]], "mmmm")</f>
        <v>February</v>
      </c>
      <c r="N4151" s="3" t="str">
        <f>_xlfn.XLOOKUP(D4151,Customers!A:A,Customers!B:B )</f>
        <v>Palmer Inc</v>
      </c>
      <c r="O4151" s="3" t="str">
        <f>_xlfn.XLOOKUP(C4151,Books!A:A,Books!B:B)</f>
        <v>Result population age</v>
      </c>
      <c r="P4151" s="3" t="str">
        <f>INDEX(Customers!B:B,MATCH(D4151,Customers!A:A,0))</f>
        <v>Palmer Inc</v>
      </c>
    </row>
    <row r="4152" spans="1:16">
      <c r="A4152" t="s">
        <v>4799</v>
      </c>
      <c r="B4152" s="5">
        <v>44980</v>
      </c>
      <c r="C4152" t="s">
        <v>126</v>
      </c>
      <c r="D4152" t="s">
        <v>310</v>
      </c>
      <c r="E4152">
        <v>5</v>
      </c>
      <c r="F4152" t="str">
        <f t="shared" si="256"/>
        <v>normal</v>
      </c>
      <c r="G4152" s="3">
        <v>399</v>
      </c>
      <c r="H4152">
        <v>10</v>
      </c>
      <c r="I4152" t="str">
        <f t="shared" si="257"/>
        <v>discounted</v>
      </c>
      <c r="J4152" s="3">
        <f>Table3[[#This Row],[Quantity_Sold]]*Table3[[#This Row],[Selling_Price]]</f>
        <v>1995</v>
      </c>
      <c r="K4152" s="3">
        <f t="shared" si="258"/>
        <v>39.9</v>
      </c>
      <c r="L4152" s="3">
        <f t="shared" si="259"/>
        <v>1955.1</v>
      </c>
      <c r="M4152" s="3" t="str">
        <f>TEXT(Table3[[#This Row],[Date]], "mmmm")</f>
        <v>February</v>
      </c>
      <c r="N4152" s="3" t="str">
        <f>_xlfn.XLOOKUP(D4152,Customers!A:A,Customers!B:B )</f>
        <v>Jackson-Hays</v>
      </c>
      <c r="O4152" s="3" t="str">
        <f>_xlfn.XLOOKUP(C4152,Books!A:A,Books!B:B)</f>
        <v>Ahead leg senior</v>
      </c>
      <c r="P4152" s="3" t="str">
        <f>INDEX(Customers!B:B,MATCH(D4152,Customers!A:A,0))</f>
        <v>Jackson-Hays</v>
      </c>
    </row>
    <row r="4153" spans="1:16">
      <c r="A4153" t="s">
        <v>4800</v>
      </c>
      <c r="B4153" s="5">
        <v>44961</v>
      </c>
      <c r="C4153" t="s">
        <v>76</v>
      </c>
      <c r="D4153" t="s">
        <v>536</v>
      </c>
      <c r="E4153">
        <v>2</v>
      </c>
      <c r="F4153" t="str">
        <f t="shared" si="256"/>
        <v>normal</v>
      </c>
      <c r="G4153" s="3">
        <v>305</v>
      </c>
      <c r="H4153">
        <v>10</v>
      </c>
      <c r="I4153" t="str">
        <f t="shared" si="257"/>
        <v>discounted</v>
      </c>
      <c r="J4153" s="3">
        <f>Table3[[#This Row],[Quantity_Sold]]*Table3[[#This Row],[Selling_Price]]</f>
        <v>610</v>
      </c>
      <c r="K4153" s="3">
        <f t="shared" si="258"/>
        <v>30.5</v>
      </c>
      <c r="L4153" s="3">
        <f t="shared" si="259"/>
        <v>579.5</v>
      </c>
      <c r="M4153" s="3" t="str">
        <f>TEXT(Table3[[#This Row],[Date]], "mmmm")</f>
        <v>February</v>
      </c>
      <c r="N4153" s="3" t="str">
        <f>_xlfn.XLOOKUP(D4153,Customers!A:A,Customers!B:B )</f>
        <v>Watts, Phillips and Vang</v>
      </c>
      <c r="O4153" s="3" t="str">
        <f>_xlfn.XLOOKUP(C4153,Books!A:A,Books!B:B)</f>
        <v>Above treatment</v>
      </c>
      <c r="P4153" s="3" t="str">
        <f>INDEX(Customers!B:B,MATCH(D4153,Customers!A:A,0))</f>
        <v>Watts, Phillips and Vang</v>
      </c>
    </row>
    <row r="4154" spans="1:16">
      <c r="A4154" t="s">
        <v>4801</v>
      </c>
      <c r="B4154" s="5">
        <v>44968</v>
      </c>
      <c r="C4154" t="s">
        <v>56</v>
      </c>
      <c r="D4154" t="s">
        <v>514</v>
      </c>
      <c r="E4154">
        <v>1</v>
      </c>
      <c r="F4154" t="str">
        <f t="shared" si="256"/>
        <v>normal</v>
      </c>
      <c r="G4154" s="3">
        <v>222</v>
      </c>
      <c r="H4154">
        <v>5</v>
      </c>
      <c r="I4154" t="str">
        <f t="shared" si="257"/>
        <v>discounted</v>
      </c>
      <c r="J4154" s="3">
        <f>Table3[[#This Row],[Quantity_Sold]]*Table3[[#This Row],[Selling_Price]]</f>
        <v>222</v>
      </c>
      <c r="K4154" s="3">
        <f t="shared" si="258"/>
        <v>11.1</v>
      </c>
      <c r="L4154" s="3">
        <f t="shared" si="259"/>
        <v>210.9</v>
      </c>
      <c r="M4154" s="3" t="str">
        <f>TEXT(Table3[[#This Row],[Date]], "mmmm")</f>
        <v>February</v>
      </c>
      <c r="N4154" s="3" t="str">
        <f>_xlfn.XLOOKUP(D4154,Customers!A:A,Customers!B:B )</f>
        <v>Contreras Inc</v>
      </c>
      <c r="O4154" s="3" t="str">
        <f>_xlfn.XLOOKUP(C4154,Books!A:A,Books!B:B)</f>
        <v>Unit coach</v>
      </c>
      <c r="P4154" s="3" t="str">
        <f>INDEX(Customers!B:B,MATCH(D4154,Customers!A:A,0))</f>
        <v>Contreras Inc</v>
      </c>
    </row>
    <row r="4155" spans="1:16">
      <c r="A4155" t="s">
        <v>4802</v>
      </c>
      <c r="B4155" s="5">
        <v>44971</v>
      </c>
      <c r="C4155" t="s">
        <v>122</v>
      </c>
      <c r="D4155" t="s">
        <v>226</v>
      </c>
      <c r="E4155">
        <v>5</v>
      </c>
      <c r="F4155" t="str">
        <f t="shared" si="256"/>
        <v>normal</v>
      </c>
      <c r="G4155" s="3">
        <v>326</v>
      </c>
      <c r="H4155">
        <v>0</v>
      </c>
      <c r="I4155" t="str">
        <f t="shared" si="257"/>
        <v>full price</v>
      </c>
      <c r="J4155" s="3">
        <f>Table3[[#This Row],[Quantity_Sold]]*Table3[[#This Row],[Selling_Price]]</f>
        <v>1630</v>
      </c>
      <c r="K4155" s="3">
        <f t="shared" si="258"/>
        <v>0</v>
      </c>
      <c r="L4155" s="3">
        <f t="shared" si="259"/>
        <v>1630</v>
      </c>
      <c r="M4155" s="3" t="str">
        <f>TEXT(Table3[[#This Row],[Date]], "mmmm")</f>
        <v>February</v>
      </c>
      <c r="N4155" s="3" t="str">
        <f>_xlfn.XLOOKUP(D4155,Customers!A:A,Customers!B:B )</f>
        <v>Blackburn, Castillo and Diaz</v>
      </c>
      <c r="O4155" s="3" t="str">
        <f>_xlfn.XLOOKUP(C4155,Books!A:A,Books!B:B)</f>
        <v>Than every</v>
      </c>
      <c r="P4155" s="3" t="str">
        <f>INDEX(Customers!B:B,MATCH(D4155,Customers!A:A,0))</f>
        <v>Blackburn, Castillo and Diaz</v>
      </c>
    </row>
    <row r="4156" spans="1:16">
      <c r="A4156" t="s">
        <v>4803</v>
      </c>
      <c r="B4156" s="5">
        <v>44972</v>
      </c>
      <c r="C4156" t="s">
        <v>108</v>
      </c>
      <c r="D4156" t="s">
        <v>178</v>
      </c>
      <c r="E4156">
        <v>8</v>
      </c>
      <c r="F4156" t="str">
        <f t="shared" si="256"/>
        <v>Bulk</v>
      </c>
      <c r="G4156" s="3">
        <v>287</v>
      </c>
      <c r="H4156">
        <v>10</v>
      </c>
      <c r="I4156" t="str">
        <f t="shared" si="257"/>
        <v>discounted</v>
      </c>
      <c r="J4156" s="3">
        <f>Table3[[#This Row],[Quantity_Sold]]*Table3[[#This Row],[Selling_Price]]</f>
        <v>2296</v>
      </c>
      <c r="K4156" s="3">
        <f t="shared" si="258"/>
        <v>28.7</v>
      </c>
      <c r="L4156" s="3">
        <f t="shared" si="259"/>
        <v>2267.3000000000002</v>
      </c>
      <c r="M4156" s="3" t="str">
        <f>TEXT(Table3[[#This Row],[Date]], "mmmm")</f>
        <v>February</v>
      </c>
      <c r="N4156" s="3" t="str">
        <f>_xlfn.XLOOKUP(D4156,Customers!A:A,Customers!B:B )</f>
        <v>Ross, Ballard and Clark</v>
      </c>
      <c r="O4156" s="3" t="str">
        <f>_xlfn.XLOOKUP(C4156,Books!A:A,Books!B:B)</f>
        <v>Front</v>
      </c>
      <c r="P4156" s="3" t="str">
        <f>INDEX(Customers!B:B,MATCH(D4156,Customers!A:A,0))</f>
        <v>Ross, Ballard and Clark</v>
      </c>
    </row>
    <row r="4157" spans="1:16">
      <c r="A4157" t="s">
        <v>4804</v>
      </c>
      <c r="B4157" s="5">
        <v>44960</v>
      </c>
      <c r="C4157" t="s">
        <v>84</v>
      </c>
      <c r="D4157" t="s">
        <v>408</v>
      </c>
      <c r="E4157">
        <v>9</v>
      </c>
      <c r="F4157" t="str">
        <f t="shared" si="256"/>
        <v>Bulk</v>
      </c>
      <c r="G4157" s="3">
        <v>481</v>
      </c>
      <c r="H4157">
        <v>15</v>
      </c>
      <c r="I4157" t="str">
        <f t="shared" si="257"/>
        <v>discounted</v>
      </c>
      <c r="J4157" s="3">
        <f>Table3[[#This Row],[Quantity_Sold]]*Table3[[#This Row],[Selling_Price]]</f>
        <v>4329</v>
      </c>
      <c r="K4157" s="3">
        <f t="shared" si="258"/>
        <v>72.150000000000006</v>
      </c>
      <c r="L4157" s="3">
        <f t="shared" si="259"/>
        <v>4256.8500000000004</v>
      </c>
      <c r="M4157" s="3" t="str">
        <f>TEXT(Table3[[#This Row],[Date]], "mmmm")</f>
        <v>February</v>
      </c>
      <c r="N4157" s="3" t="str">
        <f>_xlfn.XLOOKUP(D4157,Customers!A:A,Customers!B:B )</f>
        <v>Miranda-Jimenez</v>
      </c>
      <c r="O4157" s="3" t="str">
        <f>_xlfn.XLOOKUP(C4157,Books!A:A,Books!B:B)</f>
        <v>Statement back brother</v>
      </c>
      <c r="P4157" s="3" t="str">
        <f>INDEX(Customers!B:B,MATCH(D4157,Customers!A:A,0))</f>
        <v>Miranda-Jimenez</v>
      </c>
    </row>
    <row r="4158" spans="1:16">
      <c r="A4158" t="s">
        <v>4805</v>
      </c>
      <c r="B4158" s="5">
        <v>44971</v>
      </c>
      <c r="C4158" t="s">
        <v>18</v>
      </c>
      <c r="D4158" t="s">
        <v>290</v>
      </c>
      <c r="E4158">
        <v>1</v>
      </c>
      <c r="F4158" t="str">
        <f t="shared" si="256"/>
        <v>normal</v>
      </c>
      <c r="G4158" s="3">
        <v>500</v>
      </c>
      <c r="H4158">
        <v>10</v>
      </c>
      <c r="I4158" t="str">
        <f t="shared" si="257"/>
        <v>discounted</v>
      </c>
      <c r="J4158" s="3">
        <f>Table3[[#This Row],[Quantity_Sold]]*Table3[[#This Row],[Selling_Price]]</f>
        <v>500</v>
      </c>
      <c r="K4158" s="3">
        <f t="shared" si="258"/>
        <v>50</v>
      </c>
      <c r="L4158" s="3">
        <f t="shared" si="259"/>
        <v>450</v>
      </c>
      <c r="M4158" s="3" t="str">
        <f>TEXT(Table3[[#This Row],[Date]], "mmmm")</f>
        <v>February</v>
      </c>
      <c r="N4158" s="3" t="str">
        <f>_xlfn.XLOOKUP(D4158,Customers!A:A,Customers!B:B )</f>
        <v>Kaiser Group</v>
      </c>
      <c r="O4158" s="3" t="str">
        <f>_xlfn.XLOOKUP(C4158,Books!A:A,Books!B:B)</f>
        <v>Cell become</v>
      </c>
      <c r="P4158" s="3" t="str">
        <f>INDEX(Customers!B:B,MATCH(D4158,Customers!A:A,0))</f>
        <v>Kaiser Group</v>
      </c>
    </row>
    <row r="4159" spans="1:16">
      <c r="A4159" t="s">
        <v>4806</v>
      </c>
      <c r="B4159" s="5">
        <v>44970</v>
      </c>
      <c r="C4159" t="s">
        <v>114</v>
      </c>
      <c r="D4159" t="s">
        <v>602</v>
      </c>
      <c r="E4159">
        <v>4</v>
      </c>
      <c r="F4159" t="str">
        <f t="shared" si="256"/>
        <v>normal</v>
      </c>
      <c r="G4159" s="3">
        <v>315</v>
      </c>
      <c r="H4159">
        <v>0</v>
      </c>
      <c r="I4159" t="str">
        <f t="shared" si="257"/>
        <v>full price</v>
      </c>
      <c r="J4159" s="3">
        <f>Table3[[#This Row],[Quantity_Sold]]*Table3[[#This Row],[Selling_Price]]</f>
        <v>1260</v>
      </c>
      <c r="K4159" s="3">
        <f t="shared" si="258"/>
        <v>0</v>
      </c>
      <c r="L4159" s="3">
        <f t="shared" si="259"/>
        <v>1260</v>
      </c>
      <c r="M4159" s="3" t="str">
        <f>TEXT(Table3[[#This Row],[Date]], "mmmm")</f>
        <v>February</v>
      </c>
      <c r="N4159" s="3" t="str">
        <f>_xlfn.XLOOKUP(D4159,Customers!A:A,Customers!B:B )</f>
        <v>Spears, Matthews and Ellis</v>
      </c>
      <c r="O4159" s="3" t="str">
        <f>_xlfn.XLOOKUP(C4159,Books!A:A,Books!B:B)</f>
        <v>Detail difficult power</v>
      </c>
      <c r="P4159" s="3" t="str">
        <f>INDEX(Customers!B:B,MATCH(D4159,Customers!A:A,0))</f>
        <v>Spears, Matthews and Ellis</v>
      </c>
    </row>
    <row r="4160" spans="1:16">
      <c r="A4160" t="s">
        <v>4807</v>
      </c>
      <c r="B4160" s="5">
        <v>44976</v>
      </c>
      <c r="C4160" t="s">
        <v>116</v>
      </c>
      <c r="D4160" t="s">
        <v>624</v>
      </c>
      <c r="E4160">
        <v>4</v>
      </c>
      <c r="F4160" t="str">
        <f t="shared" si="256"/>
        <v>normal</v>
      </c>
      <c r="G4160" s="3">
        <v>209</v>
      </c>
      <c r="H4160">
        <v>15</v>
      </c>
      <c r="I4160" t="str">
        <f t="shared" si="257"/>
        <v>discounted</v>
      </c>
      <c r="J4160" s="3">
        <f>Table3[[#This Row],[Quantity_Sold]]*Table3[[#This Row],[Selling_Price]]</f>
        <v>836</v>
      </c>
      <c r="K4160" s="3">
        <f t="shared" si="258"/>
        <v>31.35</v>
      </c>
      <c r="L4160" s="3">
        <f t="shared" si="259"/>
        <v>804.65</v>
      </c>
      <c r="M4160" s="3" t="str">
        <f>TEXT(Table3[[#This Row],[Date]], "mmmm")</f>
        <v>February</v>
      </c>
      <c r="N4160" s="3" t="str">
        <f>_xlfn.XLOOKUP(D4160,Customers!A:A,Customers!B:B )</f>
        <v>Williams, Mills and Schwartz</v>
      </c>
      <c r="O4160" s="3" t="str">
        <f>_xlfn.XLOOKUP(C4160,Books!A:A,Books!B:B)</f>
        <v>Present positive</v>
      </c>
      <c r="P4160" s="3" t="str">
        <f>INDEX(Customers!B:B,MATCH(D4160,Customers!A:A,0))</f>
        <v>Williams, Mills and Schwartz</v>
      </c>
    </row>
    <row r="4161" spans="1:16">
      <c r="A4161" t="s">
        <v>4808</v>
      </c>
      <c r="B4161" s="5">
        <v>44967</v>
      </c>
      <c r="C4161" t="s">
        <v>64</v>
      </c>
      <c r="D4161" t="s">
        <v>596</v>
      </c>
      <c r="E4161">
        <v>9</v>
      </c>
      <c r="F4161" t="str">
        <f t="shared" si="256"/>
        <v>Bulk</v>
      </c>
      <c r="G4161" s="3">
        <v>487</v>
      </c>
      <c r="H4161">
        <v>15</v>
      </c>
      <c r="I4161" t="str">
        <f t="shared" si="257"/>
        <v>discounted</v>
      </c>
      <c r="J4161" s="3">
        <f>Table3[[#This Row],[Quantity_Sold]]*Table3[[#This Row],[Selling_Price]]</f>
        <v>4383</v>
      </c>
      <c r="K4161" s="3">
        <f t="shared" si="258"/>
        <v>73.05</v>
      </c>
      <c r="L4161" s="3">
        <f t="shared" si="259"/>
        <v>4309.95</v>
      </c>
      <c r="M4161" s="3" t="str">
        <f>TEXT(Table3[[#This Row],[Date]], "mmmm")</f>
        <v>February</v>
      </c>
      <c r="N4161" s="3" t="str">
        <f>_xlfn.XLOOKUP(D4161,Customers!A:A,Customers!B:B )</f>
        <v>Adams-Aguilar</v>
      </c>
      <c r="O4161" s="3" t="str">
        <f>_xlfn.XLOOKUP(C4161,Books!A:A,Books!B:B)</f>
        <v>Health beyond back</v>
      </c>
      <c r="P4161" s="3" t="str">
        <f>INDEX(Customers!B:B,MATCH(D4161,Customers!A:A,0))</f>
        <v>Adams-Aguilar</v>
      </c>
    </row>
    <row r="4162" spans="1:16">
      <c r="A4162" t="s">
        <v>4809</v>
      </c>
      <c r="B4162" s="5">
        <v>44983</v>
      </c>
      <c r="C4162" t="s">
        <v>88</v>
      </c>
      <c r="D4162" t="s">
        <v>464</v>
      </c>
      <c r="E4162">
        <v>1</v>
      </c>
      <c r="F4162" t="str">
        <f t="shared" ref="F4162:F4225" si="260">IF(E4162&gt;5,"Bulk","normal")</f>
        <v>normal</v>
      </c>
      <c r="G4162" s="3">
        <v>456</v>
      </c>
      <c r="H4162">
        <v>15</v>
      </c>
      <c r="I4162" t="str">
        <f t="shared" ref="I4162:I4225" si="261">IF(H4162&gt;0,"discounted","full price")</f>
        <v>discounted</v>
      </c>
      <c r="J4162" s="3">
        <f>Table3[[#This Row],[Quantity_Sold]]*Table3[[#This Row],[Selling_Price]]</f>
        <v>456</v>
      </c>
      <c r="K4162" s="3">
        <f t="shared" ref="K4162:K4225" si="262">H4162*G4162/100</f>
        <v>68.400000000000006</v>
      </c>
      <c r="L4162" s="3">
        <f t="shared" ref="L4162:L4225" si="263">J4162-K4162</f>
        <v>387.6</v>
      </c>
      <c r="M4162" s="3" t="str">
        <f>TEXT(Table3[[#This Row],[Date]], "mmmm")</f>
        <v>February</v>
      </c>
      <c r="N4162" s="3" t="str">
        <f>_xlfn.XLOOKUP(D4162,Customers!A:A,Customers!B:B )</f>
        <v>Vargas, Ali and Vasquez</v>
      </c>
      <c r="O4162" s="3" t="str">
        <f>_xlfn.XLOOKUP(C4162,Books!A:A,Books!B:B)</f>
        <v>Lay chance</v>
      </c>
      <c r="P4162" s="3" t="str">
        <f>INDEX(Customers!B:B,MATCH(D4162,Customers!A:A,0))</f>
        <v>Vargas, Ali and Vasquez</v>
      </c>
    </row>
    <row r="4163" spans="1:16">
      <c r="A4163" t="s">
        <v>4810</v>
      </c>
      <c r="B4163" s="5">
        <v>44975</v>
      </c>
      <c r="C4163" t="s">
        <v>78</v>
      </c>
      <c r="D4163" t="s">
        <v>230</v>
      </c>
      <c r="E4163">
        <v>3</v>
      </c>
      <c r="F4163" t="str">
        <f t="shared" si="260"/>
        <v>normal</v>
      </c>
      <c r="G4163" s="3">
        <v>288</v>
      </c>
      <c r="H4163">
        <v>5</v>
      </c>
      <c r="I4163" t="str">
        <f t="shared" si="261"/>
        <v>discounted</v>
      </c>
      <c r="J4163" s="3">
        <f>Table3[[#This Row],[Quantity_Sold]]*Table3[[#This Row],[Selling_Price]]</f>
        <v>864</v>
      </c>
      <c r="K4163" s="3">
        <f t="shared" si="262"/>
        <v>14.4</v>
      </c>
      <c r="L4163" s="3">
        <f t="shared" si="263"/>
        <v>849.6</v>
      </c>
      <c r="M4163" s="3" t="str">
        <f>TEXT(Table3[[#This Row],[Date]], "mmmm")</f>
        <v>February</v>
      </c>
      <c r="N4163" s="3" t="str">
        <f>_xlfn.XLOOKUP(D4163,Customers!A:A,Customers!B:B )</f>
        <v>Alexander-Williams</v>
      </c>
      <c r="O4163" s="3" t="str">
        <f>_xlfn.XLOOKUP(C4163,Books!A:A,Books!B:B)</f>
        <v>Visit although I</v>
      </c>
      <c r="P4163" s="3" t="str">
        <f>INDEX(Customers!B:B,MATCH(D4163,Customers!A:A,0))</f>
        <v>Alexander-Williams</v>
      </c>
    </row>
    <row r="4164" spans="1:16">
      <c r="A4164" t="s">
        <v>4811</v>
      </c>
      <c r="B4164" s="5">
        <v>44970</v>
      </c>
      <c r="C4164" t="s">
        <v>64</v>
      </c>
      <c r="D4164" t="s">
        <v>145</v>
      </c>
      <c r="E4164">
        <v>9</v>
      </c>
      <c r="F4164" t="str">
        <f t="shared" si="260"/>
        <v>Bulk</v>
      </c>
      <c r="G4164" s="3">
        <v>487</v>
      </c>
      <c r="H4164">
        <v>0</v>
      </c>
      <c r="I4164" t="str">
        <f t="shared" si="261"/>
        <v>full price</v>
      </c>
      <c r="J4164" s="3">
        <f>Table3[[#This Row],[Quantity_Sold]]*Table3[[#This Row],[Selling_Price]]</f>
        <v>4383</v>
      </c>
      <c r="K4164" s="3">
        <f t="shared" si="262"/>
        <v>0</v>
      </c>
      <c r="L4164" s="3">
        <f t="shared" si="263"/>
        <v>4383</v>
      </c>
      <c r="M4164" s="3" t="str">
        <f>TEXT(Table3[[#This Row],[Date]], "mmmm")</f>
        <v>February</v>
      </c>
      <c r="N4164" s="3" t="str">
        <f>_xlfn.XLOOKUP(D4164,Customers!A:A,Customers!B:B )</f>
        <v>Curtis-Hatfield</v>
      </c>
      <c r="O4164" s="3" t="str">
        <f>_xlfn.XLOOKUP(C4164,Books!A:A,Books!B:B)</f>
        <v>Health beyond back</v>
      </c>
      <c r="P4164" s="3" t="str">
        <f>INDEX(Customers!B:B,MATCH(D4164,Customers!A:A,0))</f>
        <v>Curtis-Hatfield</v>
      </c>
    </row>
    <row r="4165" spans="1:16">
      <c r="A4165" t="s">
        <v>4812</v>
      </c>
      <c r="B4165" s="5">
        <v>44966</v>
      </c>
      <c r="C4165" t="s">
        <v>50</v>
      </c>
      <c r="D4165" t="s">
        <v>576</v>
      </c>
      <c r="E4165">
        <v>10</v>
      </c>
      <c r="F4165" t="str">
        <f t="shared" si="260"/>
        <v>Bulk</v>
      </c>
      <c r="G4165" s="3">
        <v>269</v>
      </c>
      <c r="H4165">
        <v>15</v>
      </c>
      <c r="I4165" t="str">
        <f t="shared" si="261"/>
        <v>discounted</v>
      </c>
      <c r="J4165" s="3">
        <f>Table3[[#This Row],[Quantity_Sold]]*Table3[[#This Row],[Selling_Price]]</f>
        <v>2690</v>
      </c>
      <c r="K4165" s="3">
        <f t="shared" si="262"/>
        <v>40.35</v>
      </c>
      <c r="L4165" s="3">
        <f t="shared" si="263"/>
        <v>2649.65</v>
      </c>
      <c r="M4165" s="3" t="str">
        <f>TEXT(Table3[[#This Row],[Date]], "mmmm")</f>
        <v>February</v>
      </c>
      <c r="N4165" s="3" t="str">
        <f>_xlfn.XLOOKUP(D4165,Customers!A:A,Customers!B:B )</f>
        <v>Griffin Group</v>
      </c>
      <c r="O4165" s="3" t="str">
        <f>_xlfn.XLOOKUP(C4165,Books!A:A,Books!B:B)</f>
        <v>Course history</v>
      </c>
      <c r="P4165" s="3" t="str">
        <f>INDEX(Customers!B:B,MATCH(D4165,Customers!A:A,0))</f>
        <v>Griffin Group</v>
      </c>
    </row>
    <row r="4166" spans="1:16">
      <c r="A4166" t="s">
        <v>4813</v>
      </c>
      <c r="B4166" s="5">
        <v>44983</v>
      </c>
      <c r="C4166" t="s">
        <v>10</v>
      </c>
      <c r="D4166" t="s">
        <v>344</v>
      </c>
      <c r="E4166">
        <v>9</v>
      </c>
      <c r="F4166" t="str">
        <f t="shared" si="260"/>
        <v>Bulk</v>
      </c>
      <c r="G4166" s="3">
        <v>167</v>
      </c>
      <c r="H4166">
        <v>0</v>
      </c>
      <c r="I4166" t="str">
        <f t="shared" si="261"/>
        <v>full price</v>
      </c>
      <c r="J4166" s="3">
        <f>Table3[[#This Row],[Quantity_Sold]]*Table3[[#This Row],[Selling_Price]]</f>
        <v>1503</v>
      </c>
      <c r="K4166" s="3">
        <f t="shared" si="262"/>
        <v>0</v>
      </c>
      <c r="L4166" s="3">
        <f t="shared" si="263"/>
        <v>1503</v>
      </c>
      <c r="M4166" s="3" t="str">
        <f>TEXT(Table3[[#This Row],[Date]], "mmmm")</f>
        <v>February</v>
      </c>
      <c r="N4166" s="3" t="str">
        <f>_xlfn.XLOOKUP(D4166,Customers!A:A,Customers!B:B )</f>
        <v>Newman-Fitzgerald</v>
      </c>
      <c r="O4166" s="3" t="str">
        <f>_xlfn.XLOOKUP(C4166,Books!A:A,Books!B:B)</f>
        <v>Late</v>
      </c>
      <c r="P4166" s="3" t="str">
        <f>INDEX(Customers!B:B,MATCH(D4166,Customers!A:A,0))</f>
        <v>Newman-Fitzgerald</v>
      </c>
    </row>
    <row r="4167" spans="1:16">
      <c r="A4167" t="s">
        <v>4814</v>
      </c>
      <c r="B4167" s="5">
        <v>44983</v>
      </c>
      <c r="C4167" t="s">
        <v>13</v>
      </c>
      <c r="D4167" t="s">
        <v>147</v>
      </c>
      <c r="E4167">
        <v>2</v>
      </c>
      <c r="F4167" t="str">
        <f t="shared" si="260"/>
        <v>normal</v>
      </c>
      <c r="G4167" s="3">
        <v>354</v>
      </c>
      <c r="H4167">
        <v>5</v>
      </c>
      <c r="I4167" t="str">
        <f t="shared" si="261"/>
        <v>discounted</v>
      </c>
      <c r="J4167" s="3">
        <f>Table3[[#This Row],[Quantity_Sold]]*Table3[[#This Row],[Selling_Price]]</f>
        <v>708</v>
      </c>
      <c r="K4167" s="3">
        <f t="shared" si="262"/>
        <v>17.7</v>
      </c>
      <c r="L4167" s="3">
        <f t="shared" si="263"/>
        <v>690.3</v>
      </c>
      <c r="M4167" s="3" t="str">
        <f>TEXT(Table3[[#This Row],[Date]], "mmmm")</f>
        <v>February</v>
      </c>
      <c r="N4167" s="3" t="str">
        <f>_xlfn.XLOOKUP(D4167,Customers!A:A,Customers!B:B )</f>
        <v>Callahan-Sullivan</v>
      </c>
      <c r="O4167" s="3" t="str">
        <f>_xlfn.XLOOKUP(C4167,Books!A:A,Books!B:B)</f>
        <v>Food ability</v>
      </c>
      <c r="P4167" s="3" t="str">
        <f>INDEX(Customers!B:B,MATCH(D4167,Customers!A:A,0))</f>
        <v>Callahan-Sullivan</v>
      </c>
    </row>
    <row r="4168" spans="1:16">
      <c r="A4168" t="s">
        <v>4815</v>
      </c>
      <c r="B4168" s="5">
        <v>44983</v>
      </c>
      <c r="C4168" t="s">
        <v>24</v>
      </c>
      <c r="D4168" t="s">
        <v>450</v>
      </c>
      <c r="E4168">
        <v>4</v>
      </c>
      <c r="F4168" t="str">
        <f t="shared" si="260"/>
        <v>normal</v>
      </c>
      <c r="G4168" s="3">
        <v>492</v>
      </c>
      <c r="H4168">
        <v>0</v>
      </c>
      <c r="I4168" t="str">
        <f t="shared" si="261"/>
        <v>full price</v>
      </c>
      <c r="J4168" s="3">
        <f>Table3[[#This Row],[Quantity_Sold]]*Table3[[#This Row],[Selling_Price]]</f>
        <v>1968</v>
      </c>
      <c r="K4168" s="3">
        <f t="shared" si="262"/>
        <v>0</v>
      </c>
      <c r="L4168" s="3">
        <f t="shared" si="263"/>
        <v>1968</v>
      </c>
      <c r="M4168" s="3" t="str">
        <f>TEXT(Table3[[#This Row],[Date]], "mmmm")</f>
        <v>February</v>
      </c>
      <c r="N4168" s="3" t="str">
        <f>_xlfn.XLOOKUP(D4168,Customers!A:A,Customers!B:B )</f>
        <v>Garcia, Garcia and Rose</v>
      </c>
      <c r="O4168" s="3" t="str">
        <f>_xlfn.XLOOKUP(C4168,Books!A:A,Books!B:B)</f>
        <v>Audience stop sport</v>
      </c>
      <c r="P4168" s="3" t="str">
        <f>INDEX(Customers!B:B,MATCH(D4168,Customers!A:A,0))</f>
        <v>Garcia, Garcia and Rose</v>
      </c>
    </row>
    <row r="4169" spans="1:16">
      <c r="A4169" t="s">
        <v>4816</v>
      </c>
      <c r="B4169" s="5">
        <v>44977</v>
      </c>
      <c r="C4169" t="s">
        <v>18</v>
      </c>
      <c r="D4169" t="s">
        <v>414</v>
      </c>
      <c r="E4169">
        <v>8</v>
      </c>
      <c r="F4169" t="str">
        <f t="shared" si="260"/>
        <v>Bulk</v>
      </c>
      <c r="G4169" s="3">
        <v>500</v>
      </c>
      <c r="H4169">
        <v>5</v>
      </c>
      <c r="I4169" t="str">
        <f t="shared" si="261"/>
        <v>discounted</v>
      </c>
      <c r="J4169" s="3">
        <f>Table3[[#This Row],[Quantity_Sold]]*Table3[[#This Row],[Selling_Price]]</f>
        <v>4000</v>
      </c>
      <c r="K4169" s="3">
        <f t="shared" si="262"/>
        <v>25</v>
      </c>
      <c r="L4169" s="3">
        <f t="shared" si="263"/>
        <v>3975</v>
      </c>
      <c r="M4169" s="3" t="str">
        <f>TEXT(Table3[[#This Row],[Date]], "mmmm")</f>
        <v>February</v>
      </c>
      <c r="N4169" s="3" t="str">
        <f>_xlfn.XLOOKUP(D4169,Customers!A:A,Customers!B:B )</f>
        <v>Brown, Hunt and Anderson</v>
      </c>
      <c r="O4169" s="3" t="str">
        <f>_xlfn.XLOOKUP(C4169,Books!A:A,Books!B:B)</f>
        <v>Cell become</v>
      </c>
      <c r="P4169" s="3" t="str">
        <f>INDEX(Customers!B:B,MATCH(D4169,Customers!A:A,0))</f>
        <v>Brown, Hunt and Anderson</v>
      </c>
    </row>
    <row r="4170" spans="1:16">
      <c r="A4170" t="s">
        <v>4817</v>
      </c>
      <c r="B4170" s="5">
        <v>44963</v>
      </c>
      <c r="C4170" t="s">
        <v>100</v>
      </c>
      <c r="D4170" t="s">
        <v>250</v>
      </c>
      <c r="E4170">
        <v>2</v>
      </c>
      <c r="F4170" t="str">
        <f t="shared" si="260"/>
        <v>normal</v>
      </c>
      <c r="G4170" s="3">
        <v>334</v>
      </c>
      <c r="H4170">
        <v>10</v>
      </c>
      <c r="I4170" t="str">
        <f t="shared" si="261"/>
        <v>discounted</v>
      </c>
      <c r="J4170" s="3">
        <f>Table3[[#This Row],[Quantity_Sold]]*Table3[[#This Row],[Selling_Price]]</f>
        <v>668</v>
      </c>
      <c r="K4170" s="3">
        <f t="shared" si="262"/>
        <v>33.4</v>
      </c>
      <c r="L4170" s="3">
        <f t="shared" si="263"/>
        <v>634.6</v>
      </c>
      <c r="M4170" s="3" t="str">
        <f>TEXT(Table3[[#This Row],[Date]], "mmmm")</f>
        <v>February</v>
      </c>
      <c r="N4170" s="3" t="str">
        <f>_xlfn.XLOOKUP(D4170,Customers!A:A,Customers!B:B )</f>
        <v>Contreras, Suarez and Rocha</v>
      </c>
      <c r="O4170" s="3" t="str">
        <f>_xlfn.XLOOKUP(C4170,Books!A:A,Books!B:B)</f>
        <v>Prevent particularly wrong</v>
      </c>
      <c r="P4170" s="3" t="str">
        <f>INDEX(Customers!B:B,MATCH(D4170,Customers!A:A,0))</f>
        <v>Contreras, Suarez and Rocha</v>
      </c>
    </row>
    <row r="4171" spans="1:16">
      <c r="A4171" t="s">
        <v>4818</v>
      </c>
      <c r="B4171" s="5">
        <v>44980</v>
      </c>
      <c r="C4171" t="s">
        <v>58</v>
      </c>
      <c r="D4171" t="s">
        <v>630</v>
      </c>
      <c r="E4171">
        <v>5</v>
      </c>
      <c r="F4171" t="str">
        <f t="shared" si="260"/>
        <v>normal</v>
      </c>
      <c r="G4171" s="3">
        <v>467</v>
      </c>
      <c r="H4171">
        <v>10</v>
      </c>
      <c r="I4171" t="str">
        <f t="shared" si="261"/>
        <v>discounted</v>
      </c>
      <c r="J4171" s="3">
        <f>Table3[[#This Row],[Quantity_Sold]]*Table3[[#This Row],[Selling_Price]]</f>
        <v>2335</v>
      </c>
      <c r="K4171" s="3">
        <f t="shared" si="262"/>
        <v>46.7</v>
      </c>
      <c r="L4171" s="3">
        <f t="shared" si="263"/>
        <v>2288.3000000000002</v>
      </c>
      <c r="M4171" s="3" t="str">
        <f>TEXT(Table3[[#This Row],[Date]], "mmmm")</f>
        <v>February</v>
      </c>
      <c r="N4171" s="3" t="str">
        <f>_xlfn.XLOOKUP(D4171,Customers!A:A,Customers!B:B )</f>
        <v>Harding-Johns</v>
      </c>
      <c r="O4171" s="3" t="str">
        <f>_xlfn.XLOOKUP(C4171,Books!A:A,Books!B:B)</f>
        <v>World threat</v>
      </c>
      <c r="P4171" s="3" t="str">
        <f>INDEX(Customers!B:B,MATCH(D4171,Customers!A:A,0))</f>
        <v>Harding-Johns</v>
      </c>
    </row>
    <row r="4172" spans="1:16">
      <c r="A4172" t="s">
        <v>4819</v>
      </c>
      <c r="B4172" s="5">
        <v>44979</v>
      </c>
      <c r="C4172" t="s">
        <v>72</v>
      </c>
      <c r="D4172" t="s">
        <v>250</v>
      </c>
      <c r="E4172">
        <v>7</v>
      </c>
      <c r="F4172" t="str">
        <f t="shared" si="260"/>
        <v>Bulk</v>
      </c>
      <c r="G4172" s="3">
        <v>423</v>
      </c>
      <c r="H4172">
        <v>5</v>
      </c>
      <c r="I4172" t="str">
        <f t="shared" si="261"/>
        <v>discounted</v>
      </c>
      <c r="J4172" s="3">
        <f>Table3[[#This Row],[Quantity_Sold]]*Table3[[#This Row],[Selling_Price]]</f>
        <v>2961</v>
      </c>
      <c r="K4172" s="3">
        <f t="shared" si="262"/>
        <v>21.15</v>
      </c>
      <c r="L4172" s="3">
        <f t="shared" si="263"/>
        <v>2939.85</v>
      </c>
      <c r="M4172" s="3" t="str">
        <f>TEXT(Table3[[#This Row],[Date]], "mmmm")</f>
        <v>February</v>
      </c>
      <c r="N4172" s="3" t="str">
        <f>_xlfn.XLOOKUP(D4172,Customers!A:A,Customers!B:B )</f>
        <v>Contreras, Suarez and Rocha</v>
      </c>
      <c r="O4172" s="3" t="str">
        <f>_xlfn.XLOOKUP(C4172,Books!A:A,Books!B:B)</f>
        <v>Remain hard</v>
      </c>
      <c r="P4172" s="3" t="str">
        <f>INDEX(Customers!B:B,MATCH(D4172,Customers!A:A,0))</f>
        <v>Contreras, Suarez and Rocha</v>
      </c>
    </row>
    <row r="4173" spans="1:16">
      <c r="A4173" t="s">
        <v>4820</v>
      </c>
      <c r="B4173" s="5">
        <v>44983</v>
      </c>
      <c r="C4173" t="s">
        <v>120</v>
      </c>
      <c r="D4173" t="s">
        <v>632</v>
      </c>
      <c r="E4173">
        <v>6</v>
      </c>
      <c r="F4173" t="str">
        <f t="shared" si="260"/>
        <v>Bulk</v>
      </c>
      <c r="G4173" s="3">
        <v>204</v>
      </c>
      <c r="H4173">
        <v>5</v>
      </c>
      <c r="I4173" t="str">
        <f t="shared" si="261"/>
        <v>discounted</v>
      </c>
      <c r="J4173" s="3">
        <f>Table3[[#This Row],[Quantity_Sold]]*Table3[[#This Row],[Selling_Price]]</f>
        <v>1224</v>
      </c>
      <c r="K4173" s="3">
        <f t="shared" si="262"/>
        <v>10.199999999999999</v>
      </c>
      <c r="L4173" s="3">
        <f t="shared" si="263"/>
        <v>1213.8</v>
      </c>
      <c r="M4173" s="3" t="str">
        <f>TEXT(Table3[[#This Row],[Date]], "mmmm")</f>
        <v>February</v>
      </c>
      <c r="N4173" s="3" t="str">
        <f>_xlfn.XLOOKUP(D4173,Customers!A:A,Customers!B:B )</f>
        <v>Jones-Hunter</v>
      </c>
      <c r="O4173" s="3" t="str">
        <f>_xlfn.XLOOKUP(C4173,Books!A:A,Books!B:B)</f>
        <v>Expect turn</v>
      </c>
      <c r="P4173" s="3" t="str">
        <f>INDEX(Customers!B:B,MATCH(D4173,Customers!A:A,0))</f>
        <v>Jones-Hunter</v>
      </c>
    </row>
    <row r="4174" spans="1:16">
      <c r="A4174" t="s">
        <v>4821</v>
      </c>
      <c r="B4174" s="5">
        <v>44982</v>
      </c>
      <c r="C4174" t="s">
        <v>28</v>
      </c>
      <c r="D4174" t="s">
        <v>308</v>
      </c>
      <c r="E4174">
        <v>1</v>
      </c>
      <c r="F4174" t="str">
        <f t="shared" si="260"/>
        <v>normal</v>
      </c>
      <c r="G4174" s="3">
        <v>342</v>
      </c>
      <c r="H4174">
        <v>0</v>
      </c>
      <c r="I4174" t="str">
        <f t="shared" si="261"/>
        <v>full price</v>
      </c>
      <c r="J4174" s="3">
        <f>Table3[[#This Row],[Quantity_Sold]]*Table3[[#This Row],[Selling_Price]]</f>
        <v>342</v>
      </c>
      <c r="K4174" s="3">
        <f t="shared" si="262"/>
        <v>0</v>
      </c>
      <c r="L4174" s="3">
        <f t="shared" si="263"/>
        <v>342</v>
      </c>
      <c r="M4174" s="3" t="str">
        <f>TEXT(Table3[[#This Row],[Date]], "mmmm")</f>
        <v>February</v>
      </c>
      <c r="N4174" s="3" t="str">
        <f>_xlfn.XLOOKUP(D4174,Customers!A:A,Customers!B:B )</f>
        <v>Sanford-Bullock</v>
      </c>
      <c r="O4174" s="3" t="str">
        <f>_xlfn.XLOOKUP(C4174,Books!A:A,Books!B:B)</f>
        <v>Eat pattern view</v>
      </c>
      <c r="P4174" s="3" t="str">
        <f>INDEX(Customers!B:B,MATCH(D4174,Customers!A:A,0))</f>
        <v>Sanford-Bullock</v>
      </c>
    </row>
    <row r="4175" spans="1:16">
      <c r="A4175" t="s">
        <v>4822</v>
      </c>
      <c r="B4175" s="5">
        <v>44975</v>
      </c>
      <c r="C4175" t="s">
        <v>64</v>
      </c>
      <c r="D4175" t="s">
        <v>606</v>
      </c>
      <c r="E4175">
        <v>7</v>
      </c>
      <c r="F4175" t="str">
        <f t="shared" si="260"/>
        <v>Bulk</v>
      </c>
      <c r="G4175" s="3">
        <v>487</v>
      </c>
      <c r="H4175">
        <v>15</v>
      </c>
      <c r="I4175" t="str">
        <f t="shared" si="261"/>
        <v>discounted</v>
      </c>
      <c r="J4175" s="3">
        <f>Table3[[#This Row],[Quantity_Sold]]*Table3[[#This Row],[Selling_Price]]</f>
        <v>3409</v>
      </c>
      <c r="K4175" s="3">
        <f t="shared" si="262"/>
        <v>73.05</v>
      </c>
      <c r="L4175" s="3">
        <f t="shared" si="263"/>
        <v>3335.95</v>
      </c>
      <c r="M4175" s="3" t="str">
        <f>TEXT(Table3[[#This Row],[Date]], "mmmm")</f>
        <v>February</v>
      </c>
      <c r="N4175" s="3" t="str">
        <f>_xlfn.XLOOKUP(D4175,Customers!A:A,Customers!B:B )</f>
        <v>Jackson Inc</v>
      </c>
      <c r="O4175" s="3" t="str">
        <f>_xlfn.XLOOKUP(C4175,Books!A:A,Books!B:B)</f>
        <v>Health beyond back</v>
      </c>
      <c r="P4175" s="3" t="str">
        <f>INDEX(Customers!B:B,MATCH(D4175,Customers!A:A,0))</f>
        <v>Jackson Inc</v>
      </c>
    </row>
    <row r="4176" spans="1:16">
      <c r="A4176" t="s">
        <v>4823</v>
      </c>
      <c r="B4176" s="5">
        <v>44969</v>
      </c>
      <c r="C4176" t="s">
        <v>36</v>
      </c>
      <c r="D4176" t="s">
        <v>566</v>
      </c>
      <c r="E4176">
        <v>10</v>
      </c>
      <c r="F4176" t="str">
        <f t="shared" si="260"/>
        <v>Bulk</v>
      </c>
      <c r="G4176" s="3">
        <v>420</v>
      </c>
      <c r="H4176">
        <v>15</v>
      </c>
      <c r="I4176" t="str">
        <f t="shared" si="261"/>
        <v>discounted</v>
      </c>
      <c r="J4176" s="3">
        <f>Table3[[#This Row],[Quantity_Sold]]*Table3[[#This Row],[Selling_Price]]</f>
        <v>4200</v>
      </c>
      <c r="K4176" s="3">
        <f t="shared" si="262"/>
        <v>63</v>
      </c>
      <c r="L4176" s="3">
        <f t="shared" si="263"/>
        <v>4137</v>
      </c>
      <c r="M4176" s="3" t="str">
        <f>TEXT(Table3[[#This Row],[Date]], "mmmm")</f>
        <v>February</v>
      </c>
      <c r="N4176" s="3" t="str">
        <f>_xlfn.XLOOKUP(D4176,Customers!A:A,Customers!B:B )</f>
        <v>Benson, Cervantes and Johnson</v>
      </c>
      <c r="O4176" s="3" t="str">
        <f>_xlfn.XLOOKUP(C4176,Books!A:A,Books!B:B)</f>
        <v>Try fast</v>
      </c>
      <c r="P4176" s="3" t="str">
        <f>INDEX(Customers!B:B,MATCH(D4176,Customers!A:A,0))</f>
        <v>Benson, Cervantes and Johnson</v>
      </c>
    </row>
    <row r="4177" spans="1:16">
      <c r="A4177" t="s">
        <v>4824</v>
      </c>
      <c r="B4177" s="5">
        <v>44962</v>
      </c>
      <c r="C4177" t="s">
        <v>22</v>
      </c>
      <c r="D4177" t="s">
        <v>562</v>
      </c>
      <c r="E4177">
        <v>2</v>
      </c>
      <c r="F4177" t="str">
        <f t="shared" si="260"/>
        <v>normal</v>
      </c>
      <c r="G4177" s="3">
        <v>332</v>
      </c>
      <c r="H4177">
        <v>15</v>
      </c>
      <c r="I4177" t="str">
        <f t="shared" si="261"/>
        <v>discounted</v>
      </c>
      <c r="J4177" s="3">
        <f>Table3[[#This Row],[Quantity_Sold]]*Table3[[#This Row],[Selling_Price]]</f>
        <v>664</v>
      </c>
      <c r="K4177" s="3">
        <f t="shared" si="262"/>
        <v>49.8</v>
      </c>
      <c r="L4177" s="3">
        <f t="shared" si="263"/>
        <v>614.20000000000005</v>
      </c>
      <c r="M4177" s="3" t="str">
        <f>TEXT(Table3[[#This Row],[Date]], "mmmm")</f>
        <v>February</v>
      </c>
      <c r="N4177" s="3" t="str">
        <f>_xlfn.XLOOKUP(D4177,Customers!A:A,Customers!B:B )</f>
        <v>Nelson, Martinez and Malone</v>
      </c>
      <c r="O4177" s="3" t="str">
        <f>_xlfn.XLOOKUP(C4177,Books!A:A,Books!B:B)</f>
        <v>Loss peace on</v>
      </c>
      <c r="P4177" s="3" t="str">
        <f>INDEX(Customers!B:B,MATCH(D4177,Customers!A:A,0))</f>
        <v>Nelson, Martinez and Malone</v>
      </c>
    </row>
    <row r="4178" spans="1:16">
      <c r="A4178" t="s">
        <v>4825</v>
      </c>
      <c r="B4178" s="5">
        <v>44962</v>
      </c>
      <c r="C4178" t="s">
        <v>40</v>
      </c>
      <c r="D4178" t="s">
        <v>528</v>
      </c>
      <c r="E4178">
        <v>5</v>
      </c>
      <c r="F4178" t="str">
        <f t="shared" si="260"/>
        <v>normal</v>
      </c>
      <c r="G4178" s="3">
        <v>427</v>
      </c>
      <c r="H4178">
        <v>0</v>
      </c>
      <c r="I4178" t="str">
        <f t="shared" si="261"/>
        <v>full price</v>
      </c>
      <c r="J4178" s="3">
        <f>Table3[[#This Row],[Quantity_Sold]]*Table3[[#This Row],[Selling_Price]]</f>
        <v>2135</v>
      </c>
      <c r="K4178" s="3">
        <f t="shared" si="262"/>
        <v>0</v>
      </c>
      <c r="L4178" s="3">
        <f t="shared" si="263"/>
        <v>2135</v>
      </c>
      <c r="M4178" s="3" t="str">
        <f>TEXT(Table3[[#This Row],[Date]], "mmmm")</f>
        <v>February</v>
      </c>
      <c r="N4178" s="3" t="str">
        <f>_xlfn.XLOOKUP(D4178,Customers!A:A,Customers!B:B )</f>
        <v>Solis, Snyder and Newton</v>
      </c>
      <c r="O4178" s="3" t="str">
        <f>_xlfn.XLOOKUP(C4178,Books!A:A,Books!B:B)</f>
        <v>Big thought where</v>
      </c>
      <c r="P4178" s="3" t="str">
        <f>INDEX(Customers!B:B,MATCH(D4178,Customers!A:A,0))</f>
        <v>Solis, Snyder and Newton</v>
      </c>
    </row>
    <row r="4179" spans="1:16">
      <c r="A4179" t="s">
        <v>4826</v>
      </c>
      <c r="B4179" s="5">
        <v>44961</v>
      </c>
      <c r="C4179" t="s">
        <v>122</v>
      </c>
      <c r="D4179" t="s">
        <v>600</v>
      </c>
      <c r="E4179">
        <v>1</v>
      </c>
      <c r="F4179" t="str">
        <f t="shared" si="260"/>
        <v>normal</v>
      </c>
      <c r="G4179" s="3">
        <v>326</v>
      </c>
      <c r="H4179">
        <v>5</v>
      </c>
      <c r="I4179" t="str">
        <f t="shared" si="261"/>
        <v>discounted</v>
      </c>
      <c r="J4179" s="3">
        <f>Table3[[#This Row],[Quantity_Sold]]*Table3[[#This Row],[Selling_Price]]</f>
        <v>326</v>
      </c>
      <c r="K4179" s="3">
        <f t="shared" si="262"/>
        <v>16.3</v>
      </c>
      <c r="L4179" s="3">
        <f t="shared" si="263"/>
        <v>309.7</v>
      </c>
      <c r="M4179" s="3" t="str">
        <f>TEXT(Table3[[#This Row],[Date]], "mmmm")</f>
        <v>February</v>
      </c>
      <c r="N4179" s="3" t="str">
        <f>_xlfn.XLOOKUP(D4179,Customers!A:A,Customers!B:B )</f>
        <v>Lester and Sons</v>
      </c>
      <c r="O4179" s="3" t="str">
        <f>_xlfn.XLOOKUP(C4179,Books!A:A,Books!B:B)</f>
        <v>Than every</v>
      </c>
      <c r="P4179" s="3" t="str">
        <f>INDEX(Customers!B:B,MATCH(D4179,Customers!A:A,0))</f>
        <v>Lester and Sons</v>
      </c>
    </row>
    <row r="4180" spans="1:16">
      <c r="A4180" t="s">
        <v>4827</v>
      </c>
      <c r="B4180" s="5">
        <v>44970</v>
      </c>
      <c r="C4180" t="s">
        <v>20</v>
      </c>
      <c r="D4180" t="s">
        <v>376</v>
      </c>
      <c r="E4180">
        <v>5</v>
      </c>
      <c r="F4180" t="str">
        <f t="shared" si="260"/>
        <v>normal</v>
      </c>
      <c r="G4180" s="3">
        <v>213</v>
      </c>
      <c r="H4180">
        <v>0</v>
      </c>
      <c r="I4180" t="str">
        <f t="shared" si="261"/>
        <v>full price</v>
      </c>
      <c r="J4180" s="3">
        <f>Table3[[#This Row],[Quantity_Sold]]*Table3[[#This Row],[Selling_Price]]</f>
        <v>1065</v>
      </c>
      <c r="K4180" s="3">
        <f t="shared" si="262"/>
        <v>0</v>
      </c>
      <c r="L4180" s="3">
        <f t="shared" si="263"/>
        <v>1065</v>
      </c>
      <c r="M4180" s="3" t="str">
        <f>TEXT(Table3[[#This Row],[Date]], "mmmm")</f>
        <v>February</v>
      </c>
      <c r="N4180" s="3" t="str">
        <f>_xlfn.XLOOKUP(D4180,Customers!A:A,Customers!B:B )</f>
        <v>Miller Ltd</v>
      </c>
      <c r="O4180" s="3" t="str">
        <f>_xlfn.XLOOKUP(C4180,Books!A:A,Books!B:B)</f>
        <v>System they</v>
      </c>
      <c r="P4180" s="3" t="str">
        <f>INDEX(Customers!B:B,MATCH(D4180,Customers!A:A,0))</f>
        <v>Miller Ltd</v>
      </c>
    </row>
    <row r="4181" spans="1:16">
      <c r="A4181" t="s">
        <v>4828</v>
      </c>
      <c r="B4181" s="5">
        <v>44965</v>
      </c>
      <c r="C4181" t="s">
        <v>15</v>
      </c>
      <c r="D4181" t="s">
        <v>234</v>
      </c>
      <c r="E4181">
        <v>10</v>
      </c>
      <c r="F4181" t="str">
        <f t="shared" si="260"/>
        <v>Bulk</v>
      </c>
      <c r="G4181" s="3">
        <v>248</v>
      </c>
      <c r="H4181">
        <v>10</v>
      </c>
      <c r="I4181" t="str">
        <f t="shared" si="261"/>
        <v>discounted</v>
      </c>
      <c r="J4181" s="3">
        <f>Table3[[#This Row],[Quantity_Sold]]*Table3[[#This Row],[Selling_Price]]</f>
        <v>2480</v>
      </c>
      <c r="K4181" s="3">
        <f t="shared" si="262"/>
        <v>24.8</v>
      </c>
      <c r="L4181" s="3">
        <f t="shared" si="263"/>
        <v>2455.1999999999998</v>
      </c>
      <c r="M4181" s="3" t="str">
        <f>TEXT(Table3[[#This Row],[Date]], "mmmm")</f>
        <v>February</v>
      </c>
      <c r="N4181" s="3" t="str">
        <f>_xlfn.XLOOKUP(D4181,Customers!A:A,Customers!B:B )</f>
        <v>Alvarez, Le and Wilson</v>
      </c>
      <c r="O4181" s="3" t="str">
        <f>_xlfn.XLOOKUP(C4181,Books!A:A,Books!B:B)</f>
        <v>Especially father down</v>
      </c>
      <c r="P4181" s="3" t="str">
        <f>INDEX(Customers!B:B,MATCH(D4181,Customers!A:A,0))</f>
        <v>Alvarez, Le and Wilson</v>
      </c>
    </row>
    <row r="4182" spans="1:16">
      <c r="A4182" t="s">
        <v>4829</v>
      </c>
      <c r="B4182" s="5">
        <v>44962</v>
      </c>
      <c r="C4182" t="s">
        <v>118</v>
      </c>
      <c r="D4182" t="s">
        <v>382</v>
      </c>
      <c r="E4182">
        <v>8</v>
      </c>
      <c r="F4182" t="str">
        <f t="shared" si="260"/>
        <v>Bulk</v>
      </c>
      <c r="G4182" s="3">
        <v>192</v>
      </c>
      <c r="H4182">
        <v>0</v>
      </c>
      <c r="I4182" t="str">
        <f t="shared" si="261"/>
        <v>full price</v>
      </c>
      <c r="J4182" s="3">
        <f>Table3[[#This Row],[Quantity_Sold]]*Table3[[#This Row],[Selling_Price]]</f>
        <v>1536</v>
      </c>
      <c r="K4182" s="3">
        <f t="shared" si="262"/>
        <v>0</v>
      </c>
      <c r="L4182" s="3">
        <f t="shared" si="263"/>
        <v>1536</v>
      </c>
      <c r="M4182" s="3" t="str">
        <f>TEXT(Table3[[#This Row],[Date]], "mmmm")</f>
        <v>February</v>
      </c>
      <c r="N4182" s="3" t="str">
        <f>_xlfn.XLOOKUP(D4182,Customers!A:A,Customers!B:B )</f>
        <v>Williams and Sons</v>
      </c>
      <c r="O4182" s="3" t="str">
        <f>_xlfn.XLOOKUP(C4182,Books!A:A,Books!B:B)</f>
        <v>Attorney</v>
      </c>
      <c r="P4182" s="3" t="str">
        <f>INDEX(Customers!B:B,MATCH(D4182,Customers!A:A,0))</f>
        <v>Williams and Sons</v>
      </c>
    </row>
    <row r="4183" spans="1:16">
      <c r="A4183" t="s">
        <v>4830</v>
      </c>
      <c r="B4183" s="5">
        <v>44959</v>
      </c>
      <c r="C4183" t="s">
        <v>108</v>
      </c>
      <c r="D4183" t="s">
        <v>436</v>
      </c>
      <c r="E4183">
        <v>2</v>
      </c>
      <c r="F4183" t="str">
        <f t="shared" si="260"/>
        <v>normal</v>
      </c>
      <c r="G4183" s="3">
        <v>287</v>
      </c>
      <c r="H4183">
        <v>15</v>
      </c>
      <c r="I4183" t="str">
        <f t="shared" si="261"/>
        <v>discounted</v>
      </c>
      <c r="J4183" s="3">
        <f>Table3[[#This Row],[Quantity_Sold]]*Table3[[#This Row],[Selling_Price]]</f>
        <v>574</v>
      </c>
      <c r="K4183" s="3">
        <f t="shared" si="262"/>
        <v>43.05</v>
      </c>
      <c r="L4183" s="3">
        <f t="shared" si="263"/>
        <v>530.95000000000005</v>
      </c>
      <c r="M4183" s="3" t="str">
        <f>TEXT(Table3[[#This Row],[Date]], "mmmm")</f>
        <v>February</v>
      </c>
      <c r="N4183" s="3" t="str">
        <f>_xlfn.XLOOKUP(D4183,Customers!A:A,Customers!B:B )</f>
        <v>Brown-Rivers</v>
      </c>
      <c r="O4183" s="3" t="str">
        <f>_xlfn.XLOOKUP(C4183,Books!A:A,Books!B:B)</f>
        <v>Front</v>
      </c>
      <c r="P4183" s="3" t="str">
        <f>INDEX(Customers!B:B,MATCH(D4183,Customers!A:A,0))</f>
        <v>Brown-Rivers</v>
      </c>
    </row>
    <row r="4184" spans="1:16">
      <c r="A4184" t="s">
        <v>4831</v>
      </c>
      <c r="B4184" s="5">
        <v>44981</v>
      </c>
      <c r="C4184" t="s">
        <v>20</v>
      </c>
      <c r="D4184" t="s">
        <v>139</v>
      </c>
      <c r="E4184">
        <v>1</v>
      </c>
      <c r="F4184" t="str">
        <f t="shared" si="260"/>
        <v>normal</v>
      </c>
      <c r="G4184" s="3">
        <v>213</v>
      </c>
      <c r="H4184">
        <v>10</v>
      </c>
      <c r="I4184" t="str">
        <f t="shared" si="261"/>
        <v>discounted</v>
      </c>
      <c r="J4184" s="3">
        <f>Table3[[#This Row],[Quantity_Sold]]*Table3[[#This Row],[Selling_Price]]</f>
        <v>213</v>
      </c>
      <c r="K4184" s="3">
        <f t="shared" si="262"/>
        <v>21.3</v>
      </c>
      <c r="L4184" s="3">
        <f t="shared" si="263"/>
        <v>191.7</v>
      </c>
      <c r="M4184" s="3" t="str">
        <f>TEXT(Table3[[#This Row],[Date]], "mmmm")</f>
        <v>February</v>
      </c>
      <c r="N4184" s="3" t="str">
        <f>_xlfn.XLOOKUP(D4184,Customers!A:A,Customers!B:B )</f>
        <v>Garcia-Martin</v>
      </c>
      <c r="O4184" s="3" t="str">
        <f>_xlfn.XLOOKUP(C4184,Books!A:A,Books!B:B)</f>
        <v>System they</v>
      </c>
      <c r="P4184" s="3" t="str">
        <f>INDEX(Customers!B:B,MATCH(D4184,Customers!A:A,0))</f>
        <v>Garcia-Martin</v>
      </c>
    </row>
    <row r="4185" spans="1:16">
      <c r="A4185" t="s">
        <v>4832</v>
      </c>
      <c r="B4185" s="5">
        <v>44984</v>
      </c>
      <c r="C4185" t="s">
        <v>96</v>
      </c>
      <c r="D4185" t="s">
        <v>384</v>
      </c>
      <c r="E4185">
        <v>4</v>
      </c>
      <c r="F4185" t="str">
        <f t="shared" si="260"/>
        <v>normal</v>
      </c>
      <c r="G4185" s="3">
        <v>396</v>
      </c>
      <c r="H4185">
        <v>0</v>
      </c>
      <c r="I4185" t="str">
        <f t="shared" si="261"/>
        <v>full price</v>
      </c>
      <c r="J4185" s="3">
        <f>Table3[[#This Row],[Quantity_Sold]]*Table3[[#This Row],[Selling_Price]]</f>
        <v>1584</v>
      </c>
      <c r="K4185" s="3">
        <f t="shared" si="262"/>
        <v>0</v>
      </c>
      <c r="L4185" s="3">
        <f t="shared" si="263"/>
        <v>1584</v>
      </c>
      <c r="M4185" s="3" t="str">
        <f>TEXT(Table3[[#This Row],[Date]], "mmmm")</f>
        <v>February</v>
      </c>
      <c r="N4185" s="3" t="str">
        <f>_xlfn.XLOOKUP(D4185,Customers!A:A,Customers!B:B )</f>
        <v>Mendoza-Burke</v>
      </c>
      <c r="O4185" s="3" t="str">
        <f>_xlfn.XLOOKUP(C4185,Books!A:A,Books!B:B)</f>
        <v>Green city audience</v>
      </c>
      <c r="P4185" s="3" t="str">
        <f>INDEX(Customers!B:B,MATCH(D4185,Customers!A:A,0))</f>
        <v>Mendoza-Burke</v>
      </c>
    </row>
    <row r="4186" spans="1:16">
      <c r="A4186" t="s">
        <v>4833</v>
      </c>
      <c r="B4186" s="5">
        <v>44982</v>
      </c>
      <c r="C4186" t="s">
        <v>13</v>
      </c>
      <c r="D4186" t="s">
        <v>232</v>
      </c>
      <c r="E4186">
        <v>1</v>
      </c>
      <c r="F4186" t="str">
        <f t="shared" si="260"/>
        <v>normal</v>
      </c>
      <c r="G4186" s="3">
        <v>354</v>
      </c>
      <c r="H4186">
        <v>10</v>
      </c>
      <c r="I4186" t="str">
        <f t="shared" si="261"/>
        <v>discounted</v>
      </c>
      <c r="J4186" s="3">
        <f>Table3[[#This Row],[Quantity_Sold]]*Table3[[#This Row],[Selling_Price]]</f>
        <v>354</v>
      </c>
      <c r="K4186" s="3">
        <f t="shared" si="262"/>
        <v>35.4</v>
      </c>
      <c r="L4186" s="3">
        <f t="shared" si="263"/>
        <v>318.60000000000002</v>
      </c>
      <c r="M4186" s="3" t="str">
        <f>TEXT(Table3[[#This Row],[Date]], "mmmm")</f>
        <v>February</v>
      </c>
      <c r="N4186" s="3" t="str">
        <f>_xlfn.XLOOKUP(D4186,Customers!A:A,Customers!B:B )</f>
        <v>Mcknight LLC</v>
      </c>
      <c r="O4186" s="3" t="str">
        <f>_xlfn.XLOOKUP(C4186,Books!A:A,Books!B:B)</f>
        <v>Food ability</v>
      </c>
      <c r="P4186" s="3" t="str">
        <f>INDEX(Customers!B:B,MATCH(D4186,Customers!A:A,0))</f>
        <v>Mcknight LLC</v>
      </c>
    </row>
    <row r="4187" spans="1:16">
      <c r="A4187" t="s">
        <v>4834</v>
      </c>
      <c r="B4187" s="5">
        <v>44965</v>
      </c>
      <c r="C4187" t="s">
        <v>98</v>
      </c>
      <c r="D4187" t="s">
        <v>294</v>
      </c>
      <c r="E4187">
        <v>2</v>
      </c>
      <c r="F4187" t="str">
        <f t="shared" si="260"/>
        <v>normal</v>
      </c>
      <c r="G4187" s="3">
        <v>206</v>
      </c>
      <c r="H4187">
        <v>15</v>
      </c>
      <c r="I4187" t="str">
        <f t="shared" si="261"/>
        <v>discounted</v>
      </c>
      <c r="J4187" s="3">
        <f>Table3[[#This Row],[Quantity_Sold]]*Table3[[#This Row],[Selling_Price]]</f>
        <v>412</v>
      </c>
      <c r="K4187" s="3">
        <f t="shared" si="262"/>
        <v>30.9</v>
      </c>
      <c r="L4187" s="3">
        <f t="shared" si="263"/>
        <v>381.1</v>
      </c>
      <c r="M4187" s="3" t="str">
        <f>TEXT(Table3[[#This Row],[Date]], "mmmm")</f>
        <v>February</v>
      </c>
      <c r="N4187" s="3" t="str">
        <f>_xlfn.XLOOKUP(D4187,Customers!A:A,Customers!B:B )</f>
        <v>Davis-Buckley</v>
      </c>
      <c r="O4187" s="3" t="str">
        <f>_xlfn.XLOOKUP(C4187,Books!A:A,Books!B:B)</f>
        <v>Inside lot never discover</v>
      </c>
      <c r="P4187" s="3" t="str">
        <f>INDEX(Customers!B:B,MATCH(D4187,Customers!A:A,0))</f>
        <v>Davis-Buckley</v>
      </c>
    </row>
    <row r="4188" spans="1:16">
      <c r="A4188" t="s">
        <v>4835</v>
      </c>
      <c r="B4188" s="5">
        <v>44985</v>
      </c>
      <c r="C4188" t="s">
        <v>20</v>
      </c>
      <c r="D4188" t="s">
        <v>214</v>
      </c>
      <c r="E4188">
        <v>3</v>
      </c>
      <c r="F4188" t="str">
        <f t="shared" si="260"/>
        <v>normal</v>
      </c>
      <c r="G4188" s="3">
        <v>213</v>
      </c>
      <c r="H4188">
        <v>10</v>
      </c>
      <c r="I4188" t="str">
        <f t="shared" si="261"/>
        <v>discounted</v>
      </c>
      <c r="J4188" s="3">
        <f>Table3[[#This Row],[Quantity_Sold]]*Table3[[#This Row],[Selling_Price]]</f>
        <v>639</v>
      </c>
      <c r="K4188" s="3">
        <f t="shared" si="262"/>
        <v>21.3</v>
      </c>
      <c r="L4188" s="3">
        <f t="shared" si="263"/>
        <v>617.70000000000005</v>
      </c>
      <c r="M4188" s="3" t="str">
        <f>TEXT(Table3[[#This Row],[Date]], "mmmm")</f>
        <v>February</v>
      </c>
      <c r="N4188" s="3" t="str">
        <f>_xlfn.XLOOKUP(D4188,Customers!A:A,Customers!B:B )</f>
        <v>Cummings, Taylor and Pearson</v>
      </c>
      <c r="O4188" s="3" t="str">
        <f>_xlfn.XLOOKUP(C4188,Books!A:A,Books!B:B)</f>
        <v>System they</v>
      </c>
      <c r="P4188" s="3" t="str">
        <f>INDEX(Customers!B:B,MATCH(D4188,Customers!A:A,0))</f>
        <v>Cummings, Taylor and Pearson</v>
      </c>
    </row>
    <row r="4189" spans="1:16">
      <c r="A4189" t="s">
        <v>4836</v>
      </c>
      <c r="B4189" s="5">
        <v>44980</v>
      </c>
      <c r="C4189" t="s">
        <v>114</v>
      </c>
      <c r="D4189" t="s">
        <v>458</v>
      </c>
      <c r="E4189">
        <v>10</v>
      </c>
      <c r="F4189" t="str">
        <f t="shared" si="260"/>
        <v>Bulk</v>
      </c>
      <c r="G4189" s="3">
        <v>315</v>
      </c>
      <c r="H4189">
        <v>10</v>
      </c>
      <c r="I4189" t="str">
        <f t="shared" si="261"/>
        <v>discounted</v>
      </c>
      <c r="J4189" s="3">
        <f>Table3[[#This Row],[Quantity_Sold]]*Table3[[#This Row],[Selling_Price]]</f>
        <v>3150</v>
      </c>
      <c r="K4189" s="3">
        <f t="shared" si="262"/>
        <v>31.5</v>
      </c>
      <c r="L4189" s="3">
        <f t="shared" si="263"/>
        <v>3118.5</v>
      </c>
      <c r="M4189" s="3" t="str">
        <f>TEXT(Table3[[#This Row],[Date]], "mmmm")</f>
        <v>February</v>
      </c>
      <c r="N4189" s="3" t="str">
        <f>_xlfn.XLOOKUP(D4189,Customers!A:A,Customers!B:B )</f>
        <v>Salazar, Maldonado and Thomas</v>
      </c>
      <c r="O4189" s="3" t="str">
        <f>_xlfn.XLOOKUP(C4189,Books!A:A,Books!B:B)</f>
        <v>Detail difficult power</v>
      </c>
      <c r="P4189" s="3" t="str">
        <f>INDEX(Customers!B:B,MATCH(D4189,Customers!A:A,0))</f>
        <v>Salazar, Maldonado and Thomas</v>
      </c>
    </row>
    <row r="4190" spans="1:16">
      <c r="A4190" t="s">
        <v>4837</v>
      </c>
      <c r="B4190" s="5">
        <v>44973</v>
      </c>
      <c r="C4190" t="s">
        <v>38</v>
      </c>
      <c r="D4190" t="s">
        <v>614</v>
      </c>
      <c r="E4190">
        <v>1</v>
      </c>
      <c r="F4190" t="str">
        <f t="shared" si="260"/>
        <v>normal</v>
      </c>
      <c r="G4190" s="3">
        <v>417</v>
      </c>
      <c r="H4190">
        <v>0</v>
      </c>
      <c r="I4190" t="str">
        <f t="shared" si="261"/>
        <v>full price</v>
      </c>
      <c r="J4190" s="3">
        <f>Table3[[#This Row],[Quantity_Sold]]*Table3[[#This Row],[Selling_Price]]</f>
        <v>417</v>
      </c>
      <c r="K4190" s="3">
        <f t="shared" si="262"/>
        <v>0</v>
      </c>
      <c r="L4190" s="3">
        <f t="shared" si="263"/>
        <v>417</v>
      </c>
      <c r="M4190" s="3" t="str">
        <f>TEXT(Table3[[#This Row],[Date]], "mmmm")</f>
        <v>February</v>
      </c>
      <c r="N4190" s="3" t="str">
        <f>_xlfn.XLOOKUP(D4190,Customers!A:A,Customers!B:B )</f>
        <v>Morgan PLC</v>
      </c>
      <c r="O4190" s="3" t="str">
        <f>_xlfn.XLOOKUP(C4190,Books!A:A,Books!B:B)</f>
        <v>Impact believe worker look</v>
      </c>
      <c r="P4190" s="3" t="str">
        <f>INDEX(Customers!B:B,MATCH(D4190,Customers!A:A,0))</f>
        <v>Morgan PLC</v>
      </c>
    </row>
    <row r="4191" spans="1:16">
      <c r="A4191" t="s">
        <v>4838</v>
      </c>
      <c r="B4191" s="5">
        <v>44971</v>
      </c>
      <c r="C4191" t="s">
        <v>120</v>
      </c>
      <c r="D4191" t="s">
        <v>410</v>
      </c>
      <c r="E4191">
        <v>10</v>
      </c>
      <c r="F4191" t="str">
        <f t="shared" si="260"/>
        <v>Bulk</v>
      </c>
      <c r="G4191" s="3">
        <v>204</v>
      </c>
      <c r="H4191">
        <v>10</v>
      </c>
      <c r="I4191" t="str">
        <f t="shared" si="261"/>
        <v>discounted</v>
      </c>
      <c r="J4191" s="3">
        <f>Table3[[#This Row],[Quantity_Sold]]*Table3[[#This Row],[Selling_Price]]</f>
        <v>2040</v>
      </c>
      <c r="K4191" s="3">
        <f t="shared" si="262"/>
        <v>20.399999999999999</v>
      </c>
      <c r="L4191" s="3">
        <f t="shared" si="263"/>
        <v>2019.6</v>
      </c>
      <c r="M4191" s="3" t="str">
        <f>TEXT(Table3[[#This Row],[Date]], "mmmm")</f>
        <v>February</v>
      </c>
      <c r="N4191" s="3" t="str">
        <f>_xlfn.XLOOKUP(D4191,Customers!A:A,Customers!B:B )</f>
        <v>Norris Group</v>
      </c>
      <c r="O4191" s="3" t="str">
        <f>_xlfn.XLOOKUP(C4191,Books!A:A,Books!B:B)</f>
        <v>Expect turn</v>
      </c>
      <c r="P4191" s="3" t="str">
        <f>INDEX(Customers!B:B,MATCH(D4191,Customers!A:A,0))</f>
        <v>Norris Group</v>
      </c>
    </row>
    <row r="4192" spans="1:16">
      <c r="A4192" t="s">
        <v>4839</v>
      </c>
      <c r="B4192" s="5">
        <v>44977</v>
      </c>
      <c r="C4192" t="s">
        <v>92</v>
      </c>
      <c r="D4192" t="s">
        <v>424</v>
      </c>
      <c r="E4192">
        <v>9</v>
      </c>
      <c r="F4192" t="str">
        <f t="shared" si="260"/>
        <v>Bulk</v>
      </c>
      <c r="G4192" s="3">
        <v>381</v>
      </c>
      <c r="H4192">
        <v>10</v>
      </c>
      <c r="I4192" t="str">
        <f t="shared" si="261"/>
        <v>discounted</v>
      </c>
      <c r="J4192" s="3">
        <f>Table3[[#This Row],[Quantity_Sold]]*Table3[[#This Row],[Selling_Price]]</f>
        <v>3429</v>
      </c>
      <c r="K4192" s="3">
        <f t="shared" si="262"/>
        <v>38.1</v>
      </c>
      <c r="L4192" s="3">
        <f t="shared" si="263"/>
        <v>3390.9</v>
      </c>
      <c r="M4192" s="3" t="str">
        <f>TEXT(Table3[[#This Row],[Date]], "mmmm")</f>
        <v>February</v>
      </c>
      <c r="N4192" s="3" t="str">
        <f>_xlfn.XLOOKUP(D4192,Customers!A:A,Customers!B:B )</f>
        <v>Dillon-Galloway</v>
      </c>
      <c r="O4192" s="3" t="str">
        <f>_xlfn.XLOOKUP(C4192,Books!A:A,Books!B:B)</f>
        <v>Also general growth local</v>
      </c>
      <c r="P4192" s="3" t="str">
        <f>INDEX(Customers!B:B,MATCH(D4192,Customers!A:A,0))</f>
        <v>Dillon-Galloway</v>
      </c>
    </row>
    <row r="4193" spans="1:16">
      <c r="A4193" t="s">
        <v>4840</v>
      </c>
      <c r="B4193" s="5">
        <v>44983</v>
      </c>
      <c r="C4193" t="s">
        <v>18</v>
      </c>
      <c r="D4193" t="s">
        <v>216</v>
      </c>
      <c r="E4193">
        <v>4</v>
      </c>
      <c r="F4193" t="str">
        <f t="shared" si="260"/>
        <v>normal</v>
      </c>
      <c r="G4193" s="3">
        <v>500</v>
      </c>
      <c r="H4193">
        <v>10</v>
      </c>
      <c r="I4193" t="str">
        <f t="shared" si="261"/>
        <v>discounted</v>
      </c>
      <c r="J4193" s="3">
        <f>Table3[[#This Row],[Quantity_Sold]]*Table3[[#This Row],[Selling_Price]]</f>
        <v>2000</v>
      </c>
      <c r="K4193" s="3">
        <f t="shared" si="262"/>
        <v>50</v>
      </c>
      <c r="L4193" s="3">
        <f t="shared" si="263"/>
        <v>1950</v>
      </c>
      <c r="M4193" s="3" t="str">
        <f>TEXT(Table3[[#This Row],[Date]], "mmmm")</f>
        <v>February</v>
      </c>
      <c r="N4193" s="3" t="str">
        <f>_xlfn.XLOOKUP(D4193,Customers!A:A,Customers!B:B )</f>
        <v>Evans PLC</v>
      </c>
      <c r="O4193" s="3" t="str">
        <f>_xlfn.XLOOKUP(C4193,Books!A:A,Books!B:B)</f>
        <v>Cell become</v>
      </c>
      <c r="P4193" s="3" t="str">
        <f>INDEX(Customers!B:B,MATCH(D4193,Customers!A:A,0))</f>
        <v>Evans PLC</v>
      </c>
    </row>
    <row r="4194" spans="1:16">
      <c r="A4194" t="s">
        <v>4841</v>
      </c>
      <c r="B4194" s="5">
        <v>44981</v>
      </c>
      <c r="C4194" t="s">
        <v>15</v>
      </c>
      <c r="D4194" t="s">
        <v>170</v>
      </c>
      <c r="E4194">
        <v>3</v>
      </c>
      <c r="F4194" t="str">
        <f t="shared" si="260"/>
        <v>normal</v>
      </c>
      <c r="G4194" s="3">
        <v>248</v>
      </c>
      <c r="H4194">
        <v>10</v>
      </c>
      <c r="I4194" t="str">
        <f t="shared" si="261"/>
        <v>discounted</v>
      </c>
      <c r="J4194" s="3">
        <f>Table3[[#This Row],[Quantity_Sold]]*Table3[[#This Row],[Selling_Price]]</f>
        <v>744</v>
      </c>
      <c r="K4194" s="3">
        <f t="shared" si="262"/>
        <v>24.8</v>
      </c>
      <c r="L4194" s="3">
        <f t="shared" si="263"/>
        <v>719.2</v>
      </c>
      <c r="M4194" s="3" t="str">
        <f>TEXT(Table3[[#This Row],[Date]], "mmmm")</f>
        <v>February</v>
      </c>
      <c r="N4194" s="3" t="str">
        <f>_xlfn.XLOOKUP(D4194,Customers!A:A,Customers!B:B )</f>
        <v>Taylor-Kane</v>
      </c>
      <c r="O4194" s="3" t="str">
        <f>_xlfn.XLOOKUP(C4194,Books!A:A,Books!B:B)</f>
        <v>Especially father down</v>
      </c>
      <c r="P4194" s="3" t="str">
        <f>INDEX(Customers!B:B,MATCH(D4194,Customers!A:A,0))</f>
        <v>Taylor-Kane</v>
      </c>
    </row>
    <row r="4195" spans="1:16">
      <c r="A4195" t="s">
        <v>4842</v>
      </c>
      <c r="B4195" s="5">
        <v>44971</v>
      </c>
      <c r="C4195" t="s">
        <v>46</v>
      </c>
      <c r="D4195" t="s">
        <v>210</v>
      </c>
      <c r="E4195">
        <v>3</v>
      </c>
      <c r="F4195" t="str">
        <f t="shared" si="260"/>
        <v>normal</v>
      </c>
      <c r="G4195" s="3">
        <v>167</v>
      </c>
      <c r="H4195">
        <v>15</v>
      </c>
      <c r="I4195" t="str">
        <f t="shared" si="261"/>
        <v>discounted</v>
      </c>
      <c r="J4195" s="3">
        <f>Table3[[#This Row],[Quantity_Sold]]*Table3[[#This Row],[Selling_Price]]</f>
        <v>501</v>
      </c>
      <c r="K4195" s="3">
        <f t="shared" si="262"/>
        <v>25.05</v>
      </c>
      <c r="L4195" s="3">
        <f t="shared" si="263"/>
        <v>475.95</v>
      </c>
      <c r="M4195" s="3" t="str">
        <f>TEXT(Table3[[#This Row],[Date]], "mmmm")</f>
        <v>February</v>
      </c>
      <c r="N4195" s="3" t="str">
        <f>_xlfn.XLOOKUP(D4195,Customers!A:A,Customers!B:B )</f>
        <v>Green-Everett</v>
      </c>
      <c r="O4195" s="3" t="str">
        <f>_xlfn.XLOOKUP(C4195,Books!A:A,Books!B:B)</f>
        <v>Result population age</v>
      </c>
      <c r="P4195" s="3" t="str">
        <f>INDEX(Customers!B:B,MATCH(D4195,Customers!A:A,0))</f>
        <v>Green-Everett</v>
      </c>
    </row>
    <row r="4196" spans="1:16">
      <c r="A4196" t="s">
        <v>4843</v>
      </c>
      <c r="B4196" s="5">
        <v>44967</v>
      </c>
      <c r="C4196" t="s">
        <v>98</v>
      </c>
      <c r="D4196" t="s">
        <v>486</v>
      </c>
      <c r="E4196">
        <v>5</v>
      </c>
      <c r="F4196" t="str">
        <f t="shared" si="260"/>
        <v>normal</v>
      </c>
      <c r="G4196" s="3">
        <v>206</v>
      </c>
      <c r="H4196">
        <v>0</v>
      </c>
      <c r="I4196" t="str">
        <f t="shared" si="261"/>
        <v>full price</v>
      </c>
      <c r="J4196" s="3">
        <f>Table3[[#This Row],[Quantity_Sold]]*Table3[[#This Row],[Selling_Price]]</f>
        <v>1030</v>
      </c>
      <c r="K4196" s="3">
        <f t="shared" si="262"/>
        <v>0</v>
      </c>
      <c r="L4196" s="3">
        <f t="shared" si="263"/>
        <v>1030</v>
      </c>
      <c r="M4196" s="3" t="str">
        <f>TEXT(Table3[[#This Row],[Date]], "mmmm")</f>
        <v>February</v>
      </c>
      <c r="N4196" s="3" t="str">
        <f>_xlfn.XLOOKUP(D4196,Customers!A:A,Customers!B:B )</f>
        <v>Liu Group</v>
      </c>
      <c r="O4196" s="3" t="str">
        <f>_xlfn.XLOOKUP(C4196,Books!A:A,Books!B:B)</f>
        <v>Inside lot never discover</v>
      </c>
      <c r="P4196" s="3" t="str">
        <f>INDEX(Customers!B:B,MATCH(D4196,Customers!A:A,0))</f>
        <v>Liu Group</v>
      </c>
    </row>
    <row r="4197" spans="1:16">
      <c r="A4197" t="s">
        <v>4844</v>
      </c>
      <c r="B4197" s="5">
        <v>44966</v>
      </c>
      <c r="C4197" t="s">
        <v>10</v>
      </c>
      <c r="D4197" t="s">
        <v>578</v>
      </c>
      <c r="E4197">
        <v>2</v>
      </c>
      <c r="F4197" t="str">
        <f t="shared" si="260"/>
        <v>normal</v>
      </c>
      <c r="G4197" s="3">
        <v>167</v>
      </c>
      <c r="H4197">
        <v>0</v>
      </c>
      <c r="I4197" t="str">
        <f t="shared" si="261"/>
        <v>full price</v>
      </c>
      <c r="J4197" s="3">
        <f>Table3[[#This Row],[Quantity_Sold]]*Table3[[#This Row],[Selling_Price]]</f>
        <v>334</v>
      </c>
      <c r="K4197" s="3">
        <f t="shared" si="262"/>
        <v>0</v>
      </c>
      <c r="L4197" s="3">
        <f t="shared" si="263"/>
        <v>334</v>
      </c>
      <c r="M4197" s="3" t="str">
        <f>TEXT(Table3[[#This Row],[Date]], "mmmm")</f>
        <v>February</v>
      </c>
      <c r="N4197" s="3" t="str">
        <f>_xlfn.XLOOKUP(D4197,Customers!A:A,Customers!B:B )</f>
        <v>Moody-Dunn</v>
      </c>
      <c r="O4197" s="3" t="str">
        <f>_xlfn.XLOOKUP(C4197,Books!A:A,Books!B:B)</f>
        <v>Late</v>
      </c>
      <c r="P4197" s="3" t="str">
        <f>INDEX(Customers!B:B,MATCH(D4197,Customers!A:A,0))</f>
        <v>Moody-Dunn</v>
      </c>
    </row>
    <row r="4198" spans="1:16">
      <c r="A4198" t="s">
        <v>4845</v>
      </c>
      <c r="B4198" s="5">
        <v>44984</v>
      </c>
      <c r="C4198" t="s">
        <v>34</v>
      </c>
      <c r="D4198" t="s">
        <v>542</v>
      </c>
      <c r="E4198">
        <v>10</v>
      </c>
      <c r="F4198" t="str">
        <f t="shared" si="260"/>
        <v>Bulk</v>
      </c>
      <c r="G4198" s="3">
        <v>284</v>
      </c>
      <c r="H4198">
        <v>10</v>
      </c>
      <c r="I4198" t="str">
        <f t="shared" si="261"/>
        <v>discounted</v>
      </c>
      <c r="J4198" s="3">
        <f>Table3[[#This Row],[Quantity_Sold]]*Table3[[#This Row],[Selling_Price]]</f>
        <v>2840</v>
      </c>
      <c r="K4198" s="3">
        <f t="shared" si="262"/>
        <v>28.4</v>
      </c>
      <c r="L4198" s="3">
        <f t="shared" si="263"/>
        <v>2811.6</v>
      </c>
      <c r="M4198" s="3" t="str">
        <f>TEXT(Table3[[#This Row],[Date]], "mmmm")</f>
        <v>February</v>
      </c>
      <c r="N4198" s="3" t="str">
        <f>_xlfn.XLOOKUP(D4198,Customers!A:A,Customers!B:B )</f>
        <v>Rodriguez, Hammond and Mason</v>
      </c>
      <c r="O4198" s="3" t="str">
        <f>_xlfn.XLOOKUP(C4198,Books!A:A,Books!B:B)</f>
        <v>Against realize bill</v>
      </c>
      <c r="P4198" s="3" t="str">
        <f>INDEX(Customers!B:B,MATCH(D4198,Customers!A:A,0))</f>
        <v>Rodriguez, Hammond and Mason</v>
      </c>
    </row>
    <row r="4199" spans="1:16">
      <c r="A4199" t="s">
        <v>4846</v>
      </c>
      <c r="B4199" s="5">
        <v>44972</v>
      </c>
      <c r="C4199" t="s">
        <v>110</v>
      </c>
      <c r="D4199" t="s">
        <v>598</v>
      </c>
      <c r="E4199">
        <v>1</v>
      </c>
      <c r="F4199" t="str">
        <f t="shared" si="260"/>
        <v>normal</v>
      </c>
      <c r="G4199" s="3">
        <v>451</v>
      </c>
      <c r="H4199">
        <v>10</v>
      </c>
      <c r="I4199" t="str">
        <f t="shared" si="261"/>
        <v>discounted</v>
      </c>
      <c r="J4199" s="3">
        <f>Table3[[#This Row],[Quantity_Sold]]*Table3[[#This Row],[Selling_Price]]</f>
        <v>451</v>
      </c>
      <c r="K4199" s="3">
        <f t="shared" si="262"/>
        <v>45.1</v>
      </c>
      <c r="L4199" s="3">
        <f t="shared" si="263"/>
        <v>405.9</v>
      </c>
      <c r="M4199" s="3" t="str">
        <f>TEXT(Table3[[#This Row],[Date]], "mmmm")</f>
        <v>February</v>
      </c>
      <c r="N4199" s="3" t="str">
        <f>_xlfn.XLOOKUP(D4199,Customers!A:A,Customers!B:B )</f>
        <v>Clark LLC</v>
      </c>
      <c r="O4199" s="3" t="str">
        <f>_xlfn.XLOOKUP(C4199,Books!A:A,Books!B:B)</f>
        <v>Sense produce</v>
      </c>
      <c r="P4199" s="3" t="str">
        <f>INDEX(Customers!B:B,MATCH(D4199,Customers!A:A,0))</f>
        <v>Clark LLC</v>
      </c>
    </row>
    <row r="4200" spans="1:16">
      <c r="A4200" t="s">
        <v>4847</v>
      </c>
      <c r="B4200" s="5">
        <v>44970</v>
      </c>
      <c r="C4200" t="s">
        <v>10</v>
      </c>
      <c r="D4200" t="s">
        <v>292</v>
      </c>
      <c r="E4200">
        <v>10</v>
      </c>
      <c r="F4200" t="str">
        <f t="shared" si="260"/>
        <v>Bulk</v>
      </c>
      <c r="G4200" s="3">
        <v>167</v>
      </c>
      <c r="H4200">
        <v>15</v>
      </c>
      <c r="I4200" t="str">
        <f t="shared" si="261"/>
        <v>discounted</v>
      </c>
      <c r="J4200" s="3">
        <f>Table3[[#This Row],[Quantity_Sold]]*Table3[[#This Row],[Selling_Price]]</f>
        <v>1670</v>
      </c>
      <c r="K4200" s="3">
        <f t="shared" si="262"/>
        <v>25.05</v>
      </c>
      <c r="L4200" s="3">
        <f t="shared" si="263"/>
        <v>1644.95</v>
      </c>
      <c r="M4200" s="3" t="str">
        <f>TEXT(Table3[[#This Row],[Date]], "mmmm")</f>
        <v>February</v>
      </c>
      <c r="N4200" s="3" t="str">
        <f>_xlfn.XLOOKUP(D4200,Customers!A:A,Customers!B:B )</f>
        <v>Murphy Group</v>
      </c>
      <c r="O4200" s="3" t="str">
        <f>_xlfn.XLOOKUP(C4200,Books!A:A,Books!B:B)</f>
        <v>Late</v>
      </c>
      <c r="P4200" s="3" t="str">
        <f>INDEX(Customers!B:B,MATCH(D4200,Customers!A:A,0))</f>
        <v>Murphy Group</v>
      </c>
    </row>
    <row r="4201" spans="1:16">
      <c r="A4201" t="s">
        <v>4848</v>
      </c>
      <c r="B4201" s="5">
        <v>44983</v>
      </c>
      <c r="C4201" t="s">
        <v>80</v>
      </c>
      <c r="D4201" t="s">
        <v>446</v>
      </c>
      <c r="E4201">
        <v>8</v>
      </c>
      <c r="F4201" t="str">
        <f t="shared" si="260"/>
        <v>Bulk</v>
      </c>
      <c r="G4201" s="3">
        <v>164</v>
      </c>
      <c r="H4201">
        <v>0</v>
      </c>
      <c r="I4201" t="str">
        <f t="shared" si="261"/>
        <v>full price</v>
      </c>
      <c r="J4201" s="3">
        <f>Table3[[#This Row],[Quantity_Sold]]*Table3[[#This Row],[Selling_Price]]</f>
        <v>1312</v>
      </c>
      <c r="K4201" s="3">
        <f t="shared" si="262"/>
        <v>0</v>
      </c>
      <c r="L4201" s="3">
        <f t="shared" si="263"/>
        <v>1312</v>
      </c>
      <c r="M4201" s="3" t="str">
        <f>TEXT(Table3[[#This Row],[Date]], "mmmm")</f>
        <v>February</v>
      </c>
      <c r="N4201" s="3" t="str">
        <f>_xlfn.XLOOKUP(D4201,Customers!A:A,Customers!B:B )</f>
        <v>Trevino LLC</v>
      </c>
      <c r="O4201" s="3" t="str">
        <f>_xlfn.XLOOKUP(C4201,Books!A:A,Books!B:B)</f>
        <v>Can apply</v>
      </c>
      <c r="P4201" s="3" t="str">
        <f>INDEX(Customers!B:B,MATCH(D4201,Customers!A:A,0))</f>
        <v>Trevino LLC</v>
      </c>
    </row>
    <row r="4202" spans="1:16">
      <c r="A4202" t="s">
        <v>4849</v>
      </c>
      <c r="B4202" s="5">
        <v>44961</v>
      </c>
      <c r="C4202" t="s">
        <v>76</v>
      </c>
      <c r="D4202" t="s">
        <v>350</v>
      </c>
      <c r="E4202">
        <v>2</v>
      </c>
      <c r="F4202" t="str">
        <f t="shared" si="260"/>
        <v>normal</v>
      </c>
      <c r="G4202" s="3">
        <v>305</v>
      </c>
      <c r="H4202">
        <v>0</v>
      </c>
      <c r="I4202" t="str">
        <f t="shared" si="261"/>
        <v>full price</v>
      </c>
      <c r="J4202" s="3">
        <f>Table3[[#This Row],[Quantity_Sold]]*Table3[[#This Row],[Selling_Price]]</f>
        <v>610</v>
      </c>
      <c r="K4202" s="3">
        <f t="shared" si="262"/>
        <v>0</v>
      </c>
      <c r="L4202" s="3">
        <f t="shared" si="263"/>
        <v>610</v>
      </c>
      <c r="M4202" s="3" t="str">
        <f>TEXT(Table3[[#This Row],[Date]], "mmmm")</f>
        <v>February</v>
      </c>
      <c r="N4202" s="3" t="str">
        <f>_xlfn.XLOOKUP(D4202,Customers!A:A,Customers!B:B )</f>
        <v>Johnson-Bennett</v>
      </c>
      <c r="O4202" s="3" t="str">
        <f>_xlfn.XLOOKUP(C4202,Books!A:A,Books!B:B)</f>
        <v>Above treatment</v>
      </c>
      <c r="P4202" s="3" t="str">
        <f>INDEX(Customers!B:B,MATCH(D4202,Customers!A:A,0))</f>
        <v>Johnson-Bennett</v>
      </c>
    </row>
    <row r="4203" spans="1:16">
      <c r="A4203" t="s">
        <v>4850</v>
      </c>
      <c r="B4203" s="5">
        <v>44966</v>
      </c>
      <c r="C4203" t="s">
        <v>82</v>
      </c>
      <c r="D4203" t="s">
        <v>218</v>
      </c>
      <c r="E4203">
        <v>10</v>
      </c>
      <c r="F4203" t="str">
        <f t="shared" si="260"/>
        <v>Bulk</v>
      </c>
      <c r="G4203" s="3">
        <v>373</v>
      </c>
      <c r="H4203">
        <v>15</v>
      </c>
      <c r="I4203" t="str">
        <f t="shared" si="261"/>
        <v>discounted</v>
      </c>
      <c r="J4203" s="3">
        <f>Table3[[#This Row],[Quantity_Sold]]*Table3[[#This Row],[Selling_Price]]</f>
        <v>3730</v>
      </c>
      <c r="K4203" s="3">
        <f t="shared" si="262"/>
        <v>55.95</v>
      </c>
      <c r="L4203" s="3">
        <f t="shared" si="263"/>
        <v>3674.05</v>
      </c>
      <c r="M4203" s="3" t="str">
        <f>TEXT(Table3[[#This Row],[Date]], "mmmm")</f>
        <v>February</v>
      </c>
      <c r="N4203" s="3" t="str">
        <f>_xlfn.XLOOKUP(D4203,Customers!A:A,Customers!B:B )</f>
        <v>Fox-Williams</v>
      </c>
      <c r="O4203" s="3" t="str">
        <f>_xlfn.XLOOKUP(C4203,Books!A:A,Books!B:B)</f>
        <v>Light leader expect</v>
      </c>
      <c r="P4203" s="3" t="str">
        <f>INDEX(Customers!B:B,MATCH(D4203,Customers!A:A,0))</f>
        <v>Fox-Williams</v>
      </c>
    </row>
    <row r="4204" spans="1:16">
      <c r="A4204" t="s">
        <v>4851</v>
      </c>
      <c r="B4204" s="5">
        <v>44973</v>
      </c>
      <c r="C4204" t="s">
        <v>100</v>
      </c>
      <c r="D4204" t="s">
        <v>484</v>
      </c>
      <c r="E4204">
        <v>3</v>
      </c>
      <c r="F4204" t="str">
        <f t="shared" si="260"/>
        <v>normal</v>
      </c>
      <c r="G4204" s="3">
        <v>334</v>
      </c>
      <c r="H4204">
        <v>0</v>
      </c>
      <c r="I4204" t="str">
        <f t="shared" si="261"/>
        <v>full price</v>
      </c>
      <c r="J4204" s="3">
        <f>Table3[[#This Row],[Quantity_Sold]]*Table3[[#This Row],[Selling_Price]]</f>
        <v>1002</v>
      </c>
      <c r="K4204" s="3">
        <f t="shared" si="262"/>
        <v>0</v>
      </c>
      <c r="L4204" s="3">
        <f t="shared" si="263"/>
        <v>1002</v>
      </c>
      <c r="M4204" s="3" t="str">
        <f>TEXT(Table3[[#This Row],[Date]], "mmmm")</f>
        <v>February</v>
      </c>
      <c r="N4204" s="3" t="str">
        <f>_xlfn.XLOOKUP(D4204,Customers!A:A,Customers!B:B )</f>
        <v>Hall-Morgan</v>
      </c>
      <c r="O4204" s="3" t="str">
        <f>_xlfn.XLOOKUP(C4204,Books!A:A,Books!B:B)</f>
        <v>Prevent particularly wrong</v>
      </c>
      <c r="P4204" s="3" t="str">
        <f>INDEX(Customers!B:B,MATCH(D4204,Customers!A:A,0))</f>
        <v>Hall-Morgan</v>
      </c>
    </row>
    <row r="4205" spans="1:16">
      <c r="A4205" t="s">
        <v>4852</v>
      </c>
      <c r="B4205" s="5">
        <v>44981</v>
      </c>
      <c r="C4205" t="s">
        <v>100</v>
      </c>
      <c r="D4205" t="s">
        <v>344</v>
      </c>
      <c r="E4205">
        <v>3</v>
      </c>
      <c r="F4205" t="str">
        <f t="shared" si="260"/>
        <v>normal</v>
      </c>
      <c r="G4205" s="3">
        <v>334</v>
      </c>
      <c r="H4205">
        <v>0</v>
      </c>
      <c r="I4205" t="str">
        <f t="shared" si="261"/>
        <v>full price</v>
      </c>
      <c r="J4205" s="3">
        <f>Table3[[#This Row],[Quantity_Sold]]*Table3[[#This Row],[Selling_Price]]</f>
        <v>1002</v>
      </c>
      <c r="K4205" s="3">
        <f t="shared" si="262"/>
        <v>0</v>
      </c>
      <c r="L4205" s="3">
        <f t="shared" si="263"/>
        <v>1002</v>
      </c>
      <c r="M4205" s="3" t="str">
        <f>TEXT(Table3[[#This Row],[Date]], "mmmm")</f>
        <v>February</v>
      </c>
      <c r="N4205" s="3" t="str">
        <f>_xlfn.XLOOKUP(D4205,Customers!A:A,Customers!B:B )</f>
        <v>Newman-Fitzgerald</v>
      </c>
      <c r="O4205" s="3" t="str">
        <f>_xlfn.XLOOKUP(C4205,Books!A:A,Books!B:B)</f>
        <v>Prevent particularly wrong</v>
      </c>
      <c r="P4205" s="3" t="str">
        <f>INDEX(Customers!B:B,MATCH(D4205,Customers!A:A,0))</f>
        <v>Newman-Fitzgerald</v>
      </c>
    </row>
    <row r="4206" spans="1:16">
      <c r="A4206" t="s">
        <v>4853</v>
      </c>
      <c r="B4206" s="5">
        <v>44961</v>
      </c>
      <c r="C4206" t="s">
        <v>110</v>
      </c>
      <c r="D4206" t="s">
        <v>258</v>
      </c>
      <c r="E4206">
        <v>9</v>
      </c>
      <c r="F4206" t="str">
        <f t="shared" si="260"/>
        <v>Bulk</v>
      </c>
      <c r="G4206" s="3">
        <v>451</v>
      </c>
      <c r="H4206">
        <v>15</v>
      </c>
      <c r="I4206" t="str">
        <f t="shared" si="261"/>
        <v>discounted</v>
      </c>
      <c r="J4206" s="3">
        <f>Table3[[#This Row],[Quantity_Sold]]*Table3[[#This Row],[Selling_Price]]</f>
        <v>4059</v>
      </c>
      <c r="K4206" s="3">
        <f t="shared" si="262"/>
        <v>67.650000000000006</v>
      </c>
      <c r="L4206" s="3">
        <f t="shared" si="263"/>
        <v>3991.35</v>
      </c>
      <c r="M4206" s="3" t="str">
        <f>TEXT(Table3[[#This Row],[Date]], "mmmm")</f>
        <v>February</v>
      </c>
      <c r="N4206" s="3" t="str">
        <f>_xlfn.XLOOKUP(D4206,Customers!A:A,Customers!B:B )</f>
        <v>Williams LLC</v>
      </c>
      <c r="O4206" s="3" t="str">
        <f>_xlfn.XLOOKUP(C4206,Books!A:A,Books!B:B)</f>
        <v>Sense produce</v>
      </c>
      <c r="P4206" s="3" t="str">
        <f>INDEX(Customers!B:B,MATCH(D4206,Customers!A:A,0))</f>
        <v>Williams LLC</v>
      </c>
    </row>
    <row r="4207" spans="1:16">
      <c r="A4207" t="s">
        <v>4854</v>
      </c>
      <c r="B4207" s="5">
        <v>44983</v>
      </c>
      <c r="C4207" t="s">
        <v>86</v>
      </c>
      <c r="D4207" t="s">
        <v>448</v>
      </c>
      <c r="E4207">
        <v>5</v>
      </c>
      <c r="F4207" t="str">
        <f t="shared" si="260"/>
        <v>normal</v>
      </c>
      <c r="G4207" s="3">
        <v>356</v>
      </c>
      <c r="H4207">
        <v>10</v>
      </c>
      <c r="I4207" t="str">
        <f t="shared" si="261"/>
        <v>discounted</v>
      </c>
      <c r="J4207" s="3">
        <f>Table3[[#This Row],[Quantity_Sold]]*Table3[[#This Row],[Selling_Price]]</f>
        <v>1780</v>
      </c>
      <c r="K4207" s="3">
        <f t="shared" si="262"/>
        <v>35.6</v>
      </c>
      <c r="L4207" s="3">
        <f t="shared" si="263"/>
        <v>1744.4</v>
      </c>
      <c r="M4207" s="3" t="str">
        <f>TEXT(Table3[[#This Row],[Date]], "mmmm")</f>
        <v>February</v>
      </c>
      <c r="N4207" s="3" t="str">
        <f>_xlfn.XLOOKUP(D4207,Customers!A:A,Customers!B:B )</f>
        <v>Blair, Gibson and Patel</v>
      </c>
      <c r="O4207" s="3" t="str">
        <f>_xlfn.XLOOKUP(C4207,Books!A:A,Books!B:B)</f>
        <v>While responsibility</v>
      </c>
      <c r="P4207" s="3" t="str">
        <f>INDEX(Customers!B:B,MATCH(D4207,Customers!A:A,0))</f>
        <v>Blair, Gibson and Patel</v>
      </c>
    </row>
    <row r="4208" spans="1:16">
      <c r="A4208" t="s">
        <v>4855</v>
      </c>
      <c r="B4208" s="5">
        <v>44975</v>
      </c>
      <c r="C4208" t="s">
        <v>7</v>
      </c>
      <c r="D4208" t="s">
        <v>512</v>
      </c>
      <c r="E4208">
        <v>7</v>
      </c>
      <c r="F4208" t="str">
        <f t="shared" si="260"/>
        <v>Bulk</v>
      </c>
      <c r="G4208" s="3">
        <v>341</v>
      </c>
      <c r="H4208">
        <v>15</v>
      </c>
      <c r="I4208" t="str">
        <f t="shared" si="261"/>
        <v>discounted</v>
      </c>
      <c r="J4208" s="3">
        <f>Table3[[#This Row],[Quantity_Sold]]*Table3[[#This Row],[Selling_Price]]</f>
        <v>2387</v>
      </c>
      <c r="K4208" s="3">
        <f t="shared" si="262"/>
        <v>51.15</v>
      </c>
      <c r="L4208" s="3">
        <f t="shared" si="263"/>
        <v>2335.85</v>
      </c>
      <c r="M4208" s="3" t="str">
        <f>TEXT(Table3[[#This Row],[Date]], "mmmm")</f>
        <v>February</v>
      </c>
      <c r="N4208" s="3" t="str">
        <f>_xlfn.XLOOKUP(D4208,Customers!A:A,Customers!B:B )</f>
        <v>Melton Ltd</v>
      </c>
      <c r="O4208" s="3" t="str">
        <f>_xlfn.XLOOKUP(C4208,Books!A:A,Books!B:B)</f>
        <v>Key protect simple fall</v>
      </c>
      <c r="P4208" s="3" t="str">
        <f>INDEX(Customers!B:B,MATCH(D4208,Customers!A:A,0))</f>
        <v>Melton Ltd</v>
      </c>
    </row>
    <row r="4209" spans="1:16">
      <c r="A4209" t="s">
        <v>4856</v>
      </c>
      <c r="B4209" s="5">
        <v>44961</v>
      </c>
      <c r="C4209" t="s">
        <v>102</v>
      </c>
      <c r="D4209" t="s">
        <v>518</v>
      </c>
      <c r="E4209">
        <v>6</v>
      </c>
      <c r="F4209" t="str">
        <f t="shared" si="260"/>
        <v>Bulk</v>
      </c>
      <c r="G4209" s="3">
        <v>162</v>
      </c>
      <c r="H4209">
        <v>5</v>
      </c>
      <c r="I4209" t="str">
        <f t="shared" si="261"/>
        <v>discounted</v>
      </c>
      <c r="J4209" s="3">
        <f>Table3[[#This Row],[Quantity_Sold]]*Table3[[#This Row],[Selling_Price]]</f>
        <v>972</v>
      </c>
      <c r="K4209" s="3">
        <f t="shared" si="262"/>
        <v>8.1</v>
      </c>
      <c r="L4209" s="3">
        <f t="shared" si="263"/>
        <v>963.9</v>
      </c>
      <c r="M4209" s="3" t="str">
        <f>TEXT(Table3[[#This Row],[Date]], "mmmm")</f>
        <v>February</v>
      </c>
      <c r="N4209" s="3" t="str">
        <f>_xlfn.XLOOKUP(D4209,Customers!A:A,Customers!B:B )</f>
        <v>Koch, Tran and Garner</v>
      </c>
      <c r="O4209" s="3" t="str">
        <f>_xlfn.XLOOKUP(C4209,Books!A:A,Books!B:B)</f>
        <v>Effort same</v>
      </c>
      <c r="P4209" s="3" t="str">
        <f>INDEX(Customers!B:B,MATCH(D4209,Customers!A:A,0))</f>
        <v>Koch, Tran and Garner</v>
      </c>
    </row>
    <row r="4210" spans="1:16">
      <c r="A4210" t="s">
        <v>4857</v>
      </c>
      <c r="B4210" s="5">
        <v>44966</v>
      </c>
      <c r="C4210" t="s">
        <v>76</v>
      </c>
      <c r="D4210" t="s">
        <v>180</v>
      </c>
      <c r="E4210">
        <v>8</v>
      </c>
      <c r="F4210" t="str">
        <f t="shared" si="260"/>
        <v>Bulk</v>
      </c>
      <c r="G4210" s="3">
        <v>305</v>
      </c>
      <c r="H4210">
        <v>15</v>
      </c>
      <c r="I4210" t="str">
        <f t="shared" si="261"/>
        <v>discounted</v>
      </c>
      <c r="J4210" s="3">
        <f>Table3[[#This Row],[Quantity_Sold]]*Table3[[#This Row],[Selling_Price]]</f>
        <v>2440</v>
      </c>
      <c r="K4210" s="3">
        <f t="shared" si="262"/>
        <v>45.75</v>
      </c>
      <c r="L4210" s="3">
        <f t="shared" si="263"/>
        <v>2394.25</v>
      </c>
      <c r="M4210" s="3" t="str">
        <f>TEXT(Table3[[#This Row],[Date]], "mmmm")</f>
        <v>February</v>
      </c>
      <c r="N4210" s="3" t="str">
        <f>_xlfn.XLOOKUP(D4210,Customers!A:A,Customers!B:B )</f>
        <v>Harris-Chandler</v>
      </c>
      <c r="O4210" s="3" t="str">
        <f>_xlfn.XLOOKUP(C4210,Books!A:A,Books!B:B)</f>
        <v>Above treatment</v>
      </c>
      <c r="P4210" s="3" t="str">
        <f>INDEX(Customers!B:B,MATCH(D4210,Customers!A:A,0))</f>
        <v>Harris-Chandler</v>
      </c>
    </row>
    <row r="4211" spans="1:16">
      <c r="A4211" t="s">
        <v>4858</v>
      </c>
      <c r="B4211" s="5">
        <v>44961</v>
      </c>
      <c r="C4211" t="s">
        <v>82</v>
      </c>
      <c r="D4211" t="s">
        <v>153</v>
      </c>
      <c r="E4211">
        <v>9</v>
      </c>
      <c r="F4211" t="str">
        <f t="shared" si="260"/>
        <v>Bulk</v>
      </c>
      <c r="G4211" s="3">
        <v>373</v>
      </c>
      <c r="H4211">
        <v>10</v>
      </c>
      <c r="I4211" t="str">
        <f t="shared" si="261"/>
        <v>discounted</v>
      </c>
      <c r="J4211" s="3">
        <f>Table3[[#This Row],[Quantity_Sold]]*Table3[[#This Row],[Selling_Price]]</f>
        <v>3357</v>
      </c>
      <c r="K4211" s="3">
        <f t="shared" si="262"/>
        <v>37.299999999999997</v>
      </c>
      <c r="L4211" s="3">
        <f t="shared" si="263"/>
        <v>3319.7</v>
      </c>
      <c r="M4211" s="3" t="str">
        <f>TEXT(Table3[[#This Row],[Date]], "mmmm")</f>
        <v>February</v>
      </c>
      <c r="N4211" s="3" t="str">
        <f>_xlfn.XLOOKUP(D4211,Customers!A:A,Customers!B:B )</f>
        <v>Brown and Sons</v>
      </c>
      <c r="O4211" s="3" t="str">
        <f>_xlfn.XLOOKUP(C4211,Books!A:A,Books!B:B)</f>
        <v>Light leader expect</v>
      </c>
      <c r="P4211" s="3" t="str">
        <f>INDEX(Customers!B:B,MATCH(D4211,Customers!A:A,0))</f>
        <v>Brown and Sons</v>
      </c>
    </row>
    <row r="4212" spans="1:16">
      <c r="A4212" t="s">
        <v>4859</v>
      </c>
      <c r="B4212" s="5">
        <v>44968</v>
      </c>
      <c r="C4212" t="s">
        <v>112</v>
      </c>
      <c r="D4212" t="s">
        <v>574</v>
      </c>
      <c r="E4212">
        <v>1</v>
      </c>
      <c r="F4212" t="str">
        <f t="shared" si="260"/>
        <v>normal</v>
      </c>
      <c r="G4212" s="3">
        <v>462</v>
      </c>
      <c r="H4212">
        <v>0</v>
      </c>
      <c r="I4212" t="str">
        <f t="shared" si="261"/>
        <v>full price</v>
      </c>
      <c r="J4212" s="3">
        <f>Table3[[#This Row],[Quantity_Sold]]*Table3[[#This Row],[Selling_Price]]</f>
        <v>462</v>
      </c>
      <c r="K4212" s="3">
        <f t="shared" si="262"/>
        <v>0</v>
      </c>
      <c r="L4212" s="3">
        <f t="shared" si="263"/>
        <v>462</v>
      </c>
      <c r="M4212" s="3" t="str">
        <f>TEXT(Table3[[#This Row],[Date]], "mmmm")</f>
        <v>February</v>
      </c>
      <c r="N4212" s="3" t="str">
        <f>_xlfn.XLOOKUP(D4212,Customers!A:A,Customers!B:B )</f>
        <v>Williams Group</v>
      </c>
      <c r="O4212" s="3" t="str">
        <f>_xlfn.XLOOKUP(C4212,Books!A:A,Books!B:B)</f>
        <v>Now stage</v>
      </c>
      <c r="P4212" s="3" t="str">
        <f>INDEX(Customers!B:B,MATCH(D4212,Customers!A:A,0))</f>
        <v>Williams Group</v>
      </c>
    </row>
    <row r="4213" spans="1:16">
      <c r="A4213" t="s">
        <v>4860</v>
      </c>
      <c r="B4213" s="5">
        <v>44959</v>
      </c>
      <c r="C4213" t="s">
        <v>38</v>
      </c>
      <c r="D4213" t="s">
        <v>194</v>
      </c>
      <c r="E4213">
        <v>4</v>
      </c>
      <c r="F4213" t="str">
        <f t="shared" si="260"/>
        <v>normal</v>
      </c>
      <c r="G4213" s="3">
        <v>417</v>
      </c>
      <c r="H4213">
        <v>10</v>
      </c>
      <c r="I4213" t="str">
        <f t="shared" si="261"/>
        <v>discounted</v>
      </c>
      <c r="J4213" s="3">
        <f>Table3[[#This Row],[Quantity_Sold]]*Table3[[#This Row],[Selling_Price]]</f>
        <v>1668</v>
      </c>
      <c r="K4213" s="3">
        <f t="shared" si="262"/>
        <v>41.7</v>
      </c>
      <c r="L4213" s="3">
        <f t="shared" si="263"/>
        <v>1626.3</v>
      </c>
      <c r="M4213" s="3" t="str">
        <f>TEXT(Table3[[#This Row],[Date]], "mmmm")</f>
        <v>February</v>
      </c>
      <c r="N4213" s="3" t="str">
        <f>_xlfn.XLOOKUP(D4213,Customers!A:A,Customers!B:B )</f>
        <v>Cook-Rocha</v>
      </c>
      <c r="O4213" s="3" t="str">
        <f>_xlfn.XLOOKUP(C4213,Books!A:A,Books!B:B)</f>
        <v>Impact believe worker look</v>
      </c>
      <c r="P4213" s="3" t="str">
        <f>INDEX(Customers!B:B,MATCH(D4213,Customers!A:A,0))</f>
        <v>Cook-Rocha</v>
      </c>
    </row>
    <row r="4214" spans="1:16">
      <c r="A4214" t="s">
        <v>4861</v>
      </c>
      <c r="B4214" s="5">
        <v>44972</v>
      </c>
      <c r="C4214" t="s">
        <v>100</v>
      </c>
      <c r="D4214" t="s">
        <v>200</v>
      </c>
      <c r="E4214">
        <v>3</v>
      </c>
      <c r="F4214" t="str">
        <f t="shared" si="260"/>
        <v>normal</v>
      </c>
      <c r="G4214" s="3">
        <v>334</v>
      </c>
      <c r="H4214">
        <v>0</v>
      </c>
      <c r="I4214" t="str">
        <f t="shared" si="261"/>
        <v>full price</v>
      </c>
      <c r="J4214" s="3">
        <f>Table3[[#This Row],[Quantity_Sold]]*Table3[[#This Row],[Selling_Price]]</f>
        <v>1002</v>
      </c>
      <c r="K4214" s="3">
        <f t="shared" si="262"/>
        <v>0</v>
      </c>
      <c r="L4214" s="3">
        <f t="shared" si="263"/>
        <v>1002</v>
      </c>
      <c r="M4214" s="3" t="str">
        <f>TEXT(Table3[[#This Row],[Date]], "mmmm")</f>
        <v>February</v>
      </c>
      <c r="N4214" s="3" t="str">
        <f>_xlfn.XLOOKUP(D4214,Customers!A:A,Customers!B:B )</f>
        <v>Baird, Johnson and Ellison</v>
      </c>
      <c r="O4214" s="3" t="str">
        <f>_xlfn.XLOOKUP(C4214,Books!A:A,Books!B:B)</f>
        <v>Prevent particularly wrong</v>
      </c>
      <c r="P4214" s="3" t="str">
        <f>INDEX(Customers!B:B,MATCH(D4214,Customers!A:A,0))</f>
        <v>Baird, Johnson and Ellison</v>
      </c>
    </row>
    <row r="4215" spans="1:16">
      <c r="A4215" t="s">
        <v>4862</v>
      </c>
      <c r="B4215" s="5">
        <v>44958</v>
      </c>
      <c r="C4215" t="s">
        <v>46</v>
      </c>
      <c r="D4215" t="s">
        <v>260</v>
      </c>
      <c r="E4215">
        <v>2</v>
      </c>
      <c r="F4215" t="str">
        <f t="shared" si="260"/>
        <v>normal</v>
      </c>
      <c r="G4215" s="3">
        <v>167</v>
      </c>
      <c r="H4215">
        <v>15</v>
      </c>
      <c r="I4215" t="str">
        <f t="shared" si="261"/>
        <v>discounted</v>
      </c>
      <c r="J4215" s="3">
        <f>Table3[[#This Row],[Quantity_Sold]]*Table3[[#This Row],[Selling_Price]]</f>
        <v>334</v>
      </c>
      <c r="K4215" s="3">
        <f t="shared" si="262"/>
        <v>25.05</v>
      </c>
      <c r="L4215" s="3">
        <f t="shared" si="263"/>
        <v>308.95</v>
      </c>
      <c r="M4215" s="3" t="str">
        <f>TEXT(Table3[[#This Row],[Date]], "mmmm")</f>
        <v>February</v>
      </c>
      <c r="N4215" s="3" t="str">
        <f>_xlfn.XLOOKUP(D4215,Customers!A:A,Customers!B:B )</f>
        <v>Thomas-Melendez</v>
      </c>
      <c r="O4215" s="3" t="str">
        <f>_xlfn.XLOOKUP(C4215,Books!A:A,Books!B:B)</f>
        <v>Result population age</v>
      </c>
      <c r="P4215" s="3" t="str">
        <f>INDEX(Customers!B:B,MATCH(D4215,Customers!A:A,0))</f>
        <v>Thomas-Melendez</v>
      </c>
    </row>
    <row r="4216" spans="1:16">
      <c r="A4216" t="s">
        <v>4863</v>
      </c>
      <c r="B4216" s="5">
        <v>44983</v>
      </c>
      <c r="C4216" t="s">
        <v>4</v>
      </c>
      <c r="D4216" t="s">
        <v>542</v>
      </c>
      <c r="E4216">
        <v>2</v>
      </c>
      <c r="F4216" t="str">
        <f t="shared" si="260"/>
        <v>normal</v>
      </c>
      <c r="G4216" s="3">
        <v>418</v>
      </c>
      <c r="H4216">
        <v>15</v>
      </c>
      <c r="I4216" t="str">
        <f t="shared" si="261"/>
        <v>discounted</v>
      </c>
      <c r="J4216" s="3">
        <f>Table3[[#This Row],[Quantity_Sold]]*Table3[[#This Row],[Selling_Price]]</f>
        <v>836</v>
      </c>
      <c r="K4216" s="3">
        <f t="shared" si="262"/>
        <v>62.7</v>
      </c>
      <c r="L4216" s="3">
        <f t="shared" si="263"/>
        <v>773.3</v>
      </c>
      <c r="M4216" s="3" t="str">
        <f>TEXT(Table3[[#This Row],[Date]], "mmmm")</f>
        <v>February</v>
      </c>
      <c r="N4216" s="3" t="str">
        <f>_xlfn.XLOOKUP(D4216,Customers!A:A,Customers!B:B )</f>
        <v>Rodriguez, Hammond and Mason</v>
      </c>
      <c r="O4216" s="3" t="str">
        <f>_xlfn.XLOOKUP(C4216,Books!A:A,Books!B:B)</f>
        <v>Arrive ok</v>
      </c>
      <c r="P4216" s="3" t="str">
        <f>INDEX(Customers!B:B,MATCH(D4216,Customers!A:A,0))</f>
        <v>Rodriguez, Hammond and Mason</v>
      </c>
    </row>
    <row r="4217" spans="1:16">
      <c r="A4217" t="s">
        <v>4864</v>
      </c>
      <c r="B4217" s="5">
        <v>44972</v>
      </c>
      <c r="C4217" t="s">
        <v>28</v>
      </c>
      <c r="D4217" t="s">
        <v>412</v>
      </c>
      <c r="E4217">
        <v>8</v>
      </c>
      <c r="F4217" t="str">
        <f t="shared" si="260"/>
        <v>Bulk</v>
      </c>
      <c r="G4217" s="3">
        <v>342</v>
      </c>
      <c r="H4217">
        <v>0</v>
      </c>
      <c r="I4217" t="str">
        <f t="shared" si="261"/>
        <v>full price</v>
      </c>
      <c r="J4217" s="3">
        <f>Table3[[#This Row],[Quantity_Sold]]*Table3[[#This Row],[Selling_Price]]</f>
        <v>2736</v>
      </c>
      <c r="K4217" s="3">
        <f t="shared" si="262"/>
        <v>0</v>
      </c>
      <c r="L4217" s="3">
        <f t="shared" si="263"/>
        <v>2736</v>
      </c>
      <c r="M4217" s="3" t="str">
        <f>TEXT(Table3[[#This Row],[Date]], "mmmm")</f>
        <v>February</v>
      </c>
      <c r="N4217" s="3" t="str">
        <f>_xlfn.XLOOKUP(D4217,Customers!A:A,Customers!B:B )</f>
        <v>Mitchell, Mason and Cross</v>
      </c>
      <c r="O4217" s="3" t="str">
        <f>_xlfn.XLOOKUP(C4217,Books!A:A,Books!B:B)</f>
        <v>Eat pattern view</v>
      </c>
      <c r="P4217" s="3" t="str">
        <f>INDEX(Customers!B:B,MATCH(D4217,Customers!A:A,0))</f>
        <v>Mitchell, Mason and Cross</v>
      </c>
    </row>
    <row r="4218" spans="1:16">
      <c r="A4218" t="s">
        <v>4865</v>
      </c>
      <c r="B4218" s="5">
        <v>44968</v>
      </c>
      <c r="C4218" t="s">
        <v>54</v>
      </c>
      <c r="D4218" t="s">
        <v>147</v>
      </c>
      <c r="E4218">
        <v>8</v>
      </c>
      <c r="F4218" t="str">
        <f t="shared" si="260"/>
        <v>Bulk</v>
      </c>
      <c r="G4218" s="3">
        <v>421</v>
      </c>
      <c r="H4218">
        <v>5</v>
      </c>
      <c r="I4218" t="str">
        <f t="shared" si="261"/>
        <v>discounted</v>
      </c>
      <c r="J4218" s="3">
        <f>Table3[[#This Row],[Quantity_Sold]]*Table3[[#This Row],[Selling_Price]]</f>
        <v>3368</v>
      </c>
      <c r="K4218" s="3">
        <f t="shared" si="262"/>
        <v>21.05</v>
      </c>
      <c r="L4218" s="3">
        <f t="shared" si="263"/>
        <v>3346.95</v>
      </c>
      <c r="M4218" s="3" t="str">
        <f>TEXT(Table3[[#This Row],[Date]], "mmmm")</f>
        <v>February</v>
      </c>
      <c r="N4218" s="3" t="str">
        <f>_xlfn.XLOOKUP(D4218,Customers!A:A,Customers!B:B )</f>
        <v>Callahan-Sullivan</v>
      </c>
      <c r="O4218" s="3" t="str">
        <f>_xlfn.XLOOKUP(C4218,Books!A:A,Books!B:B)</f>
        <v>Author director</v>
      </c>
      <c r="P4218" s="3" t="str">
        <f>INDEX(Customers!B:B,MATCH(D4218,Customers!A:A,0))</f>
        <v>Callahan-Sullivan</v>
      </c>
    </row>
    <row r="4219" spans="1:16">
      <c r="A4219" t="s">
        <v>4866</v>
      </c>
      <c r="B4219" s="5">
        <v>44981</v>
      </c>
      <c r="C4219" t="s">
        <v>18</v>
      </c>
      <c r="D4219" t="s">
        <v>568</v>
      </c>
      <c r="E4219">
        <v>3</v>
      </c>
      <c r="F4219" t="str">
        <f t="shared" si="260"/>
        <v>normal</v>
      </c>
      <c r="G4219" s="3">
        <v>500</v>
      </c>
      <c r="H4219">
        <v>0</v>
      </c>
      <c r="I4219" t="str">
        <f t="shared" si="261"/>
        <v>full price</v>
      </c>
      <c r="J4219" s="3">
        <f>Table3[[#This Row],[Quantity_Sold]]*Table3[[#This Row],[Selling_Price]]</f>
        <v>1500</v>
      </c>
      <c r="K4219" s="3">
        <f t="shared" si="262"/>
        <v>0</v>
      </c>
      <c r="L4219" s="3">
        <f t="shared" si="263"/>
        <v>1500</v>
      </c>
      <c r="M4219" s="3" t="str">
        <f>TEXT(Table3[[#This Row],[Date]], "mmmm")</f>
        <v>February</v>
      </c>
      <c r="N4219" s="3" t="str">
        <f>_xlfn.XLOOKUP(D4219,Customers!A:A,Customers!B:B )</f>
        <v>Smith PLC</v>
      </c>
      <c r="O4219" s="3" t="str">
        <f>_xlfn.XLOOKUP(C4219,Books!A:A,Books!B:B)</f>
        <v>Cell become</v>
      </c>
      <c r="P4219" s="3" t="str">
        <f>INDEX(Customers!B:B,MATCH(D4219,Customers!A:A,0))</f>
        <v>Smith PLC</v>
      </c>
    </row>
    <row r="4220" spans="1:16">
      <c r="A4220" t="s">
        <v>4867</v>
      </c>
      <c r="B4220" s="5">
        <v>44977</v>
      </c>
      <c r="C4220" t="s">
        <v>82</v>
      </c>
      <c r="D4220" t="s">
        <v>155</v>
      </c>
      <c r="E4220">
        <v>3</v>
      </c>
      <c r="F4220" t="str">
        <f t="shared" si="260"/>
        <v>normal</v>
      </c>
      <c r="G4220" s="3">
        <v>373</v>
      </c>
      <c r="H4220">
        <v>0</v>
      </c>
      <c r="I4220" t="str">
        <f t="shared" si="261"/>
        <v>full price</v>
      </c>
      <c r="J4220" s="3">
        <f>Table3[[#This Row],[Quantity_Sold]]*Table3[[#This Row],[Selling_Price]]</f>
        <v>1119</v>
      </c>
      <c r="K4220" s="3">
        <f t="shared" si="262"/>
        <v>0</v>
      </c>
      <c r="L4220" s="3">
        <f t="shared" si="263"/>
        <v>1119</v>
      </c>
      <c r="M4220" s="3" t="str">
        <f>TEXT(Table3[[#This Row],[Date]], "mmmm")</f>
        <v>February</v>
      </c>
      <c r="N4220" s="3" t="str">
        <f>_xlfn.XLOOKUP(D4220,Customers!A:A,Customers!B:B )</f>
        <v>Gibson Ltd</v>
      </c>
      <c r="O4220" s="3" t="str">
        <f>_xlfn.XLOOKUP(C4220,Books!A:A,Books!B:B)</f>
        <v>Light leader expect</v>
      </c>
      <c r="P4220" s="3" t="str">
        <f>INDEX(Customers!B:B,MATCH(D4220,Customers!A:A,0))</f>
        <v>Gibson Ltd</v>
      </c>
    </row>
    <row r="4221" spans="1:16">
      <c r="A4221" t="s">
        <v>4868</v>
      </c>
      <c r="B4221" s="5">
        <v>44970</v>
      </c>
      <c r="C4221" t="s">
        <v>94</v>
      </c>
      <c r="D4221" t="s">
        <v>155</v>
      </c>
      <c r="E4221">
        <v>6</v>
      </c>
      <c r="F4221" t="str">
        <f t="shared" si="260"/>
        <v>Bulk</v>
      </c>
      <c r="G4221" s="3">
        <v>262</v>
      </c>
      <c r="H4221">
        <v>5</v>
      </c>
      <c r="I4221" t="str">
        <f t="shared" si="261"/>
        <v>discounted</v>
      </c>
      <c r="J4221" s="3">
        <f>Table3[[#This Row],[Quantity_Sold]]*Table3[[#This Row],[Selling_Price]]</f>
        <v>1572</v>
      </c>
      <c r="K4221" s="3">
        <f t="shared" si="262"/>
        <v>13.1</v>
      </c>
      <c r="L4221" s="3">
        <f t="shared" si="263"/>
        <v>1558.9</v>
      </c>
      <c r="M4221" s="3" t="str">
        <f>TEXT(Table3[[#This Row],[Date]], "mmmm")</f>
        <v>February</v>
      </c>
      <c r="N4221" s="3" t="str">
        <f>_xlfn.XLOOKUP(D4221,Customers!A:A,Customers!B:B )</f>
        <v>Gibson Ltd</v>
      </c>
      <c r="O4221" s="3" t="str">
        <f>_xlfn.XLOOKUP(C4221,Books!A:A,Books!B:B)</f>
        <v>Number owner</v>
      </c>
      <c r="P4221" s="3" t="str">
        <f>INDEX(Customers!B:B,MATCH(D4221,Customers!A:A,0))</f>
        <v>Gibson Ltd</v>
      </c>
    </row>
    <row r="4222" spans="1:16">
      <c r="A4222" t="s">
        <v>4869</v>
      </c>
      <c r="B4222" s="5">
        <v>44985</v>
      </c>
      <c r="C4222" t="s">
        <v>62</v>
      </c>
      <c r="D4222" t="s">
        <v>566</v>
      </c>
      <c r="E4222">
        <v>8</v>
      </c>
      <c r="F4222" t="str">
        <f t="shared" si="260"/>
        <v>Bulk</v>
      </c>
      <c r="G4222" s="3">
        <v>336</v>
      </c>
      <c r="H4222">
        <v>15</v>
      </c>
      <c r="I4222" t="str">
        <f t="shared" si="261"/>
        <v>discounted</v>
      </c>
      <c r="J4222" s="3">
        <f>Table3[[#This Row],[Quantity_Sold]]*Table3[[#This Row],[Selling_Price]]</f>
        <v>2688</v>
      </c>
      <c r="K4222" s="3">
        <f t="shared" si="262"/>
        <v>50.4</v>
      </c>
      <c r="L4222" s="3">
        <f t="shared" si="263"/>
        <v>2637.6</v>
      </c>
      <c r="M4222" s="3" t="str">
        <f>TEXT(Table3[[#This Row],[Date]], "mmmm")</f>
        <v>February</v>
      </c>
      <c r="N4222" s="3" t="str">
        <f>_xlfn.XLOOKUP(D4222,Customers!A:A,Customers!B:B )</f>
        <v>Benson, Cervantes and Johnson</v>
      </c>
      <c r="O4222" s="3" t="str">
        <f>_xlfn.XLOOKUP(C4222,Books!A:A,Books!B:B)</f>
        <v>Wife get age</v>
      </c>
      <c r="P4222" s="3" t="str">
        <f>INDEX(Customers!B:B,MATCH(D4222,Customers!A:A,0))</f>
        <v>Benson, Cervantes and Johnson</v>
      </c>
    </row>
    <row r="4223" spans="1:16">
      <c r="A4223" t="s">
        <v>4870</v>
      </c>
      <c r="B4223" s="5">
        <v>44972</v>
      </c>
      <c r="C4223" t="s">
        <v>46</v>
      </c>
      <c r="D4223" t="s">
        <v>510</v>
      </c>
      <c r="E4223">
        <v>4</v>
      </c>
      <c r="F4223" t="str">
        <f t="shared" si="260"/>
        <v>normal</v>
      </c>
      <c r="G4223" s="3">
        <v>167</v>
      </c>
      <c r="H4223">
        <v>5</v>
      </c>
      <c r="I4223" t="str">
        <f t="shared" si="261"/>
        <v>discounted</v>
      </c>
      <c r="J4223" s="3">
        <f>Table3[[#This Row],[Quantity_Sold]]*Table3[[#This Row],[Selling_Price]]</f>
        <v>668</v>
      </c>
      <c r="K4223" s="3">
        <f t="shared" si="262"/>
        <v>8.35</v>
      </c>
      <c r="L4223" s="3">
        <f t="shared" si="263"/>
        <v>659.65</v>
      </c>
      <c r="M4223" s="3" t="str">
        <f>TEXT(Table3[[#This Row],[Date]], "mmmm")</f>
        <v>February</v>
      </c>
      <c r="N4223" s="3" t="str">
        <f>_xlfn.XLOOKUP(D4223,Customers!A:A,Customers!B:B )</f>
        <v>Matthews, Flores and Bradley</v>
      </c>
      <c r="O4223" s="3" t="str">
        <f>_xlfn.XLOOKUP(C4223,Books!A:A,Books!B:B)</f>
        <v>Result population age</v>
      </c>
      <c r="P4223" s="3" t="str">
        <f>INDEX(Customers!B:B,MATCH(D4223,Customers!A:A,0))</f>
        <v>Matthews, Flores and Bradley</v>
      </c>
    </row>
    <row r="4224" spans="1:16">
      <c r="A4224" t="s">
        <v>4871</v>
      </c>
      <c r="B4224" s="5">
        <v>44978</v>
      </c>
      <c r="C4224" t="s">
        <v>13</v>
      </c>
      <c r="D4224" t="s">
        <v>356</v>
      </c>
      <c r="E4224">
        <v>7</v>
      </c>
      <c r="F4224" t="str">
        <f t="shared" si="260"/>
        <v>Bulk</v>
      </c>
      <c r="G4224" s="3">
        <v>354</v>
      </c>
      <c r="H4224">
        <v>10</v>
      </c>
      <c r="I4224" t="str">
        <f t="shared" si="261"/>
        <v>discounted</v>
      </c>
      <c r="J4224" s="3">
        <f>Table3[[#This Row],[Quantity_Sold]]*Table3[[#This Row],[Selling_Price]]</f>
        <v>2478</v>
      </c>
      <c r="K4224" s="3">
        <f t="shared" si="262"/>
        <v>35.4</v>
      </c>
      <c r="L4224" s="3">
        <f t="shared" si="263"/>
        <v>2442.6</v>
      </c>
      <c r="M4224" s="3" t="str">
        <f>TEXT(Table3[[#This Row],[Date]], "mmmm")</f>
        <v>February</v>
      </c>
      <c r="N4224" s="3" t="str">
        <f>_xlfn.XLOOKUP(D4224,Customers!A:A,Customers!B:B )</f>
        <v>Nash, Rich and Hill</v>
      </c>
      <c r="O4224" s="3" t="str">
        <f>_xlfn.XLOOKUP(C4224,Books!A:A,Books!B:B)</f>
        <v>Food ability</v>
      </c>
      <c r="P4224" s="3" t="str">
        <f>INDEX(Customers!B:B,MATCH(D4224,Customers!A:A,0))</f>
        <v>Nash, Rich and Hill</v>
      </c>
    </row>
    <row r="4225" spans="1:16">
      <c r="A4225" t="s">
        <v>4872</v>
      </c>
      <c r="B4225" s="5">
        <v>44962</v>
      </c>
      <c r="C4225" t="s">
        <v>26</v>
      </c>
      <c r="D4225" t="s">
        <v>418</v>
      </c>
      <c r="E4225">
        <v>2</v>
      </c>
      <c r="F4225" t="str">
        <f t="shared" si="260"/>
        <v>normal</v>
      </c>
      <c r="G4225" s="3">
        <v>210</v>
      </c>
      <c r="H4225">
        <v>10</v>
      </c>
      <c r="I4225" t="str">
        <f t="shared" si="261"/>
        <v>discounted</v>
      </c>
      <c r="J4225" s="3">
        <f>Table3[[#This Row],[Quantity_Sold]]*Table3[[#This Row],[Selling_Price]]</f>
        <v>420</v>
      </c>
      <c r="K4225" s="3">
        <f t="shared" si="262"/>
        <v>21</v>
      </c>
      <c r="L4225" s="3">
        <f t="shared" si="263"/>
        <v>399</v>
      </c>
      <c r="M4225" s="3" t="str">
        <f>TEXT(Table3[[#This Row],[Date]], "mmmm")</f>
        <v>February</v>
      </c>
      <c r="N4225" s="3" t="str">
        <f>_xlfn.XLOOKUP(D4225,Customers!A:A,Customers!B:B )</f>
        <v>Holloway, Lewis and Bryan</v>
      </c>
      <c r="O4225" s="3" t="str">
        <f>_xlfn.XLOOKUP(C4225,Books!A:A,Books!B:B)</f>
        <v>Nearly material</v>
      </c>
      <c r="P4225" s="3" t="str">
        <f>INDEX(Customers!B:B,MATCH(D4225,Customers!A:A,0))</f>
        <v>Holloway, Lewis and Bryan</v>
      </c>
    </row>
    <row r="4226" spans="1:16">
      <c r="A4226" t="s">
        <v>4873</v>
      </c>
      <c r="B4226" s="5">
        <v>44963</v>
      </c>
      <c r="C4226" t="s">
        <v>118</v>
      </c>
      <c r="D4226" t="s">
        <v>456</v>
      </c>
      <c r="E4226">
        <v>10</v>
      </c>
      <c r="F4226" t="str">
        <f t="shared" ref="F4226:F4289" si="264">IF(E4226&gt;5,"Bulk","normal")</f>
        <v>Bulk</v>
      </c>
      <c r="G4226" s="3">
        <v>192</v>
      </c>
      <c r="H4226">
        <v>0</v>
      </c>
      <c r="I4226" t="str">
        <f t="shared" ref="I4226:I4289" si="265">IF(H4226&gt;0,"discounted","full price")</f>
        <v>full price</v>
      </c>
      <c r="J4226" s="3">
        <f>Table3[[#This Row],[Quantity_Sold]]*Table3[[#This Row],[Selling_Price]]</f>
        <v>1920</v>
      </c>
      <c r="K4226" s="3">
        <f t="shared" ref="K4226:K4289" si="266">H4226*G4226/100</f>
        <v>0</v>
      </c>
      <c r="L4226" s="3">
        <f t="shared" ref="L4226:L4289" si="267">J4226-K4226</f>
        <v>1920</v>
      </c>
      <c r="M4226" s="3" t="str">
        <f>TEXT(Table3[[#This Row],[Date]], "mmmm")</f>
        <v>February</v>
      </c>
      <c r="N4226" s="3" t="str">
        <f>_xlfn.XLOOKUP(D4226,Customers!A:A,Customers!B:B )</f>
        <v>Baker, Gonzalez and Wood</v>
      </c>
      <c r="O4226" s="3" t="str">
        <f>_xlfn.XLOOKUP(C4226,Books!A:A,Books!B:B)</f>
        <v>Attorney</v>
      </c>
      <c r="P4226" s="3" t="str">
        <f>INDEX(Customers!B:B,MATCH(D4226,Customers!A:A,0))</f>
        <v>Baker, Gonzalez and Wood</v>
      </c>
    </row>
    <row r="4227" spans="1:16">
      <c r="A4227" t="s">
        <v>4874</v>
      </c>
      <c r="B4227" s="5">
        <v>44971</v>
      </c>
      <c r="C4227" t="s">
        <v>18</v>
      </c>
      <c r="D4227" t="s">
        <v>594</v>
      </c>
      <c r="E4227">
        <v>6</v>
      </c>
      <c r="F4227" t="str">
        <f t="shared" si="264"/>
        <v>Bulk</v>
      </c>
      <c r="G4227" s="3">
        <v>500</v>
      </c>
      <c r="H4227">
        <v>5</v>
      </c>
      <c r="I4227" t="str">
        <f t="shared" si="265"/>
        <v>discounted</v>
      </c>
      <c r="J4227" s="3">
        <f>Table3[[#This Row],[Quantity_Sold]]*Table3[[#This Row],[Selling_Price]]</f>
        <v>3000</v>
      </c>
      <c r="K4227" s="3">
        <f t="shared" si="266"/>
        <v>25</v>
      </c>
      <c r="L4227" s="3">
        <f t="shared" si="267"/>
        <v>2975</v>
      </c>
      <c r="M4227" s="3" t="str">
        <f>TEXT(Table3[[#This Row],[Date]], "mmmm")</f>
        <v>February</v>
      </c>
      <c r="N4227" s="3" t="str">
        <f>_xlfn.XLOOKUP(D4227,Customers!A:A,Customers!B:B )</f>
        <v>Bauer, Page and Archer</v>
      </c>
      <c r="O4227" s="3" t="str">
        <f>_xlfn.XLOOKUP(C4227,Books!A:A,Books!B:B)</f>
        <v>Cell become</v>
      </c>
      <c r="P4227" s="3" t="str">
        <f>INDEX(Customers!B:B,MATCH(D4227,Customers!A:A,0))</f>
        <v>Bauer, Page and Archer</v>
      </c>
    </row>
    <row r="4228" spans="1:16">
      <c r="A4228" t="s">
        <v>4875</v>
      </c>
      <c r="B4228" s="5">
        <v>44967</v>
      </c>
      <c r="C4228" t="s">
        <v>80</v>
      </c>
      <c r="D4228" t="s">
        <v>258</v>
      </c>
      <c r="E4228">
        <v>9</v>
      </c>
      <c r="F4228" t="str">
        <f t="shared" si="264"/>
        <v>Bulk</v>
      </c>
      <c r="G4228" s="3">
        <v>164</v>
      </c>
      <c r="H4228">
        <v>0</v>
      </c>
      <c r="I4228" t="str">
        <f t="shared" si="265"/>
        <v>full price</v>
      </c>
      <c r="J4228" s="3">
        <f>Table3[[#This Row],[Quantity_Sold]]*Table3[[#This Row],[Selling_Price]]</f>
        <v>1476</v>
      </c>
      <c r="K4228" s="3">
        <f t="shared" si="266"/>
        <v>0</v>
      </c>
      <c r="L4228" s="3">
        <f t="shared" si="267"/>
        <v>1476</v>
      </c>
      <c r="M4228" s="3" t="str">
        <f>TEXT(Table3[[#This Row],[Date]], "mmmm")</f>
        <v>February</v>
      </c>
      <c r="N4228" s="3" t="str">
        <f>_xlfn.XLOOKUP(D4228,Customers!A:A,Customers!B:B )</f>
        <v>Williams LLC</v>
      </c>
      <c r="O4228" s="3" t="str">
        <f>_xlfn.XLOOKUP(C4228,Books!A:A,Books!B:B)</f>
        <v>Can apply</v>
      </c>
      <c r="P4228" s="3" t="str">
        <f>INDEX(Customers!B:B,MATCH(D4228,Customers!A:A,0))</f>
        <v>Williams LLC</v>
      </c>
    </row>
    <row r="4229" spans="1:16">
      <c r="A4229" t="s">
        <v>4876</v>
      </c>
      <c r="B4229" s="5">
        <v>44975</v>
      </c>
      <c r="C4229" t="s">
        <v>50</v>
      </c>
      <c r="D4229" t="s">
        <v>198</v>
      </c>
      <c r="E4229">
        <v>9</v>
      </c>
      <c r="F4229" t="str">
        <f t="shared" si="264"/>
        <v>Bulk</v>
      </c>
      <c r="G4229" s="3">
        <v>269</v>
      </c>
      <c r="H4229">
        <v>0</v>
      </c>
      <c r="I4229" t="str">
        <f t="shared" si="265"/>
        <v>full price</v>
      </c>
      <c r="J4229" s="3">
        <f>Table3[[#This Row],[Quantity_Sold]]*Table3[[#This Row],[Selling_Price]]</f>
        <v>2421</v>
      </c>
      <c r="K4229" s="3">
        <f t="shared" si="266"/>
        <v>0</v>
      </c>
      <c r="L4229" s="3">
        <f t="shared" si="267"/>
        <v>2421</v>
      </c>
      <c r="M4229" s="3" t="str">
        <f>TEXT(Table3[[#This Row],[Date]], "mmmm")</f>
        <v>February</v>
      </c>
      <c r="N4229" s="3" t="str">
        <f>_xlfn.XLOOKUP(D4229,Customers!A:A,Customers!B:B )</f>
        <v>Harris-Mills</v>
      </c>
      <c r="O4229" s="3" t="str">
        <f>_xlfn.XLOOKUP(C4229,Books!A:A,Books!B:B)</f>
        <v>Course history</v>
      </c>
      <c r="P4229" s="3" t="str">
        <f>INDEX(Customers!B:B,MATCH(D4229,Customers!A:A,0))</f>
        <v>Harris-Mills</v>
      </c>
    </row>
    <row r="4230" spans="1:16">
      <c r="A4230" t="s">
        <v>4877</v>
      </c>
      <c r="B4230" s="5">
        <v>44963</v>
      </c>
      <c r="C4230" t="s">
        <v>20</v>
      </c>
      <c r="D4230" t="s">
        <v>420</v>
      </c>
      <c r="E4230">
        <v>3</v>
      </c>
      <c r="F4230" t="str">
        <f t="shared" si="264"/>
        <v>normal</v>
      </c>
      <c r="G4230" s="3">
        <v>213</v>
      </c>
      <c r="H4230">
        <v>10</v>
      </c>
      <c r="I4230" t="str">
        <f t="shared" si="265"/>
        <v>discounted</v>
      </c>
      <c r="J4230" s="3">
        <f>Table3[[#This Row],[Quantity_Sold]]*Table3[[#This Row],[Selling_Price]]</f>
        <v>639</v>
      </c>
      <c r="K4230" s="3">
        <f t="shared" si="266"/>
        <v>21.3</v>
      </c>
      <c r="L4230" s="3">
        <f t="shared" si="267"/>
        <v>617.70000000000005</v>
      </c>
      <c r="M4230" s="3" t="str">
        <f>TEXT(Table3[[#This Row],[Date]], "mmmm")</f>
        <v>February</v>
      </c>
      <c r="N4230" s="3" t="str">
        <f>_xlfn.XLOOKUP(D4230,Customers!A:A,Customers!B:B )</f>
        <v>Malone-Riggs</v>
      </c>
      <c r="O4230" s="3" t="str">
        <f>_xlfn.XLOOKUP(C4230,Books!A:A,Books!B:B)</f>
        <v>System they</v>
      </c>
      <c r="P4230" s="3" t="str">
        <f>INDEX(Customers!B:B,MATCH(D4230,Customers!A:A,0))</f>
        <v>Malone-Riggs</v>
      </c>
    </row>
    <row r="4231" spans="1:16">
      <c r="A4231" t="s">
        <v>4878</v>
      </c>
      <c r="B4231" s="5">
        <v>44975</v>
      </c>
      <c r="C4231" t="s">
        <v>13</v>
      </c>
      <c r="D4231" t="s">
        <v>524</v>
      </c>
      <c r="E4231">
        <v>7</v>
      </c>
      <c r="F4231" t="str">
        <f t="shared" si="264"/>
        <v>Bulk</v>
      </c>
      <c r="G4231" s="3">
        <v>354</v>
      </c>
      <c r="H4231">
        <v>10</v>
      </c>
      <c r="I4231" t="str">
        <f t="shared" si="265"/>
        <v>discounted</v>
      </c>
      <c r="J4231" s="3">
        <f>Table3[[#This Row],[Quantity_Sold]]*Table3[[#This Row],[Selling_Price]]</f>
        <v>2478</v>
      </c>
      <c r="K4231" s="3">
        <f t="shared" si="266"/>
        <v>35.4</v>
      </c>
      <c r="L4231" s="3">
        <f t="shared" si="267"/>
        <v>2442.6</v>
      </c>
      <c r="M4231" s="3" t="str">
        <f>TEXT(Table3[[#This Row],[Date]], "mmmm")</f>
        <v>February</v>
      </c>
      <c r="N4231" s="3" t="str">
        <f>_xlfn.XLOOKUP(D4231,Customers!A:A,Customers!B:B )</f>
        <v>Golden Inc</v>
      </c>
      <c r="O4231" s="3" t="str">
        <f>_xlfn.XLOOKUP(C4231,Books!A:A,Books!B:B)</f>
        <v>Food ability</v>
      </c>
      <c r="P4231" s="3" t="str">
        <f>INDEX(Customers!B:B,MATCH(D4231,Customers!A:A,0))</f>
        <v>Golden Inc</v>
      </c>
    </row>
    <row r="4232" spans="1:16">
      <c r="A4232" t="s">
        <v>4879</v>
      </c>
      <c r="B4232" s="5">
        <v>44981</v>
      </c>
      <c r="C4232" t="s">
        <v>28</v>
      </c>
      <c r="D4232" t="s">
        <v>210</v>
      </c>
      <c r="E4232">
        <v>2</v>
      </c>
      <c r="F4232" t="str">
        <f t="shared" si="264"/>
        <v>normal</v>
      </c>
      <c r="G4232" s="3">
        <v>342</v>
      </c>
      <c r="H4232">
        <v>10</v>
      </c>
      <c r="I4232" t="str">
        <f t="shared" si="265"/>
        <v>discounted</v>
      </c>
      <c r="J4232" s="3">
        <f>Table3[[#This Row],[Quantity_Sold]]*Table3[[#This Row],[Selling_Price]]</f>
        <v>684</v>
      </c>
      <c r="K4232" s="3">
        <f t="shared" si="266"/>
        <v>34.200000000000003</v>
      </c>
      <c r="L4232" s="3">
        <f t="shared" si="267"/>
        <v>649.79999999999995</v>
      </c>
      <c r="M4232" s="3" t="str">
        <f>TEXT(Table3[[#This Row],[Date]], "mmmm")</f>
        <v>February</v>
      </c>
      <c r="N4232" s="3" t="str">
        <f>_xlfn.XLOOKUP(D4232,Customers!A:A,Customers!B:B )</f>
        <v>Green-Everett</v>
      </c>
      <c r="O4232" s="3" t="str">
        <f>_xlfn.XLOOKUP(C4232,Books!A:A,Books!B:B)</f>
        <v>Eat pattern view</v>
      </c>
      <c r="P4232" s="3" t="str">
        <f>INDEX(Customers!B:B,MATCH(D4232,Customers!A:A,0))</f>
        <v>Green-Everett</v>
      </c>
    </row>
    <row r="4233" spans="1:16">
      <c r="A4233" t="s">
        <v>4880</v>
      </c>
      <c r="B4233" s="5">
        <v>44963</v>
      </c>
      <c r="C4233" t="s">
        <v>56</v>
      </c>
      <c r="D4233" t="s">
        <v>218</v>
      </c>
      <c r="E4233">
        <v>5</v>
      </c>
      <c r="F4233" t="str">
        <f t="shared" si="264"/>
        <v>normal</v>
      </c>
      <c r="G4233" s="3">
        <v>222</v>
      </c>
      <c r="H4233">
        <v>15</v>
      </c>
      <c r="I4233" t="str">
        <f t="shared" si="265"/>
        <v>discounted</v>
      </c>
      <c r="J4233" s="3">
        <f>Table3[[#This Row],[Quantity_Sold]]*Table3[[#This Row],[Selling_Price]]</f>
        <v>1110</v>
      </c>
      <c r="K4233" s="3">
        <f t="shared" si="266"/>
        <v>33.299999999999997</v>
      </c>
      <c r="L4233" s="3">
        <f t="shared" si="267"/>
        <v>1076.7</v>
      </c>
      <c r="M4233" s="3" t="str">
        <f>TEXT(Table3[[#This Row],[Date]], "mmmm")</f>
        <v>February</v>
      </c>
      <c r="N4233" s="3" t="str">
        <f>_xlfn.XLOOKUP(D4233,Customers!A:A,Customers!B:B )</f>
        <v>Fox-Williams</v>
      </c>
      <c r="O4233" s="3" t="str">
        <f>_xlfn.XLOOKUP(C4233,Books!A:A,Books!B:B)</f>
        <v>Unit coach</v>
      </c>
      <c r="P4233" s="3" t="str">
        <f>INDEX(Customers!B:B,MATCH(D4233,Customers!A:A,0))</f>
        <v>Fox-Williams</v>
      </c>
    </row>
    <row r="4234" spans="1:16">
      <c r="A4234" t="s">
        <v>4881</v>
      </c>
      <c r="B4234" s="5">
        <v>44966</v>
      </c>
      <c r="C4234" t="s">
        <v>15</v>
      </c>
      <c r="D4234" t="s">
        <v>320</v>
      </c>
      <c r="E4234">
        <v>9</v>
      </c>
      <c r="F4234" t="str">
        <f t="shared" si="264"/>
        <v>Bulk</v>
      </c>
      <c r="G4234" s="3">
        <v>248</v>
      </c>
      <c r="H4234">
        <v>5</v>
      </c>
      <c r="I4234" t="str">
        <f t="shared" si="265"/>
        <v>discounted</v>
      </c>
      <c r="J4234" s="3">
        <f>Table3[[#This Row],[Quantity_Sold]]*Table3[[#This Row],[Selling_Price]]</f>
        <v>2232</v>
      </c>
      <c r="K4234" s="3">
        <f t="shared" si="266"/>
        <v>12.4</v>
      </c>
      <c r="L4234" s="3">
        <f t="shared" si="267"/>
        <v>2219.6</v>
      </c>
      <c r="M4234" s="3" t="str">
        <f>TEXT(Table3[[#This Row],[Date]], "mmmm")</f>
        <v>February</v>
      </c>
      <c r="N4234" s="3" t="str">
        <f>_xlfn.XLOOKUP(D4234,Customers!A:A,Customers!B:B )</f>
        <v>Warner, Willis and Ray</v>
      </c>
      <c r="O4234" s="3" t="str">
        <f>_xlfn.XLOOKUP(C4234,Books!A:A,Books!B:B)</f>
        <v>Especially father down</v>
      </c>
      <c r="P4234" s="3" t="str">
        <f>INDEX(Customers!B:B,MATCH(D4234,Customers!A:A,0))</f>
        <v>Warner, Willis and Ray</v>
      </c>
    </row>
    <row r="4235" spans="1:16">
      <c r="A4235" t="s">
        <v>4882</v>
      </c>
      <c r="B4235" s="5">
        <v>44971</v>
      </c>
      <c r="C4235" t="s">
        <v>54</v>
      </c>
      <c r="D4235" t="s">
        <v>564</v>
      </c>
      <c r="E4235">
        <v>6</v>
      </c>
      <c r="F4235" t="str">
        <f t="shared" si="264"/>
        <v>Bulk</v>
      </c>
      <c r="G4235" s="3">
        <v>421</v>
      </c>
      <c r="H4235">
        <v>15</v>
      </c>
      <c r="I4235" t="str">
        <f t="shared" si="265"/>
        <v>discounted</v>
      </c>
      <c r="J4235" s="3">
        <f>Table3[[#This Row],[Quantity_Sold]]*Table3[[#This Row],[Selling_Price]]</f>
        <v>2526</v>
      </c>
      <c r="K4235" s="3">
        <f t="shared" si="266"/>
        <v>63.15</v>
      </c>
      <c r="L4235" s="3">
        <f t="shared" si="267"/>
        <v>2462.85</v>
      </c>
      <c r="M4235" s="3" t="str">
        <f>TEXT(Table3[[#This Row],[Date]], "mmmm")</f>
        <v>February</v>
      </c>
      <c r="N4235" s="3" t="str">
        <f>_xlfn.XLOOKUP(D4235,Customers!A:A,Customers!B:B )</f>
        <v>Hernandez, Castaneda and Khan</v>
      </c>
      <c r="O4235" s="3" t="str">
        <f>_xlfn.XLOOKUP(C4235,Books!A:A,Books!B:B)</f>
        <v>Author director</v>
      </c>
      <c r="P4235" s="3" t="str">
        <f>INDEX(Customers!B:B,MATCH(D4235,Customers!A:A,0))</f>
        <v>Hernandez, Castaneda and Khan</v>
      </c>
    </row>
    <row r="4236" spans="1:16">
      <c r="A4236" t="s">
        <v>4883</v>
      </c>
      <c r="B4236" s="5">
        <v>44963</v>
      </c>
      <c r="C4236" t="s">
        <v>26</v>
      </c>
      <c r="D4236" t="s">
        <v>192</v>
      </c>
      <c r="E4236">
        <v>5</v>
      </c>
      <c r="F4236" t="str">
        <f t="shared" si="264"/>
        <v>normal</v>
      </c>
      <c r="G4236" s="3">
        <v>210</v>
      </c>
      <c r="H4236">
        <v>15</v>
      </c>
      <c r="I4236" t="str">
        <f t="shared" si="265"/>
        <v>discounted</v>
      </c>
      <c r="J4236" s="3">
        <f>Table3[[#This Row],[Quantity_Sold]]*Table3[[#This Row],[Selling_Price]]</f>
        <v>1050</v>
      </c>
      <c r="K4236" s="3">
        <f t="shared" si="266"/>
        <v>31.5</v>
      </c>
      <c r="L4236" s="3">
        <f t="shared" si="267"/>
        <v>1018.5</v>
      </c>
      <c r="M4236" s="3" t="str">
        <f>TEXT(Table3[[#This Row],[Date]], "mmmm")</f>
        <v>February</v>
      </c>
      <c r="N4236" s="3" t="str">
        <f>_xlfn.XLOOKUP(D4236,Customers!A:A,Customers!B:B )</f>
        <v>Evans LLC</v>
      </c>
      <c r="O4236" s="3" t="str">
        <f>_xlfn.XLOOKUP(C4236,Books!A:A,Books!B:B)</f>
        <v>Nearly material</v>
      </c>
      <c r="P4236" s="3" t="str">
        <f>INDEX(Customers!B:B,MATCH(D4236,Customers!A:A,0))</f>
        <v>Evans LLC</v>
      </c>
    </row>
    <row r="4237" spans="1:16">
      <c r="A4237" t="s">
        <v>4884</v>
      </c>
      <c r="B4237" s="5">
        <v>44963</v>
      </c>
      <c r="C4237" t="s">
        <v>120</v>
      </c>
      <c r="D4237" t="s">
        <v>266</v>
      </c>
      <c r="E4237">
        <v>5</v>
      </c>
      <c r="F4237" t="str">
        <f t="shared" si="264"/>
        <v>normal</v>
      </c>
      <c r="G4237" s="3">
        <v>204</v>
      </c>
      <c r="H4237">
        <v>15</v>
      </c>
      <c r="I4237" t="str">
        <f t="shared" si="265"/>
        <v>discounted</v>
      </c>
      <c r="J4237" s="3">
        <f>Table3[[#This Row],[Quantity_Sold]]*Table3[[#This Row],[Selling_Price]]</f>
        <v>1020</v>
      </c>
      <c r="K4237" s="3">
        <f t="shared" si="266"/>
        <v>30.6</v>
      </c>
      <c r="L4237" s="3">
        <f t="shared" si="267"/>
        <v>989.4</v>
      </c>
      <c r="M4237" s="3" t="str">
        <f>TEXT(Table3[[#This Row],[Date]], "mmmm")</f>
        <v>February</v>
      </c>
      <c r="N4237" s="3" t="str">
        <f>_xlfn.XLOOKUP(D4237,Customers!A:A,Customers!B:B )</f>
        <v>Pennington-Knox</v>
      </c>
      <c r="O4237" s="3" t="str">
        <f>_xlfn.XLOOKUP(C4237,Books!A:A,Books!B:B)</f>
        <v>Expect turn</v>
      </c>
      <c r="P4237" s="3" t="str">
        <f>INDEX(Customers!B:B,MATCH(D4237,Customers!A:A,0))</f>
        <v>Pennington-Knox</v>
      </c>
    </row>
    <row r="4238" spans="1:16">
      <c r="A4238" t="s">
        <v>4885</v>
      </c>
      <c r="B4238" s="5">
        <v>44984</v>
      </c>
      <c r="C4238" t="s">
        <v>58</v>
      </c>
      <c r="D4238" t="s">
        <v>238</v>
      </c>
      <c r="E4238">
        <v>9</v>
      </c>
      <c r="F4238" t="str">
        <f t="shared" si="264"/>
        <v>Bulk</v>
      </c>
      <c r="G4238" s="3">
        <v>467</v>
      </c>
      <c r="H4238">
        <v>15</v>
      </c>
      <c r="I4238" t="str">
        <f t="shared" si="265"/>
        <v>discounted</v>
      </c>
      <c r="J4238" s="3">
        <f>Table3[[#This Row],[Quantity_Sold]]*Table3[[#This Row],[Selling_Price]]</f>
        <v>4203</v>
      </c>
      <c r="K4238" s="3">
        <f t="shared" si="266"/>
        <v>70.05</v>
      </c>
      <c r="L4238" s="3">
        <f t="shared" si="267"/>
        <v>4132.95</v>
      </c>
      <c r="M4238" s="3" t="str">
        <f>TEXT(Table3[[#This Row],[Date]], "mmmm")</f>
        <v>February</v>
      </c>
      <c r="N4238" s="3" t="str">
        <f>_xlfn.XLOOKUP(D4238,Customers!A:A,Customers!B:B )</f>
        <v>Roach-Gonzalez</v>
      </c>
      <c r="O4238" s="3" t="str">
        <f>_xlfn.XLOOKUP(C4238,Books!A:A,Books!B:B)</f>
        <v>World threat</v>
      </c>
      <c r="P4238" s="3" t="str">
        <f>INDEX(Customers!B:B,MATCH(D4238,Customers!A:A,0))</f>
        <v>Roach-Gonzalez</v>
      </c>
    </row>
    <row r="4239" spans="1:16">
      <c r="A4239" t="s">
        <v>4886</v>
      </c>
      <c r="B4239" s="5">
        <v>44967</v>
      </c>
      <c r="C4239" t="s">
        <v>108</v>
      </c>
      <c r="D4239" t="s">
        <v>312</v>
      </c>
      <c r="E4239">
        <v>6</v>
      </c>
      <c r="F4239" t="str">
        <f t="shared" si="264"/>
        <v>Bulk</v>
      </c>
      <c r="G4239" s="3">
        <v>287</v>
      </c>
      <c r="H4239">
        <v>10</v>
      </c>
      <c r="I4239" t="str">
        <f t="shared" si="265"/>
        <v>discounted</v>
      </c>
      <c r="J4239" s="3">
        <f>Table3[[#This Row],[Quantity_Sold]]*Table3[[#This Row],[Selling_Price]]</f>
        <v>1722</v>
      </c>
      <c r="K4239" s="3">
        <f t="shared" si="266"/>
        <v>28.7</v>
      </c>
      <c r="L4239" s="3">
        <f t="shared" si="267"/>
        <v>1693.3</v>
      </c>
      <c r="M4239" s="3" t="str">
        <f>TEXT(Table3[[#This Row],[Date]], "mmmm")</f>
        <v>February</v>
      </c>
      <c r="N4239" s="3" t="str">
        <f>_xlfn.XLOOKUP(D4239,Customers!A:A,Customers!B:B )</f>
        <v>White and Sons</v>
      </c>
      <c r="O4239" s="3" t="str">
        <f>_xlfn.XLOOKUP(C4239,Books!A:A,Books!B:B)</f>
        <v>Front</v>
      </c>
      <c r="P4239" s="3" t="str">
        <f>INDEX(Customers!B:B,MATCH(D4239,Customers!A:A,0))</f>
        <v>White and Sons</v>
      </c>
    </row>
    <row r="4240" spans="1:16">
      <c r="A4240" t="s">
        <v>4887</v>
      </c>
      <c r="B4240" s="5">
        <v>44980</v>
      </c>
      <c r="C4240" t="s">
        <v>22</v>
      </c>
      <c r="D4240" t="s">
        <v>147</v>
      </c>
      <c r="E4240">
        <v>2</v>
      </c>
      <c r="F4240" t="str">
        <f t="shared" si="264"/>
        <v>normal</v>
      </c>
      <c r="G4240" s="3">
        <v>332</v>
      </c>
      <c r="H4240">
        <v>15</v>
      </c>
      <c r="I4240" t="str">
        <f t="shared" si="265"/>
        <v>discounted</v>
      </c>
      <c r="J4240" s="3">
        <f>Table3[[#This Row],[Quantity_Sold]]*Table3[[#This Row],[Selling_Price]]</f>
        <v>664</v>
      </c>
      <c r="K4240" s="3">
        <f t="shared" si="266"/>
        <v>49.8</v>
      </c>
      <c r="L4240" s="3">
        <f t="shared" si="267"/>
        <v>614.20000000000005</v>
      </c>
      <c r="M4240" s="3" t="str">
        <f>TEXT(Table3[[#This Row],[Date]], "mmmm")</f>
        <v>February</v>
      </c>
      <c r="N4240" s="3" t="str">
        <f>_xlfn.XLOOKUP(D4240,Customers!A:A,Customers!B:B )</f>
        <v>Callahan-Sullivan</v>
      </c>
      <c r="O4240" s="3" t="str">
        <f>_xlfn.XLOOKUP(C4240,Books!A:A,Books!B:B)</f>
        <v>Loss peace on</v>
      </c>
      <c r="P4240" s="3" t="str">
        <f>INDEX(Customers!B:B,MATCH(D4240,Customers!A:A,0))</f>
        <v>Callahan-Sullivan</v>
      </c>
    </row>
    <row r="4241" spans="1:16">
      <c r="A4241" t="s">
        <v>4888</v>
      </c>
      <c r="B4241" s="5">
        <v>44972</v>
      </c>
      <c r="C4241" t="s">
        <v>88</v>
      </c>
      <c r="D4241" t="s">
        <v>484</v>
      </c>
      <c r="E4241">
        <v>4</v>
      </c>
      <c r="F4241" t="str">
        <f t="shared" si="264"/>
        <v>normal</v>
      </c>
      <c r="G4241" s="3">
        <v>456</v>
      </c>
      <c r="H4241">
        <v>10</v>
      </c>
      <c r="I4241" t="str">
        <f t="shared" si="265"/>
        <v>discounted</v>
      </c>
      <c r="J4241" s="3">
        <f>Table3[[#This Row],[Quantity_Sold]]*Table3[[#This Row],[Selling_Price]]</f>
        <v>1824</v>
      </c>
      <c r="K4241" s="3">
        <f t="shared" si="266"/>
        <v>45.6</v>
      </c>
      <c r="L4241" s="3">
        <f t="shared" si="267"/>
        <v>1778.4</v>
      </c>
      <c r="M4241" s="3" t="str">
        <f>TEXT(Table3[[#This Row],[Date]], "mmmm")</f>
        <v>February</v>
      </c>
      <c r="N4241" s="3" t="str">
        <f>_xlfn.XLOOKUP(D4241,Customers!A:A,Customers!B:B )</f>
        <v>Hall-Morgan</v>
      </c>
      <c r="O4241" s="3" t="str">
        <f>_xlfn.XLOOKUP(C4241,Books!A:A,Books!B:B)</f>
        <v>Lay chance</v>
      </c>
      <c r="P4241" s="3" t="str">
        <f>INDEX(Customers!B:B,MATCH(D4241,Customers!A:A,0))</f>
        <v>Hall-Morgan</v>
      </c>
    </row>
    <row r="4242" spans="1:16">
      <c r="A4242" t="s">
        <v>4889</v>
      </c>
      <c r="B4242" s="5">
        <v>44974</v>
      </c>
      <c r="C4242" t="s">
        <v>22</v>
      </c>
      <c r="D4242" t="s">
        <v>168</v>
      </c>
      <c r="E4242">
        <v>8</v>
      </c>
      <c r="F4242" t="str">
        <f t="shared" si="264"/>
        <v>Bulk</v>
      </c>
      <c r="G4242" s="3">
        <v>332</v>
      </c>
      <c r="H4242">
        <v>0</v>
      </c>
      <c r="I4242" t="str">
        <f t="shared" si="265"/>
        <v>full price</v>
      </c>
      <c r="J4242" s="3">
        <f>Table3[[#This Row],[Quantity_Sold]]*Table3[[#This Row],[Selling_Price]]</f>
        <v>2656</v>
      </c>
      <c r="K4242" s="3">
        <f t="shared" si="266"/>
        <v>0</v>
      </c>
      <c r="L4242" s="3">
        <f t="shared" si="267"/>
        <v>2656</v>
      </c>
      <c r="M4242" s="3" t="str">
        <f>TEXT(Table3[[#This Row],[Date]], "mmmm")</f>
        <v>February</v>
      </c>
      <c r="N4242" s="3" t="str">
        <f>_xlfn.XLOOKUP(D4242,Customers!A:A,Customers!B:B )</f>
        <v>Maldonado, Miller and Thomas</v>
      </c>
      <c r="O4242" s="3" t="str">
        <f>_xlfn.XLOOKUP(C4242,Books!A:A,Books!B:B)</f>
        <v>Loss peace on</v>
      </c>
      <c r="P4242" s="3" t="str">
        <f>INDEX(Customers!B:B,MATCH(D4242,Customers!A:A,0))</f>
        <v>Maldonado, Miller and Thomas</v>
      </c>
    </row>
    <row r="4243" spans="1:16">
      <c r="A4243" t="s">
        <v>4890</v>
      </c>
      <c r="B4243" s="5">
        <v>44977</v>
      </c>
      <c r="C4243" t="s">
        <v>126</v>
      </c>
      <c r="D4243" t="s">
        <v>584</v>
      </c>
      <c r="E4243">
        <v>8</v>
      </c>
      <c r="F4243" t="str">
        <f t="shared" si="264"/>
        <v>Bulk</v>
      </c>
      <c r="G4243" s="3">
        <v>399</v>
      </c>
      <c r="H4243">
        <v>15</v>
      </c>
      <c r="I4243" t="str">
        <f t="shared" si="265"/>
        <v>discounted</v>
      </c>
      <c r="J4243" s="3">
        <f>Table3[[#This Row],[Quantity_Sold]]*Table3[[#This Row],[Selling_Price]]</f>
        <v>3192</v>
      </c>
      <c r="K4243" s="3">
        <f t="shared" si="266"/>
        <v>59.85</v>
      </c>
      <c r="L4243" s="3">
        <f t="shared" si="267"/>
        <v>3132.15</v>
      </c>
      <c r="M4243" s="3" t="str">
        <f>TEXT(Table3[[#This Row],[Date]], "mmmm")</f>
        <v>February</v>
      </c>
      <c r="N4243" s="3" t="str">
        <f>_xlfn.XLOOKUP(D4243,Customers!A:A,Customers!B:B )</f>
        <v>Bailey Inc</v>
      </c>
      <c r="O4243" s="3" t="str">
        <f>_xlfn.XLOOKUP(C4243,Books!A:A,Books!B:B)</f>
        <v>Ahead leg senior</v>
      </c>
      <c r="P4243" s="3" t="str">
        <f>INDEX(Customers!B:B,MATCH(D4243,Customers!A:A,0))</f>
        <v>Bailey Inc</v>
      </c>
    </row>
    <row r="4244" spans="1:16">
      <c r="A4244" t="s">
        <v>4891</v>
      </c>
      <c r="B4244" s="5">
        <v>44982</v>
      </c>
      <c r="C4244" t="s">
        <v>44</v>
      </c>
      <c r="D4244" t="s">
        <v>538</v>
      </c>
      <c r="E4244">
        <v>3</v>
      </c>
      <c r="F4244" t="str">
        <f t="shared" si="264"/>
        <v>normal</v>
      </c>
      <c r="G4244" s="3">
        <v>295</v>
      </c>
      <c r="H4244">
        <v>5</v>
      </c>
      <c r="I4244" t="str">
        <f t="shared" si="265"/>
        <v>discounted</v>
      </c>
      <c r="J4244" s="3">
        <f>Table3[[#This Row],[Quantity_Sold]]*Table3[[#This Row],[Selling_Price]]</f>
        <v>885</v>
      </c>
      <c r="K4244" s="3">
        <f t="shared" si="266"/>
        <v>14.75</v>
      </c>
      <c r="L4244" s="3">
        <f t="shared" si="267"/>
        <v>870.25</v>
      </c>
      <c r="M4244" s="3" t="str">
        <f>TEXT(Table3[[#This Row],[Date]], "mmmm")</f>
        <v>February</v>
      </c>
      <c r="N4244" s="3" t="str">
        <f>_xlfn.XLOOKUP(D4244,Customers!A:A,Customers!B:B )</f>
        <v>Savage, Boyle and Kennedy</v>
      </c>
      <c r="O4244" s="3" t="str">
        <f>_xlfn.XLOOKUP(C4244,Books!A:A,Books!B:B)</f>
        <v>Once suddenly</v>
      </c>
      <c r="P4244" s="3" t="str">
        <f>INDEX(Customers!B:B,MATCH(D4244,Customers!A:A,0))</f>
        <v>Savage, Boyle and Kennedy</v>
      </c>
    </row>
    <row r="4245" spans="1:16">
      <c r="A4245" t="s">
        <v>4892</v>
      </c>
      <c r="B4245" s="5">
        <v>44962</v>
      </c>
      <c r="C4245" t="s">
        <v>70</v>
      </c>
      <c r="D4245" t="s">
        <v>602</v>
      </c>
      <c r="E4245">
        <v>5</v>
      </c>
      <c r="F4245" t="str">
        <f t="shared" si="264"/>
        <v>normal</v>
      </c>
      <c r="G4245" s="3">
        <v>370</v>
      </c>
      <c r="H4245">
        <v>15</v>
      </c>
      <c r="I4245" t="str">
        <f t="shared" si="265"/>
        <v>discounted</v>
      </c>
      <c r="J4245" s="3">
        <f>Table3[[#This Row],[Quantity_Sold]]*Table3[[#This Row],[Selling_Price]]</f>
        <v>1850</v>
      </c>
      <c r="K4245" s="3">
        <f t="shared" si="266"/>
        <v>55.5</v>
      </c>
      <c r="L4245" s="3">
        <f t="shared" si="267"/>
        <v>1794.5</v>
      </c>
      <c r="M4245" s="3" t="str">
        <f>TEXT(Table3[[#This Row],[Date]], "mmmm")</f>
        <v>February</v>
      </c>
      <c r="N4245" s="3" t="str">
        <f>_xlfn.XLOOKUP(D4245,Customers!A:A,Customers!B:B )</f>
        <v>Spears, Matthews and Ellis</v>
      </c>
      <c r="O4245" s="3" t="str">
        <f>_xlfn.XLOOKUP(C4245,Books!A:A,Books!B:B)</f>
        <v>Assume wrong</v>
      </c>
      <c r="P4245" s="3" t="str">
        <f>INDEX(Customers!B:B,MATCH(D4245,Customers!A:A,0))</f>
        <v>Spears, Matthews and Ellis</v>
      </c>
    </row>
    <row r="4246" spans="1:16">
      <c r="A4246" t="s">
        <v>4893</v>
      </c>
      <c r="B4246" s="5">
        <v>44984</v>
      </c>
      <c r="C4246" t="s">
        <v>86</v>
      </c>
      <c r="D4246" t="s">
        <v>378</v>
      </c>
      <c r="E4246">
        <v>9</v>
      </c>
      <c r="F4246" t="str">
        <f t="shared" si="264"/>
        <v>Bulk</v>
      </c>
      <c r="G4246" s="3">
        <v>356</v>
      </c>
      <c r="H4246">
        <v>0</v>
      </c>
      <c r="I4246" t="str">
        <f t="shared" si="265"/>
        <v>full price</v>
      </c>
      <c r="J4246" s="3">
        <f>Table3[[#This Row],[Quantity_Sold]]*Table3[[#This Row],[Selling_Price]]</f>
        <v>3204</v>
      </c>
      <c r="K4246" s="3">
        <f t="shared" si="266"/>
        <v>0</v>
      </c>
      <c r="L4246" s="3">
        <f t="shared" si="267"/>
        <v>3204</v>
      </c>
      <c r="M4246" s="3" t="str">
        <f>TEXT(Table3[[#This Row],[Date]], "mmmm")</f>
        <v>February</v>
      </c>
      <c r="N4246" s="3" t="str">
        <f>_xlfn.XLOOKUP(D4246,Customers!A:A,Customers!B:B )</f>
        <v>Aguirre Group</v>
      </c>
      <c r="O4246" s="3" t="str">
        <f>_xlfn.XLOOKUP(C4246,Books!A:A,Books!B:B)</f>
        <v>While responsibility</v>
      </c>
      <c r="P4246" s="3" t="str">
        <f>INDEX(Customers!B:B,MATCH(D4246,Customers!A:A,0))</f>
        <v>Aguirre Group</v>
      </c>
    </row>
    <row r="4247" spans="1:16">
      <c r="A4247" t="s">
        <v>4894</v>
      </c>
      <c r="B4247" s="5">
        <v>44958</v>
      </c>
      <c r="C4247" t="s">
        <v>15</v>
      </c>
      <c r="D4247" t="s">
        <v>524</v>
      </c>
      <c r="E4247">
        <v>6</v>
      </c>
      <c r="F4247" t="str">
        <f t="shared" si="264"/>
        <v>Bulk</v>
      </c>
      <c r="G4247" s="3">
        <v>248</v>
      </c>
      <c r="H4247">
        <v>0</v>
      </c>
      <c r="I4247" t="str">
        <f t="shared" si="265"/>
        <v>full price</v>
      </c>
      <c r="J4247" s="3">
        <f>Table3[[#This Row],[Quantity_Sold]]*Table3[[#This Row],[Selling_Price]]</f>
        <v>1488</v>
      </c>
      <c r="K4247" s="3">
        <f t="shared" si="266"/>
        <v>0</v>
      </c>
      <c r="L4247" s="3">
        <f t="shared" si="267"/>
        <v>1488</v>
      </c>
      <c r="M4247" s="3" t="str">
        <f>TEXT(Table3[[#This Row],[Date]], "mmmm")</f>
        <v>February</v>
      </c>
      <c r="N4247" s="3" t="str">
        <f>_xlfn.XLOOKUP(D4247,Customers!A:A,Customers!B:B )</f>
        <v>Golden Inc</v>
      </c>
      <c r="O4247" s="3" t="str">
        <f>_xlfn.XLOOKUP(C4247,Books!A:A,Books!B:B)</f>
        <v>Especially father down</v>
      </c>
      <c r="P4247" s="3" t="str">
        <f>INDEX(Customers!B:B,MATCH(D4247,Customers!A:A,0))</f>
        <v>Golden Inc</v>
      </c>
    </row>
    <row r="4248" spans="1:16">
      <c r="A4248" t="s">
        <v>4895</v>
      </c>
      <c r="B4248" s="5">
        <v>44979</v>
      </c>
      <c r="C4248" t="s">
        <v>108</v>
      </c>
      <c r="D4248" t="s">
        <v>153</v>
      </c>
      <c r="E4248">
        <v>5</v>
      </c>
      <c r="F4248" t="str">
        <f t="shared" si="264"/>
        <v>normal</v>
      </c>
      <c r="G4248" s="3">
        <v>287</v>
      </c>
      <c r="H4248">
        <v>0</v>
      </c>
      <c r="I4248" t="str">
        <f t="shared" si="265"/>
        <v>full price</v>
      </c>
      <c r="J4248" s="3">
        <f>Table3[[#This Row],[Quantity_Sold]]*Table3[[#This Row],[Selling_Price]]</f>
        <v>1435</v>
      </c>
      <c r="K4248" s="3">
        <f t="shared" si="266"/>
        <v>0</v>
      </c>
      <c r="L4248" s="3">
        <f t="shared" si="267"/>
        <v>1435</v>
      </c>
      <c r="M4248" s="3" t="str">
        <f>TEXT(Table3[[#This Row],[Date]], "mmmm")</f>
        <v>February</v>
      </c>
      <c r="N4248" s="3" t="str">
        <f>_xlfn.XLOOKUP(D4248,Customers!A:A,Customers!B:B )</f>
        <v>Brown and Sons</v>
      </c>
      <c r="O4248" s="3" t="str">
        <f>_xlfn.XLOOKUP(C4248,Books!A:A,Books!B:B)</f>
        <v>Front</v>
      </c>
      <c r="P4248" s="3" t="str">
        <f>INDEX(Customers!B:B,MATCH(D4248,Customers!A:A,0))</f>
        <v>Brown and Sons</v>
      </c>
    </row>
    <row r="4249" spans="1:16">
      <c r="A4249" t="s">
        <v>4896</v>
      </c>
      <c r="B4249" s="5">
        <v>44968</v>
      </c>
      <c r="C4249" t="s">
        <v>46</v>
      </c>
      <c r="D4249" t="s">
        <v>610</v>
      </c>
      <c r="E4249">
        <v>6</v>
      </c>
      <c r="F4249" t="str">
        <f t="shared" si="264"/>
        <v>Bulk</v>
      </c>
      <c r="G4249" s="3">
        <v>167</v>
      </c>
      <c r="H4249">
        <v>5</v>
      </c>
      <c r="I4249" t="str">
        <f t="shared" si="265"/>
        <v>discounted</v>
      </c>
      <c r="J4249" s="3">
        <f>Table3[[#This Row],[Quantity_Sold]]*Table3[[#This Row],[Selling_Price]]</f>
        <v>1002</v>
      </c>
      <c r="K4249" s="3">
        <f t="shared" si="266"/>
        <v>8.35</v>
      </c>
      <c r="L4249" s="3">
        <f t="shared" si="267"/>
        <v>993.65</v>
      </c>
      <c r="M4249" s="3" t="str">
        <f>TEXT(Table3[[#This Row],[Date]], "mmmm")</f>
        <v>February</v>
      </c>
      <c r="N4249" s="3" t="str">
        <f>_xlfn.XLOOKUP(D4249,Customers!A:A,Customers!B:B )</f>
        <v>Ross Ltd</v>
      </c>
      <c r="O4249" s="3" t="str">
        <f>_xlfn.XLOOKUP(C4249,Books!A:A,Books!B:B)</f>
        <v>Result population age</v>
      </c>
      <c r="P4249" s="3" t="str">
        <f>INDEX(Customers!B:B,MATCH(D4249,Customers!A:A,0))</f>
        <v>Ross Ltd</v>
      </c>
    </row>
    <row r="4250" spans="1:16">
      <c r="A4250" t="s">
        <v>4897</v>
      </c>
      <c r="B4250" s="5">
        <v>44979</v>
      </c>
      <c r="C4250" t="s">
        <v>124</v>
      </c>
      <c r="D4250" t="s">
        <v>149</v>
      </c>
      <c r="E4250">
        <v>1</v>
      </c>
      <c r="F4250" t="str">
        <f t="shared" si="264"/>
        <v>normal</v>
      </c>
      <c r="G4250" s="3">
        <v>362</v>
      </c>
      <c r="H4250">
        <v>0</v>
      </c>
      <c r="I4250" t="str">
        <f t="shared" si="265"/>
        <v>full price</v>
      </c>
      <c r="J4250" s="3">
        <f>Table3[[#This Row],[Quantity_Sold]]*Table3[[#This Row],[Selling_Price]]</f>
        <v>362</v>
      </c>
      <c r="K4250" s="3">
        <f t="shared" si="266"/>
        <v>0</v>
      </c>
      <c r="L4250" s="3">
        <f t="shared" si="267"/>
        <v>362</v>
      </c>
      <c r="M4250" s="3" t="str">
        <f>TEXT(Table3[[#This Row],[Date]], "mmmm")</f>
        <v>February</v>
      </c>
      <c r="N4250" s="3" t="str">
        <f>_xlfn.XLOOKUP(D4250,Customers!A:A,Customers!B:B )</f>
        <v>Webster LLC</v>
      </c>
      <c r="O4250" s="3" t="str">
        <f>_xlfn.XLOOKUP(C4250,Books!A:A,Books!B:B)</f>
        <v>Financial</v>
      </c>
      <c r="P4250" s="3" t="str">
        <f>INDEX(Customers!B:B,MATCH(D4250,Customers!A:A,0))</f>
        <v>Webster LLC</v>
      </c>
    </row>
    <row r="4251" spans="1:16">
      <c r="A4251" t="s">
        <v>4898</v>
      </c>
      <c r="B4251" s="5">
        <v>44984</v>
      </c>
      <c r="C4251" t="s">
        <v>106</v>
      </c>
      <c r="D4251" t="s">
        <v>378</v>
      </c>
      <c r="E4251">
        <v>8</v>
      </c>
      <c r="F4251" t="str">
        <f t="shared" si="264"/>
        <v>Bulk</v>
      </c>
      <c r="G4251" s="3">
        <v>219</v>
      </c>
      <c r="H4251">
        <v>15</v>
      </c>
      <c r="I4251" t="str">
        <f t="shared" si="265"/>
        <v>discounted</v>
      </c>
      <c r="J4251" s="3">
        <f>Table3[[#This Row],[Quantity_Sold]]*Table3[[#This Row],[Selling_Price]]</f>
        <v>1752</v>
      </c>
      <c r="K4251" s="3">
        <f t="shared" si="266"/>
        <v>32.85</v>
      </c>
      <c r="L4251" s="3">
        <f t="shared" si="267"/>
        <v>1719.15</v>
      </c>
      <c r="M4251" s="3" t="str">
        <f>TEXT(Table3[[#This Row],[Date]], "mmmm")</f>
        <v>February</v>
      </c>
      <c r="N4251" s="3" t="str">
        <f>_xlfn.XLOOKUP(D4251,Customers!A:A,Customers!B:B )</f>
        <v>Aguirre Group</v>
      </c>
      <c r="O4251" s="3" t="str">
        <f>_xlfn.XLOOKUP(C4251,Books!A:A,Books!B:B)</f>
        <v>Some may</v>
      </c>
      <c r="P4251" s="3" t="str">
        <f>INDEX(Customers!B:B,MATCH(D4251,Customers!A:A,0))</f>
        <v>Aguirre Group</v>
      </c>
    </row>
    <row r="4252" spans="1:16">
      <c r="A4252" t="s">
        <v>4899</v>
      </c>
      <c r="B4252" s="5">
        <v>44964</v>
      </c>
      <c r="C4252" t="s">
        <v>100</v>
      </c>
      <c r="D4252" t="s">
        <v>208</v>
      </c>
      <c r="E4252">
        <v>7</v>
      </c>
      <c r="F4252" t="str">
        <f t="shared" si="264"/>
        <v>Bulk</v>
      </c>
      <c r="G4252" s="3">
        <v>334</v>
      </c>
      <c r="H4252">
        <v>10</v>
      </c>
      <c r="I4252" t="str">
        <f t="shared" si="265"/>
        <v>discounted</v>
      </c>
      <c r="J4252" s="3">
        <f>Table3[[#This Row],[Quantity_Sold]]*Table3[[#This Row],[Selling_Price]]</f>
        <v>2338</v>
      </c>
      <c r="K4252" s="3">
        <f t="shared" si="266"/>
        <v>33.4</v>
      </c>
      <c r="L4252" s="3">
        <f t="shared" si="267"/>
        <v>2304.6</v>
      </c>
      <c r="M4252" s="3" t="str">
        <f>TEXT(Table3[[#This Row],[Date]], "mmmm")</f>
        <v>February</v>
      </c>
      <c r="N4252" s="3" t="str">
        <f>_xlfn.XLOOKUP(D4252,Customers!A:A,Customers!B:B )</f>
        <v>Smith-Proctor</v>
      </c>
      <c r="O4252" s="3" t="str">
        <f>_xlfn.XLOOKUP(C4252,Books!A:A,Books!B:B)</f>
        <v>Prevent particularly wrong</v>
      </c>
      <c r="P4252" s="3" t="str">
        <f>INDEX(Customers!B:B,MATCH(D4252,Customers!A:A,0))</f>
        <v>Smith-Proctor</v>
      </c>
    </row>
    <row r="4253" spans="1:16">
      <c r="A4253" t="s">
        <v>4900</v>
      </c>
      <c r="B4253" s="5">
        <v>44974</v>
      </c>
      <c r="C4253" t="s">
        <v>58</v>
      </c>
      <c r="D4253" t="s">
        <v>416</v>
      </c>
      <c r="E4253">
        <v>4</v>
      </c>
      <c r="F4253" t="str">
        <f t="shared" si="264"/>
        <v>normal</v>
      </c>
      <c r="G4253" s="3">
        <v>467</v>
      </c>
      <c r="H4253">
        <v>0</v>
      </c>
      <c r="I4253" t="str">
        <f t="shared" si="265"/>
        <v>full price</v>
      </c>
      <c r="J4253" s="3">
        <f>Table3[[#This Row],[Quantity_Sold]]*Table3[[#This Row],[Selling_Price]]</f>
        <v>1868</v>
      </c>
      <c r="K4253" s="3">
        <f t="shared" si="266"/>
        <v>0</v>
      </c>
      <c r="L4253" s="3">
        <f t="shared" si="267"/>
        <v>1868</v>
      </c>
      <c r="M4253" s="3" t="str">
        <f>TEXT(Table3[[#This Row],[Date]], "mmmm")</f>
        <v>February</v>
      </c>
      <c r="N4253" s="3" t="str">
        <f>_xlfn.XLOOKUP(D4253,Customers!A:A,Customers!B:B )</f>
        <v>Ashley, Delgado and Hernandez</v>
      </c>
      <c r="O4253" s="3" t="str">
        <f>_xlfn.XLOOKUP(C4253,Books!A:A,Books!B:B)</f>
        <v>World threat</v>
      </c>
      <c r="P4253" s="3" t="str">
        <f>INDEX(Customers!B:B,MATCH(D4253,Customers!A:A,0))</f>
        <v>Ashley, Delgado and Hernandez</v>
      </c>
    </row>
    <row r="4254" spans="1:16">
      <c r="A4254" t="s">
        <v>4901</v>
      </c>
      <c r="B4254" s="5">
        <v>44973</v>
      </c>
      <c r="C4254" t="s">
        <v>96</v>
      </c>
      <c r="D4254" t="s">
        <v>608</v>
      </c>
      <c r="E4254">
        <v>6</v>
      </c>
      <c r="F4254" t="str">
        <f t="shared" si="264"/>
        <v>Bulk</v>
      </c>
      <c r="G4254" s="3">
        <v>396</v>
      </c>
      <c r="H4254">
        <v>5</v>
      </c>
      <c r="I4254" t="str">
        <f t="shared" si="265"/>
        <v>discounted</v>
      </c>
      <c r="J4254" s="3">
        <f>Table3[[#This Row],[Quantity_Sold]]*Table3[[#This Row],[Selling_Price]]</f>
        <v>2376</v>
      </c>
      <c r="K4254" s="3">
        <f t="shared" si="266"/>
        <v>19.8</v>
      </c>
      <c r="L4254" s="3">
        <f t="shared" si="267"/>
        <v>2356.1999999999998</v>
      </c>
      <c r="M4254" s="3" t="str">
        <f>TEXT(Table3[[#This Row],[Date]], "mmmm")</f>
        <v>February</v>
      </c>
      <c r="N4254" s="3" t="str">
        <f>_xlfn.XLOOKUP(D4254,Customers!A:A,Customers!B:B )</f>
        <v>Taylor Group</v>
      </c>
      <c r="O4254" s="3" t="str">
        <f>_xlfn.XLOOKUP(C4254,Books!A:A,Books!B:B)</f>
        <v>Green city audience</v>
      </c>
      <c r="P4254" s="3" t="str">
        <f>INDEX(Customers!B:B,MATCH(D4254,Customers!A:A,0))</f>
        <v>Taylor Group</v>
      </c>
    </row>
    <row r="4255" spans="1:16">
      <c r="A4255" t="s">
        <v>4902</v>
      </c>
      <c r="B4255" s="5">
        <v>44971</v>
      </c>
      <c r="C4255" t="s">
        <v>42</v>
      </c>
      <c r="D4255" t="s">
        <v>338</v>
      </c>
      <c r="E4255">
        <v>9</v>
      </c>
      <c r="F4255" t="str">
        <f t="shared" si="264"/>
        <v>Bulk</v>
      </c>
      <c r="G4255" s="3">
        <v>303</v>
      </c>
      <c r="H4255">
        <v>10</v>
      </c>
      <c r="I4255" t="str">
        <f t="shared" si="265"/>
        <v>discounted</v>
      </c>
      <c r="J4255" s="3">
        <f>Table3[[#This Row],[Quantity_Sold]]*Table3[[#This Row],[Selling_Price]]</f>
        <v>2727</v>
      </c>
      <c r="K4255" s="3">
        <f t="shared" si="266"/>
        <v>30.3</v>
      </c>
      <c r="L4255" s="3">
        <f t="shared" si="267"/>
        <v>2696.7</v>
      </c>
      <c r="M4255" s="3" t="str">
        <f>TEXT(Table3[[#This Row],[Date]], "mmmm")</f>
        <v>February</v>
      </c>
      <c r="N4255" s="3" t="str">
        <f>_xlfn.XLOOKUP(D4255,Customers!A:A,Customers!B:B )</f>
        <v>Mahoney-Long</v>
      </c>
      <c r="O4255" s="3" t="str">
        <f>_xlfn.XLOOKUP(C4255,Books!A:A,Books!B:B)</f>
        <v>Industry sport interesting</v>
      </c>
      <c r="P4255" s="3" t="str">
        <f>INDEX(Customers!B:B,MATCH(D4255,Customers!A:A,0))</f>
        <v>Mahoney-Long</v>
      </c>
    </row>
    <row r="4256" spans="1:16">
      <c r="A4256" t="s">
        <v>4903</v>
      </c>
      <c r="B4256" s="5">
        <v>44983</v>
      </c>
      <c r="C4256" t="s">
        <v>124</v>
      </c>
      <c r="D4256" t="s">
        <v>370</v>
      </c>
      <c r="E4256">
        <v>4</v>
      </c>
      <c r="F4256" t="str">
        <f t="shared" si="264"/>
        <v>normal</v>
      </c>
      <c r="G4256" s="3">
        <v>362</v>
      </c>
      <c r="H4256">
        <v>10</v>
      </c>
      <c r="I4256" t="str">
        <f t="shared" si="265"/>
        <v>discounted</v>
      </c>
      <c r="J4256" s="3">
        <f>Table3[[#This Row],[Quantity_Sold]]*Table3[[#This Row],[Selling_Price]]</f>
        <v>1448</v>
      </c>
      <c r="K4256" s="3">
        <f t="shared" si="266"/>
        <v>36.200000000000003</v>
      </c>
      <c r="L4256" s="3">
        <f t="shared" si="267"/>
        <v>1411.8</v>
      </c>
      <c r="M4256" s="3" t="str">
        <f>TEXT(Table3[[#This Row],[Date]], "mmmm")</f>
        <v>February</v>
      </c>
      <c r="N4256" s="3" t="str">
        <f>_xlfn.XLOOKUP(D4256,Customers!A:A,Customers!B:B )</f>
        <v>Nielsen Ltd</v>
      </c>
      <c r="O4256" s="3" t="str">
        <f>_xlfn.XLOOKUP(C4256,Books!A:A,Books!B:B)</f>
        <v>Financial</v>
      </c>
      <c r="P4256" s="3" t="str">
        <f>INDEX(Customers!B:B,MATCH(D4256,Customers!A:A,0))</f>
        <v>Nielsen Ltd</v>
      </c>
    </row>
    <row r="4257" spans="1:16">
      <c r="A4257" t="s">
        <v>4904</v>
      </c>
      <c r="B4257" s="5">
        <v>44980</v>
      </c>
      <c r="C4257" t="s">
        <v>76</v>
      </c>
      <c r="D4257" t="s">
        <v>290</v>
      </c>
      <c r="E4257">
        <v>2</v>
      </c>
      <c r="F4257" t="str">
        <f t="shared" si="264"/>
        <v>normal</v>
      </c>
      <c r="G4257" s="3">
        <v>305</v>
      </c>
      <c r="H4257">
        <v>10</v>
      </c>
      <c r="I4257" t="str">
        <f t="shared" si="265"/>
        <v>discounted</v>
      </c>
      <c r="J4257" s="3">
        <f>Table3[[#This Row],[Quantity_Sold]]*Table3[[#This Row],[Selling_Price]]</f>
        <v>610</v>
      </c>
      <c r="K4257" s="3">
        <f t="shared" si="266"/>
        <v>30.5</v>
      </c>
      <c r="L4257" s="3">
        <f t="shared" si="267"/>
        <v>579.5</v>
      </c>
      <c r="M4257" s="3" t="str">
        <f>TEXT(Table3[[#This Row],[Date]], "mmmm")</f>
        <v>February</v>
      </c>
      <c r="N4257" s="3" t="str">
        <f>_xlfn.XLOOKUP(D4257,Customers!A:A,Customers!B:B )</f>
        <v>Kaiser Group</v>
      </c>
      <c r="O4257" s="3" t="str">
        <f>_xlfn.XLOOKUP(C4257,Books!A:A,Books!B:B)</f>
        <v>Above treatment</v>
      </c>
      <c r="P4257" s="3" t="str">
        <f>INDEX(Customers!B:B,MATCH(D4257,Customers!A:A,0))</f>
        <v>Kaiser Group</v>
      </c>
    </row>
    <row r="4258" spans="1:16">
      <c r="A4258" t="s">
        <v>4905</v>
      </c>
      <c r="B4258" s="5">
        <v>44982</v>
      </c>
      <c r="C4258" t="s">
        <v>7</v>
      </c>
      <c r="D4258" t="s">
        <v>378</v>
      </c>
      <c r="E4258">
        <v>8</v>
      </c>
      <c r="F4258" t="str">
        <f t="shared" si="264"/>
        <v>Bulk</v>
      </c>
      <c r="G4258" s="3">
        <v>341</v>
      </c>
      <c r="H4258">
        <v>10</v>
      </c>
      <c r="I4258" t="str">
        <f t="shared" si="265"/>
        <v>discounted</v>
      </c>
      <c r="J4258" s="3">
        <f>Table3[[#This Row],[Quantity_Sold]]*Table3[[#This Row],[Selling_Price]]</f>
        <v>2728</v>
      </c>
      <c r="K4258" s="3">
        <f t="shared" si="266"/>
        <v>34.1</v>
      </c>
      <c r="L4258" s="3">
        <f t="shared" si="267"/>
        <v>2693.9</v>
      </c>
      <c r="M4258" s="3" t="str">
        <f>TEXT(Table3[[#This Row],[Date]], "mmmm")</f>
        <v>February</v>
      </c>
      <c r="N4258" s="3" t="str">
        <f>_xlfn.XLOOKUP(D4258,Customers!A:A,Customers!B:B )</f>
        <v>Aguirre Group</v>
      </c>
      <c r="O4258" s="3" t="str">
        <f>_xlfn.XLOOKUP(C4258,Books!A:A,Books!B:B)</f>
        <v>Key protect simple fall</v>
      </c>
      <c r="P4258" s="3" t="str">
        <f>INDEX(Customers!B:B,MATCH(D4258,Customers!A:A,0))</f>
        <v>Aguirre Group</v>
      </c>
    </row>
    <row r="4259" spans="1:16">
      <c r="A4259" t="s">
        <v>4906</v>
      </c>
      <c r="B4259" s="5">
        <v>44967</v>
      </c>
      <c r="C4259" t="s">
        <v>38</v>
      </c>
      <c r="D4259" t="s">
        <v>228</v>
      </c>
      <c r="E4259">
        <v>9</v>
      </c>
      <c r="F4259" t="str">
        <f t="shared" si="264"/>
        <v>Bulk</v>
      </c>
      <c r="G4259" s="3">
        <v>417</v>
      </c>
      <c r="H4259">
        <v>5</v>
      </c>
      <c r="I4259" t="str">
        <f t="shared" si="265"/>
        <v>discounted</v>
      </c>
      <c r="J4259" s="3">
        <f>Table3[[#This Row],[Quantity_Sold]]*Table3[[#This Row],[Selling_Price]]</f>
        <v>3753</v>
      </c>
      <c r="K4259" s="3">
        <f t="shared" si="266"/>
        <v>20.85</v>
      </c>
      <c r="L4259" s="3">
        <f t="shared" si="267"/>
        <v>3732.15</v>
      </c>
      <c r="M4259" s="3" t="str">
        <f>TEXT(Table3[[#This Row],[Date]], "mmmm")</f>
        <v>February</v>
      </c>
      <c r="N4259" s="3" t="str">
        <f>_xlfn.XLOOKUP(D4259,Customers!A:A,Customers!B:B )</f>
        <v>Gonzalez, Perry and Gonzalez</v>
      </c>
      <c r="O4259" s="3" t="str">
        <f>_xlfn.XLOOKUP(C4259,Books!A:A,Books!B:B)</f>
        <v>Impact believe worker look</v>
      </c>
      <c r="P4259" s="3" t="str">
        <f>INDEX(Customers!B:B,MATCH(D4259,Customers!A:A,0))</f>
        <v>Gonzalez, Perry and Gonzalez</v>
      </c>
    </row>
    <row r="4260" spans="1:16">
      <c r="A4260" t="s">
        <v>4907</v>
      </c>
      <c r="B4260" s="5">
        <v>44966</v>
      </c>
      <c r="C4260" t="s">
        <v>88</v>
      </c>
      <c r="D4260" t="s">
        <v>610</v>
      </c>
      <c r="E4260">
        <v>9</v>
      </c>
      <c r="F4260" t="str">
        <f t="shared" si="264"/>
        <v>Bulk</v>
      </c>
      <c r="G4260" s="3">
        <v>456</v>
      </c>
      <c r="H4260">
        <v>0</v>
      </c>
      <c r="I4260" t="str">
        <f t="shared" si="265"/>
        <v>full price</v>
      </c>
      <c r="J4260" s="3">
        <f>Table3[[#This Row],[Quantity_Sold]]*Table3[[#This Row],[Selling_Price]]</f>
        <v>4104</v>
      </c>
      <c r="K4260" s="3">
        <f t="shared" si="266"/>
        <v>0</v>
      </c>
      <c r="L4260" s="3">
        <f t="shared" si="267"/>
        <v>4104</v>
      </c>
      <c r="M4260" s="3" t="str">
        <f>TEXT(Table3[[#This Row],[Date]], "mmmm")</f>
        <v>February</v>
      </c>
      <c r="N4260" s="3" t="str">
        <f>_xlfn.XLOOKUP(D4260,Customers!A:A,Customers!B:B )</f>
        <v>Ross Ltd</v>
      </c>
      <c r="O4260" s="3" t="str">
        <f>_xlfn.XLOOKUP(C4260,Books!A:A,Books!B:B)</f>
        <v>Lay chance</v>
      </c>
      <c r="P4260" s="3" t="str">
        <f>INDEX(Customers!B:B,MATCH(D4260,Customers!A:A,0))</f>
        <v>Ross Ltd</v>
      </c>
    </row>
    <row r="4261" spans="1:16">
      <c r="A4261" t="s">
        <v>4908</v>
      </c>
      <c r="B4261" s="5">
        <v>44979</v>
      </c>
      <c r="C4261" t="s">
        <v>34</v>
      </c>
      <c r="D4261" t="s">
        <v>530</v>
      </c>
      <c r="E4261">
        <v>6</v>
      </c>
      <c r="F4261" t="str">
        <f t="shared" si="264"/>
        <v>Bulk</v>
      </c>
      <c r="G4261" s="3">
        <v>284</v>
      </c>
      <c r="H4261">
        <v>0</v>
      </c>
      <c r="I4261" t="str">
        <f t="shared" si="265"/>
        <v>full price</v>
      </c>
      <c r="J4261" s="3">
        <f>Table3[[#This Row],[Quantity_Sold]]*Table3[[#This Row],[Selling_Price]]</f>
        <v>1704</v>
      </c>
      <c r="K4261" s="3">
        <f t="shared" si="266"/>
        <v>0</v>
      </c>
      <c r="L4261" s="3">
        <f t="shared" si="267"/>
        <v>1704</v>
      </c>
      <c r="M4261" s="3" t="str">
        <f>TEXT(Table3[[#This Row],[Date]], "mmmm")</f>
        <v>February</v>
      </c>
      <c r="N4261" s="3" t="str">
        <f>_xlfn.XLOOKUP(D4261,Customers!A:A,Customers!B:B )</f>
        <v>Prince Group</v>
      </c>
      <c r="O4261" s="3" t="str">
        <f>_xlfn.XLOOKUP(C4261,Books!A:A,Books!B:B)</f>
        <v>Against realize bill</v>
      </c>
      <c r="P4261" s="3" t="str">
        <f>INDEX(Customers!B:B,MATCH(D4261,Customers!A:A,0))</f>
        <v>Prince Group</v>
      </c>
    </row>
    <row r="4262" spans="1:16">
      <c r="A4262" t="s">
        <v>4909</v>
      </c>
      <c r="B4262" s="5">
        <v>44974</v>
      </c>
      <c r="C4262" t="s">
        <v>126</v>
      </c>
      <c r="D4262" t="s">
        <v>224</v>
      </c>
      <c r="E4262">
        <v>2</v>
      </c>
      <c r="F4262" t="str">
        <f t="shared" si="264"/>
        <v>normal</v>
      </c>
      <c r="G4262" s="3">
        <v>399</v>
      </c>
      <c r="H4262">
        <v>5</v>
      </c>
      <c r="I4262" t="str">
        <f t="shared" si="265"/>
        <v>discounted</v>
      </c>
      <c r="J4262" s="3">
        <f>Table3[[#This Row],[Quantity_Sold]]*Table3[[#This Row],[Selling_Price]]</f>
        <v>798</v>
      </c>
      <c r="K4262" s="3">
        <f t="shared" si="266"/>
        <v>19.95</v>
      </c>
      <c r="L4262" s="3">
        <f t="shared" si="267"/>
        <v>778.05</v>
      </c>
      <c r="M4262" s="3" t="str">
        <f>TEXT(Table3[[#This Row],[Date]], "mmmm")</f>
        <v>February</v>
      </c>
      <c r="N4262" s="3" t="str">
        <f>_xlfn.XLOOKUP(D4262,Customers!A:A,Customers!B:B )</f>
        <v>Williams Ltd</v>
      </c>
      <c r="O4262" s="3" t="str">
        <f>_xlfn.XLOOKUP(C4262,Books!A:A,Books!B:B)</f>
        <v>Ahead leg senior</v>
      </c>
      <c r="P4262" s="3" t="str">
        <f>INDEX(Customers!B:B,MATCH(D4262,Customers!A:A,0))</f>
        <v>Williams Ltd</v>
      </c>
    </row>
    <row r="4263" spans="1:16">
      <c r="A4263" t="s">
        <v>4910</v>
      </c>
      <c r="B4263" s="5">
        <v>44968</v>
      </c>
      <c r="C4263" t="s">
        <v>124</v>
      </c>
      <c r="D4263" t="s">
        <v>434</v>
      </c>
      <c r="E4263">
        <v>7</v>
      </c>
      <c r="F4263" t="str">
        <f t="shared" si="264"/>
        <v>Bulk</v>
      </c>
      <c r="G4263" s="3">
        <v>362</v>
      </c>
      <c r="H4263">
        <v>0</v>
      </c>
      <c r="I4263" t="str">
        <f t="shared" si="265"/>
        <v>full price</v>
      </c>
      <c r="J4263" s="3">
        <f>Table3[[#This Row],[Quantity_Sold]]*Table3[[#This Row],[Selling_Price]]</f>
        <v>2534</v>
      </c>
      <c r="K4263" s="3">
        <f t="shared" si="266"/>
        <v>0</v>
      </c>
      <c r="L4263" s="3">
        <f t="shared" si="267"/>
        <v>2534</v>
      </c>
      <c r="M4263" s="3" t="str">
        <f>TEXT(Table3[[#This Row],[Date]], "mmmm")</f>
        <v>February</v>
      </c>
      <c r="N4263" s="3" t="str">
        <f>_xlfn.XLOOKUP(D4263,Customers!A:A,Customers!B:B )</f>
        <v>Gonzalez-Tran</v>
      </c>
      <c r="O4263" s="3" t="str">
        <f>_xlfn.XLOOKUP(C4263,Books!A:A,Books!B:B)</f>
        <v>Financial</v>
      </c>
      <c r="P4263" s="3" t="str">
        <f>INDEX(Customers!B:B,MATCH(D4263,Customers!A:A,0))</f>
        <v>Gonzalez-Tran</v>
      </c>
    </row>
    <row r="4264" spans="1:16">
      <c r="A4264" t="s">
        <v>4911</v>
      </c>
      <c r="B4264" s="5">
        <v>44978</v>
      </c>
      <c r="C4264" t="s">
        <v>104</v>
      </c>
      <c r="D4264" t="s">
        <v>336</v>
      </c>
      <c r="E4264">
        <v>10</v>
      </c>
      <c r="F4264" t="str">
        <f t="shared" si="264"/>
        <v>Bulk</v>
      </c>
      <c r="G4264" s="3">
        <v>465</v>
      </c>
      <c r="H4264">
        <v>10</v>
      </c>
      <c r="I4264" t="str">
        <f t="shared" si="265"/>
        <v>discounted</v>
      </c>
      <c r="J4264" s="3">
        <f>Table3[[#This Row],[Quantity_Sold]]*Table3[[#This Row],[Selling_Price]]</f>
        <v>4650</v>
      </c>
      <c r="K4264" s="3">
        <f t="shared" si="266"/>
        <v>46.5</v>
      </c>
      <c r="L4264" s="3">
        <f t="shared" si="267"/>
        <v>4603.5</v>
      </c>
      <c r="M4264" s="3" t="str">
        <f>TEXT(Table3[[#This Row],[Date]], "mmmm")</f>
        <v>February</v>
      </c>
      <c r="N4264" s="3" t="str">
        <f>_xlfn.XLOOKUP(D4264,Customers!A:A,Customers!B:B )</f>
        <v>Kelley, Pena and Zimmerman</v>
      </c>
      <c r="O4264" s="3" t="str">
        <f>_xlfn.XLOOKUP(C4264,Books!A:A,Books!B:B)</f>
        <v>Process find daughter</v>
      </c>
      <c r="P4264" s="3" t="str">
        <f>INDEX(Customers!B:B,MATCH(D4264,Customers!A:A,0))</f>
        <v>Kelley, Pena and Zimmerman</v>
      </c>
    </row>
    <row r="4265" spans="1:16">
      <c r="A4265" t="s">
        <v>4912</v>
      </c>
      <c r="B4265" s="5">
        <v>44978</v>
      </c>
      <c r="C4265" t="s">
        <v>108</v>
      </c>
      <c r="D4265" t="s">
        <v>328</v>
      </c>
      <c r="E4265">
        <v>8</v>
      </c>
      <c r="F4265" t="str">
        <f t="shared" si="264"/>
        <v>Bulk</v>
      </c>
      <c r="G4265" s="3">
        <v>287</v>
      </c>
      <c r="H4265">
        <v>15</v>
      </c>
      <c r="I4265" t="str">
        <f t="shared" si="265"/>
        <v>discounted</v>
      </c>
      <c r="J4265" s="3">
        <f>Table3[[#This Row],[Quantity_Sold]]*Table3[[#This Row],[Selling_Price]]</f>
        <v>2296</v>
      </c>
      <c r="K4265" s="3">
        <f t="shared" si="266"/>
        <v>43.05</v>
      </c>
      <c r="L4265" s="3">
        <f t="shared" si="267"/>
        <v>2252.9499999999998</v>
      </c>
      <c r="M4265" s="3" t="str">
        <f>TEXT(Table3[[#This Row],[Date]], "mmmm")</f>
        <v>February</v>
      </c>
      <c r="N4265" s="3" t="str">
        <f>_xlfn.XLOOKUP(D4265,Customers!A:A,Customers!B:B )</f>
        <v>Callahan, Edwards and Hudson</v>
      </c>
      <c r="O4265" s="3" t="str">
        <f>_xlfn.XLOOKUP(C4265,Books!A:A,Books!B:B)</f>
        <v>Front</v>
      </c>
      <c r="P4265" s="3" t="str">
        <f>INDEX(Customers!B:B,MATCH(D4265,Customers!A:A,0))</f>
        <v>Callahan, Edwards and Hudson</v>
      </c>
    </row>
    <row r="4266" spans="1:16">
      <c r="A4266" t="s">
        <v>4913</v>
      </c>
      <c r="B4266" s="5">
        <v>44973</v>
      </c>
      <c r="C4266" t="s">
        <v>36</v>
      </c>
      <c r="D4266" t="s">
        <v>408</v>
      </c>
      <c r="E4266">
        <v>2</v>
      </c>
      <c r="F4266" t="str">
        <f t="shared" si="264"/>
        <v>normal</v>
      </c>
      <c r="G4266" s="3">
        <v>420</v>
      </c>
      <c r="H4266">
        <v>5</v>
      </c>
      <c r="I4266" t="str">
        <f t="shared" si="265"/>
        <v>discounted</v>
      </c>
      <c r="J4266" s="3">
        <f>Table3[[#This Row],[Quantity_Sold]]*Table3[[#This Row],[Selling_Price]]</f>
        <v>840</v>
      </c>
      <c r="K4266" s="3">
        <f t="shared" si="266"/>
        <v>21</v>
      </c>
      <c r="L4266" s="3">
        <f t="shared" si="267"/>
        <v>819</v>
      </c>
      <c r="M4266" s="3" t="str">
        <f>TEXT(Table3[[#This Row],[Date]], "mmmm")</f>
        <v>February</v>
      </c>
      <c r="N4266" s="3" t="str">
        <f>_xlfn.XLOOKUP(D4266,Customers!A:A,Customers!B:B )</f>
        <v>Miranda-Jimenez</v>
      </c>
      <c r="O4266" s="3" t="str">
        <f>_xlfn.XLOOKUP(C4266,Books!A:A,Books!B:B)</f>
        <v>Try fast</v>
      </c>
      <c r="P4266" s="3" t="str">
        <f>INDEX(Customers!B:B,MATCH(D4266,Customers!A:A,0))</f>
        <v>Miranda-Jimenez</v>
      </c>
    </row>
    <row r="4267" spans="1:16">
      <c r="A4267" t="s">
        <v>4914</v>
      </c>
      <c r="B4267" s="5">
        <v>44965</v>
      </c>
      <c r="C4267" t="s">
        <v>92</v>
      </c>
      <c r="D4267" t="s">
        <v>149</v>
      </c>
      <c r="E4267">
        <v>7</v>
      </c>
      <c r="F4267" t="str">
        <f t="shared" si="264"/>
        <v>Bulk</v>
      </c>
      <c r="G4267" s="3">
        <v>381</v>
      </c>
      <c r="H4267">
        <v>10</v>
      </c>
      <c r="I4267" t="str">
        <f t="shared" si="265"/>
        <v>discounted</v>
      </c>
      <c r="J4267" s="3">
        <f>Table3[[#This Row],[Quantity_Sold]]*Table3[[#This Row],[Selling_Price]]</f>
        <v>2667</v>
      </c>
      <c r="K4267" s="3">
        <f t="shared" si="266"/>
        <v>38.1</v>
      </c>
      <c r="L4267" s="3">
        <f t="shared" si="267"/>
        <v>2628.9</v>
      </c>
      <c r="M4267" s="3" t="str">
        <f>TEXT(Table3[[#This Row],[Date]], "mmmm")</f>
        <v>February</v>
      </c>
      <c r="N4267" s="3" t="str">
        <f>_xlfn.XLOOKUP(D4267,Customers!A:A,Customers!B:B )</f>
        <v>Webster LLC</v>
      </c>
      <c r="O4267" s="3" t="str">
        <f>_xlfn.XLOOKUP(C4267,Books!A:A,Books!B:B)</f>
        <v>Also general growth local</v>
      </c>
      <c r="P4267" s="3" t="str">
        <f>INDEX(Customers!B:B,MATCH(D4267,Customers!A:A,0))</f>
        <v>Webster LLC</v>
      </c>
    </row>
    <row r="4268" spans="1:16">
      <c r="A4268" t="s">
        <v>4915</v>
      </c>
      <c r="B4268" s="5">
        <v>44981</v>
      </c>
      <c r="C4268" t="s">
        <v>86</v>
      </c>
      <c r="D4268" t="s">
        <v>568</v>
      </c>
      <c r="E4268">
        <v>6</v>
      </c>
      <c r="F4268" t="str">
        <f t="shared" si="264"/>
        <v>Bulk</v>
      </c>
      <c r="G4268" s="3">
        <v>356</v>
      </c>
      <c r="H4268">
        <v>5</v>
      </c>
      <c r="I4268" t="str">
        <f t="shared" si="265"/>
        <v>discounted</v>
      </c>
      <c r="J4268" s="3">
        <f>Table3[[#This Row],[Quantity_Sold]]*Table3[[#This Row],[Selling_Price]]</f>
        <v>2136</v>
      </c>
      <c r="K4268" s="3">
        <f t="shared" si="266"/>
        <v>17.8</v>
      </c>
      <c r="L4268" s="3">
        <f t="shared" si="267"/>
        <v>2118.1999999999998</v>
      </c>
      <c r="M4268" s="3" t="str">
        <f>TEXT(Table3[[#This Row],[Date]], "mmmm")</f>
        <v>February</v>
      </c>
      <c r="N4268" s="3" t="str">
        <f>_xlfn.XLOOKUP(D4268,Customers!A:A,Customers!B:B )</f>
        <v>Smith PLC</v>
      </c>
      <c r="O4268" s="3" t="str">
        <f>_xlfn.XLOOKUP(C4268,Books!A:A,Books!B:B)</f>
        <v>While responsibility</v>
      </c>
      <c r="P4268" s="3" t="str">
        <f>INDEX(Customers!B:B,MATCH(D4268,Customers!A:A,0))</f>
        <v>Smith PLC</v>
      </c>
    </row>
    <row r="4269" spans="1:16">
      <c r="A4269" t="s">
        <v>4916</v>
      </c>
      <c r="B4269" s="5">
        <v>44965</v>
      </c>
      <c r="C4269" t="s">
        <v>96</v>
      </c>
      <c r="D4269" t="s">
        <v>498</v>
      </c>
      <c r="E4269">
        <v>2</v>
      </c>
      <c r="F4269" t="str">
        <f t="shared" si="264"/>
        <v>normal</v>
      </c>
      <c r="G4269" s="3">
        <v>396</v>
      </c>
      <c r="H4269">
        <v>15</v>
      </c>
      <c r="I4269" t="str">
        <f t="shared" si="265"/>
        <v>discounted</v>
      </c>
      <c r="J4269" s="3">
        <f>Table3[[#This Row],[Quantity_Sold]]*Table3[[#This Row],[Selling_Price]]</f>
        <v>792</v>
      </c>
      <c r="K4269" s="3">
        <f t="shared" si="266"/>
        <v>59.4</v>
      </c>
      <c r="L4269" s="3">
        <f t="shared" si="267"/>
        <v>732.6</v>
      </c>
      <c r="M4269" s="3" t="str">
        <f>TEXT(Table3[[#This Row],[Date]], "mmmm")</f>
        <v>February</v>
      </c>
      <c r="N4269" s="3" t="str">
        <f>_xlfn.XLOOKUP(D4269,Customers!A:A,Customers!B:B )</f>
        <v>Anderson-Hogan</v>
      </c>
      <c r="O4269" s="3" t="str">
        <f>_xlfn.XLOOKUP(C4269,Books!A:A,Books!B:B)</f>
        <v>Green city audience</v>
      </c>
      <c r="P4269" s="3" t="str">
        <f>INDEX(Customers!B:B,MATCH(D4269,Customers!A:A,0))</f>
        <v>Anderson-Hogan</v>
      </c>
    </row>
    <row r="4270" spans="1:16">
      <c r="A4270" t="s">
        <v>4917</v>
      </c>
      <c r="B4270" s="5">
        <v>44982</v>
      </c>
      <c r="C4270" t="s">
        <v>46</v>
      </c>
      <c r="D4270" t="s">
        <v>404</v>
      </c>
      <c r="E4270">
        <v>8</v>
      </c>
      <c r="F4270" t="str">
        <f t="shared" si="264"/>
        <v>Bulk</v>
      </c>
      <c r="G4270" s="3">
        <v>167</v>
      </c>
      <c r="H4270">
        <v>15</v>
      </c>
      <c r="I4270" t="str">
        <f t="shared" si="265"/>
        <v>discounted</v>
      </c>
      <c r="J4270" s="3">
        <f>Table3[[#This Row],[Quantity_Sold]]*Table3[[#This Row],[Selling_Price]]</f>
        <v>1336</v>
      </c>
      <c r="K4270" s="3">
        <f t="shared" si="266"/>
        <v>25.05</v>
      </c>
      <c r="L4270" s="3">
        <f t="shared" si="267"/>
        <v>1310.95</v>
      </c>
      <c r="M4270" s="3" t="str">
        <f>TEXT(Table3[[#This Row],[Date]], "mmmm")</f>
        <v>February</v>
      </c>
      <c r="N4270" s="3" t="str">
        <f>_xlfn.XLOOKUP(D4270,Customers!A:A,Customers!B:B )</f>
        <v>Morales-Morris</v>
      </c>
      <c r="O4270" s="3" t="str">
        <f>_xlfn.XLOOKUP(C4270,Books!A:A,Books!B:B)</f>
        <v>Result population age</v>
      </c>
      <c r="P4270" s="3" t="str">
        <f>INDEX(Customers!B:B,MATCH(D4270,Customers!A:A,0))</f>
        <v>Morales-Morris</v>
      </c>
    </row>
    <row r="4271" spans="1:16">
      <c r="A4271" t="s">
        <v>4918</v>
      </c>
      <c r="B4271" s="5">
        <v>44976</v>
      </c>
      <c r="C4271" t="s">
        <v>100</v>
      </c>
      <c r="D4271" t="s">
        <v>268</v>
      </c>
      <c r="E4271">
        <v>2</v>
      </c>
      <c r="F4271" t="str">
        <f t="shared" si="264"/>
        <v>normal</v>
      </c>
      <c r="G4271" s="3">
        <v>334</v>
      </c>
      <c r="H4271">
        <v>0</v>
      </c>
      <c r="I4271" t="str">
        <f t="shared" si="265"/>
        <v>full price</v>
      </c>
      <c r="J4271" s="3">
        <f>Table3[[#This Row],[Quantity_Sold]]*Table3[[#This Row],[Selling_Price]]</f>
        <v>668</v>
      </c>
      <c r="K4271" s="3">
        <f t="shared" si="266"/>
        <v>0</v>
      </c>
      <c r="L4271" s="3">
        <f t="shared" si="267"/>
        <v>668</v>
      </c>
      <c r="M4271" s="3" t="str">
        <f>TEXT(Table3[[#This Row],[Date]], "mmmm")</f>
        <v>February</v>
      </c>
      <c r="N4271" s="3" t="str">
        <f>_xlfn.XLOOKUP(D4271,Customers!A:A,Customers!B:B )</f>
        <v>Williams-Hart</v>
      </c>
      <c r="O4271" s="3" t="str">
        <f>_xlfn.XLOOKUP(C4271,Books!A:A,Books!B:B)</f>
        <v>Prevent particularly wrong</v>
      </c>
      <c r="P4271" s="3" t="str">
        <f>INDEX(Customers!B:B,MATCH(D4271,Customers!A:A,0))</f>
        <v>Williams-Hart</v>
      </c>
    </row>
    <row r="4272" spans="1:16">
      <c r="A4272" t="s">
        <v>4919</v>
      </c>
      <c r="B4272" s="5">
        <v>44973</v>
      </c>
      <c r="C4272" t="s">
        <v>64</v>
      </c>
      <c r="D4272" t="s">
        <v>570</v>
      </c>
      <c r="E4272">
        <v>3</v>
      </c>
      <c r="F4272" t="str">
        <f t="shared" si="264"/>
        <v>normal</v>
      </c>
      <c r="G4272" s="3">
        <v>487</v>
      </c>
      <c r="H4272">
        <v>0</v>
      </c>
      <c r="I4272" t="str">
        <f t="shared" si="265"/>
        <v>full price</v>
      </c>
      <c r="J4272" s="3">
        <f>Table3[[#This Row],[Quantity_Sold]]*Table3[[#This Row],[Selling_Price]]</f>
        <v>1461</v>
      </c>
      <c r="K4272" s="3">
        <f t="shared" si="266"/>
        <v>0</v>
      </c>
      <c r="L4272" s="3">
        <f t="shared" si="267"/>
        <v>1461</v>
      </c>
      <c r="M4272" s="3" t="str">
        <f>TEXT(Table3[[#This Row],[Date]], "mmmm")</f>
        <v>February</v>
      </c>
      <c r="N4272" s="3" t="str">
        <f>_xlfn.XLOOKUP(D4272,Customers!A:A,Customers!B:B )</f>
        <v>Potter Group</v>
      </c>
      <c r="O4272" s="3" t="str">
        <f>_xlfn.XLOOKUP(C4272,Books!A:A,Books!B:B)</f>
        <v>Health beyond back</v>
      </c>
      <c r="P4272" s="3" t="str">
        <f>INDEX(Customers!B:B,MATCH(D4272,Customers!A:A,0))</f>
        <v>Potter Group</v>
      </c>
    </row>
    <row r="4273" spans="1:16">
      <c r="A4273" t="s">
        <v>4920</v>
      </c>
      <c r="B4273" s="5">
        <v>44978</v>
      </c>
      <c r="C4273" t="s">
        <v>124</v>
      </c>
      <c r="D4273" t="s">
        <v>364</v>
      </c>
      <c r="E4273">
        <v>6</v>
      </c>
      <c r="F4273" t="str">
        <f t="shared" si="264"/>
        <v>Bulk</v>
      </c>
      <c r="G4273" s="3">
        <v>362</v>
      </c>
      <c r="H4273">
        <v>0</v>
      </c>
      <c r="I4273" t="str">
        <f t="shared" si="265"/>
        <v>full price</v>
      </c>
      <c r="J4273" s="3">
        <f>Table3[[#This Row],[Quantity_Sold]]*Table3[[#This Row],[Selling_Price]]</f>
        <v>2172</v>
      </c>
      <c r="K4273" s="3">
        <f t="shared" si="266"/>
        <v>0</v>
      </c>
      <c r="L4273" s="3">
        <f t="shared" si="267"/>
        <v>2172</v>
      </c>
      <c r="M4273" s="3" t="str">
        <f>TEXT(Table3[[#This Row],[Date]], "mmmm")</f>
        <v>February</v>
      </c>
      <c r="N4273" s="3" t="str">
        <f>_xlfn.XLOOKUP(D4273,Customers!A:A,Customers!B:B )</f>
        <v>Mann PLC</v>
      </c>
      <c r="O4273" s="3" t="str">
        <f>_xlfn.XLOOKUP(C4273,Books!A:A,Books!B:B)</f>
        <v>Financial</v>
      </c>
      <c r="P4273" s="3" t="str">
        <f>INDEX(Customers!B:B,MATCH(D4273,Customers!A:A,0))</f>
        <v>Mann PLC</v>
      </c>
    </row>
    <row r="4274" spans="1:16">
      <c r="A4274" t="s">
        <v>4921</v>
      </c>
      <c r="B4274" s="5">
        <v>44980</v>
      </c>
      <c r="C4274" t="s">
        <v>56</v>
      </c>
      <c r="D4274" t="s">
        <v>512</v>
      </c>
      <c r="E4274">
        <v>9</v>
      </c>
      <c r="F4274" t="str">
        <f t="shared" si="264"/>
        <v>Bulk</v>
      </c>
      <c r="G4274" s="3">
        <v>222</v>
      </c>
      <c r="H4274">
        <v>15</v>
      </c>
      <c r="I4274" t="str">
        <f t="shared" si="265"/>
        <v>discounted</v>
      </c>
      <c r="J4274" s="3">
        <f>Table3[[#This Row],[Quantity_Sold]]*Table3[[#This Row],[Selling_Price]]</f>
        <v>1998</v>
      </c>
      <c r="K4274" s="3">
        <f t="shared" si="266"/>
        <v>33.299999999999997</v>
      </c>
      <c r="L4274" s="3">
        <f t="shared" si="267"/>
        <v>1964.7</v>
      </c>
      <c r="M4274" s="3" t="str">
        <f>TEXT(Table3[[#This Row],[Date]], "mmmm")</f>
        <v>February</v>
      </c>
      <c r="N4274" s="3" t="str">
        <f>_xlfn.XLOOKUP(D4274,Customers!A:A,Customers!B:B )</f>
        <v>Melton Ltd</v>
      </c>
      <c r="O4274" s="3" t="str">
        <f>_xlfn.XLOOKUP(C4274,Books!A:A,Books!B:B)</f>
        <v>Unit coach</v>
      </c>
      <c r="P4274" s="3" t="str">
        <f>INDEX(Customers!B:B,MATCH(D4274,Customers!A:A,0))</f>
        <v>Melton Ltd</v>
      </c>
    </row>
    <row r="4275" spans="1:16">
      <c r="A4275" t="s">
        <v>4922</v>
      </c>
      <c r="B4275" s="5">
        <v>44973</v>
      </c>
      <c r="C4275" t="s">
        <v>50</v>
      </c>
      <c r="D4275" t="s">
        <v>618</v>
      </c>
      <c r="E4275">
        <v>5</v>
      </c>
      <c r="F4275" t="str">
        <f t="shared" si="264"/>
        <v>normal</v>
      </c>
      <c r="G4275" s="3">
        <v>269</v>
      </c>
      <c r="H4275">
        <v>0</v>
      </c>
      <c r="I4275" t="str">
        <f t="shared" si="265"/>
        <v>full price</v>
      </c>
      <c r="J4275" s="3">
        <f>Table3[[#This Row],[Quantity_Sold]]*Table3[[#This Row],[Selling_Price]]</f>
        <v>1345</v>
      </c>
      <c r="K4275" s="3">
        <f t="shared" si="266"/>
        <v>0</v>
      </c>
      <c r="L4275" s="3">
        <f t="shared" si="267"/>
        <v>1345</v>
      </c>
      <c r="M4275" s="3" t="str">
        <f>TEXT(Table3[[#This Row],[Date]], "mmmm")</f>
        <v>February</v>
      </c>
      <c r="N4275" s="3" t="str">
        <f>_xlfn.XLOOKUP(D4275,Customers!A:A,Customers!B:B )</f>
        <v>Sampson-Porter</v>
      </c>
      <c r="O4275" s="3" t="str">
        <f>_xlfn.XLOOKUP(C4275,Books!A:A,Books!B:B)</f>
        <v>Course history</v>
      </c>
      <c r="P4275" s="3" t="str">
        <f>INDEX(Customers!B:B,MATCH(D4275,Customers!A:A,0))</f>
        <v>Sampson-Porter</v>
      </c>
    </row>
    <row r="4276" spans="1:16">
      <c r="A4276" t="s">
        <v>4923</v>
      </c>
      <c r="B4276" s="5">
        <v>44971</v>
      </c>
      <c r="C4276" t="s">
        <v>98</v>
      </c>
      <c r="D4276" t="s">
        <v>598</v>
      </c>
      <c r="E4276">
        <v>7</v>
      </c>
      <c r="F4276" t="str">
        <f t="shared" si="264"/>
        <v>Bulk</v>
      </c>
      <c r="G4276" s="3">
        <v>206</v>
      </c>
      <c r="H4276">
        <v>10</v>
      </c>
      <c r="I4276" t="str">
        <f t="shared" si="265"/>
        <v>discounted</v>
      </c>
      <c r="J4276" s="3">
        <f>Table3[[#This Row],[Quantity_Sold]]*Table3[[#This Row],[Selling_Price]]</f>
        <v>1442</v>
      </c>
      <c r="K4276" s="3">
        <f t="shared" si="266"/>
        <v>20.6</v>
      </c>
      <c r="L4276" s="3">
        <f t="shared" si="267"/>
        <v>1421.4</v>
      </c>
      <c r="M4276" s="3" t="str">
        <f>TEXT(Table3[[#This Row],[Date]], "mmmm")</f>
        <v>February</v>
      </c>
      <c r="N4276" s="3" t="str">
        <f>_xlfn.XLOOKUP(D4276,Customers!A:A,Customers!B:B )</f>
        <v>Clark LLC</v>
      </c>
      <c r="O4276" s="3" t="str">
        <f>_xlfn.XLOOKUP(C4276,Books!A:A,Books!B:B)</f>
        <v>Inside lot never discover</v>
      </c>
      <c r="P4276" s="3" t="str">
        <f>INDEX(Customers!B:B,MATCH(D4276,Customers!A:A,0))</f>
        <v>Clark LLC</v>
      </c>
    </row>
    <row r="4277" spans="1:16">
      <c r="A4277" t="s">
        <v>4924</v>
      </c>
      <c r="B4277" s="5">
        <v>44978</v>
      </c>
      <c r="C4277" t="s">
        <v>106</v>
      </c>
      <c r="D4277" t="s">
        <v>248</v>
      </c>
      <c r="E4277">
        <v>1</v>
      </c>
      <c r="F4277" t="str">
        <f t="shared" si="264"/>
        <v>normal</v>
      </c>
      <c r="G4277" s="3">
        <v>219</v>
      </c>
      <c r="H4277">
        <v>5</v>
      </c>
      <c r="I4277" t="str">
        <f t="shared" si="265"/>
        <v>discounted</v>
      </c>
      <c r="J4277" s="3">
        <f>Table3[[#This Row],[Quantity_Sold]]*Table3[[#This Row],[Selling_Price]]</f>
        <v>219</v>
      </c>
      <c r="K4277" s="3">
        <f t="shared" si="266"/>
        <v>10.95</v>
      </c>
      <c r="L4277" s="3">
        <f t="shared" si="267"/>
        <v>208.05</v>
      </c>
      <c r="M4277" s="3" t="str">
        <f>TEXT(Table3[[#This Row],[Date]], "mmmm")</f>
        <v>February</v>
      </c>
      <c r="N4277" s="3" t="str">
        <f>_xlfn.XLOOKUP(D4277,Customers!A:A,Customers!B:B )</f>
        <v>Macdonald Ltd</v>
      </c>
      <c r="O4277" s="3" t="str">
        <f>_xlfn.XLOOKUP(C4277,Books!A:A,Books!B:B)</f>
        <v>Some may</v>
      </c>
      <c r="P4277" s="3" t="str">
        <f>INDEX(Customers!B:B,MATCH(D4277,Customers!A:A,0))</f>
        <v>Macdonald Ltd</v>
      </c>
    </row>
    <row r="4278" spans="1:16">
      <c r="A4278" t="s">
        <v>4925</v>
      </c>
      <c r="B4278" s="5">
        <v>44960</v>
      </c>
      <c r="C4278" t="s">
        <v>22</v>
      </c>
      <c r="D4278" t="s">
        <v>342</v>
      </c>
      <c r="E4278">
        <v>4</v>
      </c>
      <c r="F4278" t="str">
        <f t="shared" si="264"/>
        <v>normal</v>
      </c>
      <c r="G4278" s="3">
        <v>332</v>
      </c>
      <c r="H4278">
        <v>0</v>
      </c>
      <c r="I4278" t="str">
        <f t="shared" si="265"/>
        <v>full price</v>
      </c>
      <c r="J4278" s="3">
        <f>Table3[[#This Row],[Quantity_Sold]]*Table3[[#This Row],[Selling_Price]]</f>
        <v>1328</v>
      </c>
      <c r="K4278" s="3">
        <f t="shared" si="266"/>
        <v>0</v>
      </c>
      <c r="L4278" s="3">
        <f t="shared" si="267"/>
        <v>1328</v>
      </c>
      <c r="M4278" s="3" t="str">
        <f>TEXT(Table3[[#This Row],[Date]], "mmmm")</f>
        <v>February</v>
      </c>
      <c r="N4278" s="3" t="str">
        <f>_xlfn.XLOOKUP(D4278,Customers!A:A,Customers!B:B )</f>
        <v>Cooper-Bennett</v>
      </c>
      <c r="O4278" s="3" t="str">
        <f>_xlfn.XLOOKUP(C4278,Books!A:A,Books!B:B)</f>
        <v>Loss peace on</v>
      </c>
      <c r="P4278" s="3" t="str">
        <f>INDEX(Customers!B:B,MATCH(D4278,Customers!A:A,0))</f>
        <v>Cooper-Bennett</v>
      </c>
    </row>
    <row r="4279" spans="1:16">
      <c r="A4279" t="s">
        <v>4926</v>
      </c>
      <c r="B4279" s="5">
        <v>44982</v>
      </c>
      <c r="C4279" t="s">
        <v>106</v>
      </c>
      <c r="D4279" t="s">
        <v>159</v>
      </c>
      <c r="E4279">
        <v>5</v>
      </c>
      <c r="F4279" t="str">
        <f t="shared" si="264"/>
        <v>normal</v>
      </c>
      <c r="G4279" s="3">
        <v>219</v>
      </c>
      <c r="H4279">
        <v>5</v>
      </c>
      <c r="I4279" t="str">
        <f t="shared" si="265"/>
        <v>discounted</v>
      </c>
      <c r="J4279" s="3">
        <f>Table3[[#This Row],[Quantity_Sold]]*Table3[[#This Row],[Selling_Price]]</f>
        <v>1095</v>
      </c>
      <c r="K4279" s="3">
        <f t="shared" si="266"/>
        <v>10.95</v>
      </c>
      <c r="L4279" s="3">
        <f t="shared" si="267"/>
        <v>1084.05</v>
      </c>
      <c r="M4279" s="3" t="str">
        <f>TEXT(Table3[[#This Row],[Date]], "mmmm")</f>
        <v>February</v>
      </c>
      <c r="N4279" s="3" t="str">
        <f>_xlfn.XLOOKUP(D4279,Customers!A:A,Customers!B:B )</f>
        <v>Brown and Sons</v>
      </c>
      <c r="O4279" s="3" t="str">
        <f>_xlfn.XLOOKUP(C4279,Books!A:A,Books!B:B)</f>
        <v>Some may</v>
      </c>
      <c r="P4279" s="3" t="str">
        <f>INDEX(Customers!B:B,MATCH(D4279,Customers!A:A,0))</f>
        <v>Brown and Sons</v>
      </c>
    </row>
    <row r="4280" spans="1:16">
      <c r="A4280" t="s">
        <v>4927</v>
      </c>
      <c r="B4280" s="5">
        <v>44973</v>
      </c>
      <c r="C4280" t="s">
        <v>104</v>
      </c>
      <c r="D4280" t="s">
        <v>194</v>
      </c>
      <c r="E4280">
        <v>8</v>
      </c>
      <c r="F4280" t="str">
        <f t="shared" si="264"/>
        <v>Bulk</v>
      </c>
      <c r="G4280" s="3">
        <v>465</v>
      </c>
      <c r="H4280">
        <v>5</v>
      </c>
      <c r="I4280" t="str">
        <f t="shared" si="265"/>
        <v>discounted</v>
      </c>
      <c r="J4280" s="3">
        <f>Table3[[#This Row],[Quantity_Sold]]*Table3[[#This Row],[Selling_Price]]</f>
        <v>3720</v>
      </c>
      <c r="K4280" s="3">
        <f t="shared" si="266"/>
        <v>23.25</v>
      </c>
      <c r="L4280" s="3">
        <f t="shared" si="267"/>
        <v>3696.75</v>
      </c>
      <c r="M4280" s="3" t="str">
        <f>TEXT(Table3[[#This Row],[Date]], "mmmm")</f>
        <v>February</v>
      </c>
      <c r="N4280" s="3" t="str">
        <f>_xlfn.XLOOKUP(D4280,Customers!A:A,Customers!B:B )</f>
        <v>Cook-Rocha</v>
      </c>
      <c r="O4280" s="3" t="str">
        <f>_xlfn.XLOOKUP(C4280,Books!A:A,Books!B:B)</f>
        <v>Process find daughter</v>
      </c>
      <c r="P4280" s="3" t="str">
        <f>INDEX(Customers!B:B,MATCH(D4280,Customers!A:A,0))</f>
        <v>Cook-Rocha</v>
      </c>
    </row>
    <row r="4281" spans="1:16">
      <c r="A4281" t="s">
        <v>4928</v>
      </c>
      <c r="B4281" s="5">
        <v>44974</v>
      </c>
      <c r="C4281" t="s">
        <v>22</v>
      </c>
      <c r="D4281" t="s">
        <v>428</v>
      </c>
      <c r="E4281">
        <v>10</v>
      </c>
      <c r="F4281" t="str">
        <f t="shared" si="264"/>
        <v>Bulk</v>
      </c>
      <c r="G4281" s="3">
        <v>332</v>
      </c>
      <c r="H4281">
        <v>0</v>
      </c>
      <c r="I4281" t="str">
        <f t="shared" si="265"/>
        <v>full price</v>
      </c>
      <c r="J4281" s="3">
        <f>Table3[[#This Row],[Quantity_Sold]]*Table3[[#This Row],[Selling_Price]]</f>
        <v>3320</v>
      </c>
      <c r="K4281" s="3">
        <f t="shared" si="266"/>
        <v>0</v>
      </c>
      <c r="L4281" s="3">
        <f t="shared" si="267"/>
        <v>3320</v>
      </c>
      <c r="M4281" s="3" t="str">
        <f>TEXT(Table3[[#This Row],[Date]], "mmmm")</f>
        <v>February</v>
      </c>
      <c r="N4281" s="3" t="str">
        <f>_xlfn.XLOOKUP(D4281,Customers!A:A,Customers!B:B )</f>
        <v>Daniels-Bond</v>
      </c>
      <c r="O4281" s="3" t="str">
        <f>_xlfn.XLOOKUP(C4281,Books!A:A,Books!B:B)</f>
        <v>Loss peace on</v>
      </c>
      <c r="P4281" s="3" t="str">
        <f>INDEX(Customers!B:B,MATCH(D4281,Customers!A:A,0))</f>
        <v>Daniels-Bond</v>
      </c>
    </row>
    <row r="4282" spans="1:16">
      <c r="A4282" t="s">
        <v>4929</v>
      </c>
      <c r="B4282" s="5">
        <v>44960</v>
      </c>
      <c r="C4282" t="s">
        <v>94</v>
      </c>
      <c r="D4282" t="s">
        <v>174</v>
      </c>
      <c r="E4282">
        <v>8</v>
      </c>
      <c r="F4282" t="str">
        <f t="shared" si="264"/>
        <v>Bulk</v>
      </c>
      <c r="G4282" s="3">
        <v>262</v>
      </c>
      <c r="H4282">
        <v>15</v>
      </c>
      <c r="I4282" t="str">
        <f t="shared" si="265"/>
        <v>discounted</v>
      </c>
      <c r="J4282" s="3">
        <f>Table3[[#This Row],[Quantity_Sold]]*Table3[[#This Row],[Selling_Price]]</f>
        <v>2096</v>
      </c>
      <c r="K4282" s="3">
        <f t="shared" si="266"/>
        <v>39.299999999999997</v>
      </c>
      <c r="L4282" s="3">
        <f t="shared" si="267"/>
        <v>2056.6999999999998</v>
      </c>
      <c r="M4282" s="3" t="str">
        <f>TEXT(Table3[[#This Row],[Date]], "mmmm")</f>
        <v>February</v>
      </c>
      <c r="N4282" s="3" t="str">
        <f>_xlfn.XLOOKUP(D4282,Customers!A:A,Customers!B:B )</f>
        <v>Martinez, Burch and Bates</v>
      </c>
      <c r="O4282" s="3" t="str">
        <f>_xlfn.XLOOKUP(C4282,Books!A:A,Books!B:B)</f>
        <v>Number owner</v>
      </c>
      <c r="P4282" s="3" t="str">
        <f>INDEX(Customers!B:B,MATCH(D4282,Customers!A:A,0))</f>
        <v>Martinez, Burch and Bates</v>
      </c>
    </row>
    <row r="4283" spans="1:16">
      <c r="A4283" t="s">
        <v>4930</v>
      </c>
      <c r="B4283" s="5">
        <v>44961</v>
      </c>
      <c r="C4283" t="s">
        <v>110</v>
      </c>
      <c r="D4283" t="s">
        <v>420</v>
      </c>
      <c r="E4283">
        <v>2</v>
      </c>
      <c r="F4283" t="str">
        <f t="shared" si="264"/>
        <v>normal</v>
      </c>
      <c r="G4283" s="3">
        <v>451</v>
      </c>
      <c r="H4283">
        <v>0</v>
      </c>
      <c r="I4283" t="str">
        <f t="shared" si="265"/>
        <v>full price</v>
      </c>
      <c r="J4283" s="3">
        <f>Table3[[#This Row],[Quantity_Sold]]*Table3[[#This Row],[Selling_Price]]</f>
        <v>902</v>
      </c>
      <c r="K4283" s="3">
        <f t="shared" si="266"/>
        <v>0</v>
      </c>
      <c r="L4283" s="3">
        <f t="shared" si="267"/>
        <v>902</v>
      </c>
      <c r="M4283" s="3" t="str">
        <f>TEXT(Table3[[#This Row],[Date]], "mmmm")</f>
        <v>February</v>
      </c>
      <c r="N4283" s="3" t="str">
        <f>_xlfn.XLOOKUP(D4283,Customers!A:A,Customers!B:B )</f>
        <v>Malone-Riggs</v>
      </c>
      <c r="O4283" s="3" t="str">
        <f>_xlfn.XLOOKUP(C4283,Books!A:A,Books!B:B)</f>
        <v>Sense produce</v>
      </c>
      <c r="P4283" s="3" t="str">
        <f>INDEX(Customers!B:B,MATCH(D4283,Customers!A:A,0))</f>
        <v>Malone-Riggs</v>
      </c>
    </row>
    <row r="4284" spans="1:16">
      <c r="A4284" t="s">
        <v>4931</v>
      </c>
      <c r="B4284" s="5">
        <v>44977</v>
      </c>
      <c r="C4284" t="s">
        <v>30</v>
      </c>
      <c r="D4284" t="s">
        <v>182</v>
      </c>
      <c r="E4284">
        <v>1</v>
      </c>
      <c r="F4284" t="str">
        <f t="shared" si="264"/>
        <v>normal</v>
      </c>
      <c r="G4284" s="3">
        <v>281</v>
      </c>
      <c r="H4284">
        <v>15</v>
      </c>
      <c r="I4284" t="str">
        <f t="shared" si="265"/>
        <v>discounted</v>
      </c>
      <c r="J4284" s="3">
        <f>Table3[[#This Row],[Quantity_Sold]]*Table3[[#This Row],[Selling_Price]]</f>
        <v>281</v>
      </c>
      <c r="K4284" s="3">
        <f t="shared" si="266"/>
        <v>42.15</v>
      </c>
      <c r="L4284" s="3">
        <f t="shared" si="267"/>
        <v>238.85</v>
      </c>
      <c r="M4284" s="3" t="str">
        <f>TEXT(Table3[[#This Row],[Date]], "mmmm")</f>
        <v>February</v>
      </c>
      <c r="N4284" s="3" t="str">
        <f>_xlfn.XLOOKUP(D4284,Customers!A:A,Customers!B:B )</f>
        <v>Hernandez LLC</v>
      </c>
      <c r="O4284" s="3" t="str">
        <f>_xlfn.XLOOKUP(C4284,Books!A:A,Books!B:B)</f>
        <v>Remember serve</v>
      </c>
      <c r="P4284" s="3" t="str">
        <f>INDEX(Customers!B:B,MATCH(D4284,Customers!A:A,0))</f>
        <v>Hernandez LLC</v>
      </c>
    </row>
    <row r="4285" spans="1:16">
      <c r="A4285" t="s">
        <v>4932</v>
      </c>
      <c r="B4285" s="5">
        <v>44983</v>
      </c>
      <c r="C4285" t="s">
        <v>60</v>
      </c>
      <c r="D4285" t="s">
        <v>282</v>
      </c>
      <c r="E4285">
        <v>2</v>
      </c>
      <c r="F4285" t="str">
        <f t="shared" si="264"/>
        <v>normal</v>
      </c>
      <c r="G4285" s="3">
        <v>459</v>
      </c>
      <c r="H4285">
        <v>5</v>
      </c>
      <c r="I4285" t="str">
        <f t="shared" si="265"/>
        <v>discounted</v>
      </c>
      <c r="J4285" s="3">
        <f>Table3[[#This Row],[Quantity_Sold]]*Table3[[#This Row],[Selling_Price]]</f>
        <v>918</v>
      </c>
      <c r="K4285" s="3">
        <f t="shared" si="266"/>
        <v>22.95</v>
      </c>
      <c r="L4285" s="3">
        <f t="shared" si="267"/>
        <v>895.05</v>
      </c>
      <c r="M4285" s="3" t="str">
        <f>TEXT(Table3[[#This Row],[Date]], "mmmm")</f>
        <v>February</v>
      </c>
      <c r="N4285" s="3" t="str">
        <f>_xlfn.XLOOKUP(D4285,Customers!A:A,Customers!B:B )</f>
        <v>Mckenzie-Russell</v>
      </c>
      <c r="O4285" s="3" t="str">
        <f>_xlfn.XLOOKUP(C4285,Books!A:A,Books!B:B)</f>
        <v>Whatever method</v>
      </c>
      <c r="P4285" s="3" t="str">
        <f>INDEX(Customers!B:B,MATCH(D4285,Customers!A:A,0))</f>
        <v>Mckenzie-Russell</v>
      </c>
    </row>
    <row r="4286" spans="1:16">
      <c r="A4286" t="s">
        <v>4933</v>
      </c>
      <c r="B4286" s="5">
        <v>44969</v>
      </c>
      <c r="C4286" t="s">
        <v>44</v>
      </c>
      <c r="D4286" t="s">
        <v>486</v>
      </c>
      <c r="E4286">
        <v>3</v>
      </c>
      <c r="F4286" t="str">
        <f t="shared" si="264"/>
        <v>normal</v>
      </c>
      <c r="G4286" s="3">
        <v>295</v>
      </c>
      <c r="H4286">
        <v>0</v>
      </c>
      <c r="I4286" t="str">
        <f t="shared" si="265"/>
        <v>full price</v>
      </c>
      <c r="J4286" s="3">
        <f>Table3[[#This Row],[Quantity_Sold]]*Table3[[#This Row],[Selling_Price]]</f>
        <v>885</v>
      </c>
      <c r="K4286" s="3">
        <f t="shared" si="266"/>
        <v>0</v>
      </c>
      <c r="L4286" s="3">
        <f t="shared" si="267"/>
        <v>885</v>
      </c>
      <c r="M4286" s="3" t="str">
        <f>TEXT(Table3[[#This Row],[Date]], "mmmm")</f>
        <v>February</v>
      </c>
      <c r="N4286" s="3" t="str">
        <f>_xlfn.XLOOKUP(D4286,Customers!A:A,Customers!B:B )</f>
        <v>Liu Group</v>
      </c>
      <c r="O4286" s="3" t="str">
        <f>_xlfn.XLOOKUP(C4286,Books!A:A,Books!B:B)</f>
        <v>Once suddenly</v>
      </c>
      <c r="P4286" s="3" t="str">
        <f>INDEX(Customers!B:B,MATCH(D4286,Customers!A:A,0))</f>
        <v>Liu Group</v>
      </c>
    </row>
    <row r="4287" spans="1:16">
      <c r="A4287" t="s">
        <v>4934</v>
      </c>
      <c r="B4287" s="5">
        <v>44965</v>
      </c>
      <c r="C4287" t="s">
        <v>76</v>
      </c>
      <c r="D4287" t="s">
        <v>568</v>
      </c>
      <c r="E4287">
        <v>9</v>
      </c>
      <c r="F4287" t="str">
        <f t="shared" si="264"/>
        <v>Bulk</v>
      </c>
      <c r="G4287" s="3">
        <v>305</v>
      </c>
      <c r="H4287">
        <v>10</v>
      </c>
      <c r="I4287" t="str">
        <f t="shared" si="265"/>
        <v>discounted</v>
      </c>
      <c r="J4287" s="3">
        <f>Table3[[#This Row],[Quantity_Sold]]*Table3[[#This Row],[Selling_Price]]</f>
        <v>2745</v>
      </c>
      <c r="K4287" s="3">
        <f t="shared" si="266"/>
        <v>30.5</v>
      </c>
      <c r="L4287" s="3">
        <f t="shared" si="267"/>
        <v>2714.5</v>
      </c>
      <c r="M4287" s="3" t="str">
        <f>TEXT(Table3[[#This Row],[Date]], "mmmm")</f>
        <v>February</v>
      </c>
      <c r="N4287" s="3" t="str">
        <f>_xlfn.XLOOKUP(D4287,Customers!A:A,Customers!B:B )</f>
        <v>Smith PLC</v>
      </c>
      <c r="O4287" s="3" t="str">
        <f>_xlfn.XLOOKUP(C4287,Books!A:A,Books!B:B)</f>
        <v>Above treatment</v>
      </c>
      <c r="P4287" s="3" t="str">
        <f>INDEX(Customers!B:B,MATCH(D4287,Customers!A:A,0))</f>
        <v>Smith PLC</v>
      </c>
    </row>
    <row r="4288" spans="1:16">
      <c r="A4288" t="s">
        <v>4935</v>
      </c>
      <c r="B4288" s="5">
        <v>44961</v>
      </c>
      <c r="C4288" t="s">
        <v>70</v>
      </c>
      <c r="D4288" t="s">
        <v>576</v>
      </c>
      <c r="E4288">
        <v>4</v>
      </c>
      <c r="F4288" t="str">
        <f t="shared" si="264"/>
        <v>normal</v>
      </c>
      <c r="G4288" s="3">
        <v>370</v>
      </c>
      <c r="H4288">
        <v>0</v>
      </c>
      <c r="I4288" t="str">
        <f t="shared" si="265"/>
        <v>full price</v>
      </c>
      <c r="J4288" s="3">
        <f>Table3[[#This Row],[Quantity_Sold]]*Table3[[#This Row],[Selling_Price]]</f>
        <v>1480</v>
      </c>
      <c r="K4288" s="3">
        <f t="shared" si="266"/>
        <v>0</v>
      </c>
      <c r="L4288" s="3">
        <f t="shared" si="267"/>
        <v>1480</v>
      </c>
      <c r="M4288" s="3" t="str">
        <f>TEXT(Table3[[#This Row],[Date]], "mmmm")</f>
        <v>February</v>
      </c>
      <c r="N4288" s="3" t="str">
        <f>_xlfn.XLOOKUP(D4288,Customers!A:A,Customers!B:B )</f>
        <v>Griffin Group</v>
      </c>
      <c r="O4288" s="3" t="str">
        <f>_xlfn.XLOOKUP(C4288,Books!A:A,Books!B:B)</f>
        <v>Assume wrong</v>
      </c>
      <c r="P4288" s="3" t="str">
        <f>INDEX(Customers!B:B,MATCH(D4288,Customers!A:A,0))</f>
        <v>Griffin Group</v>
      </c>
    </row>
    <row r="4289" spans="1:16">
      <c r="A4289" t="s">
        <v>4936</v>
      </c>
      <c r="B4289" s="5">
        <v>44971</v>
      </c>
      <c r="C4289" t="s">
        <v>7</v>
      </c>
      <c r="D4289" t="s">
        <v>400</v>
      </c>
      <c r="E4289">
        <v>9</v>
      </c>
      <c r="F4289" t="str">
        <f t="shared" si="264"/>
        <v>Bulk</v>
      </c>
      <c r="G4289" s="3">
        <v>341</v>
      </c>
      <c r="H4289">
        <v>0</v>
      </c>
      <c r="I4289" t="str">
        <f t="shared" si="265"/>
        <v>full price</v>
      </c>
      <c r="J4289" s="3">
        <f>Table3[[#This Row],[Quantity_Sold]]*Table3[[#This Row],[Selling_Price]]</f>
        <v>3069</v>
      </c>
      <c r="K4289" s="3">
        <f t="shared" si="266"/>
        <v>0</v>
      </c>
      <c r="L4289" s="3">
        <f t="shared" si="267"/>
        <v>3069</v>
      </c>
      <c r="M4289" s="3" t="str">
        <f>TEXT(Table3[[#This Row],[Date]], "mmmm")</f>
        <v>February</v>
      </c>
      <c r="N4289" s="3" t="str">
        <f>_xlfn.XLOOKUP(D4289,Customers!A:A,Customers!B:B )</f>
        <v>Clarke Group</v>
      </c>
      <c r="O4289" s="3" t="str">
        <f>_xlfn.XLOOKUP(C4289,Books!A:A,Books!B:B)</f>
        <v>Key protect simple fall</v>
      </c>
      <c r="P4289" s="3" t="str">
        <f>INDEX(Customers!B:B,MATCH(D4289,Customers!A:A,0))</f>
        <v>Clarke Group</v>
      </c>
    </row>
    <row r="4290" spans="1:16">
      <c r="A4290" t="s">
        <v>4937</v>
      </c>
      <c r="B4290" s="5">
        <v>44960</v>
      </c>
      <c r="C4290" t="s">
        <v>28</v>
      </c>
      <c r="D4290" t="s">
        <v>506</v>
      </c>
      <c r="E4290">
        <v>2</v>
      </c>
      <c r="F4290" t="str">
        <f t="shared" ref="F4290:F4353" si="268">IF(E4290&gt;5,"Bulk","normal")</f>
        <v>normal</v>
      </c>
      <c r="G4290" s="3">
        <v>342</v>
      </c>
      <c r="H4290">
        <v>5</v>
      </c>
      <c r="I4290" t="str">
        <f t="shared" ref="I4290:I4353" si="269">IF(H4290&gt;0,"discounted","full price")</f>
        <v>discounted</v>
      </c>
      <c r="J4290" s="3">
        <f>Table3[[#This Row],[Quantity_Sold]]*Table3[[#This Row],[Selling_Price]]</f>
        <v>684</v>
      </c>
      <c r="K4290" s="3">
        <f t="shared" ref="K4290:K4353" si="270">H4290*G4290/100</f>
        <v>17.100000000000001</v>
      </c>
      <c r="L4290" s="3">
        <f t="shared" ref="L4290:L4353" si="271">J4290-K4290</f>
        <v>666.9</v>
      </c>
      <c r="M4290" s="3" t="str">
        <f>TEXT(Table3[[#This Row],[Date]], "mmmm")</f>
        <v>February</v>
      </c>
      <c r="N4290" s="3" t="str">
        <f>_xlfn.XLOOKUP(D4290,Customers!A:A,Customers!B:B )</f>
        <v>Torres Ltd</v>
      </c>
      <c r="O4290" s="3" t="str">
        <f>_xlfn.XLOOKUP(C4290,Books!A:A,Books!B:B)</f>
        <v>Eat pattern view</v>
      </c>
      <c r="P4290" s="3" t="str">
        <f>INDEX(Customers!B:B,MATCH(D4290,Customers!A:A,0))</f>
        <v>Torres Ltd</v>
      </c>
    </row>
    <row r="4291" spans="1:16">
      <c r="A4291" t="s">
        <v>4938</v>
      </c>
      <c r="B4291" s="5">
        <v>44965</v>
      </c>
      <c r="C4291" t="s">
        <v>112</v>
      </c>
      <c r="D4291" t="s">
        <v>562</v>
      </c>
      <c r="E4291">
        <v>2</v>
      </c>
      <c r="F4291" t="str">
        <f t="shared" si="268"/>
        <v>normal</v>
      </c>
      <c r="G4291" s="3">
        <v>462</v>
      </c>
      <c r="H4291">
        <v>15</v>
      </c>
      <c r="I4291" t="str">
        <f t="shared" si="269"/>
        <v>discounted</v>
      </c>
      <c r="J4291" s="3">
        <f>Table3[[#This Row],[Quantity_Sold]]*Table3[[#This Row],[Selling_Price]]</f>
        <v>924</v>
      </c>
      <c r="K4291" s="3">
        <f t="shared" si="270"/>
        <v>69.3</v>
      </c>
      <c r="L4291" s="3">
        <f t="shared" si="271"/>
        <v>854.7</v>
      </c>
      <c r="M4291" s="3" t="str">
        <f>TEXT(Table3[[#This Row],[Date]], "mmmm")</f>
        <v>February</v>
      </c>
      <c r="N4291" s="3" t="str">
        <f>_xlfn.XLOOKUP(D4291,Customers!A:A,Customers!B:B )</f>
        <v>Nelson, Martinez and Malone</v>
      </c>
      <c r="O4291" s="3" t="str">
        <f>_xlfn.XLOOKUP(C4291,Books!A:A,Books!B:B)</f>
        <v>Now stage</v>
      </c>
      <c r="P4291" s="3" t="str">
        <f>INDEX(Customers!B:B,MATCH(D4291,Customers!A:A,0))</f>
        <v>Nelson, Martinez and Malone</v>
      </c>
    </row>
    <row r="4292" spans="1:16">
      <c r="A4292" t="s">
        <v>4939</v>
      </c>
      <c r="B4292" s="5">
        <v>44960</v>
      </c>
      <c r="C4292" t="s">
        <v>20</v>
      </c>
      <c r="D4292" t="s">
        <v>147</v>
      </c>
      <c r="E4292">
        <v>1</v>
      </c>
      <c r="F4292" t="str">
        <f t="shared" si="268"/>
        <v>normal</v>
      </c>
      <c r="G4292" s="3">
        <v>213</v>
      </c>
      <c r="H4292">
        <v>15</v>
      </c>
      <c r="I4292" t="str">
        <f t="shared" si="269"/>
        <v>discounted</v>
      </c>
      <c r="J4292" s="3">
        <f>Table3[[#This Row],[Quantity_Sold]]*Table3[[#This Row],[Selling_Price]]</f>
        <v>213</v>
      </c>
      <c r="K4292" s="3">
        <f t="shared" si="270"/>
        <v>31.95</v>
      </c>
      <c r="L4292" s="3">
        <f t="shared" si="271"/>
        <v>181.05</v>
      </c>
      <c r="M4292" s="3" t="str">
        <f>TEXT(Table3[[#This Row],[Date]], "mmmm")</f>
        <v>February</v>
      </c>
      <c r="N4292" s="3" t="str">
        <f>_xlfn.XLOOKUP(D4292,Customers!A:A,Customers!B:B )</f>
        <v>Callahan-Sullivan</v>
      </c>
      <c r="O4292" s="3" t="str">
        <f>_xlfn.XLOOKUP(C4292,Books!A:A,Books!B:B)</f>
        <v>System they</v>
      </c>
      <c r="P4292" s="3" t="str">
        <f>INDEX(Customers!B:B,MATCH(D4292,Customers!A:A,0))</f>
        <v>Callahan-Sullivan</v>
      </c>
    </row>
    <row r="4293" spans="1:16">
      <c r="A4293" t="s">
        <v>4940</v>
      </c>
      <c r="B4293" s="5">
        <v>44982</v>
      </c>
      <c r="C4293" t="s">
        <v>58</v>
      </c>
      <c r="D4293" t="s">
        <v>398</v>
      </c>
      <c r="E4293">
        <v>1</v>
      </c>
      <c r="F4293" t="str">
        <f t="shared" si="268"/>
        <v>normal</v>
      </c>
      <c r="G4293" s="3">
        <v>467</v>
      </c>
      <c r="H4293">
        <v>10</v>
      </c>
      <c r="I4293" t="str">
        <f t="shared" si="269"/>
        <v>discounted</v>
      </c>
      <c r="J4293" s="3">
        <f>Table3[[#This Row],[Quantity_Sold]]*Table3[[#This Row],[Selling_Price]]</f>
        <v>467</v>
      </c>
      <c r="K4293" s="3">
        <f t="shared" si="270"/>
        <v>46.7</v>
      </c>
      <c r="L4293" s="3">
        <f t="shared" si="271"/>
        <v>420.3</v>
      </c>
      <c r="M4293" s="3" t="str">
        <f>TEXT(Table3[[#This Row],[Date]], "mmmm")</f>
        <v>February</v>
      </c>
      <c r="N4293" s="3" t="str">
        <f>_xlfn.XLOOKUP(D4293,Customers!A:A,Customers!B:B )</f>
        <v>Moreno, Jenkins and Perez</v>
      </c>
      <c r="O4293" s="3" t="str">
        <f>_xlfn.XLOOKUP(C4293,Books!A:A,Books!B:B)</f>
        <v>World threat</v>
      </c>
      <c r="P4293" s="3" t="str">
        <f>INDEX(Customers!B:B,MATCH(D4293,Customers!A:A,0))</f>
        <v>Moreno, Jenkins and Perez</v>
      </c>
    </row>
    <row r="4294" spans="1:16">
      <c r="A4294" t="s">
        <v>4941</v>
      </c>
      <c r="B4294" s="5">
        <v>44974</v>
      </c>
      <c r="C4294" t="s">
        <v>82</v>
      </c>
      <c r="D4294" t="s">
        <v>136</v>
      </c>
      <c r="E4294">
        <v>5</v>
      </c>
      <c r="F4294" t="str">
        <f t="shared" si="268"/>
        <v>normal</v>
      </c>
      <c r="G4294" s="3">
        <v>373</v>
      </c>
      <c r="H4294">
        <v>0</v>
      </c>
      <c r="I4294" t="str">
        <f t="shared" si="269"/>
        <v>full price</v>
      </c>
      <c r="J4294" s="3">
        <f>Table3[[#This Row],[Quantity_Sold]]*Table3[[#This Row],[Selling_Price]]</f>
        <v>1865</v>
      </c>
      <c r="K4294" s="3">
        <f t="shared" si="270"/>
        <v>0</v>
      </c>
      <c r="L4294" s="3">
        <f t="shared" si="271"/>
        <v>1865</v>
      </c>
      <c r="M4294" s="3" t="str">
        <f>TEXT(Table3[[#This Row],[Date]], "mmmm")</f>
        <v>February</v>
      </c>
      <c r="N4294" s="3" t="str">
        <f>_xlfn.XLOOKUP(D4294,Customers!A:A,Customers!B:B )</f>
        <v>Bowman Group</v>
      </c>
      <c r="O4294" s="3" t="str">
        <f>_xlfn.XLOOKUP(C4294,Books!A:A,Books!B:B)</f>
        <v>Light leader expect</v>
      </c>
      <c r="P4294" s="3" t="str">
        <f>INDEX(Customers!B:B,MATCH(D4294,Customers!A:A,0))</f>
        <v>Bowman Group</v>
      </c>
    </row>
    <row r="4295" spans="1:16">
      <c r="A4295" t="s">
        <v>4942</v>
      </c>
      <c r="B4295" s="5">
        <v>44963</v>
      </c>
      <c r="C4295" t="s">
        <v>30</v>
      </c>
      <c r="D4295" t="s">
        <v>544</v>
      </c>
      <c r="E4295">
        <v>9</v>
      </c>
      <c r="F4295" t="str">
        <f t="shared" si="268"/>
        <v>Bulk</v>
      </c>
      <c r="G4295" s="3">
        <v>281</v>
      </c>
      <c r="H4295">
        <v>15</v>
      </c>
      <c r="I4295" t="str">
        <f t="shared" si="269"/>
        <v>discounted</v>
      </c>
      <c r="J4295" s="3">
        <f>Table3[[#This Row],[Quantity_Sold]]*Table3[[#This Row],[Selling_Price]]</f>
        <v>2529</v>
      </c>
      <c r="K4295" s="3">
        <f t="shared" si="270"/>
        <v>42.15</v>
      </c>
      <c r="L4295" s="3">
        <f t="shared" si="271"/>
        <v>2486.85</v>
      </c>
      <c r="M4295" s="3" t="str">
        <f>TEXT(Table3[[#This Row],[Date]], "mmmm")</f>
        <v>February</v>
      </c>
      <c r="N4295" s="3" t="str">
        <f>_xlfn.XLOOKUP(D4295,Customers!A:A,Customers!B:B )</f>
        <v>Lee Ltd</v>
      </c>
      <c r="O4295" s="3" t="str">
        <f>_xlfn.XLOOKUP(C4295,Books!A:A,Books!B:B)</f>
        <v>Remember serve</v>
      </c>
      <c r="P4295" s="3" t="str">
        <f>INDEX(Customers!B:B,MATCH(D4295,Customers!A:A,0))</f>
        <v>Lee Ltd</v>
      </c>
    </row>
    <row r="4296" spans="1:16">
      <c r="A4296" t="s">
        <v>4943</v>
      </c>
      <c r="B4296" s="5">
        <v>44976</v>
      </c>
      <c r="C4296" t="s">
        <v>90</v>
      </c>
      <c r="D4296" t="s">
        <v>450</v>
      </c>
      <c r="E4296">
        <v>4</v>
      </c>
      <c r="F4296" t="str">
        <f t="shared" si="268"/>
        <v>normal</v>
      </c>
      <c r="G4296" s="3">
        <v>222</v>
      </c>
      <c r="H4296">
        <v>0</v>
      </c>
      <c r="I4296" t="str">
        <f t="shared" si="269"/>
        <v>full price</v>
      </c>
      <c r="J4296" s="3">
        <f>Table3[[#This Row],[Quantity_Sold]]*Table3[[#This Row],[Selling_Price]]</f>
        <v>888</v>
      </c>
      <c r="K4296" s="3">
        <f t="shared" si="270"/>
        <v>0</v>
      </c>
      <c r="L4296" s="3">
        <f t="shared" si="271"/>
        <v>888</v>
      </c>
      <c r="M4296" s="3" t="str">
        <f>TEXT(Table3[[#This Row],[Date]], "mmmm")</f>
        <v>February</v>
      </c>
      <c r="N4296" s="3" t="str">
        <f>_xlfn.XLOOKUP(D4296,Customers!A:A,Customers!B:B )</f>
        <v>Garcia, Garcia and Rose</v>
      </c>
      <c r="O4296" s="3" t="str">
        <f>_xlfn.XLOOKUP(C4296,Books!A:A,Books!B:B)</f>
        <v>Remember approach buy</v>
      </c>
      <c r="P4296" s="3" t="str">
        <f>INDEX(Customers!B:B,MATCH(D4296,Customers!A:A,0))</f>
        <v>Garcia, Garcia and Rose</v>
      </c>
    </row>
    <row r="4297" spans="1:16">
      <c r="A4297" t="s">
        <v>4944</v>
      </c>
      <c r="B4297" s="5">
        <v>44963</v>
      </c>
      <c r="C4297" t="s">
        <v>122</v>
      </c>
      <c r="D4297" t="s">
        <v>276</v>
      </c>
      <c r="E4297">
        <v>10</v>
      </c>
      <c r="F4297" t="str">
        <f t="shared" si="268"/>
        <v>Bulk</v>
      </c>
      <c r="G4297" s="3">
        <v>326</v>
      </c>
      <c r="H4297">
        <v>5</v>
      </c>
      <c r="I4297" t="str">
        <f t="shared" si="269"/>
        <v>discounted</v>
      </c>
      <c r="J4297" s="3">
        <f>Table3[[#This Row],[Quantity_Sold]]*Table3[[#This Row],[Selling_Price]]</f>
        <v>3260</v>
      </c>
      <c r="K4297" s="3">
        <f t="shared" si="270"/>
        <v>16.3</v>
      </c>
      <c r="L4297" s="3">
        <f t="shared" si="271"/>
        <v>3243.7</v>
      </c>
      <c r="M4297" s="3" t="str">
        <f>TEXT(Table3[[#This Row],[Date]], "mmmm")</f>
        <v>February</v>
      </c>
      <c r="N4297" s="3" t="str">
        <f>_xlfn.XLOOKUP(D4297,Customers!A:A,Customers!B:B )</f>
        <v>Johnston and Sons</v>
      </c>
      <c r="O4297" s="3" t="str">
        <f>_xlfn.XLOOKUP(C4297,Books!A:A,Books!B:B)</f>
        <v>Than every</v>
      </c>
      <c r="P4297" s="3" t="str">
        <f>INDEX(Customers!B:B,MATCH(D4297,Customers!A:A,0))</f>
        <v>Johnston and Sons</v>
      </c>
    </row>
    <row r="4298" spans="1:16">
      <c r="A4298" t="s">
        <v>4945</v>
      </c>
      <c r="B4298" s="5">
        <v>44965</v>
      </c>
      <c r="C4298" t="s">
        <v>78</v>
      </c>
      <c r="D4298" t="s">
        <v>586</v>
      </c>
      <c r="E4298">
        <v>1</v>
      </c>
      <c r="F4298" t="str">
        <f t="shared" si="268"/>
        <v>normal</v>
      </c>
      <c r="G4298" s="3">
        <v>288</v>
      </c>
      <c r="H4298">
        <v>0</v>
      </c>
      <c r="I4298" t="str">
        <f t="shared" si="269"/>
        <v>full price</v>
      </c>
      <c r="J4298" s="3">
        <f>Table3[[#This Row],[Quantity_Sold]]*Table3[[#This Row],[Selling_Price]]</f>
        <v>288</v>
      </c>
      <c r="K4298" s="3">
        <f t="shared" si="270"/>
        <v>0</v>
      </c>
      <c r="L4298" s="3">
        <f t="shared" si="271"/>
        <v>288</v>
      </c>
      <c r="M4298" s="3" t="str">
        <f>TEXT(Table3[[#This Row],[Date]], "mmmm")</f>
        <v>February</v>
      </c>
      <c r="N4298" s="3" t="str">
        <f>_xlfn.XLOOKUP(D4298,Customers!A:A,Customers!B:B )</f>
        <v>Collins-Wang</v>
      </c>
      <c r="O4298" s="3" t="str">
        <f>_xlfn.XLOOKUP(C4298,Books!A:A,Books!B:B)</f>
        <v>Visit although I</v>
      </c>
      <c r="P4298" s="3" t="str">
        <f>INDEX(Customers!B:B,MATCH(D4298,Customers!A:A,0))</f>
        <v>Collins-Wang</v>
      </c>
    </row>
    <row r="4299" spans="1:16">
      <c r="A4299" t="s">
        <v>4946</v>
      </c>
      <c r="B4299" s="5">
        <v>44966</v>
      </c>
      <c r="C4299" t="s">
        <v>56</v>
      </c>
      <c r="D4299" t="s">
        <v>248</v>
      </c>
      <c r="E4299">
        <v>8</v>
      </c>
      <c r="F4299" t="str">
        <f t="shared" si="268"/>
        <v>Bulk</v>
      </c>
      <c r="G4299" s="3">
        <v>222</v>
      </c>
      <c r="H4299">
        <v>10</v>
      </c>
      <c r="I4299" t="str">
        <f t="shared" si="269"/>
        <v>discounted</v>
      </c>
      <c r="J4299" s="3">
        <f>Table3[[#This Row],[Quantity_Sold]]*Table3[[#This Row],[Selling_Price]]</f>
        <v>1776</v>
      </c>
      <c r="K4299" s="3">
        <f t="shared" si="270"/>
        <v>22.2</v>
      </c>
      <c r="L4299" s="3">
        <f t="shared" si="271"/>
        <v>1753.8</v>
      </c>
      <c r="M4299" s="3" t="str">
        <f>TEXT(Table3[[#This Row],[Date]], "mmmm")</f>
        <v>February</v>
      </c>
      <c r="N4299" s="3" t="str">
        <f>_xlfn.XLOOKUP(D4299,Customers!A:A,Customers!B:B )</f>
        <v>Macdonald Ltd</v>
      </c>
      <c r="O4299" s="3" t="str">
        <f>_xlfn.XLOOKUP(C4299,Books!A:A,Books!B:B)</f>
        <v>Unit coach</v>
      </c>
      <c r="P4299" s="3" t="str">
        <f>INDEX(Customers!B:B,MATCH(D4299,Customers!A:A,0))</f>
        <v>Macdonald Ltd</v>
      </c>
    </row>
    <row r="4300" spans="1:16">
      <c r="A4300" t="s">
        <v>4947</v>
      </c>
      <c r="B4300" s="5">
        <v>44966</v>
      </c>
      <c r="C4300" t="s">
        <v>94</v>
      </c>
      <c r="D4300" t="s">
        <v>550</v>
      </c>
      <c r="E4300">
        <v>10</v>
      </c>
      <c r="F4300" t="str">
        <f t="shared" si="268"/>
        <v>Bulk</v>
      </c>
      <c r="G4300" s="3">
        <v>262</v>
      </c>
      <c r="H4300">
        <v>5</v>
      </c>
      <c r="I4300" t="str">
        <f t="shared" si="269"/>
        <v>discounted</v>
      </c>
      <c r="J4300" s="3">
        <f>Table3[[#This Row],[Quantity_Sold]]*Table3[[#This Row],[Selling_Price]]</f>
        <v>2620</v>
      </c>
      <c r="K4300" s="3">
        <f t="shared" si="270"/>
        <v>13.1</v>
      </c>
      <c r="L4300" s="3">
        <f t="shared" si="271"/>
        <v>2606.9</v>
      </c>
      <c r="M4300" s="3" t="str">
        <f>TEXT(Table3[[#This Row],[Date]], "mmmm")</f>
        <v>February</v>
      </c>
      <c r="N4300" s="3" t="str">
        <f>_xlfn.XLOOKUP(D4300,Customers!A:A,Customers!B:B )</f>
        <v>Hunter PLC</v>
      </c>
      <c r="O4300" s="3" t="str">
        <f>_xlfn.XLOOKUP(C4300,Books!A:A,Books!B:B)</f>
        <v>Number owner</v>
      </c>
      <c r="P4300" s="3" t="str">
        <f>INDEX(Customers!B:B,MATCH(D4300,Customers!A:A,0))</f>
        <v>Hunter PLC</v>
      </c>
    </row>
    <row r="4301" spans="1:16">
      <c r="A4301" t="s">
        <v>4948</v>
      </c>
      <c r="B4301" s="5">
        <v>44964</v>
      </c>
      <c r="C4301" t="s">
        <v>126</v>
      </c>
      <c r="D4301" t="s">
        <v>143</v>
      </c>
      <c r="E4301">
        <v>6</v>
      </c>
      <c r="F4301" t="str">
        <f t="shared" si="268"/>
        <v>Bulk</v>
      </c>
      <c r="G4301" s="3">
        <v>399</v>
      </c>
      <c r="H4301">
        <v>0</v>
      </c>
      <c r="I4301" t="str">
        <f t="shared" si="269"/>
        <v>full price</v>
      </c>
      <c r="J4301" s="3">
        <f>Table3[[#This Row],[Quantity_Sold]]*Table3[[#This Row],[Selling_Price]]</f>
        <v>2394</v>
      </c>
      <c r="K4301" s="3">
        <f t="shared" si="270"/>
        <v>0</v>
      </c>
      <c r="L4301" s="3">
        <f t="shared" si="271"/>
        <v>2394</v>
      </c>
      <c r="M4301" s="3" t="str">
        <f>TEXT(Table3[[#This Row],[Date]], "mmmm")</f>
        <v>February</v>
      </c>
      <c r="N4301" s="3" t="str">
        <f>_xlfn.XLOOKUP(D4301,Customers!A:A,Customers!B:B )</f>
        <v>Scott Ltd</v>
      </c>
      <c r="O4301" s="3" t="str">
        <f>_xlfn.XLOOKUP(C4301,Books!A:A,Books!B:B)</f>
        <v>Ahead leg senior</v>
      </c>
      <c r="P4301" s="3" t="str">
        <f>INDEX(Customers!B:B,MATCH(D4301,Customers!A:A,0))</f>
        <v>Scott Ltd</v>
      </c>
    </row>
    <row r="4302" spans="1:16">
      <c r="A4302" t="s">
        <v>4949</v>
      </c>
      <c r="B4302" s="5">
        <v>44975</v>
      </c>
      <c r="C4302" t="s">
        <v>22</v>
      </c>
      <c r="D4302" t="s">
        <v>586</v>
      </c>
      <c r="E4302">
        <v>8</v>
      </c>
      <c r="F4302" t="str">
        <f t="shared" si="268"/>
        <v>Bulk</v>
      </c>
      <c r="G4302" s="3">
        <v>332</v>
      </c>
      <c r="H4302">
        <v>10</v>
      </c>
      <c r="I4302" t="str">
        <f t="shared" si="269"/>
        <v>discounted</v>
      </c>
      <c r="J4302" s="3">
        <f>Table3[[#This Row],[Quantity_Sold]]*Table3[[#This Row],[Selling_Price]]</f>
        <v>2656</v>
      </c>
      <c r="K4302" s="3">
        <f t="shared" si="270"/>
        <v>33.200000000000003</v>
      </c>
      <c r="L4302" s="3">
        <f t="shared" si="271"/>
        <v>2622.8</v>
      </c>
      <c r="M4302" s="3" t="str">
        <f>TEXT(Table3[[#This Row],[Date]], "mmmm")</f>
        <v>February</v>
      </c>
      <c r="N4302" s="3" t="str">
        <f>_xlfn.XLOOKUP(D4302,Customers!A:A,Customers!B:B )</f>
        <v>Collins-Wang</v>
      </c>
      <c r="O4302" s="3" t="str">
        <f>_xlfn.XLOOKUP(C4302,Books!A:A,Books!B:B)</f>
        <v>Loss peace on</v>
      </c>
      <c r="P4302" s="3" t="str">
        <f>INDEX(Customers!B:B,MATCH(D4302,Customers!A:A,0))</f>
        <v>Collins-Wang</v>
      </c>
    </row>
    <row r="4303" spans="1:16">
      <c r="A4303" t="s">
        <v>4950</v>
      </c>
      <c r="B4303" s="5">
        <v>44965</v>
      </c>
      <c r="C4303" t="s">
        <v>78</v>
      </c>
      <c r="D4303" t="s">
        <v>378</v>
      </c>
      <c r="E4303">
        <v>3</v>
      </c>
      <c r="F4303" t="str">
        <f t="shared" si="268"/>
        <v>normal</v>
      </c>
      <c r="G4303" s="3">
        <v>288</v>
      </c>
      <c r="H4303">
        <v>10</v>
      </c>
      <c r="I4303" t="str">
        <f t="shared" si="269"/>
        <v>discounted</v>
      </c>
      <c r="J4303" s="3">
        <f>Table3[[#This Row],[Quantity_Sold]]*Table3[[#This Row],[Selling_Price]]</f>
        <v>864</v>
      </c>
      <c r="K4303" s="3">
        <f t="shared" si="270"/>
        <v>28.8</v>
      </c>
      <c r="L4303" s="3">
        <f t="shared" si="271"/>
        <v>835.2</v>
      </c>
      <c r="M4303" s="3" t="str">
        <f>TEXT(Table3[[#This Row],[Date]], "mmmm")</f>
        <v>February</v>
      </c>
      <c r="N4303" s="3" t="str">
        <f>_xlfn.XLOOKUP(D4303,Customers!A:A,Customers!B:B )</f>
        <v>Aguirre Group</v>
      </c>
      <c r="O4303" s="3" t="str">
        <f>_xlfn.XLOOKUP(C4303,Books!A:A,Books!B:B)</f>
        <v>Visit although I</v>
      </c>
      <c r="P4303" s="3" t="str">
        <f>INDEX(Customers!B:B,MATCH(D4303,Customers!A:A,0))</f>
        <v>Aguirre Group</v>
      </c>
    </row>
    <row r="4304" spans="1:16">
      <c r="A4304" t="s">
        <v>4951</v>
      </c>
      <c r="B4304" s="5">
        <v>44975</v>
      </c>
      <c r="C4304" t="s">
        <v>96</v>
      </c>
      <c r="D4304" t="s">
        <v>294</v>
      </c>
      <c r="E4304">
        <v>5</v>
      </c>
      <c r="F4304" t="str">
        <f t="shared" si="268"/>
        <v>normal</v>
      </c>
      <c r="G4304" s="3">
        <v>396</v>
      </c>
      <c r="H4304">
        <v>5</v>
      </c>
      <c r="I4304" t="str">
        <f t="shared" si="269"/>
        <v>discounted</v>
      </c>
      <c r="J4304" s="3">
        <f>Table3[[#This Row],[Quantity_Sold]]*Table3[[#This Row],[Selling_Price]]</f>
        <v>1980</v>
      </c>
      <c r="K4304" s="3">
        <f t="shared" si="270"/>
        <v>19.8</v>
      </c>
      <c r="L4304" s="3">
        <f t="shared" si="271"/>
        <v>1960.2</v>
      </c>
      <c r="M4304" s="3" t="str">
        <f>TEXT(Table3[[#This Row],[Date]], "mmmm")</f>
        <v>February</v>
      </c>
      <c r="N4304" s="3" t="str">
        <f>_xlfn.XLOOKUP(D4304,Customers!A:A,Customers!B:B )</f>
        <v>Davis-Buckley</v>
      </c>
      <c r="O4304" s="3" t="str">
        <f>_xlfn.XLOOKUP(C4304,Books!A:A,Books!B:B)</f>
        <v>Green city audience</v>
      </c>
      <c r="P4304" s="3" t="str">
        <f>INDEX(Customers!B:B,MATCH(D4304,Customers!A:A,0))</f>
        <v>Davis-Buckley</v>
      </c>
    </row>
    <row r="4305" spans="1:16">
      <c r="A4305" t="s">
        <v>4952</v>
      </c>
      <c r="B4305" s="5">
        <v>44979</v>
      </c>
      <c r="C4305" t="s">
        <v>64</v>
      </c>
      <c r="D4305" t="s">
        <v>528</v>
      </c>
      <c r="E4305">
        <v>3</v>
      </c>
      <c r="F4305" t="str">
        <f t="shared" si="268"/>
        <v>normal</v>
      </c>
      <c r="G4305" s="3">
        <v>487</v>
      </c>
      <c r="H4305">
        <v>10</v>
      </c>
      <c r="I4305" t="str">
        <f t="shared" si="269"/>
        <v>discounted</v>
      </c>
      <c r="J4305" s="3">
        <f>Table3[[#This Row],[Quantity_Sold]]*Table3[[#This Row],[Selling_Price]]</f>
        <v>1461</v>
      </c>
      <c r="K4305" s="3">
        <f t="shared" si="270"/>
        <v>48.7</v>
      </c>
      <c r="L4305" s="3">
        <f t="shared" si="271"/>
        <v>1412.3</v>
      </c>
      <c r="M4305" s="3" t="str">
        <f>TEXT(Table3[[#This Row],[Date]], "mmmm")</f>
        <v>February</v>
      </c>
      <c r="N4305" s="3" t="str">
        <f>_xlfn.XLOOKUP(D4305,Customers!A:A,Customers!B:B )</f>
        <v>Solis, Snyder and Newton</v>
      </c>
      <c r="O4305" s="3" t="str">
        <f>_xlfn.XLOOKUP(C4305,Books!A:A,Books!B:B)</f>
        <v>Health beyond back</v>
      </c>
      <c r="P4305" s="3" t="str">
        <f>INDEX(Customers!B:B,MATCH(D4305,Customers!A:A,0))</f>
        <v>Solis, Snyder and Newton</v>
      </c>
    </row>
    <row r="4306" spans="1:16">
      <c r="A4306" t="s">
        <v>4953</v>
      </c>
      <c r="B4306" s="5">
        <v>44972</v>
      </c>
      <c r="C4306" t="s">
        <v>126</v>
      </c>
      <c r="D4306" t="s">
        <v>416</v>
      </c>
      <c r="E4306">
        <v>7</v>
      </c>
      <c r="F4306" t="str">
        <f t="shared" si="268"/>
        <v>Bulk</v>
      </c>
      <c r="G4306" s="3">
        <v>399</v>
      </c>
      <c r="H4306">
        <v>0</v>
      </c>
      <c r="I4306" t="str">
        <f t="shared" si="269"/>
        <v>full price</v>
      </c>
      <c r="J4306" s="3">
        <f>Table3[[#This Row],[Quantity_Sold]]*Table3[[#This Row],[Selling_Price]]</f>
        <v>2793</v>
      </c>
      <c r="K4306" s="3">
        <f t="shared" si="270"/>
        <v>0</v>
      </c>
      <c r="L4306" s="3">
        <f t="shared" si="271"/>
        <v>2793</v>
      </c>
      <c r="M4306" s="3" t="str">
        <f>TEXT(Table3[[#This Row],[Date]], "mmmm")</f>
        <v>February</v>
      </c>
      <c r="N4306" s="3" t="str">
        <f>_xlfn.XLOOKUP(D4306,Customers!A:A,Customers!B:B )</f>
        <v>Ashley, Delgado and Hernandez</v>
      </c>
      <c r="O4306" s="3" t="str">
        <f>_xlfn.XLOOKUP(C4306,Books!A:A,Books!B:B)</f>
        <v>Ahead leg senior</v>
      </c>
      <c r="P4306" s="3" t="str">
        <f>INDEX(Customers!B:B,MATCH(D4306,Customers!A:A,0))</f>
        <v>Ashley, Delgado and Hernandez</v>
      </c>
    </row>
    <row r="4307" spans="1:16">
      <c r="A4307" t="s">
        <v>4954</v>
      </c>
      <c r="B4307" s="5">
        <v>44960</v>
      </c>
      <c r="C4307" t="s">
        <v>64</v>
      </c>
      <c r="D4307" t="s">
        <v>594</v>
      </c>
      <c r="E4307">
        <v>7</v>
      </c>
      <c r="F4307" t="str">
        <f t="shared" si="268"/>
        <v>Bulk</v>
      </c>
      <c r="G4307" s="3">
        <v>487</v>
      </c>
      <c r="H4307">
        <v>0</v>
      </c>
      <c r="I4307" t="str">
        <f t="shared" si="269"/>
        <v>full price</v>
      </c>
      <c r="J4307" s="3">
        <f>Table3[[#This Row],[Quantity_Sold]]*Table3[[#This Row],[Selling_Price]]</f>
        <v>3409</v>
      </c>
      <c r="K4307" s="3">
        <f t="shared" si="270"/>
        <v>0</v>
      </c>
      <c r="L4307" s="3">
        <f t="shared" si="271"/>
        <v>3409</v>
      </c>
      <c r="M4307" s="3" t="str">
        <f>TEXT(Table3[[#This Row],[Date]], "mmmm")</f>
        <v>February</v>
      </c>
      <c r="N4307" s="3" t="str">
        <f>_xlfn.XLOOKUP(D4307,Customers!A:A,Customers!B:B )</f>
        <v>Bauer, Page and Archer</v>
      </c>
      <c r="O4307" s="3" t="str">
        <f>_xlfn.XLOOKUP(C4307,Books!A:A,Books!B:B)</f>
        <v>Health beyond back</v>
      </c>
      <c r="P4307" s="3" t="str">
        <f>INDEX(Customers!B:B,MATCH(D4307,Customers!A:A,0))</f>
        <v>Bauer, Page and Archer</v>
      </c>
    </row>
    <row r="4308" spans="1:16">
      <c r="A4308" t="s">
        <v>4955</v>
      </c>
      <c r="B4308" s="5">
        <v>44975</v>
      </c>
      <c r="C4308" t="s">
        <v>18</v>
      </c>
      <c r="D4308" t="s">
        <v>184</v>
      </c>
      <c r="E4308">
        <v>5</v>
      </c>
      <c r="F4308" t="str">
        <f t="shared" si="268"/>
        <v>normal</v>
      </c>
      <c r="G4308" s="3">
        <v>500</v>
      </c>
      <c r="H4308">
        <v>5</v>
      </c>
      <c r="I4308" t="str">
        <f t="shared" si="269"/>
        <v>discounted</v>
      </c>
      <c r="J4308" s="3">
        <f>Table3[[#This Row],[Quantity_Sold]]*Table3[[#This Row],[Selling_Price]]</f>
        <v>2500</v>
      </c>
      <c r="K4308" s="3">
        <f t="shared" si="270"/>
        <v>25</v>
      </c>
      <c r="L4308" s="3">
        <f t="shared" si="271"/>
        <v>2475</v>
      </c>
      <c r="M4308" s="3" t="str">
        <f>TEXT(Table3[[#This Row],[Date]], "mmmm")</f>
        <v>February</v>
      </c>
      <c r="N4308" s="3" t="str">
        <f>_xlfn.XLOOKUP(D4308,Customers!A:A,Customers!B:B )</f>
        <v>Wells, Jones and Rogers</v>
      </c>
      <c r="O4308" s="3" t="str">
        <f>_xlfn.XLOOKUP(C4308,Books!A:A,Books!B:B)</f>
        <v>Cell become</v>
      </c>
      <c r="P4308" s="3" t="str">
        <f>INDEX(Customers!B:B,MATCH(D4308,Customers!A:A,0))</f>
        <v>Wells, Jones and Rogers</v>
      </c>
    </row>
    <row r="4309" spans="1:16">
      <c r="A4309" t="s">
        <v>4956</v>
      </c>
      <c r="B4309" s="5">
        <v>44966</v>
      </c>
      <c r="C4309" t="s">
        <v>54</v>
      </c>
      <c r="D4309" t="s">
        <v>232</v>
      </c>
      <c r="E4309">
        <v>6</v>
      </c>
      <c r="F4309" t="str">
        <f t="shared" si="268"/>
        <v>Bulk</v>
      </c>
      <c r="G4309" s="3">
        <v>421</v>
      </c>
      <c r="H4309">
        <v>15</v>
      </c>
      <c r="I4309" t="str">
        <f t="shared" si="269"/>
        <v>discounted</v>
      </c>
      <c r="J4309" s="3">
        <f>Table3[[#This Row],[Quantity_Sold]]*Table3[[#This Row],[Selling_Price]]</f>
        <v>2526</v>
      </c>
      <c r="K4309" s="3">
        <f t="shared" si="270"/>
        <v>63.15</v>
      </c>
      <c r="L4309" s="3">
        <f t="shared" si="271"/>
        <v>2462.85</v>
      </c>
      <c r="M4309" s="3" t="str">
        <f>TEXT(Table3[[#This Row],[Date]], "mmmm")</f>
        <v>February</v>
      </c>
      <c r="N4309" s="3" t="str">
        <f>_xlfn.XLOOKUP(D4309,Customers!A:A,Customers!B:B )</f>
        <v>Mcknight LLC</v>
      </c>
      <c r="O4309" s="3" t="str">
        <f>_xlfn.XLOOKUP(C4309,Books!A:A,Books!B:B)</f>
        <v>Author director</v>
      </c>
      <c r="P4309" s="3" t="str">
        <f>INDEX(Customers!B:B,MATCH(D4309,Customers!A:A,0))</f>
        <v>Mcknight LLC</v>
      </c>
    </row>
    <row r="4310" spans="1:16">
      <c r="A4310" t="s">
        <v>4957</v>
      </c>
      <c r="B4310" s="5">
        <v>44967</v>
      </c>
      <c r="C4310" t="s">
        <v>124</v>
      </c>
      <c r="D4310" t="s">
        <v>558</v>
      </c>
      <c r="E4310">
        <v>8</v>
      </c>
      <c r="F4310" t="str">
        <f t="shared" si="268"/>
        <v>Bulk</v>
      </c>
      <c r="G4310" s="3">
        <v>362</v>
      </c>
      <c r="H4310">
        <v>15</v>
      </c>
      <c r="I4310" t="str">
        <f t="shared" si="269"/>
        <v>discounted</v>
      </c>
      <c r="J4310" s="3">
        <f>Table3[[#This Row],[Quantity_Sold]]*Table3[[#This Row],[Selling_Price]]</f>
        <v>2896</v>
      </c>
      <c r="K4310" s="3">
        <f t="shared" si="270"/>
        <v>54.3</v>
      </c>
      <c r="L4310" s="3">
        <f t="shared" si="271"/>
        <v>2841.7</v>
      </c>
      <c r="M4310" s="3" t="str">
        <f>TEXT(Table3[[#This Row],[Date]], "mmmm")</f>
        <v>February</v>
      </c>
      <c r="N4310" s="3" t="str">
        <f>_xlfn.XLOOKUP(D4310,Customers!A:A,Customers!B:B )</f>
        <v>Maldonado-Cohen</v>
      </c>
      <c r="O4310" s="3" t="str">
        <f>_xlfn.XLOOKUP(C4310,Books!A:A,Books!B:B)</f>
        <v>Financial</v>
      </c>
      <c r="P4310" s="3" t="str">
        <f>INDEX(Customers!B:B,MATCH(D4310,Customers!A:A,0))</f>
        <v>Maldonado-Cohen</v>
      </c>
    </row>
    <row r="4311" spans="1:16">
      <c r="A4311" t="s">
        <v>4958</v>
      </c>
      <c r="B4311" s="5">
        <v>44959</v>
      </c>
      <c r="C4311" t="s">
        <v>78</v>
      </c>
      <c r="D4311" t="s">
        <v>184</v>
      </c>
      <c r="E4311">
        <v>3</v>
      </c>
      <c r="F4311" t="str">
        <f t="shared" si="268"/>
        <v>normal</v>
      </c>
      <c r="G4311" s="3">
        <v>288</v>
      </c>
      <c r="H4311">
        <v>10</v>
      </c>
      <c r="I4311" t="str">
        <f t="shared" si="269"/>
        <v>discounted</v>
      </c>
      <c r="J4311" s="3">
        <f>Table3[[#This Row],[Quantity_Sold]]*Table3[[#This Row],[Selling_Price]]</f>
        <v>864</v>
      </c>
      <c r="K4311" s="3">
        <f t="shared" si="270"/>
        <v>28.8</v>
      </c>
      <c r="L4311" s="3">
        <f t="shared" si="271"/>
        <v>835.2</v>
      </c>
      <c r="M4311" s="3" t="str">
        <f>TEXT(Table3[[#This Row],[Date]], "mmmm")</f>
        <v>February</v>
      </c>
      <c r="N4311" s="3" t="str">
        <f>_xlfn.XLOOKUP(D4311,Customers!A:A,Customers!B:B )</f>
        <v>Wells, Jones and Rogers</v>
      </c>
      <c r="O4311" s="3" t="str">
        <f>_xlfn.XLOOKUP(C4311,Books!A:A,Books!B:B)</f>
        <v>Visit although I</v>
      </c>
      <c r="P4311" s="3" t="str">
        <f>INDEX(Customers!B:B,MATCH(D4311,Customers!A:A,0))</f>
        <v>Wells, Jones and Rogers</v>
      </c>
    </row>
    <row r="4312" spans="1:16">
      <c r="A4312" t="s">
        <v>4959</v>
      </c>
      <c r="B4312" s="5">
        <v>44971</v>
      </c>
      <c r="C4312" t="s">
        <v>52</v>
      </c>
      <c r="D4312" t="s">
        <v>240</v>
      </c>
      <c r="E4312">
        <v>4</v>
      </c>
      <c r="F4312" t="str">
        <f t="shared" si="268"/>
        <v>normal</v>
      </c>
      <c r="G4312" s="3">
        <v>441</v>
      </c>
      <c r="H4312">
        <v>15</v>
      </c>
      <c r="I4312" t="str">
        <f t="shared" si="269"/>
        <v>discounted</v>
      </c>
      <c r="J4312" s="3">
        <f>Table3[[#This Row],[Quantity_Sold]]*Table3[[#This Row],[Selling_Price]]</f>
        <v>1764</v>
      </c>
      <c r="K4312" s="3">
        <f t="shared" si="270"/>
        <v>66.150000000000006</v>
      </c>
      <c r="L4312" s="3">
        <f t="shared" si="271"/>
        <v>1697.85</v>
      </c>
      <c r="M4312" s="3" t="str">
        <f>TEXT(Table3[[#This Row],[Date]], "mmmm")</f>
        <v>February</v>
      </c>
      <c r="N4312" s="3" t="str">
        <f>_xlfn.XLOOKUP(D4312,Customers!A:A,Customers!B:B )</f>
        <v>Hayes-Logan</v>
      </c>
      <c r="O4312" s="3" t="str">
        <f>_xlfn.XLOOKUP(C4312,Books!A:A,Books!B:B)</f>
        <v>Hope meet thing</v>
      </c>
      <c r="P4312" s="3" t="str">
        <f>INDEX(Customers!B:B,MATCH(D4312,Customers!A:A,0))</f>
        <v>Hayes-Logan</v>
      </c>
    </row>
    <row r="4313" spans="1:16">
      <c r="A4313" t="s">
        <v>4960</v>
      </c>
      <c r="B4313" s="5">
        <v>44976</v>
      </c>
      <c r="C4313" t="s">
        <v>7</v>
      </c>
      <c r="D4313" t="s">
        <v>390</v>
      </c>
      <c r="E4313">
        <v>2</v>
      </c>
      <c r="F4313" t="str">
        <f t="shared" si="268"/>
        <v>normal</v>
      </c>
      <c r="G4313" s="3">
        <v>341</v>
      </c>
      <c r="H4313">
        <v>0</v>
      </c>
      <c r="I4313" t="str">
        <f t="shared" si="269"/>
        <v>full price</v>
      </c>
      <c r="J4313" s="3">
        <f>Table3[[#This Row],[Quantity_Sold]]*Table3[[#This Row],[Selling_Price]]</f>
        <v>682</v>
      </c>
      <c r="K4313" s="3">
        <f t="shared" si="270"/>
        <v>0</v>
      </c>
      <c r="L4313" s="3">
        <f t="shared" si="271"/>
        <v>682</v>
      </c>
      <c r="M4313" s="3" t="str">
        <f>TEXT(Table3[[#This Row],[Date]], "mmmm")</f>
        <v>February</v>
      </c>
      <c r="N4313" s="3" t="str">
        <f>_xlfn.XLOOKUP(D4313,Customers!A:A,Customers!B:B )</f>
        <v>Rodriguez, Brown and Daniels</v>
      </c>
      <c r="O4313" s="3" t="str">
        <f>_xlfn.XLOOKUP(C4313,Books!A:A,Books!B:B)</f>
        <v>Key protect simple fall</v>
      </c>
      <c r="P4313" s="3" t="str">
        <f>INDEX(Customers!B:B,MATCH(D4313,Customers!A:A,0))</f>
        <v>Rodriguez, Brown and Daniels</v>
      </c>
    </row>
    <row r="4314" spans="1:16">
      <c r="A4314" t="s">
        <v>4961</v>
      </c>
      <c r="B4314" s="5">
        <v>44978</v>
      </c>
      <c r="C4314" t="s">
        <v>15</v>
      </c>
      <c r="D4314" t="s">
        <v>410</v>
      </c>
      <c r="E4314">
        <v>5</v>
      </c>
      <c r="F4314" t="str">
        <f t="shared" si="268"/>
        <v>normal</v>
      </c>
      <c r="G4314" s="3">
        <v>248</v>
      </c>
      <c r="H4314">
        <v>10</v>
      </c>
      <c r="I4314" t="str">
        <f t="shared" si="269"/>
        <v>discounted</v>
      </c>
      <c r="J4314" s="3">
        <f>Table3[[#This Row],[Quantity_Sold]]*Table3[[#This Row],[Selling_Price]]</f>
        <v>1240</v>
      </c>
      <c r="K4314" s="3">
        <f t="shared" si="270"/>
        <v>24.8</v>
      </c>
      <c r="L4314" s="3">
        <f t="shared" si="271"/>
        <v>1215.2</v>
      </c>
      <c r="M4314" s="3" t="str">
        <f>TEXT(Table3[[#This Row],[Date]], "mmmm")</f>
        <v>February</v>
      </c>
      <c r="N4314" s="3" t="str">
        <f>_xlfn.XLOOKUP(D4314,Customers!A:A,Customers!B:B )</f>
        <v>Norris Group</v>
      </c>
      <c r="O4314" s="3" t="str">
        <f>_xlfn.XLOOKUP(C4314,Books!A:A,Books!B:B)</f>
        <v>Especially father down</v>
      </c>
      <c r="P4314" s="3" t="str">
        <f>INDEX(Customers!B:B,MATCH(D4314,Customers!A:A,0))</f>
        <v>Norris Group</v>
      </c>
    </row>
    <row r="4315" spans="1:16">
      <c r="A4315" t="s">
        <v>4962</v>
      </c>
      <c r="B4315" s="5">
        <v>44979</v>
      </c>
      <c r="C4315" t="s">
        <v>84</v>
      </c>
      <c r="D4315" t="s">
        <v>490</v>
      </c>
      <c r="E4315">
        <v>4</v>
      </c>
      <c r="F4315" t="str">
        <f t="shared" si="268"/>
        <v>normal</v>
      </c>
      <c r="G4315" s="3">
        <v>481</v>
      </c>
      <c r="H4315">
        <v>15</v>
      </c>
      <c r="I4315" t="str">
        <f t="shared" si="269"/>
        <v>discounted</v>
      </c>
      <c r="J4315" s="3">
        <f>Table3[[#This Row],[Quantity_Sold]]*Table3[[#This Row],[Selling_Price]]</f>
        <v>1924</v>
      </c>
      <c r="K4315" s="3">
        <f t="shared" si="270"/>
        <v>72.150000000000006</v>
      </c>
      <c r="L4315" s="3">
        <f t="shared" si="271"/>
        <v>1851.85</v>
      </c>
      <c r="M4315" s="3" t="str">
        <f>TEXT(Table3[[#This Row],[Date]], "mmmm")</f>
        <v>February</v>
      </c>
      <c r="N4315" s="3" t="str">
        <f>_xlfn.XLOOKUP(D4315,Customers!A:A,Customers!B:B )</f>
        <v>Edwards, Ayers and Lowe</v>
      </c>
      <c r="O4315" s="3" t="str">
        <f>_xlfn.XLOOKUP(C4315,Books!A:A,Books!B:B)</f>
        <v>Statement back brother</v>
      </c>
      <c r="P4315" s="3" t="str">
        <f>INDEX(Customers!B:B,MATCH(D4315,Customers!A:A,0))</f>
        <v>Edwards, Ayers and Lowe</v>
      </c>
    </row>
    <row r="4316" spans="1:16">
      <c r="A4316" t="s">
        <v>4963</v>
      </c>
      <c r="B4316" s="5">
        <v>44963</v>
      </c>
      <c r="C4316" t="s">
        <v>42</v>
      </c>
      <c r="D4316" t="s">
        <v>466</v>
      </c>
      <c r="E4316">
        <v>2</v>
      </c>
      <c r="F4316" t="str">
        <f t="shared" si="268"/>
        <v>normal</v>
      </c>
      <c r="G4316" s="3">
        <v>303</v>
      </c>
      <c r="H4316">
        <v>5</v>
      </c>
      <c r="I4316" t="str">
        <f t="shared" si="269"/>
        <v>discounted</v>
      </c>
      <c r="J4316" s="3">
        <f>Table3[[#This Row],[Quantity_Sold]]*Table3[[#This Row],[Selling_Price]]</f>
        <v>606</v>
      </c>
      <c r="K4316" s="3">
        <f t="shared" si="270"/>
        <v>15.15</v>
      </c>
      <c r="L4316" s="3">
        <f t="shared" si="271"/>
        <v>590.85</v>
      </c>
      <c r="M4316" s="3" t="str">
        <f>TEXT(Table3[[#This Row],[Date]], "mmmm")</f>
        <v>February</v>
      </c>
      <c r="N4316" s="3" t="str">
        <f>_xlfn.XLOOKUP(D4316,Customers!A:A,Customers!B:B )</f>
        <v>Knight-Coleman</v>
      </c>
      <c r="O4316" s="3" t="str">
        <f>_xlfn.XLOOKUP(C4316,Books!A:A,Books!B:B)</f>
        <v>Industry sport interesting</v>
      </c>
      <c r="P4316" s="3" t="str">
        <f>INDEX(Customers!B:B,MATCH(D4316,Customers!A:A,0))</f>
        <v>Knight-Coleman</v>
      </c>
    </row>
    <row r="4317" spans="1:16">
      <c r="A4317" t="s">
        <v>4964</v>
      </c>
      <c r="B4317" s="5">
        <v>44960</v>
      </c>
      <c r="C4317" t="s">
        <v>50</v>
      </c>
      <c r="D4317" t="s">
        <v>624</v>
      </c>
      <c r="E4317">
        <v>5</v>
      </c>
      <c r="F4317" t="str">
        <f t="shared" si="268"/>
        <v>normal</v>
      </c>
      <c r="G4317" s="3">
        <v>269</v>
      </c>
      <c r="H4317">
        <v>15</v>
      </c>
      <c r="I4317" t="str">
        <f t="shared" si="269"/>
        <v>discounted</v>
      </c>
      <c r="J4317" s="3">
        <f>Table3[[#This Row],[Quantity_Sold]]*Table3[[#This Row],[Selling_Price]]</f>
        <v>1345</v>
      </c>
      <c r="K4317" s="3">
        <f t="shared" si="270"/>
        <v>40.35</v>
      </c>
      <c r="L4317" s="3">
        <f t="shared" si="271"/>
        <v>1304.6500000000001</v>
      </c>
      <c r="M4317" s="3" t="str">
        <f>TEXT(Table3[[#This Row],[Date]], "mmmm")</f>
        <v>February</v>
      </c>
      <c r="N4317" s="3" t="str">
        <f>_xlfn.XLOOKUP(D4317,Customers!A:A,Customers!B:B )</f>
        <v>Williams, Mills and Schwartz</v>
      </c>
      <c r="O4317" s="3" t="str">
        <f>_xlfn.XLOOKUP(C4317,Books!A:A,Books!B:B)</f>
        <v>Course history</v>
      </c>
      <c r="P4317" s="3" t="str">
        <f>INDEX(Customers!B:B,MATCH(D4317,Customers!A:A,0))</f>
        <v>Williams, Mills and Schwartz</v>
      </c>
    </row>
    <row r="4318" spans="1:16">
      <c r="A4318" t="s">
        <v>4965</v>
      </c>
      <c r="B4318" s="5">
        <v>44974</v>
      </c>
      <c r="C4318" t="s">
        <v>64</v>
      </c>
      <c r="D4318" t="s">
        <v>342</v>
      </c>
      <c r="E4318">
        <v>1</v>
      </c>
      <c r="F4318" t="str">
        <f t="shared" si="268"/>
        <v>normal</v>
      </c>
      <c r="G4318" s="3">
        <v>487</v>
      </c>
      <c r="H4318">
        <v>0</v>
      </c>
      <c r="I4318" t="str">
        <f t="shared" si="269"/>
        <v>full price</v>
      </c>
      <c r="J4318" s="3">
        <f>Table3[[#This Row],[Quantity_Sold]]*Table3[[#This Row],[Selling_Price]]</f>
        <v>487</v>
      </c>
      <c r="K4318" s="3">
        <f t="shared" si="270"/>
        <v>0</v>
      </c>
      <c r="L4318" s="3">
        <f t="shared" si="271"/>
        <v>487</v>
      </c>
      <c r="M4318" s="3" t="str">
        <f>TEXT(Table3[[#This Row],[Date]], "mmmm")</f>
        <v>February</v>
      </c>
      <c r="N4318" s="3" t="str">
        <f>_xlfn.XLOOKUP(D4318,Customers!A:A,Customers!B:B )</f>
        <v>Cooper-Bennett</v>
      </c>
      <c r="O4318" s="3" t="str">
        <f>_xlfn.XLOOKUP(C4318,Books!A:A,Books!B:B)</f>
        <v>Health beyond back</v>
      </c>
      <c r="P4318" s="3" t="str">
        <f>INDEX(Customers!B:B,MATCH(D4318,Customers!A:A,0))</f>
        <v>Cooper-Bennett</v>
      </c>
    </row>
    <row r="4319" spans="1:16">
      <c r="A4319" t="s">
        <v>4966</v>
      </c>
      <c r="B4319" s="5">
        <v>44981</v>
      </c>
      <c r="C4319" t="s">
        <v>46</v>
      </c>
      <c r="D4319" t="s">
        <v>446</v>
      </c>
      <c r="E4319">
        <v>9</v>
      </c>
      <c r="F4319" t="str">
        <f t="shared" si="268"/>
        <v>Bulk</v>
      </c>
      <c r="G4319" s="3">
        <v>167</v>
      </c>
      <c r="H4319">
        <v>5</v>
      </c>
      <c r="I4319" t="str">
        <f t="shared" si="269"/>
        <v>discounted</v>
      </c>
      <c r="J4319" s="3">
        <f>Table3[[#This Row],[Quantity_Sold]]*Table3[[#This Row],[Selling_Price]]</f>
        <v>1503</v>
      </c>
      <c r="K4319" s="3">
        <f t="shared" si="270"/>
        <v>8.35</v>
      </c>
      <c r="L4319" s="3">
        <f t="shared" si="271"/>
        <v>1494.65</v>
      </c>
      <c r="M4319" s="3" t="str">
        <f>TEXT(Table3[[#This Row],[Date]], "mmmm")</f>
        <v>February</v>
      </c>
      <c r="N4319" s="3" t="str">
        <f>_xlfn.XLOOKUP(D4319,Customers!A:A,Customers!B:B )</f>
        <v>Trevino LLC</v>
      </c>
      <c r="O4319" s="3" t="str">
        <f>_xlfn.XLOOKUP(C4319,Books!A:A,Books!B:B)</f>
        <v>Result population age</v>
      </c>
      <c r="P4319" s="3" t="str">
        <f>INDEX(Customers!B:B,MATCH(D4319,Customers!A:A,0))</f>
        <v>Trevino LLC</v>
      </c>
    </row>
    <row r="4320" spans="1:16">
      <c r="A4320" t="s">
        <v>4967</v>
      </c>
      <c r="B4320" s="5">
        <v>44967</v>
      </c>
      <c r="C4320" t="s">
        <v>20</v>
      </c>
      <c r="D4320" t="s">
        <v>398</v>
      </c>
      <c r="E4320">
        <v>9</v>
      </c>
      <c r="F4320" t="str">
        <f t="shared" si="268"/>
        <v>Bulk</v>
      </c>
      <c r="G4320" s="3">
        <v>213</v>
      </c>
      <c r="H4320">
        <v>0</v>
      </c>
      <c r="I4320" t="str">
        <f t="shared" si="269"/>
        <v>full price</v>
      </c>
      <c r="J4320" s="3">
        <f>Table3[[#This Row],[Quantity_Sold]]*Table3[[#This Row],[Selling_Price]]</f>
        <v>1917</v>
      </c>
      <c r="K4320" s="3">
        <f t="shared" si="270"/>
        <v>0</v>
      </c>
      <c r="L4320" s="3">
        <f t="shared" si="271"/>
        <v>1917</v>
      </c>
      <c r="M4320" s="3" t="str">
        <f>TEXT(Table3[[#This Row],[Date]], "mmmm")</f>
        <v>February</v>
      </c>
      <c r="N4320" s="3" t="str">
        <f>_xlfn.XLOOKUP(D4320,Customers!A:A,Customers!B:B )</f>
        <v>Moreno, Jenkins and Perez</v>
      </c>
      <c r="O4320" s="3" t="str">
        <f>_xlfn.XLOOKUP(C4320,Books!A:A,Books!B:B)</f>
        <v>System they</v>
      </c>
      <c r="P4320" s="3" t="str">
        <f>INDEX(Customers!B:B,MATCH(D4320,Customers!A:A,0))</f>
        <v>Moreno, Jenkins and Perez</v>
      </c>
    </row>
    <row r="4321" spans="1:16">
      <c r="A4321" t="s">
        <v>4968</v>
      </c>
      <c r="B4321" s="5">
        <v>44971</v>
      </c>
      <c r="C4321" t="s">
        <v>52</v>
      </c>
      <c r="D4321" t="s">
        <v>294</v>
      </c>
      <c r="E4321">
        <v>6</v>
      </c>
      <c r="F4321" t="str">
        <f t="shared" si="268"/>
        <v>Bulk</v>
      </c>
      <c r="G4321" s="3">
        <v>441</v>
      </c>
      <c r="H4321">
        <v>5</v>
      </c>
      <c r="I4321" t="str">
        <f t="shared" si="269"/>
        <v>discounted</v>
      </c>
      <c r="J4321" s="3">
        <f>Table3[[#This Row],[Quantity_Sold]]*Table3[[#This Row],[Selling_Price]]</f>
        <v>2646</v>
      </c>
      <c r="K4321" s="3">
        <f t="shared" si="270"/>
        <v>22.05</v>
      </c>
      <c r="L4321" s="3">
        <f t="shared" si="271"/>
        <v>2623.95</v>
      </c>
      <c r="M4321" s="3" t="str">
        <f>TEXT(Table3[[#This Row],[Date]], "mmmm")</f>
        <v>February</v>
      </c>
      <c r="N4321" s="3" t="str">
        <f>_xlfn.XLOOKUP(D4321,Customers!A:A,Customers!B:B )</f>
        <v>Davis-Buckley</v>
      </c>
      <c r="O4321" s="3" t="str">
        <f>_xlfn.XLOOKUP(C4321,Books!A:A,Books!B:B)</f>
        <v>Hope meet thing</v>
      </c>
      <c r="P4321" s="3" t="str">
        <f>INDEX(Customers!B:B,MATCH(D4321,Customers!A:A,0))</f>
        <v>Davis-Buckley</v>
      </c>
    </row>
    <row r="4322" spans="1:16">
      <c r="A4322" t="s">
        <v>4969</v>
      </c>
      <c r="B4322" s="5">
        <v>44958</v>
      </c>
      <c r="C4322" t="s">
        <v>50</v>
      </c>
      <c r="D4322" t="s">
        <v>200</v>
      </c>
      <c r="E4322">
        <v>3</v>
      </c>
      <c r="F4322" t="str">
        <f t="shared" si="268"/>
        <v>normal</v>
      </c>
      <c r="G4322" s="3">
        <v>269</v>
      </c>
      <c r="H4322">
        <v>0</v>
      </c>
      <c r="I4322" t="str">
        <f t="shared" si="269"/>
        <v>full price</v>
      </c>
      <c r="J4322" s="3">
        <f>Table3[[#This Row],[Quantity_Sold]]*Table3[[#This Row],[Selling_Price]]</f>
        <v>807</v>
      </c>
      <c r="K4322" s="3">
        <f t="shared" si="270"/>
        <v>0</v>
      </c>
      <c r="L4322" s="3">
        <f t="shared" si="271"/>
        <v>807</v>
      </c>
      <c r="M4322" s="3" t="str">
        <f>TEXT(Table3[[#This Row],[Date]], "mmmm")</f>
        <v>February</v>
      </c>
      <c r="N4322" s="3" t="str">
        <f>_xlfn.XLOOKUP(D4322,Customers!A:A,Customers!B:B )</f>
        <v>Baird, Johnson and Ellison</v>
      </c>
      <c r="O4322" s="3" t="str">
        <f>_xlfn.XLOOKUP(C4322,Books!A:A,Books!B:B)</f>
        <v>Course history</v>
      </c>
      <c r="P4322" s="3" t="str">
        <f>INDEX(Customers!B:B,MATCH(D4322,Customers!A:A,0))</f>
        <v>Baird, Johnson and Ellison</v>
      </c>
    </row>
    <row r="4323" spans="1:16">
      <c r="A4323" t="s">
        <v>4970</v>
      </c>
      <c r="B4323" s="5">
        <v>44959</v>
      </c>
      <c r="C4323" t="s">
        <v>20</v>
      </c>
      <c r="D4323" t="s">
        <v>204</v>
      </c>
      <c r="E4323">
        <v>1</v>
      </c>
      <c r="F4323" t="str">
        <f t="shared" si="268"/>
        <v>normal</v>
      </c>
      <c r="G4323" s="3">
        <v>213</v>
      </c>
      <c r="H4323">
        <v>0</v>
      </c>
      <c r="I4323" t="str">
        <f t="shared" si="269"/>
        <v>full price</v>
      </c>
      <c r="J4323" s="3">
        <f>Table3[[#This Row],[Quantity_Sold]]*Table3[[#This Row],[Selling_Price]]</f>
        <v>213</v>
      </c>
      <c r="K4323" s="3">
        <f t="shared" si="270"/>
        <v>0</v>
      </c>
      <c r="L4323" s="3">
        <f t="shared" si="271"/>
        <v>213</v>
      </c>
      <c r="M4323" s="3" t="str">
        <f>TEXT(Table3[[#This Row],[Date]], "mmmm")</f>
        <v>February</v>
      </c>
      <c r="N4323" s="3" t="str">
        <f>_xlfn.XLOOKUP(D4323,Customers!A:A,Customers!B:B )</f>
        <v>Garcia, Buchanan and Clark</v>
      </c>
      <c r="O4323" s="3" t="str">
        <f>_xlfn.XLOOKUP(C4323,Books!A:A,Books!B:B)</f>
        <v>System they</v>
      </c>
      <c r="P4323" s="3" t="str">
        <f>INDEX(Customers!B:B,MATCH(D4323,Customers!A:A,0))</f>
        <v>Garcia, Buchanan and Clark</v>
      </c>
    </row>
    <row r="4324" spans="1:16">
      <c r="A4324" t="s">
        <v>4971</v>
      </c>
      <c r="B4324" s="5">
        <v>44984</v>
      </c>
      <c r="C4324" t="s">
        <v>20</v>
      </c>
      <c r="D4324" t="s">
        <v>234</v>
      </c>
      <c r="E4324">
        <v>3</v>
      </c>
      <c r="F4324" t="str">
        <f t="shared" si="268"/>
        <v>normal</v>
      </c>
      <c r="G4324" s="3">
        <v>213</v>
      </c>
      <c r="H4324">
        <v>5</v>
      </c>
      <c r="I4324" t="str">
        <f t="shared" si="269"/>
        <v>discounted</v>
      </c>
      <c r="J4324" s="3">
        <f>Table3[[#This Row],[Quantity_Sold]]*Table3[[#This Row],[Selling_Price]]</f>
        <v>639</v>
      </c>
      <c r="K4324" s="3">
        <f t="shared" si="270"/>
        <v>10.65</v>
      </c>
      <c r="L4324" s="3">
        <f t="shared" si="271"/>
        <v>628.35</v>
      </c>
      <c r="M4324" s="3" t="str">
        <f>TEXT(Table3[[#This Row],[Date]], "mmmm")</f>
        <v>February</v>
      </c>
      <c r="N4324" s="3" t="str">
        <f>_xlfn.XLOOKUP(D4324,Customers!A:A,Customers!B:B )</f>
        <v>Alvarez, Le and Wilson</v>
      </c>
      <c r="O4324" s="3" t="str">
        <f>_xlfn.XLOOKUP(C4324,Books!A:A,Books!B:B)</f>
        <v>System they</v>
      </c>
      <c r="P4324" s="3" t="str">
        <f>INDEX(Customers!B:B,MATCH(D4324,Customers!A:A,0))</f>
        <v>Alvarez, Le and Wilson</v>
      </c>
    </row>
    <row r="4325" spans="1:16">
      <c r="A4325" t="s">
        <v>4972</v>
      </c>
      <c r="B4325" s="5">
        <v>44974</v>
      </c>
      <c r="C4325" t="s">
        <v>13</v>
      </c>
      <c r="D4325" t="s">
        <v>324</v>
      </c>
      <c r="E4325">
        <v>8</v>
      </c>
      <c r="F4325" t="str">
        <f t="shared" si="268"/>
        <v>Bulk</v>
      </c>
      <c r="G4325" s="3">
        <v>354</v>
      </c>
      <c r="H4325">
        <v>15</v>
      </c>
      <c r="I4325" t="str">
        <f t="shared" si="269"/>
        <v>discounted</v>
      </c>
      <c r="J4325" s="3">
        <f>Table3[[#This Row],[Quantity_Sold]]*Table3[[#This Row],[Selling_Price]]</f>
        <v>2832</v>
      </c>
      <c r="K4325" s="3">
        <f t="shared" si="270"/>
        <v>53.1</v>
      </c>
      <c r="L4325" s="3">
        <f t="shared" si="271"/>
        <v>2778.9</v>
      </c>
      <c r="M4325" s="3" t="str">
        <f>TEXT(Table3[[#This Row],[Date]], "mmmm")</f>
        <v>February</v>
      </c>
      <c r="N4325" s="3" t="str">
        <f>_xlfn.XLOOKUP(D4325,Customers!A:A,Customers!B:B )</f>
        <v>Solomon-Smith</v>
      </c>
      <c r="O4325" s="3" t="str">
        <f>_xlfn.XLOOKUP(C4325,Books!A:A,Books!B:B)</f>
        <v>Food ability</v>
      </c>
      <c r="P4325" s="3" t="str">
        <f>INDEX(Customers!B:B,MATCH(D4325,Customers!A:A,0))</f>
        <v>Solomon-Smith</v>
      </c>
    </row>
    <row r="4326" spans="1:16">
      <c r="A4326" t="s">
        <v>4973</v>
      </c>
      <c r="B4326" s="5">
        <v>44961</v>
      </c>
      <c r="C4326" t="s">
        <v>13</v>
      </c>
      <c r="D4326" t="s">
        <v>340</v>
      </c>
      <c r="E4326">
        <v>4</v>
      </c>
      <c r="F4326" t="str">
        <f t="shared" si="268"/>
        <v>normal</v>
      </c>
      <c r="G4326" s="3">
        <v>354</v>
      </c>
      <c r="H4326">
        <v>5</v>
      </c>
      <c r="I4326" t="str">
        <f t="shared" si="269"/>
        <v>discounted</v>
      </c>
      <c r="J4326" s="3">
        <f>Table3[[#This Row],[Quantity_Sold]]*Table3[[#This Row],[Selling_Price]]</f>
        <v>1416</v>
      </c>
      <c r="K4326" s="3">
        <f t="shared" si="270"/>
        <v>17.7</v>
      </c>
      <c r="L4326" s="3">
        <f t="shared" si="271"/>
        <v>1398.3</v>
      </c>
      <c r="M4326" s="3" t="str">
        <f>TEXT(Table3[[#This Row],[Date]], "mmmm")</f>
        <v>February</v>
      </c>
      <c r="N4326" s="3" t="str">
        <f>_xlfn.XLOOKUP(D4326,Customers!A:A,Customers!B:B )</f>
        <v>Miller-Miller</v>
      </c>
      <c r="O4326" s="3" t="str">
        <f>_xlfn.XLOOKUP(C4326,Books!A:A,Books!B:B)</f>
        <v>Food ability</v>
      </c>
      <c r="P4326" s="3" t="str">
        <f>INDEX(Customers!B:B,MATCH(D4326,Customers!A:A,0))</f>
        <v>Miller-Miller</v>
      </c>
    </row>
    <row r="4327" spans="1:16">
      <c r="A4327" t="s">
        <v>4974</v>
      </c>
      <c r="B4327" s="5">
        <v>44979</v>
      </c>
      <c r="C4327" t="s">
        <v>28</v>
      </c>
      <c r="D4327" t="s">
        <v>336</v>
      </c>
      <c r="E4327">
        <v>10</v>
      </c>
      <c r="F4327" t="str">
        <f t="shared" si="268"/>
        <v>Bulk</v>
      </c>
      <c r="G4327" s="3">
        <v>342</v>
      </c>
      <c r="H4327">
        <v>10</v>
      </c>
      <c r="I4327" t="str">
        <f t="shared" si="269"/>
        <v>discounted</v>
      </c>
      <c r="J4327" s="3">
        <f>Table3[[#This Row],[Quantity_Sold]]*Table3[[#This Row],[Selling_Price]]</f>
        <v>3420</v>
      </c>
      <c r="K4327" s="3">
        <f t="shared" si="270"/>
        <v>34.200000000000003</v>
      </c>
      <c r="L4327" s="3">
        <f t="shared" si="271"/>
        <v>3385.8</v>
      </c>
      <c r="M4327" s="3" t="str">
        <f>TEXT(Table3[[#This Row],[Date]], "mmmm")</f>
        <v>February</v>
      </c>
      <c r="N4327" s="3" t="str">
        <f>_xlfn.XLOOKUP(D4327,Customers!A:A,Customers!B:B )</f>
        <v>Kelley, Pena and Zimmerman</v>
      </c>
      <c r="O4327" s="3" t="str">
        <f>_xlfn.XLOOKUP(C4327,Books!A:A,Books!B:B)</f>
        <v>Eat pattern view</v>
      </c>
      <c r="P4327" s="3" t="str">
        <f>INDEX(Customers!B:B,MATCH(D4327,Customers!A:A,0))</f>
        <v>Kelley, Pena and Zimmerman</v>
      </c>
    </row>
    <row r="4328" spans="1:16">
      <c r="A4328" t="s">
        <v>4975</v>
      </c>
      <c r="B4328" s="5">
        <v>44964</v>
      </c>
      <c r="C4328" t="s">
        <v>80</v>
      </c>
      <c r="D4328" t="s">
        <v>220</v>
      </c>
      <c r="E4328">
        <v>2</v>
      </c>
      <c r="F4328" t="str">
        <f t="shared" si="268"/>
        <v>normal</v>
      </c>
      <c r="G4328" s="3">
        <v>164</v>
      </c>
      <c r="H4328">
        <v>0</v>
      </c>
      <c r="I4328" t="str">
        <f t="shared" si="269"/>
        <v>full price</v>
      </c>
      <c r="J4328" s="3">
        <f>Table3[[#This Row],[Quantity_Sold]]*Table3[[#This Row],[Selling_Price]]</f>
        <v>328</v>
      </c>
      <c r="K4328" s="3">
        <f t="shared" si="270"/>
        <v>0</v>
      </c>
      <c r="L4328" s="3">
        <f t="shared" si="271"/>
        <v>328</v>
      </c>
      <c r="M4328" s="3" t="str">
        <f>TEXT(Table3[[#This Row],[Date]], "mmmm")</f>
        <v>February</v>
      </c>
      <c r="N4328" s="3" t="str">
        <f>_xlfn.XLOOKUP(D4328,Customers!A:A,Customers!B:B )</f>
        <v>Moore-Torres</v>
      </c>
      <c r="O4328" s="3" t="str">
        <f>_xlfn.XLOOKUP(C4328,Books!A:A,Books!B:B)</f>
        <v>Can apply</v>
      </c>
      <c r="P4328" s="3" t="str">
        <f>INDEX(Customers!B:B,MATCH(D4328,Customers!A:A,0))</f>
        <v>Moore-Torres</v>
      </c>
    </row>
    <row r="4329" spans="1:16">
      <c r="A4329" t="s">
        <v>4976</v>
      </c>
      <c r="B4329" s="5">
        <v>44977</v>
      </c>
      <c r="C4329" t="s">
        <v>90</v>
      </c>
      <c r="D4329" t="s">
        <v>184</v>
      </c>
      <c r="E4329">
        <v>9</v>
      </c>
      <c r="F4329" t="str">
        <f t="shared" si="268"/>
        <v>Bulk</v>
      </c>
      <c r="G4329" s="3">
        <v>222</v>
      </c>
      <c r="H4329">
        <v>15</v>
      </c>
      <c r="I4329" t="str">
        <f t="shared" si="269"/>
        <v>discounted</v>
      </c>
      <c r="J4329" s="3">
        <f>Table3[[#This Row],[Quantity_Sold]]*Table3[[#This Row],[Selling_Price]]</f>
        <v>1998</v>
      </c>
      <c r="K4329" s="3">
        <f t="shared" si="270"/>
        <v>33.299999999999997</v>
      </c>
      <c r="L4329" s="3">
        <f t="shared" si="271"/>
        <v>1964.7</v>
      </c>
      <c r="M4329" s="3" t="str">
        <f>TEXT(Table3[[#This Row],[Date]], "mmmm")</f>
        <v>February</v>
      </c>
      <c r="N4329" s="3" t="str">
        <f>_xlfn.XLOOKUP(D4329,Customers!A:A,Customers!B:B )</f>
        <v>Wells, Jones and Rogers</v>
      </c>
      <c r="O4329" s="3" t="str">
        <f>_xlfn.XLOOKUP(C4329,Books!A:A,Books!B:B)</f>
        <v>Remember approach buy</v>
      </c>
      <c r="P4329" s="3" t="str">
        <f>INDEX(Customers!B:B,MATCH(D4329,Customers!A:A,0))</f>
        <v>Wells, Jones and Rogers</v>
      </c>
    </row>
    <row r="4330" spans="1:16">
      <c r="A4330" t="s">
        <v>4977</v>
      </c>
      <c r="B4330" s="5">
        <v>44981</v>
      </c>
      <c r="C4330" t="s">
        <v>70</v>
      </c>
      <c r="D4330" t="s">
        <v>544</v>
      </c>
      <c r="E4330">
        <v>5</v>
      </c>
      <c r="F4330" t="str">
        <f t="shared" si="268"/>
        <v>normal</v>
      </c>
      <c r="G4330" s="3">
        <v>370</v>
      </c>
      <c r="H4330">
        <v>0</v>
      </c>
      <c r="I4330" t="str">
        <f t="shared" si="269"/>
        <v>full price</v>
      </c>
      <c r="J4330" s="3">
        <f>Table3[[#This Row],[Quantity_Sold]]*Table3[[#This Row],[Selling_Price]]</f>
        <v>1850</v>
      </c>
      <c r="K4330" s="3">
        <f t="shared" si="270"/>
        <v>0</v>
      </c>
      <c r="L4330" s="3">
        <f t="shared" si="271"/>
        <v>1850</v>
      </c>
      <c r="M4330" s="3" t="str">
        <f>TEXT(Table3[[#This Row],[Date]], "mmmm")</f>
        <v>February</v>
      </c>
      <c r="N4330" s="3" t="str">
        <f>_xlfn.XLOOKUP(D4330,Customers!A:A,Customers!B:B )</f>
        <v>Lee Ltd</v>
      </c>
      <c r="O4330" s="3" t="str">
        <f>_xlfn.XLOOKUP(C4330,Books!A:A,Books!B:B)</f>
        <v>Assume wrong</v>
      </c>
      <c r="P4330" s="3" t="str">
        <f>INDEX(Customers!B:B,MATCH(D4330,Customers!A:A,0))</f>
        <v>Lee Ltd</v>
      </c>
    </row>
    <row r="4331" spans="1:16">
      <c r="A4331" t="s">
        <v>4978</v>
      </c>
      <c r="B4331" s="5">
        <v>44966</v>
      </c>
      <c r="C4331" t="s">
        <v>100</v>
      </c>
      <c r="D4331" t="s">
        <v>218</v>
      </c>
      <c r="E4331">
        <v>3</v>
      </c>
      <c r="F4331" t="str">
        <f t="shared" si="268"/>
        <v>normal</v>
      </c>
      <c r="G4331" s="3">
        <v>334</v>
      </c>
      <c r="H4331">
        <v>5</v>
      </c>
      <c r="I4331" t="str">
        <f t="shared" si="269"/>
        <v>discounted</v>
      </c>
      <c r="J4331" s="3">
        <f>Table3[[#This Row],[Quantity_Sold]]*Table3[[#This Row],[Selling_Price]]</f>
        <v>1002</v>
      </c>
      <c r="K4331" s="3">
        <f t="shared" si="270"/>
        <v>16.7</v>
      </c>
      <c r="L4331" s="3">
        <f t="shared" si="271"/>
        <v>985.3</v>
      </c>
      <c r="M4331" s="3" t="str">
        <f>TEXT(Table3[[#This Row],[Date]], "mmmm")</f>
        <v>February</v>
      </c>
      <c r="N4331" s="3" t="str">
        <f>_xlfn.XLOOKUP(D4331,Customers!A:A,Customers!B:B )</f>
        <v>Fox-Williams</v>
      </c>
      <c r="O4331" s="3" t="str">
        <f>_xlfn.XLOOKUP(C4331,Books!A:A,Books!B:B)</f>
        <v>Prevent particularly wrong</v>
      </c>
      <c r="P4331" s="3" t="str">
        <f>INDEX(Customers!B:B,MATCH(D4331,Customers!A:A,0))</f>
        <v>Fox-Williams</v>
      </c>
    </row>
    <row r="4332" spans="1:16">
      <c r="A4332" t="s">
        <v>4979</v>
      </c>
      <c r="B4332" s="5">
        <v>44973</v>
      </c>
      <c r="C4332" t="s">
        <v>64</v>
      </c>
      <c r="D4332" t="s">
        <v>196</v>
      </c>
      <c r="E4332">
        <v>6</v>
      </c>
      <c r="F4332" t="str">
        <f t="shared" si="268"/>
        <v>Bulk</v>
      </c>
      <c r="G4332" s="3">
        <v>487</v>
      </c>
      <c r="H4332">
        <v>10</v>
      </c>
      <c r="I4332" t="str">
        <f t="shared" si="269"/>
        <v>discounted</v>
      </c>
      <c r="J4332" s="3">
        <f>Table3[[#This Row],[Quantity_Sold]]*Table3[[#This Row],[Selling_Price]]</f>
        <v>2922</v>
      </c>
      <c r="K4332" s="3">
        <f t="shared" si="270"/>
        <v>48.7</v>
      </c>
      <c r="L4332" s="3">
        <f t="shared" si="271"/>
        <v>2873.3</v>
      </c>
      <c r="M4332" s="3" t="str">
        <f>TEXT(Table3[[#This Row],[Date]], "mmmm")</f>
        <v>February</v>
      </c>
      <c r="N4332" s="3" t="str">
        <f>_xlfn.XLOOKUP(D4332,Customers!A:A,Customers!B:B )</f>
        <v>Martinez-Monroe</v>
      </c>
      <c r="O4332" s="3" t="str">
        <f>_xlfn.XLOOKUP(C4332,Books!A:A,Books!B:B)</f>
        <v>Health beyond back</v>
      </c>
      <c r="P4332" s="3" t="str">
        <f>INDEX(Customers!B:B,MATCH(D4332,Customers!A:A,0))</f>
        <v>Martinez-Monroe</v>
      </c>
    </row>
    <row r="4333" spans="1:16">
      <c r="A4333" t="s">
        <v>4980</v>
      </c>
      <c r="B4333" s="5">
        <v>44983</v>
      </c>
      <c r="C4333" t="s">
        <v>72</v>
      </c>
      <c r="D4333" t="s">
        <v>318</v>
      </c>
      <c r="E4333">
        <v>8</v>
      </c>
      <c r="F4333" t="str">
        <f t="shared" si="268"/>
        <v>Bulk</v>
      </c>
      <c r="G4333" s="3">
        <v>423</v>
      </c>
      <c r="H4333">
        <v>10</v>
      </c>
      <c r="I4333" t="str">
        <f t="shared" si="269"/>
        <v>discounted</v>
      </c>
      <c r="J4333" s="3">
        <f>Table3[[#This Row],[Quantity_Sold]]*Table3[[#This Row],[Selling_Price]]</f>
        <v>3384</v>
      </c>
      <c r="K4333" s="3">
        <f t="shared" si="270"/>
        <v>42.3</v>
      </c>
      <c r="L4333" s="3">
        <f t="shared" si="271"/>
        <v>3341.7</v>
      </c>
      <c r="M4333" s="3" t="str">
        <f>TEXT(Table3[[#This Row],[Date]], "mmmm")</f>
        <v>February</v>
      </c>
      <c r="N4333" s="3" t="str">
        <f>_xlfn.XLOOKUP(D4333,Customers!A:A,Customers!B:B )</f>
        <v>Davis, Shepard and Clay</v>
      </c>
      <c r="O4333" s="3" t="str">
        <f>_xlfn.XLOOKUP(C4333,Books!A:A,Books!B:B)</f>
        <v>Remain hard</v>
      </c>
      <c r="P4333" s="3" t="str">
        <f>INDEX(Customers!B:B,MATCH(D4333,Customers!A:A,0))</f>
        <v>Davis, Shepard and Clay</v>
      </c>
    </row>
    <row r="4334" spans="1:16">
      <c r="A4334" t="s">
        <v>4981</v>
      </c>
      <c r="B4334" s="5">
        <v>44977</v>
      </c>
      <c r="C4334" t="s">
        <v>48</v>
      </c>
      <c r="D4334" t="s">
        <v>526</v>
      </c>
      <c r="E4334">
        <v>8</v>
      </c>
      <c r="F4334" t="str">
        <f t="shared" si="268"/>
        <v>Bulk</v>
      </c>
      <c r="G4334" s="3">
        <v>386</v>
      </c>
      <c r="H4334">
        <v>5</v>
      </c>
      <c r="I4334" t="str">
        <f t="shared" si="269"/>
        <v>discounted</v>
      </c>
      <c r="J4334" s="3">
        <f>Table3[[#This Row],[Quantity_Sold]]*Table3[[#This Row],[Selling_Price]]</f>
        <v>3088</v>
      </c>
      <c r="K4334" s="3">
        <f t="shared" si="270"/>
        <v>19.3</v>
      </c>
      <c r="L4334" s="3">
        <f t="shared" si="271"/>
        <v>3068.7</v>
      </c>
      <c r="M4334" s="3" t="str">
        <f>TEXT(Table3[[#This Row],[Date]], "mmmm")</f>
        <v>February</v>
      </c>
      <c r="N4334" s="3" t="str">
        <f>_xlfn.XLOOKUP(D4334,Customers!A:A,Customers!B:B )</f>
        <v>Holden, Austin and Robinson</v>
      </c>
      <c r="O4334" s="3" t="str">
        <f>_xlfn.XLOOKUP(C4334,Books!A:A,Books!B:B)</f>
        <v>Choose level</v>
      </c>
      <c r="P4334" s="3" t="str">
        <f>INDEX(Customers!B:B,MATCH(D4334,Customers!A:A,0))</f>
        <v>Holden, Austin and Robinson</v>
      </c>
    </row>
    <row r="4335" spans="1:16">
      <c r="A4335" t="s">
        <v>4982</v>
      </c>
      <c r="B4335" s="5">
        <v>44980</v>
      </c>
      <c r="C4335" t="s">
        <v>44</v>
      </c>
      <c r="D4335" t="s">
        <v>528</v>
      </c>
      <c r="E4335">
        <v>6</v>
      </c>
      <c r="F4335" t="str">
        <f t="shared" si="268"/>
        <v>Bulk</v>
      </c>
      <c r="G4335" s="3">
        <v>295</v>
      </c>
      <c r="H4335">
        <v>0</v>
      </c>
      <c r="I4335" t="str">
        <f t="shared" si="269"/>
        <v>full price</v>
      </c>
      <c r="J4335" s="3">
        <f>Table3[[#This Row],[Quantity_Sold]]*Table3[[#This Row],[Selling_Price]]</f>
        <v>1770</v>
      </c>
      <c r="K4335" s="3">
        <f t="shared" si="270"/>
        <v>0</v>
      </c>
      <c r="L4335" s="3">
        <f t="shared" si="271"/>
        <v>1770</v>
      </c>
      <c r="M4335" s="3" t="str">
        <f>TEXT(Table3[[#This Row],[Date]], "mmmm")</f>
        <v>February</v>
      </c>
      <c r="N4335" s="3" t="str">
        <f>_xlfn.XLOOKUP(D4335,Customers!A:A,Customers!B:B )</f>
        <v>Solis, Snyder and Newton</v>
      </c>
      <c r="O4335" s="3" t="str">
        <f>_xlfn.XLOOKUP(C4335,Books!A:A,Books!B:B)</f>
        <v>Once suddenly</v>
      </c>
      <c r="P4335" s="3" t="str">
        <f>INDEX(Customers!B:B,MATCH(D4335,Customers!A:A,0))</f>
        <v>Solis, Snyder and Newton</v>
      </c>
    </row>
    <row r="4336" spans="1:16">
      <c r="A4336" t="s">
        <v>4983</v>
      </c>
      <c r="B4336" s="5">
        <v>44981</v>
      </c>
      <c r="C4336" t="s">
        <v>13</v>
      </c>
      <c r="D4336" t="s">
        <v>372</v>
      </c>
      <c r="E4336">
        <v>5</v>
      </c>
      <c r="F4336" t="str">
        <f t="shared" si="268"/>
        <v>normal</v>
      </c>
      <c r="G4336" s="3">
        <v>354</v>
      </c>
      <c r="H4336">
        <v>5</v>
      </c>
      <c r="I4336" t="str">
        <f t="shared" si="269"/>
        <v>discounted</v>
      </c>
      <c r="J4336" s="3">
        <f>Table3[[#This Row],[Quantity_Sold]]*Table3[[#This Row],[Selling_Price]]</f>
        <v>1770</v>
      </c>
      <c r="K4336" s="3">
        <f t="shared" si="270"/>
        <v>17.7</v>
      </c>
      <c r="L4336" s="3">
        <f t="shared" si="271"/>
        <v>1752.3</v>
      </c>
      <c r="M4336" s="3" t="str">
        <f>TEXT(Table3[[#This Row],[Date]], "mmmm")</f>
        <v>February</v>
      </c>
      <c r="N4336" s="3" t="str">
        <f>_xlfn.XLOOKUP(D4336,Customers!A:A,Customers!B:B )</f>
        <v>Lambert, Valdez and Garcia</v>
      </c>
      <c r="O4336" s="3" t="str">
        <f>_xlfn.XLOOKUP(C4336,Books!A:A,Books!B:B)</f>
        <v>Food ability</v>
      </c>
      <c r="P4336" s="3" t="str">
        <f>INDEX(Customers!B:B,MATCH(D4336,Customers!A:A,0))</f>
        <v>Lambert, Valdez and Garcia</v>
      </c>
    </row>
    <row r="4337" spans="1:16">
      <c r="A4337" t="s">
        <v>4984</v>
      </c>
      <c r="B4337" s="5">
        <v>44965</v>
      </c>
      <c r="C4337" t="s">
        <v>36</v>
      </c>
      <c r="D4337" t="s">
        <v>556</v>
      </c>
      <c r="E4337">
        <v>3</v>
      </c>
      <c r="F4337" t="str">
        <f t="shared" si="268"/>
        <v>normal</v>
      </c>
      <c r="G4337" s="3">
        <v>420</v>
      </c>
      <c r="H4337">
        <v>5</v>
      </c>
      <c r="I4337" t="str">
        <f t="shared" si="269"/>
        <v>discounted</v>
      </c>
      <c r="J4337" s="3">
        <f>Table3[[#This Row],[Quantity_Sold]]*Table3[[#This Row],[Selling_Price]]</f>
        <v>1260</v>
      </c>
      <c r="K4337" s="3">
        <f t="shared" si="270"/>
        <v>21</v>
      </c>
      <c r="L4337" s="3">
        <f t="shared" si="271"/>
        <v>1239</v>
      </c>
      <c r="M4337" s="3" t="str">
        <f>TEXT(Table3[[#This Row],[Date]], "mmmm")</f>
        <v>February</v>
      </c>
      <c r="N4337" s="3" t="str">
        <f>_xlfn.XLOOKUP(D4337,Customers!A:A,Customers!B:B )</f>
        <v>Richards Ltd</v>
      </c>
      <c r="O4337" s="3" t="str">
        <f>_xlfn.XLOOKUP(C4337,Books!A:A,Books!B:B)</f>
        <v>Try fast</v>
      </c>
      <c r="P4337" s="3" t="str">
        <f>INDEX(Customers!B:B,MATCH(D4337,Customers!A:A,0))</f>
        <v>Richards Ltd</v>
      </c>
    </row>
    <row r="4338" spans="1:16">
      <c r="A4338" t="s">
        <v>4985</v>
      </c>
      <c r="B4338" s="5">
        <v>44972</v>
      </c>
      <c r="C4338" t="s">
        <v>110</v>
      </c>
      <c r="D4338" t="s">
        <v>538</v>
      </c>
      <c r="E4338">
        <v>3</v>
      </c>
      <c r="F4338" t="str">
        <f t="shared" si="268"/>
        <v>normal</v>
      </c>
      <c r="G4338" s="3">
        <v>451</v>
      </c>
      <c r="H4338">
        <v>5</v>
      </c>
      <c r="I4338" t="str">
        <f t="shared" si="269"/>
        <v>discounted</v>
      </c>
      <c r="J4338" s="3">
        <f>Table3[[#This Row],[Quantity_Sold]]*Table3[[#This Row],[Selling_Price]]</f>
        <v>1353</v>
      </c>
      <c r="K4338" s="3">
        <f t="shared" si="270"/>
        <v>22.55</v>
      </c>
      <c r="L4338" s="3">
        <f t="shared" si="271"/>
        <v>1330.45</v>
      </c>
      <c r="M4338" s="3" t="str">
        <f>TEXT(Table3[[#This Row],[Date]], "mmmm")</f>
        <v>February</v>
      </c>
      <c r="N4338" s="3" t="str">
        <f>_xlfn.XLOOKUP(D4338,Customers!A:A,Customers!B:B )</f>
        <v>Savage, Boyle and Kennedy</v>
      </c>
      <c r="O4338" s="3" t="str">
        <f>_xlfn.XLOOKUP(C4338,Books!A:A,Books!B:B)</f>
        <v>Sense produce</v>
      </c>
      <c r="P4338" s="3" t="str">
        <f>INDEX(Customers!B:B,MATCH(D4338,Customers!A:A,0))</f>
        <v>Savage, Boyle and Kennedy</v>
      </c>
    </row>
    <row r="4339" spans="1:16">
      <c r="A4339" t="s">
        <v>4986</v>
      </c>
      <c r="B4339" s="5">
        <v>44975</v>
      </c>
      <c r="C4339" t="s">
        <v>4</v>
      </c>
      <c r="D4339" t="s">
        <v>196</v>
      </c>
      <c r="E4339">
        <v>9</v>
      </c>
      <c r="F4339" t="str">
        <f t="shared" si="268"/>
        <v>Bulk</v>
      </c>
      <c r="G4339" s="3">
        <v>418</v>
      </c>
      <c r="H4339">
        <v>15</v>
      </c>
      <c r="I4339" t="str">
        <f t="shared" si="269"/>
        <v>discounted</v>
      </c>
      <c r="J4339" s="3">
        <f>Table3[[#This Row],[Quantity_Sold]]*Table3[[#This Row],[Selling_Price]]</f>
        <v>3762</v>
      </c>
      <c r="K4339" s="3">
        <f t="shared" si="270"/>
        <v>62.7</v>
      </c>
      <c r="L4339" s="3">
        <f t="shared" si="271"/>
        <v>3699.3</v>
      </c>
      <c r="M4339" s="3" t="str">
        <f>TEXT(Table3[[#This Row],[Date]], "mmmm")</f>
        <v>February</v>
      </c>
      <c r="N4339" s="3" t="str">
        <f>_xlfn.XLOOKUP(D4339,Customers!A:A,Customers!B:B )</f>
        <v>Martinez-Monroe</v>
      </c>
      <c r="O4339" s="3" t="str">
        <f>_xlfn.XLOOKUP(C4339,Books!A:A,Books!B:B)</f>
        <v>Arrive ok</v>
      </c>
      <c r="P4339" s="3" t="str">
        <f>INDEX(Customers!B:B,MATCH(D4339,Customers!A:A,0))</f>
        <v>Martinez-Monroe</v>
      </c>
    </row>
    <row r="4340" spans="1:16">
      <c r="A4340" t="s">
        <v>4987</v>
      </c>
      <c r="B4340" s="5">
        <v>44962</v>
      </c>
      <c r="C4340" t="s">
        <v>56</v>
      </c>
      <c r="D4340" t="s">
        <v>216</v>
      </c>
      <c r="E4340">
        <v>3</v>
      </c>
      <c r="F4340" t="str">
        <f t="shared" si="268"/>
        <v>normal</v>
      </c>
      <c r="G4340" s="3">
        <v>222</v>
      </c>
      <c r="H4340">
        <v>0</v>
      </c>
      <c r="I4340" t="str">
        <f t="shared" si="269"/>
        <v>full price</v>
      </c>
      <c r="J4340" s="3">
        <f>Table3[[#This Row],[Quantity_Sold]]*Table3[[#This Row],[Selling_Price]]</f>
        <v>666</v>
      </c>
      <c r="K4340" s="3">
        <f t="shared" si="270"/>
        <v>0</v>
      </c>
      <c r="L4340" s="3">
        <f t="shared" si="271"/>
        <v>666</v>
      </c>
      <c r="M4340" s="3" t="str">
        <f>TEXT(Table3[[#This Row],[Date]], "mmmm")</f>
        <v>February</v>
      </c>
      <c r="N4340" s="3" t="str">
        <f>_xlfn.XLOOKUP(D4340,Customers!A:A,Customers!B:B )</f>
        <v>Evans PLC</v>
      </c>
      <c r="O4340" s="3" t="str">
        <f>_xlfn.XLOOKUP(C4340,Books!A:A,Books!B:B)</f>
        <v>Unit coach</v>
      </c>
      <c r="P4340" s="3" t="str">
        <f>INDEX(Customers!B:B,MATCH(D4340,Customers!A:A,0))</f>
        <v>Evans PLC</v>
      </c>
    </row>
    <row r="4341" spans="1:16">
      <c r="A4341" t="s">
        <v>4988</v>
      </c>
      <c r="B4341" s="5">
        <v>44970</v>
      </c>
      <c r="C4341" t="s">
        <v>68</v>
      </c>
      <c r="D4341" t="s">
        <v>526</v>
      </c>
      <c r="E4341">
        <v>5</v>
      </c>
      <c r="F4341" t="str">
        <f t="shared" si="268"/>
        <v>normal</v>
      </c>
      <c r="G4341" s="3">
        <v>410</v>
      </c>
      <c r="H4341">
        <v>15</v>
      </c>
      <c r="I4341" t="str">
        <f t="shared" si="269"/>
        <v>discounted</v>
      </c>
      <c r="J4341" s="3">
        <f>Table3[[#This Row],[Quantity_Sold]]*Table3[[#This Row],[Selling_Price]]</f>
        <v>2050</v>
      </c>
      <c r="K4341" s="3">
        <f t="shared" si="270"/>
        <v>61.5</v>
      </c>
      <c r="L4341" s="3">
        <f t="shared" si="271"/>
        <v>1988.5</v>
      </c>
      <c r="M4341" s="3" t="str">
        <f>TEXT(Table3[[#This Row],[Date]], "mmmm")</f>
        <v>February</v>
      </c>
      <c r="N4341" s="3" t="str">
        <f>_xlfn.XLOOKUP(D4341,Customers!A:A,Customers!B:B )</f>
        <v>Holden, Austin and Robinson</v>
      </c>
      <c r="O4341" s="3" t="str">
        <f>_xlfn.XLOOKUP(C4341,Books!A:A,Books!B:B)</f>
        <v>Audience will series</v>
      </c>
      <c r="P4341" s="3" t="str">
        <f>INDEX(Customers!B:B,MATCH(D4341,Customers!A:A,0))</f>
        <v>Holden, Austin and Robinson</v>
      </c>
    </row>
    <row r="4342" spans="1:16">
      <c r="A4342" t="s">
        <v>4989</v>
      </c>
      <c r="B4342" s="5">
        <v>44971</v>
      </c>
      <c r="C4342" t="s">
        <v>40</v>
      </c>
      <c r="D4342" t="s">
        <v>244</v>
      </c>
      <c r="E4342">
        <v>1</v>
      </c>
      <c r="F4342" t="str">
        <f t="shared" si="268"/>
        <v>normal</v>
      </c>
      <c r="G4342" s="3">
        <v>427</v>
      </c>
      <c r="H4342">
        <v>10</v>
      </c>
      <c r="I4342" t="str">
        <f t="shared" si="269"/>
        <v>discounted</v>
      </c>
      <c r="J4342" s="3">
        <f>Table3[[#This Row],[Quantity_Sold]]*Table3[[#This Row],[Selling_Price]]</f>
        <v>427</v>
      </c>
      <c r="K4342" s="3">
        <f t="shared" si="270"/>
        <v>42.7</v>
      </c>
      <c r="L4342" s="3">
        <f t="shared" si="271"/>
        <v>384.3</v>
      </c>
      <c r="M4342" s="3" t="str">
        <f>TEXT(Table3[[#This Row],[Date]], "mmmm")</f>
        <v>February</v>
      </c>
      <c r="N4342" s="3" t="str">
        <f>_xlfn.XLOOKUP(D4342,Customers!A:A,Customers!B:B )</f>
        <v>Byrd, Dixon and Kennedy</v>
      </c>
      <c r="O4342" s="3" t="str">
        <f>_xlfn.XLOOKUP(C4342,Books!A:A,Books!B:B)</f>
        <v>Big thought where</v>
      </c>
      <c r="P4342" s="3" t="str">
        <f>INDEX(Customers!B:B,MATCH(D4342,Customers!A:A,0))</f>
        <v>Byrd, Dixon and Kennedy</v>
      </c>
    </row>
    <row r="4343" spans="1:16">
      <c r="A4343" t="s">
        <v>4990</v>
      </c>
      <c r="B4343" s="5">
        <v>44967</v>
      </c>
      <c r="C4343" t="s">
        <v>98</v>
      </c>
      <c r="D4343" t="s">
        <v>462</v>
      </c>
      <c r="E4343">
        <v>2</v>
      </c>
      <c r="F4343" t="str">
        <f t="shared" si="268"/>
        <v>normal</v>
      </c>
      <c r="G4343" s="3">
        <v>206</v>
      </c>
      <c r="H4343">
        <v>5</v>
      </c>
      <c r="I4343" t="str">
        <f t="shared" si="269"/>
        <v>discounted</v>
      </c>
      <c r="J4343" s="3">
        <f>Table3[[#This Row],[Quantity_Sold]]*Table3[[#This Row],[Selling_Price]]</f>
        <v>412</v>
      </c>
      <c r="K4343" s="3">
        <f t="shared" si="270"/>
        <v>10.3</v>
      </c>
      <c r="L4343" s="3">
        <f t="shared" si="271"/>
        <v>401.7</v>
      </c>
      <c r="M4343" s="3" t="str">
        <f>TEXT(Table3[[#This Row],[Date]], "mmmm")</f>
        <v>February</v>
      </c>
      <c r="N4343" s="3" t="str">
        <f>_xlfn.XLOOKUP(D4343,Customers!A:A,Customers!B:B )</f>
        <v>Harris Ltd</v>
      </c>
      <c r="O4343" s="3" t="str">
        <f>_xlfn.XLOOKUP(C4343,Books!A:A,Books!B:B)</f>
        <v>Inside lot never discover</v>
      </c>
      <c r="P4343" s="3" t="str">
        <f>INDEX(Customers!B:B,MATCH(D4343,Customers!A:A,0))</f>
        <v>Harris Ltd</v>
      </c>
    </row>
    <row r="4344" spans="1:16">
      <c r="A4344" t="s">
        <v>4991</v>
      </c>
      <c r="B4344" s="5">
        <v>44963</v>
      </c>
      <c r="C4344" t="s">
        <v>118</v>
      </c>
      <c r="D4344" t="s">
        <v>570</v>
      </c>
      <c r="E4344">
        <v>6</v>
      </c>
      <c r="F4344" t="str">
        <f t="shared" si="268"/>
        <v>Bulk</v>
      </c>
      <c r="G4344" s="3">
        <v>192</v>
      </c>
      <c r="H4344">
        <v>10</v>
      </c>
      <c r="I4344" t="str">
        <f t="shared" si="269"/>
        <v>discounted</v>
      </c>
      <c r="J4344" s="3">
        <f>Table3[[#This Row],[Quantity_Sold]]*Table3[[#This Row],[Selling_Price]]</f>
        <v>1152</v>
      </c>
      <c r="K4344" s="3">
        <f t="shared" si="270"/>
        <v>19.2</v>
      </c>
      <c r="L4344" s="3">
        <f t="shared" si="271"/>
        <v>1132.8</v>
      </c>
      <c r="M4344" s="3" t="str">
        <f>TEXT(Table3[[#This Row],[Date]], "mmmm")</f>
        <v>February</v>
      </c>
      <c r="N4344" s="3" t="str">
        <f>_xlfn.XLOOKUP(D4344,Customers!A:A,Customers!B:B )</f>
        <v>Potter Group</v>
      </c>
      <c r="O4344" s="3" t="str">
        <f>_xlfn.XLOOKUP(C4344,Books!A:A,Books!B:B)</f>
        <v>Attorney</v>
      </c>
      <c r="P4344" s="3" t="str">
        <f>INDEX(Customers!B:B,MATCH(D4344,Customers!A:A,0))</f>
        <v>Potter Group</v>
      </c>
    </row>
    <row r="4345" spans="1:16">
      <c r="A4345" t="s">
        <v>4992</v>
      </c>
      <c r="B4345" s="5">
        <v>44982</v>
      </c>
      <c r="C4345" t="s">
        <v>62</v>
      </c>
      <c r="D4345" t="s">
        <v>278</v>
      </c>
      <c r="E4345">
        <v>6</v>
      </c>
      <c r="F4345" t="str">
        <f t="shared" si="268"/>
        <v>Bulk</v>
      </c>
      <c r="G4345" s="3">
        <v>336</v>
      </c>
      <c r="H4345">
        <v>10</v>
      </c>
      <c r="I4345" t="str">
        <f t="shared" si="269"/>
        <v>discounted</v>
      </c>
      <c r="J4345" s="3">
        <f>Table3[[#This Row],[Quantity_Sold]]*Table3[[#This Row],[Selling_Price]]</f>
        <v>2016</v>
      </c>
      <c r="K4345" s="3">
        <f t="shared" si="270"/>
        <v>33.6</v>
      </c>
      <c r="L4345" s="3">
        <f t="shared" si="271"/>
        <v>1982.4</v>
      </c>
      <c r="M4345" s="3" t="str">
        <f>TEXT(Table3[[#This Row],[Date]], "mmmm")</f>
        <v>February</v>
      </c>
      <c r="N4345" s="3" t="str">
        <f>_xlfn.XLOOKUP(D4345,Customers!A:A,Customers!B:B )</f>
        <v>Reid, Chavez and Flowers</v>
      </c>
      <c r="O4345" s="3" t="str">
        <f>_xlfn.XLOOKUP(C4345,Books!A:A,Books!B:B)</f>
        <v>Wife get age</v>
      </c>
      <c r="P4345" s="3" t="str">
        <f>INDEX(Customers!B:B,MATCH(D4345,Customers!A:A,0))</f>
        <v>Reid, Chavez and Flowers</v>
      </c>
    </row>
    <row r="4346" spans="1:16">
      <c r="A4346" t="s">
        <v>4993</v>
      </c>
      <c r="B4346" s="5">
        <v>44983</v>
      </c>
      <c r="C4346" t="s">
        <v>22</v>
      </c>
      <c r="D4346" t="s">
        <v>416</v>
      </c>
      <c r="E4346">
        <v>9</v>
      </c>
      <c r="F4346" t="str">
        <f t="shared" si="268"/>
        <v>Bulk</v>
      </c>
      <c r="G4346" s="3">
        <v>332</v>
      </c>
      <c r="H4346">
        <v>10</v>
      </c>
      <c r="I4346" t="str">
        <f t="shared" si="269"/>
        <v>discounted</v>
      </c>
      <c r="J4346" s="3">
        <f>Table3[[#This Row],[Quantity_Sold]]*Table3[[#This Row],[Selling_Price]]</f>
        <v>2988</v>
      </c>
      <c r="K4346" s="3">
        <f t="shared" si="270"/>
        <v>33.200000000000003</v>
      </c>
      <c r="L4346" s="3">
        <f t="shared" si="271"/>
        <v>2954.8</v>
      </c>
      <c r="M4346" s="3" t="str">
        <f>TEXT(Table3[[#This Row],[Date]], "mmmm")</f>
        <v>February</v>
      </c>
      <c r="N4346" s="3" t="str">
        <f>_xlfn.XLOOKUP(D4346,Customers!A:A,Customers!B:B )</f>
        <v>Ashley, Delgado and Hernandez</v>
      </c>
      <c r="O4346" s="3" t="str">
        <f>_xlfn.XLOOKUP(C4346,Books!A:A,Books!B:B)</f>
        <v>Loss peace on</v>
      </c>
      <c r="P4346" s="3" t="str">
        <f>INDEX(Customers!B:B,MATCH(D4346,Customers!A:A,0))</f>
        <v>Ashley, Delgado and Hernandez</v>
      </c>
    </row>
    <row r="4347" spans="1:16">
      <c r="A4347" t="s">
        <v>4994</v>
      </c>
      <c r="B4347" s="5">
        <v>44982</v>
      </c>
      <c r="C4347" t="s">
        <v>110</v>
      </c>
      <c r="D4347" t="s">
        <v>380</v>
      </c>
      <c r="E4347">
        <v>10</v>
      </c>
      <c r="F4347" t="str">
        <f t="shared" si="268"/>
        <v>Bulk</v>
      </c>
      <c r="G4347" s="3">
        <v>451</v>
      </c>
      <c r="H4347">
        <v>15</v>
      </c>
      <c r="I4347" t="str">
        <f t="shared" si="269"/>
        <v>discounted</v>
      </c>
      <c r="J4347" s="3">
        <f>Table3[[#This Row],[Quantity_Sold]]*Table3[[#This Row],[Selling_Price]]</f>
        <v>4510</v>
      </c>
      <c r="K4347" s="3">
        <f t="shared" si="270"/>
        <v>67.650000000000006</v>
      </c>
      <c r="L4347" s="3">
        <f t="shared" si="271"/>
        <v>4442.3500000000004</v>
      </c>
      <c r="M4347" s="3" t="str">
        <f>TEXT(Table3[[#This Row],[Date]], "mmmm")</f>
        <v>February</v>
      </c>
      <c r="N4347" s="3" t="str">
        <f>_xlfn.XLOOKUP(D4347,Customers!A:A,Customers!B:B )</f>
        <v>Barnes-Johnson</v>
      </c>
      <c r="O4347" s="3" t="str">
        <f>_xlfn.XLOOKUP(C4347,Books!A:A,Books!B:B)</f>
        <v>Sense produce</v>
      </c>
      <c r="P4347" s="3" t="str">
        <f>INDEX(Customers!B:B,MATCH(D4347,Customers!A:A,0))</f>
        <v>Barnes-Johnson</v>
      </c>
    </row>
    <row r="4348" spans="1:16">
      <c r="A4348" t="s">
        <v>4995</v>
      </c>
      <c r="B4348" s="5">
        <v>44982</v>
      </c>
      <c r="C4348" t="s">
        <v>20</v>
      </c>
      <c r="D4348" t="s">
        <v>276</v>
      </c>
      <c r="E4348">
        <v>2</v>
      </c>
      <c r="F4348" t="str">
        <f t="shared" si="268"/>
        <v>normal</v>
      </c>
      <c r="G4348" s="3">
        <v>213</v>
      </c>
      <c r="H4348">
        <v>10</v>
      </c>
      <c r="I4348" t="str">
        <f t="shared" si="269"/>
        <v>discounted</v>
      </c>
      <c r="J4348" s="3">
        <f>Table3[[#This Row],[Quantity_Sold]]*Table3[[#This Row],[Selling_Price]]</f>
        <v>426</v>
      </c>
      <c r="K4348" s="3">
        <f t="shared" si="270"/>
        <v>21.3</v>
      </c>
      <c r="L4348" s="3">
        <f t="shared" si="271"/>
        <v>404.7</v>
      </c>
      <c r="M4348" s="3" t="str">
        <f>TEXT(Table3[[#This Row],[Date]], "mmmm")</f>
        <v>February</v>
      </c>
      <c r="N4348" s="3" t="str">
        <f>_xlfn.XLOOKUP(D4348,Customers!A:A,Customers!B:B )</f>
        <v>Johnston and Sons</v>
      </c>
      <c r="O4348" s="3" t="str">
        <f>_xlfn.XLOOKUP(C4348,Books!A:A,Books!B:B)</f>
        <v>System they</v>
      </c>
      <c r="P4348" s="3" t="str">
        <f>INDEX(Customers!B:B,MATCH(D4348,Customers!A:A,0))</f>
        <v>Johnston and Sons</v>
      </c>
    </row>
    <row r="4349" spans="1:16">
      <c r="A4349" t="s">
        <v>4996</v>
      </c>
      <c r="B4349" s="5">
        <v>44971</v>
      </c>
      <c r="C4349" t="s">
        <v>10</v>
      </c>
      <c r="D4349" t="s">
        <v>346</v>
      </c>
      <c r="E4349">
        <v>9</v>
      </c>
      <c r="F4349" t="str">
        <f t="shared" si="268"/>
        <v>Bulk</v>
      </c>
      <c r="G4349" s="3">
        <v>167</v>
      </c>
      <c r="H4349">
        <v>15</v>
      </c>
      <c r="I4349" t="str">
        <f t="shared" si="269"/>
        <v>discounted</v>
      </c>
      <c r="J4349" s="3">
        <f>Table3[[#This Row],[Quantity_Sold]]*Table3[[#This Row],[Selling_Price]]</f>
        <v>1503</v>
      </c>
      <c r="K4349" s="3">
        <f t="shared" si="270"/>
        <v>25.05</v>
      </c>
      <c r="L4349" s="3">
        <f t="shared" si="271"/>
        <v>1477.95</v>
      </c>
      <c r="M4349" s="3" t="str">
        <f>TEXT(Table3[[#This Row],[Date]], "mmmm")</f>
        <v>February</v>
      </c>
      <c r="N4349" s="3" t="str">
        <f>_xlfn.XLOOKUP(D4349,Customers!A:A,Customers!B:B )</f>
        <v>Palmer Inc</v>
      </c>
      <c r="O4349" s="3" t="str">
        <f>_xlfn.XLOOKUP(C4349,Books!A:A,Books!B:B)</f>
        <v>Late</v>
      </c>
      <c r="P4349" s="3" t="str">
        <f>INDEX(Customers!B:B,MATCH(D4349,Customers!A:A,0))</f>
        <v>Palmer Inc</v>
      </c>
    </row>
    <row r="4350" spans="1:16">
      <c r="A4350" t="s">
        <v>4997</v>
      </c>
      <c r="B4350" s="5">
        <v>44959</v>
      </c>
      <c r="C4350" t="s">
        <v>54</v>
      </c>
      <c r="D4350" t="s">
        <v>426</v>
      </c>
      <c r="E4350">
        <v>6</v>
      </c>
      <c r="F4350" t="str">
        <f t="shared" si="268"/>
        <v>Bulk</v>
      </c>
      <c r="G4350" s="3">
        <v>421</v>
      </c>
      <c r="H4350">
        <v>15</v>
      </c>
      <c r="I4350" t="str">
        <f t="shared" si="269"/>
        <v>discounted</v>
      </c>
      <c r="J4350" s="3">
        <f>Table3[[#This Row],[Quantity_Sold]]*Table3[[#This Row],[Selling_Price]]</f>
        <v>2526</v>
      </c>
      <c r="K4350" s="3">
        <f t="shared" si="270"/>
        <v>63.15</v>
      </c>
      <c r="L4350" s="3">
        <f t="shared" si="271"/>
        <v>2462.85</v>
      </c>
      <c r="M4350" s="3" t="str">
        <f>TEXT(Table3[[#This Row],[Date]], "mmmm")</f>
        <v>February</v>
      </c>
      <c r="N4350" s="3" t="str">
        <f>_xlfn.XLOOKUP(D4350,Customers!A:A,Customers!B:B )</f>
        <v>Martinez-Stout</v>
      </c>
      <c r="O4350" s="3" t="str">
        <f>_xlfn.XLOOKUP(C4350,Books!A:A,Books!B:B)</f>
        <v>Author director</v>
      </c>
      <c r="P4350" s="3" t="str">
        <f>INDEX(Customers!B:B,MATCH(D4350,Customers!A:A,0))</f>
        <v>Martinez-Stout</v>
      </c>
    </row>
    <row r="4351" spans="1:16">
      <c r="A4351" t="s">
        <v>4998</v>
      </c>
      <c r="B4351" s="5">
        <v>44958</v>
      </c>
      <c r="C4351" t="s">
        <v>90</v>
      </c>
      <c r="D4351" t="s">
        <v>304</v>
      </c>
      <c r="E4351">
        <v>8</v>
      </c>
      <c r="F4351" t="str">
        <f t="shared" si="268"/>
        <v>Bulk</v>
      </c>
      <c r="G4351" s="3">
        <v>222</v>
      </c>
      <c r="H4351">
        <v>15</v>
      </c>
      <c r="I4351" t="str">
        <f t="shared" si="269"/>
        <v>discounted</v>
      </c>
      <c r="J4351" s="3">
        <f>Table3[[#This Row],[Quantity_Sold]]*Table3[[#This Row],[Selling_Price]]</f>
        <v>1776</v>
      </c>
      <c r="K4351" s="3">
        <f t="shared" si="270"/>
        <v>33.299999999999997</v>
      </c>
      <c r="L4351" s="3">
        <f t="shared" si="271"/>
        <v>1742.7</v>
      </c>
      <c r="M4351" s="3" t="str">
        <f>TEXT(Table3[[#This Row],[Date]], "mmmm")</f>
        <v>February</v>
      </c>
      <c r="N4351" s="3" t="str">
        <f>_xlfn.XLOOKUP(D4351,Customers!A:A,Customers!B:B )</f>
        <v>Roberts, Silva and Gray</v>
      </c>
      <c r="O4351" s="3" t="str">
        <f>_xlfn.XLOOKUP(C4351,Books!A:A,Books!B:B)</f>
        <v>Remember approach buy</v>
      </c>
      <c r="P4351" s="3" t="str">
        <f>INDEX(Customers!B:B,MATCH(D4351,Customers!A:A,0))</f>
        <v>Roberts, Silva and Gray</v>
      </c>
    </row>
    <row r="4352" spans="1:16">
      <c r="A4352" t="s">
        <v>4999</v>
      </c>
      <c r="B4352" s="5">
        <v>44983</v>
      </c>
      <c r="C4352" t="s">
        <v>106</v>
      </c>
      <c r="D4352" t="s">
        <v>228</v>
      </c>
      <c r="E4352">
        <v>1</v>
      </c>
      <c r="F4352" t="str">
        <f t="shared" si="268"/>
        <v>normal</v>
      </c>
      <c r="G4352" s="3">
        <v>219</v>
      </c>
      <c r="H4352">
        <v>10</v>
      </c>
      <c r="I4352" t="str">
        <f t="shared" si="269"/>
        <v>discounted</v>
      </c>
      <c r="J4352" s="3">
        <f>Table3[[#This Row],[Quantity_Sold]]*Table3[[#This Row],[Selling_Price]]</f>
        <v>219</v>
      </c>
      <c r="K4352" s="3">
        <f t="shared" si="270"/>
        <v>21.9</v>
      </c>
      <c r="L4352" s="3">
        <f t="shared" si="271"/>
        <v>197.1</v>
      </c>
      <c r="M4352" s="3" t="str">
        <f>TEXT(Table3[[#This Row],[Date]], "mmmm")</f>
        <v>February</v>
      </c>
      <c r="N4352" s="3" t="str">
        <f>_xlfn.XLOOKUP(D4352,Customers!A:A,Customers!B:B )</f>
        <v>Gonzalez, Perry and Gonzalez</v>
      </c>
      <c r="O4352" s="3" t="str">
        <f>_xlfn.XLOOKUP(C4352,Books!A:A,Books!B:B)</f>
        <v>Some may</v>
      </c>
      <c r="P4352" s="3" t="str">
        <f>INDEX(Customers!B:B,MATCH(D4352,Customers!A:A,0))</f>
        <v>Gonzalez, Perry and Gonzalez</v>
      </c>
    </row>
    <row r="4353" spans="1:16">
      <c r="A4353" t="s">
        <v>5000</v>
      </c>
      <c r="B4353" s="5">
        <v>44974</v>
      </c>
      <c r="C4353" t="s">
        <v>7</v>
      </c>
      <c r="D4353" t="s">
        <v>372</v>
      </c>
      <c r="E4353">
        <v>4</v>
      </c>
      <c r="F4353" t="str">
        <f t="shared" si="268"/>
        <v>normal</v>
      </c>
      <c r="G4353" s="3">
        <v>341</v>
      </c>
      <c r="H4353">
        <v>0</v>
      </c>
      <c r="I4353" t="str">
        <f t="shared" si="269"/>
        <v>full price</v>
      </c>
      <c r="J4353" s="3">
        <f>Table3[[#This Row],[Quantity_Sold]]*Table3[[#This Row],[Selling_Price]]</f>
        <v>1364</v>
      </c>
      <c r="K4353" s="3">
        <f t="shared" si="270"/>
        <v>0</v>
      </c>
      <c r="L4353" s="3">
        <f t="shared" si="271"/>
        <v>1364</v>
      </c>
      <c r="M4353" s="3" t="str">
        <f>TEXT(Table3[[#This Row],[Date]], "mmmm")</f>
        <v>February</v>
      </c>
      <c r="N4353" s="3" t="str">
        <f>_xlfn.XLOOKUP(D4353,Customers!A:A,Customers!B:B )</f>
        <v>Lambert, Valdez and Garcia</v>
      </c>
      <c r="O4353" s="3" t="str">
        <f>_xlfn.XLOOKUP(C4353,Books!A:A,Books!B:B)</f>
        <v>Key protect simple fall</v>
      </c>
      <c r="P4353" s="3" t="str">
        <f>INDEX(Customers!B:B,MATCH(D4353,Customers!A:A,0))</f>
        <v>Lambert, Valdez and Garcia</v>
      </c>
    </row>
    <row r="4354" spans="1:16">
      <c r="A4354" t="s">
        <v>5001</v>
      </c>
      <c r="B4354" s="5">
        <v>44981</v>
      </c>
      <c r="C4354" t="s">
        <v>18</v>
      </c>
      <c r="D4354" t="s">
        <v>514</v>
      </c>
      <c r="E4354">
        <v>6</v>
      </c>
      <c r="F4354" t="str">
        <f t="shared" ref="F4354:F4417" si="272">IF(E4354&gt;5,"Bulk","normal")</f>
        <v>Bulk</v>
      </c>
      <c r="G4354" s="3">
        <v>500</v>
      </c>
      <c r="H4354">
        <v>15</v>
      </c>
      <c r="I4354" t="str">
        <f t="shared" ref="I4354:I4417" si="273">IF(H4354&gt;0,"discounted","full price")</f>
        <v>discounted</v>
      </c>
      <c r="J4354" s="3">
        <f>Table3[[#This Row],[Quantity_Sold]]*Table3[[#This Row],[Selling_Price]]</f>
        <v>3000</v>
      </c>
      <c r="K4354" s="3">
        <f t="shared" ref="K4354:K4417" si="274">H4354*G4354/100</f>
        <v>75</v>
      </c>
      <c r="L4354" s="3">
        <f t="shared" ref="L4354:L4417" si="275">J4354-K4354</f>
        <v>2925</v>
      </c>
      <c r="M4354" s="3" t="str">
        <f>TEXT(Table3[[#This Row],[Date]], "mmmm")</f>
        <v>February</v>
      </c>
      <c r="N4354" s="3" t="str">
        <f>_xlfn.XLOOKUP(D4354,Customers!A:A,Customers!B:B )</f>
        <v>Contreras Inc</v>
      </c>
      <c r="O4354" s="3" t="str">
        <f>_xlfn.XLOOKUP(C4354,Books!A:A,Books!B:B)</f>
        <v>Cell become</v>
      </c>
      <c r="P4354" s="3" t="str">
        <f>INDEX(Customers!B:B,MATCH(D4354,Customers!A:A,0))</f>
        <v>Contreras Inc</v>
      </c>
    </row>
    <row r="4355" spans="1:16">
      <c r="A4355" t="s">
        <v>5002</v>
      </c>
      <c r="B4355" s="5">
        <v>44972</v>
      </c>
      <c r="C4355" t="s">
        <v>94</v>
      </c>
      <c r="D4355" t="s">
        <v>564</v>
      </c>
      <c r="E4355">
        <v>4</v>
      </c>
      <c r="F4355" t="str">
        <f t="shared" si="272"/>
        <v>normal</v>
      </c>
      <c r="G4355" s="3">
        <v>262</v>
      </c>
      <c r="H4355">
        <v>15</v>
      </c>
      <c r="I4355" t="str">
        <f t="shared" si="273"/>
        <v>discounted</v>
      </c>
      <c r="J4355" s="3">
        <f>Table3[[#This Row],[Quantity_Sold]]*Table3[[#This Row],[Selling_Price]]</f>
        <v>1048</v>
      </c>
      <c r="K4355" s="3">
        <f t="shared" si="274"/>
        <v>39.299999999999997</v>
      </c>
      <c r="L4355" s="3">
        <f t="shared" si="275"/>
        <v>1008.7</v>
      </c>
      <c r="M4355" s="3" t="str">
        <f>TEXT(Table3[[#This Row],[Date]], "mmmm")</f>
        <v>February</v>
      </c>
      <c r="N4355" s="3" t="str">
        <f>_xlfn.XLOOKUP(D4355,Customers!A:A,Customers!B:B )</f>
        <v>Hernandez, Castaneda and Khan</v>
      </c>
      <c r="O4355" s="3" t="str">
        <f>_xlfn.XLOOKUP(C4355,Books!A:A,Books!B:B)</f>
        <v>Number owner</v>
      </c>
      <c r="P4355" s="3" t="str">
        <f>INDEX(Customers!B:B,MATCH(D4355,Customers!A:A,0))</f>
        <v>Hernandez, Castaneda and Khan</v>
      </c>
    </row>
    <row r="4356" spans="1:16">
      <c r="A4356" t="s">
        <v>5003</v>
      </c>
      <c r="B4356" s="5">
        <v>44971</v>
      </c>
      <c r="C4356" t="s">
        <v>70</v>
      </c>
      <c r="D4356" t="s">
        <v>332</v>
      </c>
      <c r="E4356">
        <v>3</v>
      </c>
      <c r="F4356" t="str">
        <f t="shared" si="272"/>
        <v>normal</v>
      </c>
      <c r="G4356" s="3">
        <v>370</v>
      </c>
      <c r="H4356">
        <v>10</v>
      </c>
      <c r="I4356" t="str">
        <f t="shared" si="273"/>
        <v>discounted</v>
      </c>
      <c r="J4356" s="3">
        <f>Table3[[#This Row],[Quantity_Sold]]*Table3[[#This Row],[Selling_Price]]</f>
        <v>1110</v>
      </c>
      <c r="K4356" s="3">
        <f t="shared" si="274"/>
        <v>37</v>
      </c>
      <c r="L4356" s="3">
        <f t="shared" si="275"/>
        <v>1073</v>
      </c>
      <c r="M4356" s="3" t="str">
        <f>TEXT(Table3[[#This Row],[Date]], "mmmm")</f>
        <v>February</v>
      </c>
      <c r="N4356" s="3" t="str">
        <f>_xlfn.XLOOKUP(D4356,Customers!A:A,Customers!B:B )</f>
        <v>Powell-Cox</v>
      </c>
      <c r="O4356" s="3" t="str">
        <f>_xlfn.XLOOKUP(C4356,Books!A:A,Books!B:B)</f>
        <v>Assume wrong</v>
      </c>
      <c r="P4356" s="3" t="str">
        <f>INDEX(Customers!B:B,MATCH(D4356,Customers!A:A,0))</f>
        <v>Powell-Cox</v>
      </c>
    </row>
    <row r="4357" spans="1:16">
      <c r="A4357" t="s">
        <v>5004</v>
      </c>
      <c r="B4357" s="5">
        <v>44977</v>
      </c>
      <c r="C4357" t="s">
        <v>22</v>
      </c>
      <c r="D4357" t="s">
        <v>268</v>
      </c>
      <c r="E4357">
        <v>8</v>
      </c>
      <c r="F4357" t="str">
        <f t="shared" si="272"/>
        <v>Bulk</v>
      </c>
      <c r="G4357" s="3">
        <v>332</v>
      </c>
      <c r="H4357">
        <v>15</v>
      </c>
      <c r="I4357" t="str">
        <f t="shared" si="273"/>
        <v>discounted</v>
      </c>
      <c r="J4357" s="3">
        <f>Table3[[#This Row],[Quantity_Sold]]*Table3[[#This Row],[Selling_Price]]</f>
        <v>2656</v>
      </c>
      <c r="K4357" s="3">
        <f t="shared" si="274"/>
        <v>49.8</v>
      </c>
      <c r="L4357" s="3">
        <f t="shared" si="275"/>
        <v>2606.1999999999998</v>
      </c>
      <c r="M4357" s="3" t="str">
        <f>TEXT(Table3[[#This Row],[Date]], "mmmm")</f>
        <v>February</v>
      </c>
      <c r="N4357" s="3" t="str">
        <f>_xlfn.XLOOKUP(D4357,Customers!A:A,Customers!B:B )</f>
        <v>Williams-Hart</v>
      </c>
      <c r="O4357" s="3" t="str">
        <f>_xlfn.XLOOKUP(C4357,Books!A:A,Books!B:B)</f>
        <v>Loss peace on</v>
      </c>
      <c r="P4357" s="3" t="str">
        <f>INDEX(Customers!B:B,MATCH(D4357,Customers!A:A,0))</f>
        <v>Williams-Hart</v>
      </c>
    </row>
    <row r="4358" spans="1:16">
      <c r="A4358" t="s">
        <v>5005</v>
      </c>
      <c r="B4358" s="5">
        <v>44965</v>
      </c>
      <c r="C4358" t="s">
        <v>66</v>
      </c>
      <c r="D4358" t="s">
        <v>208</v>
      </c>
      <c r="E4358">
        <v>3</v>
      </c>
      <c r="F4358" t="str">
        <f t="shared" si="272"/>
        <v>normal</v>
      </c>
      <c r="G4358" s="3">
        <v>271</v>
      </c>
      <c r="H4358">
        <v>10</v>
      </c>
      <c r="I4358" t="str">
        <f t="shared" si="273"/>
        <v>discounted</v>
      </c>
      <c r="J4358" s="3">
        <f>Table3[[#This Row],[Quantity_Sold]]*Table3[[#This Row],[Selling_Price]]</f>
        <v>813</v>
      </c>
      <c r="K4358" s="3">
        <f t="shared" si="274"/>
        <v>27.1</v>
      </c>
      <c r="L4358" s="3">
        <f t="shared" si="275"/>
        <v>785.9</v>
      </c>
      <c r="M4358" s="3" t="str">
        <f>TEXT(Table3[[#This Row],[Date]], "mmmm")</f>
        <v>February</v>
      </c>
      <c r="N4358" s="3" t="str">
        <f>_xlfn.XLOOKUP(D4358,Customers!A:A,Customers!B:B )</f>
        <v>Smith-Proctor</v>
      </c>
      <c r="O4358" s="3" t="str">
        <f>_xlfn.XLOOKUP(C4358,Books!A:A,Books!B:B)</f>
        <v>Easy citizen time</v>
      </c>
      <c r="P4358" s="3" t="str">
        <f>INDEX(Customers!B:B,MATCH(D4358,Customers!A:A,0))</f>
        <v>Smith-Proctor</v>
      </c>
    </row>
    <row r="4359" spans="1:16">
      <c r="A4359" t="s">
        <v>5006</v>
      </c>
      <c r="B4359" s="5">
        <v>44984</v>
      </c>
      <c r="C4359" t="s">
        <v>26</v>
      </c>
      <c r="D4359" t="s">
        <v>155</v>
      </c>
      <c r="E4359">
        <v>1</v>
      </c>
      <c r="F4359" t="str">
        <f t="shared" si="272"/>
        <v>normal</v>
      </c>
      <c r="G4359" s="3">
        <v>210</v>
      </c>
      <c r="H4359">
        <v>0</v>
      </c>
      <c r="I4359" t="str">
        <f t="shared" si="273"/>
        <v>full price</v>
      </c>
      <c r="J4359" s="3">
        <f>Table3[[#This Row],[Quantity_Sold]]*Table3[[#This Row],[Selling_Price]]</f>
        <v>210</v>
      </c>
      <c r="K4359" s="3">
        <f t="shared" si="274"/>
        <v>0</v>
      </c>
      <c r="L4359" s="3">
        <f t="shared" si="275"/>
        <v>210</v>
      </c>
      <c r="M4359" s="3" t="str">
        <f>TEXT(Table3[[#This Row],[Date]], "mmmm")</f>
        <v>February</v>
      </c>
      <c r="N4359" s="3" t="str">
        <f>_xlfn.XLOOKUP(D4359,Customers!A:A,Customers!B:B )</f>
        <v>Gibson Ltd</v>
      </c>
      <c r="O4359" s="3" t="str">
        <f>_xlfn.XLOOKUP(C4359,Books!A:A,Books!B:B)</f>
        <v>Nearly material</v>
      </c>
      <c r="P4359" s="3" t="str">
        <f>INDEX(Customers!B:B,MATCH(D4359,Customers!A:A,0))</f>
        <v>Gibson Ltd</v>
      </c>
    </row>
    <row r="4360" spans="1:16">
      <c r="A4360" t="s">
        <v>5007</v>
      </c>
      <c r="B4360" s="5">
        <v>44971</v>
      </c>
      <c r="C4360" t="s">
        <v>94</v>
      </c>
      <c r="D4360" t="s">
        <v>606</v>
      </c>
      <c r="E4360">
        <v>3</v>
      </c>
      <c r="F4360" t="str">
        <f t="shared" si="272"/>
        <v>normal</v>
      </c>
      <c r="G4360" s="3">
        <v>262</v>
      </c>
      <c r="H4360">
        <v>5</v>
      </c>
      <c r="I4360" t="str">
        <f t="shared" si="273"/>
        <v>discounted</v>
      </c>
      <c r="J4360" s="3">
        <f>Table3[[#This Row],[Quantity_Sold]]*Table3[[#This Row],[Selling_Price]]</f>
        <v>786</v>
      </c>
      <c r="K4360" s="3">
        <f t="shared" si="274"/>
        <v>13.1</v>
      </c>
      <c r="L4360" s="3">
        <f t="shared" si="275"/>
        <v>772.9</v>
      </c>
      <c r="M4360" s="3" t="str">
        <f>TEXT(Table3[[#This Row],[Date]], "mmmm")</f>
        <v>February</v>
      </c>
      <c r="N4360" s="3" t="str">
        <f>_xlfn.XLOOKUP(D4360,Customers!A:A,Customers!B:B )</f>
        <v>Jackson Inc</v>
      </c>
      <c r="O4360" s="3" t="str">
        <f>_xlfn.XLOOKUP(C4360,Books!A:A,Books!B:B)</f>
        <v>Number owner</v>
      </c>
      <c r="P4360" s="3" t="str">
        <f>INDEX(Customers!B:B,MATCH(D4360,Customers!A:A,0))</f>
        <v>Jackson Inc</v>
      </c>
    </row>
    <row r="4361" spans="1:16">
      <c r="A4361" t="s">
        <v>5008</v>
      </c>
      <c r="B4361" s="5">
        <v>44985</v>
      </c>
      <c r="C4361" t="s">
        <v>30</v>
      </c>
      <c r="D4361" t="s">
        <v>218</v>
      </c>
      <c r="E4361">
        <v>10</v>
      </c>
      <c r="F4361" t="str">
        <f t="shared" si="272"/>
        <v>Bulk</v>
      </c>
      <c r="G4361" s="3">
        <v>281</v>
      </c>
      <c r="H4361">
        <v>5</v>
      </c>
      <c r="I4361" t="str">
        <f t="shared" si="273"/>
        <v>discounted</v>
      </c>
      <c r="J4361" s="3">
        <f>Table3[[#This Row],[Quantity_Sold]]*Table3[[#This Row],[Selling_Price]]</f>
        <v>2810</v>
      </c>
      <c r="K4361" s="3">
        <f t="shared" si="274"/>
        <v>14.05</v>
      </c>
      <c r="L4361" s="3">
        <f t="shared" si="275"/>
        <v>2795.95</v>
      </c>
      <c r="M4361" s="3" t="str">
        <f>TEXT(Table3[[#This Row],[Date]], "mmmm")</f>
        <v>February</v>
      </c>
      <c r="N4361" s="3" t="str">
        <f>_xlfn.XLOOKUP(D4361,Customers!A:A,Customers!B:B )</f>
        <v>Fox-Williams</v>
      </c>
      <c r="O4361" s="3" t="str">
        <f>_xlfn.XLOOKUP(C4361,Books!A:A,Books!B:B)</f>
        <v>Remember serve</v>
      </c>
      <c r="P4361" s="3" t="str">
        <f>INDEX(Customers!B:B,MATCH(D4361,Customers!A:A,0))</f>
        <v>Fox-Williams</v>
      </c>
    </row>
    <row r="4362" spans="1:16">
      <c r="A4362" t="s">
        <v>5009</v>
      </c>
      <c r="B4362" s="5">
        <v>44962</v>
      </c>
      <c r="C4362" t="s">
        <v>10</v>
      </c>
      <c r="D4362" t="s">
        <v>602</v>
      </c>
      <c r="E4362">
        <v>5</v>
      </c>
      <c r="F4362" t="str">
        <f t="shared" si="272"/>
        <v>normal</v>
      </c>
      <c r="G4362" s="3">
        <v>167</v>
      </c>
      <c r="H4362">
        <v>15</v>
      </c>
      <c r="I4362" t="str">
        <f t="shared" si="273"/>
        <v>discounted</v>
      </c>
      <c r="J4362" s="3">
        <f>Table3[[#This Row],[Quantity_Sold]]*Table3[[#This Row],[Selling_Price]]</f>
        <v>835</v>
      </c>
      <c r="K4362" s="3">
        <f t="shared" si="274"/>
        <v>25.05</v>
      </c>
      <c r="L4362" s="3">
        <f t="shared" si="275"/>
        <v>809.95</v>
      </c>
      <c r="M4362" s="3" t="str">
        <f>TEXT(Table3[[#This Row],[Date]], "mmmm")</f>
        <v>February</v>
      </c>
      <c r="N4362" s="3" t="str">
        <f>_xlfn.XLOOKUP(D4362,Customers!A:A,Customers!B:B )</f>
        <v>Spears, Matthews and Ellis</v>
      </c>
      <c r="O4362" s="3" t="str">
        <f>_xlfn.XLOOKUP(C4362,Books!A:A,Books!B:B)</f>
        <v>Late</v>
      </c>
      <c r="P4362" s="3" t="str">
        <f>INDEX(Customers!B:B,MATCH(D4362,Customers!A:A,0))</f>
        <v>Spears, Matthews and Ellis</v>
      </c>
    </row>
    <row r="4363" spans="1:16">
      <c r="A4363" t="s">
        <v>5010</v>
      </c>
      <c r="B4363" s="5">
        <v>44972</v>
      </c>
      <c r="C4363" t="s">
        <v>108</v>
      </c>
      <c r="D4363" t="s">
        <v>444</v>
      </c>
      <c r="E4363">
        <v>6</v>
      </c>
      <c r="F4363" t="str">
        <f t="shared" si="272"/>
        <v>Bulk</v>
      </c>
      <c r="G4363" s="3">
        <v>287</v>
      </c>
      <c r="H4363">
        <v>15</v>
      </c>
      <c r="I4363" t="str">
        <f t="shared" si="273"/>
        <v>discounted</v>
      </c>
      <c r="J4363" s="3">
        <f>Table3[[#This Row],[Quantity_Sold]]*Table3[[#This Row],[Selling_Price]]</f>
        <v>1722</v>
      </c>
      <c r="K4363" s="3">
        <f t="shared" si="274"/>
        <v>43.05</v>
      </c>
      <c r="L4363" s="3">
        <f t="shared" si="275"/>
        <v>1678.95</v>
      </c>
      <c r="M4363" s="3" t="str">
        <f>TEXT(Table3[[#This Row],[Date]], "mmmm")</f>
        <v>February</v>
      </c>
      <c r="N4363" s="3" t="str">
        <f>_xlfn.XLOOKUP(D4363,Customers!A:A,Customers!B:B )</f>
        <v>Larson and Sons</v>
      </c>
      <c r="O4363" s="3" t="str">
        <f>_xlfn.XLOOKUP(C4363,Books!A:A,Books!B:B)</f>
        <v>Front</v>
      </c>
      <c r="P4363" s="3" t="str">
        <f>INDEX(Customers!B:B,MATCH(D4363,Customers!A:A,0))</f>
        <v>Larson and Sons</v>
      </c>
    </row>
    <row r="4364" spans="1:16">
      <c r="A4364" t="s">
        <v>5011</v>
      </c>
      <c r="B4364" s="5">
        <v>44964</v>
      </c>
      <c r="C4364" t="s">
        <v>116</v>
      </c>
      <c r="D4364" t="s">
        <v>610</v>
      </c>
      <c r="E4364">
        <v>10</v>
      </c>
      <c r="F4364" t="str">
        <f t="shared" si="272"/>
        <v>Bulk</v>
      </c>
      <c r="G4364" s="3">
        <v>209</v>
      </c>
      <c r="H4364">
        <v>10</v>
      </c>
      <c r="I4364" t="str">
        <f t="shared" si="273"/>
        <v>discounted</v>
      </c>
      <c r="J4364" s="3">
        <f>Table3[[#This Row],[Quantity_Sold]]*Table3[[#This Row],[Selling_Price]]</f>
        <v>2090</v>
      </c>
      <c r="K4364" s="3">
        <f t="shared" si="274"/>
        <v>20.9</v>
      </c>
      <c r="L4364" s="3">
        <f t="shared" si="275"/>
        <v>2069.1</v>
      </c>
      <c r="M4364" s="3" t="str">
        <f>TEXT(Table3[[#This Row],[Date]], "mmmm")</f>
        <v>February</v>
      </c>
      <c r="N4364" s="3" t="str">
        <f>_xlfn.XLOOKUP(D4364,Customers!A:A,Customers!B:B )</f>
        <v>Ross Ltd</v>
      </c>
      <c r="O4364" s="3" t="str">
        <f>_xlfn.XLOOKUP(C4364,Books!A:A,Books!B:B)</f>
        <v>Present positive</v>
      </c>
      <c r="P4364" s="3" t="str">
        <f>INDEX(Customers!B:B,MATCH(D4364,Customers!A:A,0))</f>
        <v>Ross Ltd</v>
      </c>
    </row>
    <row r="4365" spans="1:16">
      <c r="A4365" t="s">
        <v>5012</v>
      </c>
      <c r="B4365" s="5">
        <v>44968</v>
      </c>
      <c r="C4365" t="s">
        <v>72</v>
      </c>
      <c r="D4365" t="s">
        <v>141</v>
      </c>
      <c r="E4365">
        <v>7</v>
      </c>
      <c r="F4365" t="str">
        <f t="shared" si="272"/>
        <v>Bulk</v>
      </c>
      <c r="G4365" s="3">
        <v>423</v>
      </c>
      <c r="H4365">
        <v>10</v>
      </c>
      <c r="I4365" t="str">
        <f t="shared" si="273"/>
        <v>discounted</v>
      </c>
      <c r="J4365" s="3">
        <f>Table3[[#This Row],[Quantity_Sold]]*Table3[[#This Row],[Selling_Price]]</f>
        <v>2961</v>
      </c>
      <c r="K4365" s="3">
        <f t="shared" si="274"/>
        <v>42.3</v>
      </c>
      <c r="L4365" s="3">
        <f t="shared" si="275"/>
        <v>2918.7</v>
      </c>
      <c r="M4365" s="3" t="str">
        <f>TEXT(Table3[[#This Row],[Date]], "mmmm")</f>
        <v>February</v>
      </c>
      <c r="N4365" s="3" t="str">
        <f>_xlfn.XLOOKUP(D4365,Customers!A:A,Customers!B:B )</f>
        <v>Clark and Sons</v>
      </c>
      <c r="O4365" s="3" t="str">
        <f>_xlfn.XLOOKUP(C4365,Books!A:A,Books!B:B)</f>
        <v>Remain hard</v>
      </c>
      <c r="P4365" s="3" t="str">
        <f>INDEX(Customers!B:B,MATCH(D4365,Customers!A:A,0))</f>
        <v>Clark and Sons</v>
      </c>
    </row>
    <row r="4366" spans="1:16">
      <c r="A4366" t="s">
        <v>5013</v>
      </c>
      <c r="B4366" s="5">
        <v>44978</v>
      </c>
      <c r="C4366" t="s">
        <v>126</v>
      </c>
      <c r="D4366" t="s">
        <v>458</v>
      </c>
      <c r="E4366">
        <v>3</v>
      </c>
      <c r="F4366" t="str">
        <f t="shared" si="272"/>
        <v>normal</v>
      </c>
      <c r="G4366" s="3">
        <v>399</v>
      </c>
      <c r="H4366">
        <v>5</v>
      </c>
      <c r="I4366" t="str">
        <f t="shared" si="273"/>
        <v>discounted</v>
      </c>
      <c r="J4366" s="3">
        <f>Table3[[#This Row],[Quantity_Sold]]*Table3[[#This Row],[Selling_Price]]</f>
        <v>1197</v>
      </c>
      <c r="K4366" s="3">
        <f t="shared" si="274"/>
        <v>19.95</v>
      </c>
      <c r="L4366" s="3">
        <f t="shared" si="275"/>
        <v>1177.05</v>
      </c>
      <c r="M4366" s="3" t="str">
        <f>TEXT(Table3[[#This Row],[Date]], "mmmm")</f>
        <v>February</v>
      </c>
      <c r="N4366" s="3" t="str">
        <f>_xlfn.XLOOKUP(D4366,Customers!A:A,Customers!B:B )</f>
        <v>Salazar, Maldonado and Thomas</v>
      </c>
      <c r="O4366" s="3" t="str">
        <f>_xlfn.XLOOKUP(C4366,Books!A:A,Books!B:B)</f>
        <v>Ahead leg senior</v>
      </c>
      <c r="P4366" s="3" t="str">
        <f>INDEX(Customers!B:B,MATCH(D4366,Customers!A:A,0))</f>
        <v>Salazar, Maldonado and Thomas</v>
      </c>
    </row>
    <row r="4367" spans="1:16">
      <c r="A4367" t="s">
        <v>5014</v>
      </c>
      <c r="B4367" s="5">
        <v>44962</v>
      </c>
      <c r="C4367" t="s">
        <v>15</v>
      </c>
      <c r="D4367" t="s">
        <v>562</v>
      </c>
      <c r="E4367">
        <v>2</v>
      </c>
      <c r="F4367" t="str">
        <f t="shared" si="272"/>
        <v>normal</v>
      </c>
      <c r="G4367" s="3">
        <v>248</v>
      </c>
      <c r="H4367">
        <v>5</v>
      </c>
      <c r="I4367" t="str">
        <f t="shared" si="273"/>
        <v>discounted</v>
      </c>
      <c r="J4367" s="3">
        <f>Table3[[#This Row],[Quantity_Sold]]*Table3[[#This Row],[Selling_Price]]</f>
        <v>496</v>
      </c>
      <c r="K4367" s="3">
        <f t="shared" si="274"/>
        <v>12.4</v>
      </c>
      <c r="L4367" s="3">
        <f t="shared" si="275"/>
        <v>483.6</v>
      </c>
      <c r="M4367" s="3" t="str">
        <f>TEXT(Table3[[#This Row],[Date]], "mmmm")</f>
        <v>February</v>
      </c>
      <c r="N4367" s="3" t="str">
        <f>_xlfn.XLOOKUP(D4367,Customers!A:A,Customers!B:B )</f>
        <v>Nelson, Martinez and Malone</v>
      </c>
      <c r="O4367" s="3" t="str">
        <f>_xlfn.XLOOKUP(C4367,Books!A:A,Books!B:B)</f>
        <v>Especially father down</v>
      </c>
      <c r="P4367" s="3" t="str">
        <f>INDEX(Customers!B:B,MATCH(D4367,Customers!A:A,0))</f>
        <v>Nelson, Martinez and Malone</v>
      </c>
    </row>
    <row r="4368" spans="1:16">
      <c r="A4368" t="s">
        <v>5015</v>
      </c>
      <c r="B4368" s="5">
        <v>44962</v>
      </c>
      <c r="C4368" t="s">
        <v>120</v>
      </c>
      <c r="D4368" t="s">
        <v>444</v>
      </c>
      <c r="E4368">
        <v>1</v>
      </c>
      <c r="F4368" t="str">
        <f t="shared" si="272"/>
        <v>normal</v>
      </c>
      <c r="G4368" s="3">
        <v>204</v>
      </c>
      <c r="H4368">
        <v>0</v>
      </c>
      <c r="I4368" t="str">
        <f t="shared" si="273"/>
        <v>full price</v>
      </c>
      <c r="J4368" s="3">
        <f>Table3[[#This Row],[Quantity_Sold]]*Table3[[#This Row],[Selling_Price]]</f>
        <v>204</v>
      </c>
      <c r="K4368" s="3">
        <f t="shared" si="274"/>
        <v>0</v>
      </c>
      <c r="L4368" s="3">
        <f t="shared" si="275"/>
        <v>204</v>
      </c>
      <c r="M4368" s="3" t="str">
        <f>TEXT(Table3[[#This Row],[Date]], "mmmm")</f>
        <v>February</v>
      </c>
      <c r="N4368" s="3" t="str">
        <f>_xlfn.XLOOKUP(D4368,Customers!A:A,Customers!B:B )</f>
        <v>Larson and Sons</v>
      </c>
      <c r="O4368" s="3" t="str">
        <f>_xlfn.XLOOKUP(C4368,Books!A:A,Books!B:B)</f>
        <v>Expect turn</v>
      </c>
      <c r="P4368" s="3" t="str">
        <f>INDEX(Customers!B:B,MATCH(D4368,Customers!A:A,0))</f>
        <v>Larson and Sons</v>
      </c>
    </row>
    <row r="4369" spans="1:16">
      <c r="A4369" t="s">
        <v>5016</v>
      </c>
      <c r="B4369" s="5">
        <v>44963</v>
      </c>
      <c r="C4369" t="s">
        <v>82</v>
      </c>
      <c r="D4369" t="s">
        <v>436</v>
      </c>
      <c r="E4369">
        <v>4</v>
      </c>
      <c r="F4369" t="str">
        <f t="shared" si="272"/>
        <v>normal</v>
      </c>
      <c r="G4369" s="3">
        <v>373</v>
      </c>
      <c r="H4369">
        <v>15</v>
      </c>
      <c r="I4369" t="str">
        <f t="shared" si="273"/>
        <v>discounted</v>
      </c>
      <c r="J4369" s="3">
        <f>Table3[[#This Row],[Quantity_Sold]]*Table3[[#This Row],[Selling_Price]]</f>
        <v>1492</v>
      </c>
      <c r="K4369" s="3">
        <f t="shared" si="274"/>
        <v>55.95</v>
      </c>
      <c r="L4369" s="3">
        <f t="shared" si="275"/>
        <v>1436.05</v>
      </c>
      <c r="M4369" s="3" t="str">
        <f>TEXT(Table3[[#This Row],[Date]], "mmmm")</f>
        <v>February</v>
      </c>
      <c r="N4369" s="3" t="str">
        <f>_xlfn.XLOOKUP(D4369,Customers!A:A,Customers!B:B )</f>
        <v>Brown-Rivers</v>
      </c>
      <c r="O4369" s="3" t="str">
        <f>_xlfn.XLOOKUP(C4369,Books!A:A,Books!B:B)</f>
        <v>Light leader expect</v>
      </c>
      <c r="P4369" s="3" t="str">
        <f>INDEX(Customers!B:B,MATCH(D4369,Customers!A:A,0))</f>
        <v>Brown-Rivers</v>
      </c>
    </row>
    <row r="4370" spans="1:16">
      <c r="A4370" t="s">
        <v>5017</v>
      </c>
      <c r="B4370" s="5">
        <v>44963</v>
      </c>
      <c r="C4370" t="s">
        <v>80</v>
      </c>
      <c r="D4370" t="s">
        <v>248</v>
      </c>
      <c r="E4370">
        <v>5</v>
      </c>
      <c r="F4370" t="str">
        <f t="shared" si="272"/>
        <v>normal</v>
      </c>
      <c r="G4370" s="3">
        <v>164</v>
      </c>
      <c r="H4370">
        <v>10</v>
      </c>
      <c r="I4370" t="str">
        <f t="shared" si="273"/>
        <v>discounted</v>
      </c>
      <c r="J4370" s="3">
        <f>Table3[[#This Row],[Quantity_Sold]]*Table3[[#This Row],[Selling_Price]]</f>
        <v>820</v>
      </c>
      <c r="K4370" s="3">
        <f t="shared" si="274"/>
        <v>16.399999999999999</v>
      </c>
      <c r="L4370" s="3">
        <f t="shared" si="275"/>
        <v>803.6</v>
      </c>
      <c r="M4370" s="3" t="str">
        <f>TEXT(Table3[[#This Row],[Date]], "mmmm")</f>
        <v>February</v>
      </c>
      <c r="N4370" s="3" t="str">
        <f>_xlfn.XLOOKUP(D4370,Customers!A:A,Customers!B:B )</f>
        <v>Macdonald Ltd</v>
      </c>
      <c r="O4370" s="3" t="str">
        <f>_xlfn.XLOOKUP(C4370,Books!A:A,Books!B:B)</f>
        <v>Can apply</v>
      </c>
      <c r="P4370" s="3" t="str">
        <f>INDEX(Customers!B:B,MATCH(D4370,Customers!A:A,0))</f>
        <v>Macdonald Ltd</v>
      </c>
    </row>
    <row r="4371" spans="1:16">
      <c r="A4371" t="s">
        <v>5018</v>
      </c>
      <c r="B4371" s="5">
        <v>44981</v>
      </c>
      <c r="C4371" t="s">
        <v>15</v>
      </c>
      <c r="D4371" t="s">
        <v>470</v>
      </c>
      <c r="E4371">
        <v>10</v>
      </c>
      <c r="F4371" t="str">
        <f t="shared" si="272"/>
        <v>Bulk</v>
      </c>
      <c r="G4371" s="3">
        <v>248</v>
      </c>
      <c r="H4371">
        <v>10</v>
      </c>
      <c r="I4371" t="str">
        <f t="shared" si="273"/>
        <v>discounted</v>
      </c>
      <c r="J4371" s="3">
        <f>Table3[[#This Row],[Quantity_Sold]]*Table3[[#This Row],[Selling_Price]]</f>
        <v>2480</v>
      </c>
      <c r="K4371" s="3">
        <f t="shared" si="274"/>
        <v>24.8</v>
      </c>
      <c r="L4371" s="3">
        <f t="shared" si="275"/>
        <v>2455.1999999999998</v>
      </c>
      <c r="M4371" s="3" t="str">
        <f>TEXT(Table3[[#This Row],[Date]], "mmmm")</f>
        <v>February</v>
      </c>
      <c r="N4371" s="3" t="str">
        <f>_xlfn.XLOOKUP(D4371,Customers!A:A,Customers!B:B )</f>
        <v>Hill-Rojas</v>
      </c>
      <c r="O4371" s="3" t="str">
        <f>_xlfn.XLOOKUP(C4371,Books!A:A,Books!B:B)</f>
        <v>Especially father down</v>
      </c>
      <c r="P4371" s="3" t="str">
        <f>INDEX(Customers!B:B,MATCH(D4371,Customers!A:A,0))</f>
        <v>Hill-Rojas</v>
      </c>
    </row>
    <row r="4372" spans="1:16">
      <c r="A4372" t="s">
        <v>5019</v>
      </c>
      <c r="B4372" s="5">
        <v>44983</v>
      </c>
      <c r="C4372" t="s">
        <v>26</v>
      </c>
      <c r="D4372" t="s">
        <v>290</v>
      </c>
      <c r="E4372">
        <v>8</v>
      </c>
      <c r="F4372" t="str">
        <f t="shared" si="272"/>
        <v>Bulk</v>
      </c>
      <c r="G4372" s="3">
        <v>210</v>
      </c>
      <c r="H4372">
        <v>5</v>
      </c>
      <c r="I4372" t="str">
        <f t="shared" si="273"/>
        <v>discounted</v>
      </c>
      <c r="J4372" s="3">
        <f>Table3[[#This Row],[Quantity_Sold]]*Table3[[#This Row],[Selling_Price]]</f>
        <v>1680</v>
      </c>
      <c r="K4372" s="3">
        <f t="shared" si="274"/>
        <v>10.5</v>
      </c>
      <c r="L4372" s="3">
        <f t="shared" si="275"/>
        <v>1669.5</v>
      </c>
      <c r="M4372" s="3" t="str">
        <f>TEXT(Table3[[#This Row],[Date]], "mmmm")</f>
        <v>February</v>
      </c>
      <c r="N4372" s="3" t="str">
        <f>_xlfn.XLOOKUP(D4372,Customers!A:A,Customers!B:B )</f>
        <v>Kaiser Group</v>
      </c>
      <c r="O4372" s="3" t="str">
        <f>_xlfn.XLOOKUP(C4372,Books!A:A,Books!B:B)</f>
        <v>Nearly material</v>
      </c>
      <c r="P4372" s="3" t="str">
        <f>INDEX(Customers!B:B,MATCH(D4372,Customers!A:A,0))</f>
        <v>Kaiser Group</v>
      </c>
    </row>
    <row r="4373" spans="1:16">
      <c r="A4373" t="s">
        <v>5020</v>
      </c>
      <c r="B4373" s="5">
        <v>44962</v>
      </c>
      <c r="C4373" t="s">
        <v>114</v>
      </c>
      <c r="D4373" t="s">
        <v>522</v>
      </c>
      <c r="E4373">
        <v>10</v>
      </c>
      <c r="F4373" t="str">
        <f t="shared" si="272"/>
        <v>Bulk</v>
      </c>
      <c r="G4373" s="3">
        <v>315</v>
      </c>
      <c r="H4373">
        <v>10</v>
      </c>
      <c r="I4373" t="str">
        <f t="shared" si="273"/>
        <v>discounted</v>
      </c>
      <c r="J4373" s="3">
        <f>Table3[[#This Row],[Quantity_Sold]]*Table3[[#This Row],[Selling_Price]]</f>
        <v>3150</v>
      </c>
      <c r="K4373" s="3">
        <f t="shared" si="274"/>
        <v>31.5</v>
      </c>
      <c r="L4373" s="3">
        <f t="shared" si="275"/>
        <v>3118.5</v>
      </c>
      <c r="M4373" s="3" t="str">
        <f>TEXT(Table3[[#This Row],[Date]], "mmmm")</f>
        <v>February</v>
      </c>
      <c r="N4373" s="3" t="str">
        <f>_xlfn.XLOOKUP(D4373,Customers!A:A,Customers!B:B )</f>
        <v>Williams-Ross</v>
      </c>
      <c r="O4373" s="3" t="str">
        <f>_xlfn.XLOOKUP(C4373,Books!A:A,Books!B:B)</f>
        <v>Detail difficult power</v>
      </c>
      <c r="P4373" s="3" t="str">
        <f>INDEX(Customers!B:B,MATCH(D4373,Customers!A:A,0))</f>
        <v>Williams-Ross</v>
      </c>
    </row>
    <row r="4374" spans="1:16">
      <c r="A4374" t="s">
        <v>5021</v>
      </c>
      <c r="B4374" s="5">
        <v>44961</v>
      </c>
      <c r="C4374" t="s">
        <v>120</v>
      </c>
      <c r="D4374" t="s">
        <v>264</v>
      </c>
      <c r="E4374">
        <v>2</v>
      </c>
      <c r="F4374" t="str">
        <f t="shared" si="272"/>
        <v>normal</v>
      </c>
      <c r="G4374" s="3">
        <v>204</v>
      </c>
      <c r="H4374">
        <v>0</v>
      </c>
      <c r="I4374" t="str">
        <f t="shared" si="273"/>
        <v>full price</v>
      </c>
      <c r="J4374" s="3">
        <f>Table3[[#This Row],[Quantity_Sold]]*Table3[[#This Row],[Selling_Price]]</f>
        <v>408</v>
      </c>
      <c r="K4374" s="3">
        <f t="shared" si="274"/>
        <v>0</v>
      </c>
      <c r="L4374" s="3">
        <f t="shared" si="275"/>
        <v>408</v>
      </c>
      <c r="M4374" s="3" t="str">
        <f>TEXT(Table3[[#This Row],[Date]], "mmmm")</f>
        <v>February</v>
      </c>
      <c r="N4374" s="3" t="str">
        <f>_xlfn.XLOOKUP(D4374,Customers!A:A,Customers!B:B )</f>
        <v>Price Ltd</v>
      </c>
      <c r="O4374" s="3" t="str">
        <f>_xlfn.XLOOKUP(C4374,Books!A:A,Books!B:B)</f>
        <v>Expect turn</v>
      </c>
      <c r="P4374" s="3" t="str">
        <f>INDEX(Customers!B:B,MATCH(D4374,Customers!A:A,0))</f>
        <v>Price Ltd</v>
      </c>
    </row>
    <row r="4375" spans="1:16">
      <c r="A4375" t="s">
        <v>5022</v>
      </c>
      <c r="B4375" s="5">
        <v>44968</v>
      </c>
      <c r="C4375" t="s">
        <v>84</v>
      </c>
      <c r="D4375" t="s">
        <v>372</v>
      </c>
      <c r="E4375">
        <v>4</v>
      </c>
      <c r="F4375" t="str">
        <f t="shared" si="272"/>
        <v>normal</v>
      </c>
      <c r="G4375" s="3">
        <v>481</v>
      </c>
      <c r="H4375">
        <v>5</v>
      </c>
      <c r="I4375" t="str">
        <f t="shared" si="273"/>
        <v>discounted</v>
      </c>
      <c r="J4375" s="3">
        <f>Table3[[#This Row],[Quantity_Sold]]*Table3[[#This Row],[Selling_Price]]</f>
        <v>1924</v>
      </c>
      <c r="K4375" s="3">
        <f t="shared" si="274"/>
        <v>24.05</v>
      </c>
      <c r="L4375" s="3">
        <f t="shared" si="275"/>
        <v>1899.95</v>
      </c>
      <c r="M4375" s="3" t="str">
        <f>TEXT(Table3[[#This Row],[Date]], "mmmm")</f>
        <v>February</v>
      </c>
      <c r="N4375" s="3" t="str">
        <f>_xlfn.XLOOKUP(D4375,Customers!A:A,Customers!B:B )</f>
        <v>Lambert, Valdez and Garcia</v>
      </c>
      <c r="O4375" s="3" t="str">
        <f>_xlfn.XLOOKUP(C4375,Books!A:A,Books!B:B)</f>
        <v>Statement back brother</v>
      </c>
      <c r="P4375" s="3" t="str">
        <f>INDEX(Customers!B:B,MATCH(D4375,Customers!A:A,0))</f>
        <v>Lambert, Valdez and Garcia</v>
      </c>
    </row>
    <row r="4376" spans="1:16">
      <c r="A4376" t="s">
        <v>5023</v>
      </c>
      <c r="B4376" s="5">
        <v>44977</v>
      </c>
      <c r="C4376" t="s">
        <v>112</v>
      </c>
      <c r="D4376" t="s">
        <v>302</v>
      </c>
      <c r="E4376">
        <v>3</v>
      </c>
      <c r="F4376" t="str">
        <f t="shared" si="272"/>
        <v>normal</v>
      </c>
      <c r="G4376" s="3">
        <v>462</v>
      </c>
      <c r="H4376">
        <v>15</v>
      </c>
      <c r="I4376" t="str">
        <f t="shared" si="273"/>
        <v>discounted</v>
      </c>
      <c r="J4376" s="3">
        <f>Table3[[#This Row],[Quantity_Sold]]*Table3[[#This Row],[Selling_Price]]</f>
        <v>1386</v>
      </c>
      <c r="K4376" s="3">
        <f t="shared" si="274"/>
        <v>69.3</v>
      </c>
      <c r="L4376" s="3">
        <f t="shared" si="275"/>
        <v>1316.7</v>
      </c>
      <c r="M4376" s="3" t="str">
        <f>TEXT(Table3[[#This Row],[Date]], "mmmm")</f>
        <v>February</v>
      </c>
      <c r="N4376" s="3" t="str">
        <f>_xlfn.XLOOKUP(D4376,Customers!A:A,Customers!B:B )</f>
        <v>Miles Ltd</v>
      </c>
      <c r="O4376" s="3" t="str">
        <f>_xlfn.XLOOKUP(C4376,Books!A:A,Books!B:B)</f>
        <v>Now stage</v>
      </c>
      <c r="P4376" s="3" t="str">
        <f>INDEX(Customers!B:B,MATCH(D4376,Customers!A:A,0))</f>
        <v>Miles Ltd</v>
      </c>
    </row>
    <row r="4377" spans="1:16">
      <c r="A4377" t="s">
        <v>5024</v>
      </c>
      <c r="B4377" s="5">
        <v>44961</v>
      </c>
      <c r="C4377" t="s">
        <v>4</v>
      </c>
      <c r="D4377" t="s">
        <v>304</v>
      </c>
      <c r="E4377">
        <v>8</v>
      </c>
      <c r="F4377" t="str">
        <f t="shared" si="272"/>
        <v>Bulk</v>
      </c>
      <c r="G4377" s="3">
        <v>418</v>
      </c>
      <c r="H4377">
        <v>15</v>
      </c>
      <c r="I4377" t="str">
        <f t="shared" si="273"/>
        <v>discounted</v>
      </c>
      <c r="J4377" s="3">
        <f>Table3[[#This Row],[Quantity_Sold]]*Table3[[#This Row],[Selling_Price]]</f>
        <v>3344</v>
      </c>
      <c r="K4377" s="3">
        <f t="shared" si="274"/>
        <v>62.7</v>
      </c>
      <c r="L4377" s="3">
        <f t="shared" si="275"/>
        <v>3281.3</v>
      </c>
      <c r="M4377" s="3" t="str">
        <f>TEXT(Table3[[#This Row],[Date]], "mmmm")</f>
        <v>February</v>
      </c>
      <c r="N4377" s="3" t="str">
        <f>_xlfn.XLOOKUP(D4377,Customers!A:A,Customers!B:B )</f>
        <v>Roberts, Silva and Gray</v>
      </c>
      <c r="O4377" s="3" t="str">
        <f>_xlfn.XLOOKUP(C4377,Books!A:A,Books!B:B)</f>
        <v>Arrive ok</v>
      </c>
      <c r="P4377" s="3" t="str">
        <f>INDEX(Customers!B:B,MATCH(D4377,Customers!A:A,0))</f>
        <v>Roberts, Silva and Gray</v>
      </c>
    </row>
    <row r="4378" spans="1:16">
      <c r="A4378" t="s">
        <v>5025</v>
      </c>
      <c r="B4378" s="5">
        <v>44971</v>
      </c>
      <c r="C4378" t="s">
        <v>40</v>
      </c>
      <c r="D4378" t="s">
        <v>182</v>
      </c>
      <c r="E4378">
        <v>7</v>
      </c>
      <c r="F4378" t="str">
        <f t="shared" si="272"/>
        <v>Bulk</v>
      </c>
      <c r="G4378" s="3">
        <v>427</v>
      </c>
      <c r="H4378">
        <v>5</v>
      </c>
      <c r="I4378" t="str">
        <f t="shared" si="273"/>
        <v>discounted</v>
      </c>
      <c r="J4378" s="3">
        <f>Table3[[#This Row],[Quantity_Sold]]*Table3[[#This Row],[Selling_Price]]</f>
        <v>2989</v>
      </c>
      <c r="K4378" s="3">
        <f t="shared" si="274"/>
        <v>21.35</v>
      </c>
      <c r="L4378" s="3">
        <f t="shared" si="275"/>
        <v>2967.65</v>
      </c>
      <c r="M4378" s="3" t="str">
        <f>TEXT(Table3[[#This Row],[Date]], "mmmm")</f>
        <v>February</v>
      </c>
      <c r="N4378" s="3" t="str">
        <f>_xlfn.XLOOKUP(D4378,Customers!A:A,Customers!B:B )</f>
        <v>Hernandez LLC</v>
      </c>
      <c r="O4378" s="3" t="str">
        <f>_xlfn.XLOOKUP(C4378,Books!A:A,Books!B:B)</f>
        <v>Big thought where</v>
      </c>
      <c r="P4378" s="3" t="str">
        <f>INDEX(Customers!B:B,MATCH(D4378,Customers!A:A,0))</f>
        <v>Hernandez LLC</v>
      </c>
    </row>
    <row r="4379" spans="1:16">
      <c r="A4379" t="s">
        <v>5026</v>
      </c>
      <c r="B4379" s="5">
        <v>44980</v>
      </c>
      <c r="C4379" t="s">
        <v>126</v>
      </c>
      <c r="D4379" t="s">
        <v>552</v>
      </c>
      <c r="E4379">
        <v>2</v>
      </c>
      <c r="F4379" t="str">
        <f t="shared" si="272"/>
        <v>normal</v>
      </c>
      <c r="G4379" s="3">
        <v>399</v>
      </c>
      <c r="H4379">
        <v>5</v>
      </c>
      <c r="I4379" t="str">
        <f t="shared" si="273"/>
        <v>discounted</v>
      </c>
      <c r="J4379" s="3">
        <f>Table3[[#This Row],[Quantity_Sold]]*Table3[[#This Row],[Selling_Price]]</f>
        <v>798</v>
      </c>
      <c r="K4379" s="3">
        <f t="shared" si="274"/>
        <v>19.95</v>
      </c>
      <c r="L4379" s="3">
        <f t="shared" si="275"/>
        <v>778.05</v>
      </c>
      <c r="M4379" s="3" t="str">
        <f>TEXT(Table3[[#This Row],[Date]], "mmmm")</f>
        <v>February</v>
      </c>
      <c r="N4379" s="3" t="str">
        <f>_xlfn.XLOOKUP(D4379,Customers!A:A,Customers!B:B )</f>
        <v>Lamb LLC</v>
      </c>
      <c r="O4379" s="3" t="str">
        <f>_xlfn.XLOOKUP(C4379,Books!A:A,Books!B:B)</f>
        <v>Ahead leg senior</v>
      </c>
      <c r="P4379" s="3" t="str">
        <f>INDEX(Customers!B:B,MATCH(D4379,Customers!A:A,0))</f>
        <v>Lamb LLC</v>
      </c>
    </row>
    <row r="4380" spans="1:16">
      <c r="A4380" t="s">
        <v>5027</v>
      </c>
      <c r="B4380" s="5">
        <v>44963</v>
      </c>
      <c r="C4380" t="s">
        <v>116</v>
      </c>
      <c r="D4380" t="s">
        <v>474</v>
      </c>
      <c r="E4380">
        <v>1</v>
      </c>
      <c r="F4380" t="str">
        <f t="shared" si="272"/>
        <v>normal</v>
      </c>
      <c r="G4380" s="3">
        <v>209</v>
      </c>
      <c r="H4380">
        <v>15</v>
      </c>
      <c r="I4380" t="str">
        <f t="shared" si="273"/>
        <v>discounted</v>
      </c>
      <c r="J4380" s="3">
        <f>Table3[[#This Row],[Quantity_Sold]]*Table3[[#This Row],[Selling_Price]]</f>
        <v>209</v>
      </c>
      <c r="K4380" s="3">
        <f t="shared" si="274"/>
        <v>31.35</v>
      </c>
      <c r="L4380" s="3">
        <f t="shared" si="275"/>
        <v>177.65</v>
      </c>
      <c r="M4380" s="3" t="str">
        <f>TEXT(Table3[[#This Row],[Date]], "mmmm")</f>
        <v>February</v>
      </c>
      <c r="N4380" s="3" t="str">
        <f>_xlfn.XLOOKUP(D4380,Customers!A:A,Customers!B:B )</f>
        <v>Murphy and Sons</v>
      </c>
      <c r="O4380" s="3" t="str">
        <f>_xlfn.XLOOKUP(C4380,Books!A:A,Books!B:B)</f>
        <v>Present positive</v>
      </c>
      <c r="P4380" s="3" t="str">
        <f>INDEX(Customers!B:B,MATCH(D4380,Customers!A:A,0))</f>
        <v>Murphy and Sons</v>
      </c>
    </row>
    <row r="4381" spans="1:16">
      <c r="A4381" t="s">
        <v>5028</v>
      </c>
      <c r="B4381" s="5">
        <v>44958</v>
      </c>
      <c r="C4381" t="s">
        <v>54</v>
      </c>
      <c r="D4381" t="s">
        <v>216</v>
      </c>
      <c r="E4381">
        <v>6</v>
      </c>
      <c r="F4381" t="str">
        <f t="shared" si="272"/>
        <v>Bulk</v>
      </c>
      <c r="G4381" s="3">
        <v>421</v>
      </c>
      <c r="H4381">
        <v>0</v>
      </c>
      <c r="I4381" t="str">
        <f t="shared" si="273"/>
        <v>full price</v>
      </c>
      <c r="J4381" s="3">
        <f>Table3[[#This Row],[Quantity_Sold]]*Table3[[#This Row],[Selling_Price]]</f>
        <v>2526</v>
      </c>
      <c r="K4381" s="3">
        <f t="shared" si="274"/>
        <v>0</v>
      </c>
      <c r="L4381" s="3">
        <f t="shared" si="275"/>
        <v>2526</v>
      </c>
      <c r="M4381" s="3" t="str">
        <f>TEXT(Table3[[#This Row],[Date]], "mmmm")</f>
        <v>February</v>
      </c>
      <c r="N4381" s="3" t="str">
        <f>_xlfn.XLOOKUP(D4381,Customers!A:A,Customers!B:B )</f>
        <v>Evans PLC</v>
      </c>
      <c r="O4381" s="3" t="str">
        <f>_xlfn.XLOOKUP(C4381,Books!A:A,Books!B:B)</f>
        <v>Author director</v>
      </c>
      <c r="P4381" s="3" t="str">
        <f>INDEX(Customers!B:B,MATCH(D4381,Customers!A:A,0))</f>
        <v>Evans PLC</v>
      </c>
    </row>
    <row r="4382" spans="1:16">
      <c r="A4382" t="s">
        <v>5029</v>
      </c>
      <c r="B4382" s="5">
        <v>44967</v>
      </c>
      <c r="C4382" t="s">
        <v>38</v>
      </c>
      <c r="D4382" t="s">
        <v>374</v>
      </c>
      <c r="E4382">
        <v>6</v>
      </c>
      <c r="F4382" t="str">
        <f t="shared" si="272"/>
        <v>Bulk</v>
      </c>
      <c r="G4382" s="3">
        <v>417</v>
      </c>
      <c r="H4382">
        <v>5</v>
      </c>
      <c r="I4382" t="str">
        <f t="shared" si="273"/>
        <v>discounted</v>
      </c>
      <c r="J4382" s="3">
        <f>Table3[[#This Row],[Quantity_Sold]]*Table3[[#This Row],[Selling_Price]]</f>
        <v>2502</v>
      </c>
      <c r="K4382" s="3">
        <f t="shared" si="274"/>
        <v>20.85</v>
      </c>
      <c r="L4382" s="3">
        <f t="shared" si="275"/>
        <v>2481.15</v>
      </c>
      <c r="M4382" s="3" t="str">
        <f>TEXT(Table3[[#This Row],[Date]], "mmmm")</f>
        <v>February</v>
      </c>
      <c r="N4382" s="3" t="str">
        <f>_xlfn.XLOOKUP(D4382,Customers!A:A,Customers!B:B )</f>
        <v>Smith-Wolfe</v>
      </c>
      <c r="O4382" s="3" t="str">
        <f>_xlfn.XLOOKUP(C4382,Books!A:A,Books!B:B)</f>
        <v>Impact believe worker look</v>
      </c>
      <c r="P4382" s="3" t="str">
        <f>INDEX(Customers!B:B,MATCH(D4382,Customers!A:A,0))</f>
        <v>Smith-Wolfe</v>
      </c>
    </row>
    <row r="4383" spans="1:16">
      <c r="A4383" t="s">
        <v>5030</v>
      </c>
      <c r="B4383" s="5">
        <v>44959</v>
      </c>
      <c r="C4383" t="s">
        <v>7</v>
      </c>
      <c r="D4383" t="s">
        <v>212</v>
      </c>
      <c r="E4383">
        <v>5</v>
      </c>
      <c r="F4383" t="str">
        <f t="shared" si="272"/>
        <v>normal</v>
      </c>
      <c r="G4383" s="3">
        <v>341</v>
      </c>
      <c r="H4383">
        <v>0</v>
      </c>
      <c r="I4383" t="str">
        <f t="shared" si="273"/>
        <v>full price</v>
      </c>
      <c r="J4383" s="3">
        <f>Table3[[#This Row],[Quantity_Sold]]*Table3[[#This Row],[Selling_Price]]</f>
        <v>1705</v>
      </c>
      <c r="K4383" s="3">
        <f t="shared" si="274"/>
        <v>0</v>
      </c>
      <c r="L4383" s="3">
        <f t="shared" si="275"/>
        <v>1705</v>
      </c>
      <c r="M4383" s="3" t="str">
        <f>TEXT(Table3[[#This Row],[Date]], "mmmm")</f>
        <v>February</v>
      </c>
      <c r="N4383" s="3" t="str">
        <f>_xlfn.XLOOKUP(D4383,Customers!A:A,Customers!B:B )</f>
        <v>Barrett-Bryant</v>
      </c>
      <c r="O4383" s="3" t="str">
        <f>_xlfn.XLOOKUP(C4383,Books!A:A,Books!B:B)</f>
        <v>Key protect simple fall</v>
      </c>
      <c r="P4383" s="3" t="str">
        <f>INDEX(Customers!B:B,MATCH(D4383,Customers!A:A,0))</f>
        <v>Barrett-Bryant</v>
      </c>
    </row>
    <row r="4384" spans="1:16">
      <c r="A4384" t="s">
        <v>5031</v>
      </c>
      <c r="B4384" s="5">
        <v>44974</v>
      </c>
      <c r="C4384" t="s">
        <v>106</v>
      </c>
      <c r="D4384" t="s">
        <v>376</v>
      </c>
      <c r="E4384">
        <v>7</v>
      </c>
      <c r="F4384" t="str">
        <f t="shared" si="272"/>
        <v>Bulk</v>
      </c>
      <c r="G4384" s="3">
        <v>219</v>
      </c>
      <c r="H4384">
        <v>10</v>
      </c>
      <c r="I4384" t="str">
        <f t="shared" si="273"/>
        <v>discounted</v>
      </c>
      <c r="J4384" s="3">
        <f>Table3[[#This Row],[Quantity_Sold]]*Table3[[#This Row],[Selling_Price]]</f>
        <v>1533</v>
      </c>
      <c r="K4384" s="3">
        <f t="shared" si="274"/>
        <v>21.9</v>
      </c>
      <c r="L4384" s="3">
        <f t="shared" si="275"/>
        <v>1511.1</v>
      </c>
      <c r="M4384" s="3" t="str">
        <f>TEXT(Table3[[#This Row],[Date]], "mmmm")</f>
        <v>February</v>
      </c>
      <c r="N4384" s="3" t="str">
        <f>_xlfn.XLOOKUP(D4384,Customers!A:A,Customers!B:B )</f>
        <v>Miller Ltd</v>
      </c>
      <c r="O4384" s="3" t="str">
        <f>_xlfn.XLOOKUP(C4384,Books!A:A,Books!B:B)</f>
        <v>Some may</v>
      </c>
      <c r="P4384" s="3" t="str">
        <f>INDEX(Customers!B:B,MATCH(D4384,Customers!A:A,0))</f>
        <v>Miller Ltd</v>
      </c>
    </row>
    <row r="4385" spans="1:16">
      <c r="A4385" t="s">
        <v>5032</v>
      </c>
      <c r="B4385" s="5">
        <v>44976</v>
      </c>
      <c r="C4385" t="s">
        <v>52</v>
      </c>
      <c r="D4385" t="s">
        <v>432</v>
      </c>
      <c r="E4385">
        <v>10</v>
      </c>
      <c r="F4385" t="str">
        <f t="shared" si="272"/>
        <v>Bulk</v>
      </c>
      <c r="G4385" s="3">
        <v>441</v>
      </c>
      <c r="H4385">
        <v>5</v>
      </c>
      <c r="I4385" t="str">
        <f t="shared" si="273"/>
        <v>discounted</v>
      </c>
      <c r="J4385" s="3">
        <f>Table3[[#This Row],[Quantity_Sold]]*Table3[[#This Row],[Selling_Price]]</f>
        <v>4410</v>
      </c>
      <c r="K4385" s="3">
        <f t="shared" si="274"/>
        <v>22.05</v>
      </c>
      <c r="L4385" s="3">
        <f t="shared" si="275"/>
        <v>4387.95</v>
      </c>
      <c r="M4385" s="3" t="str">
        <f>TEXT(Table3[[#This Row],[Date]], "mmmm")</f>
        <v>February</v>
      </c>
      <c r="N4385" s="3" t="str">
        <f>_xlfn.XLOOKUP(D4385,Customers!A:A,Customers!B:B )</f>
        <v>Rodgers and Sons</v>
      </c>
      <c r="O4385" s="3" t="str">
        <f>_xlfn.XLOOKUP(C4385,Books!A:A,Books!B:B)</f>
        <v>Hope meet thing</v>
      </c>
      <c r="P4385" s="3" t="str">
        <f>INDEX(Customers!B:B,MATCH(D4385,Customers!A:A,0))</f>
        <v>Rodgers and Sons</v>
      </c>
    </row>
    <row r="4386" spans="1:16">
      <c r="A4386" t="s">
        <v>5033</v>
      </c>
      <c r="B4386" s="5">
        <v>44961</v>
      </c>
      <c r="C4386" t="s">
        <v>108</v>
      </c>
      <c r="D4386" t="s">
        <v>306</v>
      </c>
      <c r="E4386">
        <v>8</v>
      </c>
      <c r="F4386" t="str">
        <f t="shared" si="272"/>
        <v>Bulk</v>
      </c>
      <c r="G4386" s="3">
        <v>287</v>
      </c>
      <c r="H4386">
        <v>0</v>
      </c>
      <c r="I4386" t="str">
        <f t="shared" si="273"/>
        <v>full price</v>
      </c>
      <c r="J4386" s="3">
        <f>Table3[[#This Row],[Quantity_Sold]]*Table3[[#This Row],[Selling_Price]]</f>
        <v>2296</v>
      </c>
      <c r="K4386" s="3">
        <f t="shared" si="274"/>
        <v>0</v>
      </c>
      <c r="L4386" s="3">
        <f t="shared" si="275"/>
        <v>2296</v>
      </c>
      <c r="M4386" s="3" t="str">
        <f>TEXT(Table3[[#This Row],[Date]], "mmmm")</f>
        <v>February</v>
      </c>
      <c r="N4386" s="3" t="str">
        <f>_xlfn.XLOOKUP(D4386,Customers!A:A,Customers!B:B )</f>
        <v>Brown-Smith</v>
      </c>
      <c r="O4386" s="3" t="str">
        <f>_xlfn.XLOOKUP(C4386,Books!A:A,Books!B:B)</f>
        <v>Front</v>
      </c>
      <c r="P4386" s="3" t="str">
        <f>INDEX(Customers!B:B,MATCH(D4386,Customers!A:A,0))</f>
        <v>Brown-Smith</v>
      </c>
    </row>
    <row r="4387" spans="1:16">
      <c r="A4387" t="s">
        <v>5034</v>
      </c>
      <c r="B4387" s="5">
        <v>44959</v>
      </c>
      <c r="C4387" t="s">
        <v>36</v>
      </c>
      <c r="D4387" t="s">
        <v>578</v>
      </c>
      <c r="E4387">
        <v>3</v>
      </c>
      <c r="F4387" t="str">
        <f t="shared" si="272"/>
        <v>normal</v>
      </c>
      <c r="G4387" s="3">
        <v>420</v>
      </c>
      <c r="H4387">
        <v>0</v>
      </c>
      <c r="I4387" t="str">
        <f t="shared" si="273"/>
        <v>full price</v>
      </c>
      <c r="J4387" s="3">
        <f>Table3[[#This Row],[Quantity_Sold]]*Table3[[#This Row],[Selling_Price]]</f>
        <v>1260</v>
      </c>
      <c r="K4387" s="3">
        <f t="shared" si="274"/>
        <v>0</v>
      </c>
      <c r="L4387" s="3">
        <f t="shared" si="275"/>
        <v>1260</v>
      </c>
      <c r="M4387" s="3" t="str">
        <f>TEXT(Table3[[#This Row],[Date]], "mmmm")</f>
        <v>February</v>
      </c>
      <c r="N4387" s="3" t="str">
        <f>_xlfn.XLOOKUP(D4387,Customers!A:A,Customers!B:B )</f>
        <v>Moody-Dunn</v>
      </c>
      <c r="O4387" s="3" t="str">
        <f>_xlfn.XLOOKUP(C4387,Books!A:A,Books!B:B)</f>
        <v>Try fast</v>
      </c>
      <c r="P4387" s="3" t="str">
        <f>INDEX(Customers!B:B,MATCH(D4387,Customers!A:A,0))</f>
        <v>Moody-Dunn</v>
      </c>
    </row>
    <row r="4388" spans="1:16">
      <c r="A4388" t="s">
        <v>5035</v>
      </c>
      <c r="B4388" s="5">
        <v>44973</v>
      </c>
      <c r="C4388" t="s">
        <v>78</v>
      </c>
      <c r="D4388" t="s">
        <v>324</v>
      </c>
      <c r="E4388">
        <v>3</v>
      </c>
      <c r="F4388" t="str">
        <f t="shared" si="272"/>
        <v>normal</v>
      </c>
      <c r="G4388" s="3">
        <v>288</v>
      </c>
      <c r="H4388">
        <v>5</v>
      </c>
      <c r="I4388" t="str">
        <f t="shared" si="273"/>
        <v>discounted</v>
      </c>
      <c r="J4388" s="3">
        <f>Table3[[#This Row],[Quantity_Sold]]*Table3[[#This Row],[Selling_Price]]</f>
        <v>864</v>
      </c>
      <c r="K4388" s="3">
        <f t="shared" si="274"/>
        <v>14.4</v>
      </c>
      <c r="L4388" s="3">
        <f t="shared" si="275"/>
        <v>849.6</v>
      </c>
      <c r="M4388" s="3" t="str">
        <f>TEXT(Table3[[#This Row],[Date]], "mmmm")</f>
        <v>February</v>
      </c>
      <c r="N4388" s="3" t="str">
        <f>_xlfn.XLOOKUP(D4388,Customers!A:A,Customers!B:B )</f>
        <v>Solomon-Smith</v>
      </c>
      <c r="O4388" s="3" t="str">
        <f>_xlfn.XLOOKUP(C4388,Books!A:A,Books!B:B)</f>
        <v>Visit although I</v>
      </c>
      <c r="P4388" s="3" t="str">
        <f>INDEX(Customers!B:B,MATCH(D4388,Customers!A:A,0))</f>
        <v>Solomon-Smith</v>
      </c>
    </row>
    <row r="4389" spans="1:16">
      <c r="A4389" t="s">
        <v>5036</v>
      </c>
      <c r="B4389" s="5">
        <v>44978</v>
      </c>
      <c r="C4389" t="s">
        <v>48</v>
      </c>
      <c r="D4389" t="s">
        <v>350</v>
      </c>
      <c r="E4389">
        <v>2</v>
      </c>
      <c r="F4389" t="str">
        <f t="shared" si="272"/>
        <v>normal</v>
      </c>
      <c r="G4389" s="3">
        <v>386</v>
      </c>
      <c r="H4389">
        <v>15</v>
      </c>
      <c r="I4389" t="str">
        <f t="shared" si="273"/>
        <v>discounted</v>
      </c>
      <c r="J4389" s="3">
        <f>Table3[[#This Row],[Quantity_Sold]]*Table3[[#This Row],[Selling_Price]]</f>
        <v>772</v>
      </c>
      <c r="K4389" s="3">
        <f t="shared" si="274"/>
        <v>57.9</v>
      </c>
      <c r="L4389" s="3">
        <f t="shared" si="275"/>
        <v>714.1</v>
      </c>
      <c r="M4389" s="3" t="str">
        <f>TEXT(Table3[[#This Row],[Date]], "mmmm")</f>
        <v>February</v>
      </c>
      <c r="N4389" s="3" t="str">
        <f>_xlfn.XLOOKUP(D4389,Customers!A:A,Customers!B:B )</f>
        <v>Johnson-Bennett</v>
      </c>
      <c r="O4389" s="3" t="str">
        <f>_xlfn.XLOOKUP(C4389,Books!A:A,Books!B:B)</f>
        <v>Choose level</v>
      </c>
      <c r="P4389" s="3" t="str">
        <f>INDEX(Customers!B:B,MATCH(D4389,Customers!A:A,0))</f>
        <v>Johnson-Bennett</v>
      </c>
    </row>
    <row r="4390" spans="1:16">
      <c r="A4390" t="s">
        <v>5037</v>
      </c>
      <c r="B4390" s="5">
        <v>44962</v>
      </c>
      <c r="C4390" t="s">
        <v>90</v>
      </c>
      <c r="D4390" t="s">
        <v>532</v>
      </c>
      <c r="E4390">
        <v>3</v>
      </c>
      <c r="F4390" t="str">
        <f t="shared" si="272"/>
        <v>normal</v>
      </c>
      <c r="G4390" s="3">
        <v>222</v>
      </c>
      <c r="H4390">
        <v>0</v>
      </c>
      <c r="I4390" t="str">
        <f t="shared" si="273"/>
        <v>full price</v>
      </c>
      <c r="J4390" s="3">
        <f>Table3[[#This Row],[Quantity_Sold]]*Table3[[#This Row],[Selling_Price]]</f>
        <v>666</v>
      </c>
      <c r="K4390" s="3">
        <f t="shared" si="274"/>
        <v>0</v>
      </c>
      <c r="L4390" s="3">
        <f t="shared" si="275"/>
        <v>666</v>
      </c>
      <c r="M4390" s="3" t="str">
        <f>TEXT(Table3[[#This Row],[Date]], "mmmm")</f>
        <v>February</v>
      </c>
      <c r="N4390" s="3" t="str">
        <f>_xlfn.XLOOKUP(D4390,Customers!A:A,Customers!B:B )</f>
        <v>Bender Group</v>
      </c>
      <c r="O4390" s="3" t="str">
        <f>_xlfn.XLOOKUP(C4390,Books!A:A,Books!B:B)</f>
        <v>Remember approach buy</v>
      </c>
      <c r="P4390" s="3" t="str">
        <f>INDEX(Customers!B:B,MATCH(D4390,Customers!A:A,0))</f>
        <v>Bender Group</v>
      </c>
    </row>
    <row r="4391" spans="1:16">
      <c r="A4391" t="s">
        <v>5038</v>
      </c>
      <c r="B4391" s="5">
        <v>44977</v>
      </c>
      <c r="C4391" t="s">
        <v>96</v>
      </c>
      <c r="D4391" t="s">
        <v>456</v>
      </c>
      <c r="E4391">
        <v>7</v>
      </c>
      <c r="F4391" t="str">
        <f t="shared" si="272"/>
        <v>Bulk</v>
      </c>
      <c r="G4391" s="3">
        <v>396</v>
      </c>
      <c r="H4391">
        <v>0</v>
      </c>
      <c r="I4391" t="str">
        <f t="shared" si="273"/>
        <v>full price</v>
      </c>
      <c r="J4391" s="3">
        <f>Table3[[#This Row],[Quantity_Sold]]*Table3[[#This Row],[Selling_Price]]</f>
        <v>2772</v>
      </c>
      <c r="K4391" s="3">
        <f t="shared" si="274"/>
        <v>0</v>
      </c>
      <c r="L4391" s="3">
        <f t="shared" si="275"/>
        <v>2772</v>
      </c>
      <c r="M4391" s="3" t="str">
        <f>TEXT(Table3[[#This Row],[Date]], "mmmm")</f>
        <v>February</v>
      </c>
      <c r="N4391" s="3" t="str">
        <f>_xlfn.XLOOKUP(D4391,Customers!A:A,Customers!B:B )</f>
        <v>Baker, Gonzalez and Wood</v>
      </c>
      <c r="O4391" s="3" t="str">
        <f>_xlfn.XLOOKUP(C4391,Books!A:A,Books!B:B)</f>
        <v>Green city audience</v>
      </c>
      <c r="P4391" s="3" t="str">
        <f>INDEX(Customers!B:B,MATCH(D4391,Customers!A:A,0))</f>
        <v>Baker, Gonzalez and Wood</v>
      </c>
    </row>
    <row r="4392" spans="1:16">
      <c r="A4392" t="s">
        <v>5039</v>
      </c>
      <c r="B4392" s="5">
        <v>44974</v>
      </c>
      <c r="C4392" t="s">
        <v>58</v>
      </c>
      <c r="D4392" t="s">
        <v>384</v>
      </c>
      <c r="E4392">
        <v>1</v>
      </c>
      <c r="F4392" t="str">
        <f t="shared" si="272"/>
        <v>normal</v>
      </c>
      <c r="G4392" s="3">
        <v>467</v>
      </c>
      <c r="H4392">
        <v>0</v>
      </c>
      <c r="I4392" t="str">
        <f t="shared" si="273"/>
        <v>full price</v>
      </c>
      <c r="J4392" s="3">
        <f>Table3[[#This Row],[Quantity_Sold]]*Table3[[#This Row],[Selling_Price]]</f>
        <v>467</v>
      </c>
      <c r="K4392" s="3">
        <f t="shared" si="274"/>
        <v>0</v>
      </c>
      <c r="L4392" s="3">
        <f t="shared" si="275"/>
        <v>467</v>
      </c>
      <c r="M4392" s="3" t="str">
        <f>TEXT(Table3[[#This Row],[Date]], "mmmm")</f>
        <v>February</v>
      </c>
      <c r="N4392" s="3" t="str">
        <f>_xlfn.XLOOKUP(D4392,Customers!A:A,Customers!B:B )</f>
        <v>Mendoza-Burke</v>
      </c>
      <c r="O4392" s="3" t="str">
        <f>_xlfn.XLOOKUP(C4392,Books!A:A,Books!B:B)</f>
        <v>World threat</v>
      </c>
      <c r="P4392" s="3" t="str">
        <f>INDEX(Customers!B:B,MATCH(D4392,Customers!A:A,0))</f>
        <v>Mendoza-Burke</v>
      </c>
    </row>
    <row r="4393" spans="1:16">
      <c r="A4393" t="s">
        <v>5040</v>
      </c>
      <c r="B4393" s="5">
        <v>44973</v>
      </c>
      <c r="C4393" t="s">
        <v>62</v>
      </c>
      <c r="D4393" t="s">
        <v>232</v>
      </c>
      <c r="E4393">
        <v>10</v>
      </c>
      <c r="F4393" t="str">
        <f t="shared" si="272"/>
        <v>Bulk</v>
      </c>
      <c r="G4393" s="3">
        <v>336</v>
      </c>
      <c r="H4393">
        <v>0</v>
      </c>
      <c r="I4393" t="str">
        <f t="shared" si="273"/>
        <v>full price</v>
      </c>
      <c r="J4393" s="3">
        <f>Table3[[#This Row],[Quantity_Sold]]*Table3[[#This Row],[Selling_Price]]</f>
        <v>3360</v>
      </c>
      <c r="K4393" s="3">
        <f t="shared" si="274"/>
        <v>0</v>
      </c>
      <c r="L4393" s="3">
        <f t="shared" si="275"/>
        <v>3360</v>
      </c>
      <c r="M4393" s="3" t="str">
        <f>TEXT(Table3[[#This Row],[Date]], "mmmm")</f>
        <v>February</v>
      </c>
      <c r="N4393" s="3" t="str">
        <f>_xlfn.XLOOKUP(D4393,Customers!A:A,Customers!B:B )</f>
        <v>Mcknight LLC</v>
      </c>
      <c r="O4393" s="3" t="str">
        <f>_xlfn.XLOOKUP(C4393,Books!A:A,Books!B:B)</f>
        <v>Wife get age</v>
      </c>
      <c r="P4393" s="3" t="str">
        <f>INDEX(Customers!B:B,MATCH(D4393,Customers!A:A,0))</f>
        <v>Mcknight LLC</v>
      </c>
    </row>
    <row r="4394" spans="1:16">
      <c r="A4394" t="s">
        <v>5041</v>
      </c>
      <c r="B4394" s="5">
        <v>44968</v>
      </c>
      <c r="C4394" t="s">
        <v>10</v>
      </c>
      <c r="D4394" t="s">
        <v>444</v>
      </c>
      <c r="E4394">
        <v>5</v>
      </c>
      <c r="F4394" t="str">
        <f t="shared" si="272"/>
        <v>normal</v>
      </c>
      <c r="G4394" s="3">
        <v>167</v>
      </c>
      <c r="H4394">
        <v>15</v>
      </c>
      <c r="I4394" t="str">
        <f t="shared" si="273"/>
        <v>discounted</v>
      </c>
      <c r="J4394" s="3">
        <f>Table3[[#This Row],[Quantity_Sold]]*Table3[[#This Row],[Selling_Price]]</f>
        <v>835</v>
      </c>
      <c r="K4394" s="3">
        <f t="shared" si="274"/>
        <v>25.05</v>
      </c>
      <c r="L4394" s="3">
        <f t="shared" si="275"/>
        <v>809.95</v>
      </c>
      <c r="M4394" s="3" t="str">
        <f>TEXT(Table3[[#This Row],[Date]], "mmmm")</f>
        <v>February</v>
      </c>
      <c r="N4394" s="3" t="str">
        <f>_xlfn.XLOOKUP(D4394,Customers!A:A,Customers!B:B )</f>
        <v>Larson and Sons</v>
      </c>
      <c r="O4394" s="3" t="str">
        <f>_xlfn.XLOOKUP(C4394,Books!A:A,Books!B:B)</f>
        <v>Late</v>
      </c>
      <c r="P4394" s="3" t="str">
        <f>INDEX(Customers!B:B,MATCH(D4394,Customers!A:A,0))</f>
        <v>Larson and Sons</v>
      </c>
    </row>
    <row r="4395" spans="1:16">
      <c r="A4395" t="s">
        <v>5042</v>
      </c>
      <c r="B4395" s="5">
        <v>44963</v>
      </c>
      <c r="C4395" t="s">
        <v>36</v>
      </c>
      <c r="D4395" t="s">
        <v>402</v>
      </c>
      <c r="E4395">
        <v>2</v>
      </c>
      <c r="F4395" t="str">
        <f t="shared" si="272"/>
        <v>normal</v>
      </c>
      <c r="G4395" s="3">
        <v>420</v>
      </c>
      <c r="H4395">
        <v>10</v>
      </c>
      <c r="I4395" t="str">
        <f t="shared" si="273"/>
        <v>discounted</v>
      </c>
      <c r="J4395" s="3">
        <f>Table3[[#This Row],[Quantity_Sold]]*Table3[[#This Row],[Selling_Price]]</f>
        <v>840</v>
      </c>
      <c r="K4395" s="3">
        <f t="shared" si="274"/>
        <v>42</v>
      </c>
      <c r="L4395" s="3">
        <f t="shared" si="275"/>
        <v>798</v>
      </c>
      <c r="M4395" s="3" t="str">
        <f>TEXT(Table3[[#This Row],[Date]], "mmmm")</f>
        <v>February</v>
      </c>
      <c r="N4395" s="3" t="str">
        <f>_xlfn.XLOOKUP(D4395,Customers!A:A,Customers!B:B )</f>
        <v>Caldwell PLC</v>
      </c>
      <c r="O4395" s="3" t="str">
        <f>_xlfn.XLOOKUP(C4395,Books!A:A,Books!B:B)</f>
        <v>Try fast</v>
      </c>
      <c r="P4395" s="3" t="str">
        <f>INDEX(Customers!B:B,MATCH(D4395,Customers!A:A,0))</f>
        <v>Caldwell PLC</v>
      </c>
    </row>
    <row r="4396" spans="1:16">
      <c r="A4396" t="s">
        <v>5043</v>
      </c>
      <c r="B4396" s="5">
        <v>44983</v>
      </c>
      <c r="C4396" t="s">
        <v>90</v>
      </c>
      <c r="D4396" t="s">
        <v>236</v>
      </c>
      <c r="E4396">
        <v>7</v>
      </c>
      <c r="F4396" t="str">
        <f t="shared" si="272"/>
        <v>Bulk</v>
      </c>
      <c r="G4396" s="3">
        <v>222</v>
      </c>
      <c r="H4396">
        <v>10</v>
      </c>
      <c r="I4396" t="str">
        <f t="shared" si="273"/>
        <v>discounted</v>
      </c>
      <c r="J4396" s="3">
        <f>Table3[[#This Row],[Quantity_Sold]]*Table3[[#This Row],[Selling_Price]]</f>
        <v>1554</v>
      </c>
      <c r="K4396" s="3">
        <f t="shared" si="274"/>
        <v>22.2</v>
      </c>
      <c r="L4396" s="3">
        <f t="shared" si="275"/>
        <v>1531.8</v>
      </c>
      <c r="M4396" s="3" t="str">
        <f>TEXT(Table3[[#This Row],[Date]], "mmmm")</f>
        <v>February</v>
      </c>
      <c r="N4396" s="3" t="str">
        <f>_xlfn.XLOOKUP(D4396,Customers!A:A,Customers!B:B )</f>
        <v>Davis, Franklin and Pollard</v>
      </c>
      <c r="O4396" s="3" t="str">
        <f>_xlfn.XLOOKUP(C4396,Books!A:A,Books!B:B)</f>
        <v>Remember approach buy</v>
      </c>
      <c r="P4396" s="3" t="str">
        <f>INDEX(Customers!B:B,MATCH(D4396,Customers!A:A,0))</f>
        <v>Davis, Franklin and Pollard</v>
      </c>
    </row>
    <row r="4397" spans="1:16">
      <c r="A4397" t="s">
        <v>5044</v>
      </c>
      <c r="B4397" s="5">
        <v>44977</v>
      </c>
      <c r="C4397" t="s">
        <v>10</v>
      </c>
      <c r="D4397" t="s">
        <v>430</v>
      </c>
      <c r="E4397">
        <v>3</v>
      </c>
      <c r="F4397" t="str">
        <f t="shared" si="272"/>
        <v>normal</v>
      </c>
      <c r="G4397" s="3">
        <v>167</v>
      </c>
      <c r="H4397">
        <v>0</v>
      </c>
      <c r="I4397" t="str">
        <f t="shared" si="273"/>
        <v>full price</v>
      </c>
      <c r="J4397" s="3">
        <f>Table3[[#This Row],[Quantity_Sold]]*Table3[[#This Row],[Selling_Price]]</f>
        <v>501</v>
      </c>
      <c r="K4397" s="3">
        <f t="shared" si="274"/>
        <v>0</v>
      </c>
      <c r="L4397" s="3">
        <f t="shared" si="275"/>
        <v>501</v>
      </c>
      <c r="M4397" s="3" t="str">
        <f>TEXT(Table3[[#This Row],[Date]], "mmmm")</f>
        <v>February</v>
      </c>
      <c r="N4397" s="3" t="str">
        <f>_xlfn.XLOOKUP(D4397,Customers!A:A,Customers!B:B )</f>
        <v>Ford PLC</v>
      </c>
      <c r="O4397" s="3" t="str">
        <f>_xlfn.XLOOKUP(C4397,Books!A:A,Books!B:B)</f>
        <v>Late</v>
      </c>
      <c r="P4397" s="3" t="str">
        <f>INDEX(Customers!B:B,MATCH(D4397,Customers!A:A,0))</f>
        <v>Ford PLC</v>
      </c>
    </row>
    <row r="4398" spans="1:16">
      <c r="A4398" t="s">
        <v>5045</v>
      </c>
      <c r="B4398" s="5">
        <v>44964</v>
      </c>
      <c r="C4398" t="s">
        <v>44</v>
      </c>
      <c r="D4398" t="s">
        <v>354</v>
      </c>
      <c r="E4398">
        <v>1</v>
      </c>
      <c r="F4398" t="str">
        <f t="shared" si="272"/>
        <v>normal</v>
      </c>
      <c r="G4398" s="3">
        <v>295</v>
      </c>
      <c r="H4398">
        <v>5</v>
      </c>
      <c r="I4398" t="str">
        <f t="shared" si="273"/>
        <v>discounted</v>
      </c>
      <c r="J4398" s="3">
        <f>Table3[[#This Row],[Quantity_Sold]]*Table3[[#This Row],[Selling_Price]]</f>
        <v>295</v>
      </c>
      <c r="K4398" s="3">
        <f t="shared" si="274"/>
        <v>14.75</v>
      </c>
      <c r="L4398" s="3">
        <f t="shared" si="275"/>
        <v>280.25</v>
      </c>
      <c r="M4398" s="3" t="str">
        <f>TEXT(Table3[[#This Row],[Date]], "mmmm")</f>
        <v>February</v>
      </c>
      <c r="N4398" s="3" t="str">
        <f>_xlfn.XLOOKUP(D4398,Customers!A:A,Customers!B:B )</f>
        <v>Davis, Harmon and Morgan</v>
      </c>
      <c r="O4398" s="3" t="str">
        <f>_xlfn.XLOOKUP(C4398,Books!A:A,Books!B:B)</f>
        <v>Once suddenly</v>
      </c>
      <c r="P4398" s="3" t="str">
        <f>INDEX(Customers!B:B,MATCH(D4398,Customers!A:A,0))</f>
        <v>Davis, Harmon and Morgan</v>
      </c>
    </row>
    <row r="4399" spans="1:16">
      <c r="A4399" t="s">
        <v>5046</v>
      </c>
      <c r="B4399" s="5">
        <v>44977</v>
      </c>
      <c r="C4399" t="s">
        <v>86</v>
      </c>
      <c r="D4399" t="s">
        <v>538</v>
      </c>
      <c r="E4399">
        <v>6</v>
      </c>
      <c r="F4399" t="str">
        <f t="shared" si="272"/>
        <v>Bulk</v>
      </c>
      <c r="G4399" s="3">
        <v>356</v>
      </c>
      <c r="H4399">
        <v>10</v>
      </c>
      <c r="I4399" t="str">
        <f t="shared" si="273"/>
        <v>discounted</v>
      </c>
      <c r="J4399" s="3">
        <f>Table3[[#This Row],[Quantity_Sold]]*Table3[[#This Row],[Selling_Price]]</f>
        <v>2136</v>
      </c>
      <c r="K4399" s="3">
        <f t="shared" si="274"/>
        <v>35.6</v>
      </c>
      <c r="L4399" s="3">
        <f t="shared" si="275"/>
        <v>2100.4</v>
      </c>
      <c r="M4399" s="3" t="str">
        <f>TEXT(Table3[[#This Row],[Date]], "mmmm")</f>
        <v>February</v>
      </c>
      <c r="N4399" s="3" t="str">
        <f>_xlfn.XLOOKUP(D4399,Customers!A:A,Customers!B:B )</f>
        <v>Savage, Boyle and Kennedy</v>
      </c>
      <c r="O4399" s="3" t="str">
        <f>_xlfn.XLOOKUP(C4399,Books!A:A,Books!B:B)</f>
        <v>While responsibility</v>
      </c>
      <c r="P4399" s="3" t="str">
        <f>INDEX(Customers!B:B,MATCH(D4399,Customers!A:A,0))</f>
        <v>Savage, Boyle and Kennedy</v>
      </c>
    </row>
    <row r="4400" spans="1:16">
      <c r="A4400" t="s">
        <v>5047</v>
      </c>
      <c r="B4400" s="5">
        <v>44972</v>
      </c>
      <c r="C4400" t="s">
        <v>50</v>
      </c>
      <c r="D4400" t="s">
        <v>546</v>
      </c>
      <c r="E4400">
        <v>5</v>
      </c>
      <c r="F4400" t="str">
        <f t="shared" si="272"/>
        <v>normal</v>
      </c>
      <c r="G4400" s="3">
        <v>269</v>
      </c>
      <c r="H4400">
        <v>15</v>
      </c>
      <c r="I4400" t="str">
        <f t="shared" si="273"/>
        <v>discounted</v>
      </c>
      <c r="J4400" s="3">
        <f>Table3[[#This Row],[Quantity_Sold]]*Table3[[#This Row],[Selling_Price]]</f>
        <v>1345</v>
      </c>
      <c r="K4400" s="3">
        <f t="shared" si="274"/>
        <v>40.35</v>
      </c>
      <c r="L4400" s="3">
        <f t="shared" si="275"/>
        <v>1304.6500000000001</v>
      </c>
      <c r="M4400" s="3" t="str">
        <f>TEXT(Table3[[#This Row],[Date]], "mmmm")</f>
        <v>February</v>
      </c>
      <c r="N4400" s="3" t="str">
        <f>_xlfn.XLOOKUP(D4400,Customers!A:A,Customers!B:B )</f>
        <v>Sanford Group</v>
      </c>
      <c r="O4400" s="3" t="str">
        <f>_xlfn.XLOOKUP(C4400,Books!A:A,Books!B:B)</f>
        <v>Course history</v>
      </c>
      <c r="P4400" s="3" t="str">
        <f>INDEX(Customers!B:B,MATCH(D4400,Customers!A:A,0))</f>
        <v>Sanford Group</v>
      </c>
    </row>
    <row r="4401" spans="1:16">
      <c r="A4401" t="s">
        <v>5048</v>
      </c>
      <c r="B4401" s="5">
        <v>44972</v>
      </c>
      <c r="C4401" t="s">
        <v>94</v>
      </c>
      <c r="D4401" t="s">
        <v>404</v>
      </c>
      <c r="E4401">
        <v>3</v>
      </c>
      <c r="F4401" t="str">
        <f t="shared" si="272"/>
        <v>normal</v>
      </c>
      <c r="G4401" s="3">
        <v>262</v>
      </c>
      <c r="H4401">
        <v>10</v>
      </c>
      <c r="I4401" t="str">
        <f t="shared" si="273"/>
        <v>discounted</v>
      </c>
      <c r="J4401" s="3">
        <f>Table3[[#This Row],[Quantity_Sold]]*Table3[[#This Row],[Selling_Price]]</f>
        <v>786</v>
      </c>
      <c r="K4401" s="3">
        <f t="shared" si="274"/>
        <v>26.2</v>
      </c>
      <c r="L4401" s="3">
        <f t="shared" si="275"/>
        <v>759.8</v>
      </c>
      <c r="M4401" s="3" t="str">
        <f>TEXT(Table3[[#This Row],[Date]], "mmmm")</f>
        <v>February</v>
      </c>
      <c r="N4401" s="3" t="str">
        <f>_xlfn.XLOOKUP(D4401,Customers!A:A,Customers!B:B )</f>
        <v>Morales-Morris</v>
      </c>
      <c r="O4401" s="3" t="str">
        <f>_xlfn.XLOOKUP(C4401,Books!A:A,Books!B:B)</f>
        <v>Number owner</v>
      </c>
      <c r="P4401" s="3" t="str">
        <f>INDEX(Customers!B:B,MATCH(D4401,Customers!A:A,0))</f>
        <v>Morales-Morris</v>
      </c>
    </row>
    <row r="4402" spans="1:16">
      <c r="A4402" t="s">
        <v>5049</v>
      </c>
      <c r="B4402" s="5">
        <v>44974</v>
      </c>
      <c r="C4402" t="s">
        <v>52</v>
      </c>
      <c r="D4402" t="s">
        <v>316</v>
      </c>
      <c r="E4402">
        <v>8</v>
      </c>
      <c r="F4402" t="str">
        <f t="shared" si="272"/>
        <v>Bulk</v>
      </c>
      <c r="G4402" s="3">
        <v>441</v>
      </c>
      <c r="H4402">
        <v>0</v>
      </c>
      <c r="I4402" t="str">
        <f t="shared" si="273"/>
        <v>full price</v>
      </c>
      <c r="J4402" s="3">
        <f>Table3[[#This Row],[Quantity_Sold]]*Table3[[#This Row],[Selling_Price]]</f>
        <v>3528</v>
      </c>
      <c r="K4402" s="3">
        <f t="shared" si="274"/>
        <v>0</v>
      </c>
      <c r="L4402" s="3">
        <f t="shared" si="275"/>
        <v>3528</v>
      </c>
      <c r="M4402" s="3" t="str">
        <f>TEXT(Table3[[#This Row],[Date]], "mmmm")</f>
        <v>February</v>
      </c>
      <c r="N4402" s="3" t="str">
        <f>_xlfn.XLOOKUP(D4402,Customers!A:A,Customers!B:B )</f>
        <v>King LLC</v>
      </c>
      <c r="O4402" s="3" t="str">
        <f>_xlfn.XLOOKUP(C4402,Books!A:A,Books!B:B)</f>
        <v>Hope meet thing</v>
      </c>
      <c r="P4402" s="3" t="str">
        <f>INDEX(Customers!B:B,MATCH(D4402,Customers!A:A,0))</f>
        <v>King LLC</v>
      </c>
    </row>
    <row r="4403" spans="1:16">
      <c r="A4403" t="s">
        <v>5050</v>
      </c>
      <c r="B4403" s="5">
        <v>44972</v>
      </c>
      <c r="C4403" t="s">
        <v>86</v>
      </c>
      <c r="D4403" t="s">
        <v>236</v>
      </c>
      <c r="E4403">
        <v>5</v>
      </c>
      <c r="F4403" t="str">
        <f t="shared" si="272"/>
        <v>normal</v>
      </c>
      <c r="G4403" s="3">
        <v>356</v>
      </c>
      <c r="H4403">
        <v>10</v>
      </c>
      <c r="I4403" t="str">
        <f t="shared" si="273"/>
        <v>discounted</v>
      </c>
      <c r="J4403" s="3">
        <f>Table3[[#This Row],[Quantity_Sold]]*Table3[[#This Row],[Selling_Price]]</f>
        <v>1780</v>
      </c>
      <c r="K4403" s="3">
        <f t="shared" si="274"/>
        <v>35.6</v>
      </c>
      <c r="L4403" s="3">
        <f t="shared" si="275"/>
        <v>1744.4</v>
      </c>
      <c r="M4403" s="3" t="str">
        <f>TEXT(Table3[[#This Row],[Date]], "mmmm")</f>
        <v>February</v>
      </c>
      <c r="N4403" s="3" t="str">
        <f>_xlfn.XLOOKUP(D4403,Customers!A:A,Customers!B:B )</f>
        <v>Davis, Franklin and Pollard</v>
      </c>
      <c r="O4403" s="3" t="str">
        <f>_xlfn.XLOOKUP(C4403,Books!A:A,Books!B:B)</f>
        <v>While responsibility</v>
      </c>
      <c r="P4403" s="3" t="str">
        <f>INDEX(Customers!B:B,MATCH(D4403,Customers!A:A,0))</f>
        <v>Davis, Franklin and Pollard</v>
      </c>
    </row>
    <row r="4404" spans="1:16">
      <c r="A4404" t="s">
        <v>5051</v>
      </c>
      <c r="B4404" s="5">
        <v>44980</v>
      </c>
      <c r="C4404" t="s">
        <v>68</v>
      </c>
      <c r="D4404" t="s">
        <v>274</v>
      </c>
      <c r="E4404">
        <v>7</v>
      </c>
      <c r="F4404" t="str">
        <f t="shared" si="272"/>
        <v>Bulk</v>
      </c>
      <c r="G4404" s="3">
        <v>410</v>
      </c>
      <c r="H4404">
        <v>5</v>
      </c>
      <c r="I4404" t="str">
        <f t="shared" si="273"/>
        <v>discounted</v>
      </c>
      <c r="J4404" s="3">
        <f>Table3[[#This Row],[Quantity_Sold]]*Table3[[#This Row],[Selling_Price]]</f>
        <v>2870</v>
      </c>
      <c r="K4404" s="3">
        <f t="shared" si="274"/>
        <v>20.5</v>
      </c>
      <c r="L4404" s="3">
        <f t="shared" si="275"/>
        <v>2849.5</v>
      </c>
      <c r="M4404" s="3" t="str">
        <f>TEXT(Table3[[#This Row],[Date]], "mmmm")</f>
        <v>February</v>
      </c>
      <c r="N4404" s="3" t="str">
        <f>_xlfn.XLOOKUP(D4404,Customers!A:A,Customers!B:B )</f>
        <v>Green, Wilson and Flynn</v>
      </c>
      <c r="O4404" s="3" t="str">
        <f>_xlfn.XLOOKUP(C4404,Books!A:A,Books!B:B)</f>
        <v>Audience will series</v>
      </c>
      <c r="P4404" s="3" t="str">
        <f>INDEX(Customers!B:B,MATCH(D4404,Customers!A:A,0))</f>
        <v>Green, Wilson and Flynn</v>
      </c>
    </row>
    <row r="4405" spans="1:16">
      <c r="A4405" t="s">
        <v>5052</v>
      </c>
      <c r="B4405" s="5">
        <v>44985</v>
      </c>
      <c r="C4405" t="s">
        <v>24</v>
      </c>
      <c r="D4405" t="s">
        <v>554</v>
      </c>
      <c r="E4405">
        <v>6</v>
      </c>
      <c r="F4405" t="str">
        <f t="shared" si="272"/>
        <v>Bulk</v>
      </c>
      <c r="G4405" s="3">
        <v>492</v>
      </c>
      <c r="H4405">
        <v>5</v>
      </c>
      <c r="I4405" t="str">
        <f t="shared" si="273"/>
        <v>discounted</v>
      </c>
      <c r="J4405" s="3">
        <f>Table3[[#This Row],[Quantity_Sold]]*Table3[[#This Row],[Selling_Price]]</f>
        <v>2952</v>
      </c>
      <c r="K4405" s="3">
        <f t="shared" si="274"/>
        <v>24.6</v>
      </c>
      <c r="L4405" s="3">
        <f t="shared" si="275"/>
        <v>2927.4</v>
      </c>
      <c r="M4405" s="3" t="str">
        <f>TEXT(Table3[[#This Row],[Date]], "mmmm")</f>
        <v>February</v>
      </c>
      <c r="N4405" s="3" t="str">
        <f>_xlfn.XLOOKUP(D4405,Customers!A:A,Customers!B:B )</f>
        <v>Casey-Orozco</v>
      </c>
      <c r="O4405" s="3" t="str">
        <f>_xlfn.XLOOKUP(C4405,Books!A:A,Books!B:B)</f>
        <v>Audience stop sport</v>
      </c>
      <c r="P4405" s="3" t="str">
        <f>INDEX(Customers!B:B,MATCH(D4405,Customers!A:A,0))</f>
        <v>Casey-Orozco</v>
      </c>
    </row>
    <row r="4406" spans="1:16">
      <c r="A4406" t="s">
        <v>5053</v>
      </c>
      <c r="B4406" s="5">
        <v>44979</v>
      </c>
      <c r="C4406" t="s">
        <v>30</v>
      </c>
      <c r="D4406" t="s">
        <v>628</v>
      </c>
      <c r="E4406">
        <v>9</v>
      </c>
      <c r="F4406" t="str">
        <f t="shared" si="272"/>
        <v>Bulk</v>
      </c>
      <c r="G4406" s="3">
        <v>281</v>
      </c>
      <c r="H4406">
        <v>5</v>
      </c>
      <c r="I4406" t="str">
        <f t="shared" si="273"/>
        <v>discounted</v>
      </c>
      <c r="J4406" s="3">
        <f>Table3[[#This Row],[Quantity_Sold]]*Table3[[#This Row],[Selling_Price]]</f>
        <v>2529</v>
      </c>
      <c r="K4406" s="3">
        <f t="shared" si="274"/>
        <v>14.05</v>
      </c>
      <c r="L4406" s="3">
        <f t="shared" si="275"/>
        <v>2514.9499999999998</v>
      </c>
      <c r="M4406" s="3" t="str">
        <f>TEXT(Table3[[#This Row],[Date]], "mmmm")</f>
        <v>February</v>
      </c>
      <c r="N4406" s="3" t="str">
        <f>_xlfn.XLOOKUP(D4406,Customers!A:A,Customers!B:B )</f>
        <v>Curtis Group</v>
      </c>
      <c r="O4406" s="3" t="str">
        <f>_xlfn.XLOOKUP(C4406,Books!A:A,Books!B:B)</f>
        <v>Remember serve</v>
      </c>
      <c r="P4406" s="3" t="str">
        <f>INDEX(Customers!B:B,MATCH(D4406,Customers!A:A,0))</f>
        <v>Curtis Group</v>
      </c>
    </row>
    <row r="4407" spans="1:16">
      <c r="A4407" t="s">
        <v>5054</v>
      </c>
      <c r="B4407" s="5">
        <v>44979</v>
      </c>
      <c r="C4407" t="s">
        <v>124</v>
      </c>
      <c r="D4407" t="s">
        <v>546</v>
      </c>
      <c r="E4407">
        <v>2</v>
      </c>
      <c r="F4407" t="str">
        <f t="shared" si="272"/>
        <v>normal</v>
      </c>
      <c r="G4407" s="3">
        <v>362</v>
      </c>
      <c r="H4407">
        <v>5</v>
      </c>
      <c r="I4407" t="str">
        <f t="shared" si="273"/>
        <v>discounted</v>
      </c>
      <c r="J4407" s="3">
        <f>Table3[[#This Row],[Quantity_Sold]]*Table3[[#This Row],[Selling_Price]]</f>
        <v>724</v>
      </c>
      <c r="K4407" s="3">
        <f t="shared" si="274"/>
        <v>18.100000000000001</v>
      </c>
      <c r="L4407" s="3">
        <f t="shared" si="275"/>
        <v>705.9</v>
      </c>
      <c r="M4407" s="3" t="str">
        <f>TEXT(Table3[[#This Row],[Date]], "mmmm")</f>
        <v>February</v>
      </c>
      <c r="N4407" s="3" t="str">
        <f>_xlfn.XLOOKUP(D4407,Customers!A:A,Customers!B:B )</f>
        <v>Sanford Group</v>
      </c>
      <c r="O4407" s="3" t="str">
        <f>_xlfn.XLOOKUP(C4407,Books!A:A,Books!B:B)</f>
        <v>Financial</v>
      </c>
      <c r="P4407" s="3" t="str">
        <f>INDEX(Customers!B:B,MATCH(D4407,Customers!A:A,0))</f>
        <v>Sanford Group</v>
      </c>
    </row>
    <row r="4408" spans="1:16">
      <c r="A4408" t="s">
        <v>5055</v>
      </c>
      <c r="B4408" s="5">
        <v>44958</v>
      </c>
      <c r="C4408" t="s">
        <v>62</v>
      </c>
      <c r="D4408" t="s">
        <v>162</v>
      </c>
      <c r="E4408">
        <v>8</v>
      </c>
      <c r="F4408" t="str">
        <f t="shared" si="272"/>
        <v>Bulk</v>
      </c>
      <c r="G4408" s="3">
        <v>336</v>
      </c>
      <c r="H4408">
        <v>5</v>
      </c>
      <c r="I4408" t="str">
        <f t="shared" si="273"/>
        <v>discounted</v>
      </c>
      <c r="J4408" s="3">
        <f>Table3[[#This Row],[Quantity_Sold]]*Table3[[#This Row],[Selling_Price]]</f>
        <v>2688</v>
      </c>
      <c r="K4408" s="3">
        <f t="shared" si="274"/>
        <v>16.8</v>
      </c>
      <c r="L4408" s="3">
        <f t="shared" si="275"/>
        <v>2671.2</v>
      </c>
      <c r="M4408" s="3" t="str">
        <f>TEXT(Table3[[#This Row],[Date]], "mmmm")</f>
        <v>February</v>
      </c>
      <c r="N4408" s="3" t="str">
        <f>_xlfn.XLOOKUP(D4408,Customers!A:A,Customers!B:B )</f>
        <v>Trevino PLC</v>
      </c>
      <c r="O4408" s="3" t="str">
        <f>_xlfn.XLOOKUP(C4408,Books!A:A,Books!B:B)</f>
        <v>Wife get age</v>
      </c>
      <c r="P4408" s="3" t="str">
        <f>INDEX(Customers!B:B,MATCH(D4408,Customers!A:A,0))</f>
        <v>Trevino PLC</v>
      </c>
    </row>
    <row r="4409" spans="1:16">
      <c r="A4409" t="s">
        <v>5056</v>
      </c>
      <c r="B4409" s="5">
        <v>44976</v>
      </c>
      <c r="C4409" t="s">
        <v>114</v>
      </c>
      <c r="D4409" t="s">
        <v>304</v>
      </c>
      <c r="E4409">
        <v>8</v>
      </c>
      <c r="F4409" t="str">
        <f t="shared" si="272"/>
        <v>Bulk</v>
      </c>
      <c r="G4409" s="3">
        <v>315</v>
      </c>
      <c r="H4409">
        <v>5</v>
      </c>
      <c r="I4409" t="str">
        <f t="shared" si="273"/>
        <v>discounted</v>
      </c>
      <c r="J4409" s="3">
        <f>Table3[[#This Row],[Quantity_Sold]]*Table3[[#This Row],[Selling_Price]]</f>
        <v>2520</v>
      </c>
      <c r="K4409" s="3">
        <f t="shared" si="274"/>
        <v>15.75</v>
      </c>
      <c r="L4409" s="3">
        <f t="shared" si="275"/>
        <v>2504.25</v>
      </c>
      <c r="M4409" s="3" t="str">
        <f>TEXT(Table3[[#This Row],[Date]], "mmmm")</f>
        <v>February</v>
      </c>
      <c r="N4409" s="3" t="str">
        <f>_xlfn.XLOOKUP(D4409,Customers!A:A,Customers!B:B )</f>
        <v>Roberts, Silva and Gray</v>
      </c>
      <c r="O4409" s="3" t="str">
        <f>_xlfn.XLOOKUP(C4409,Books!A:A,Books!B:B)</f>
        <v>Detail difficult power</v>
      </c>
      <c r="P4409" s="3" t="str">
        <f>INDEX(Customers!B:B,MATCH(D4409,Customers!A:A,0))</f>
        <v>Roberts, Silva and Gray</v>
      </c>
    </row>
    <row r="4410" spans="1:16">
      <c r="A4410" t="s">
        <v>5057</v>
      </c>
      <c r="B4410" s="5">
        <v>44965</v>
      </c>
      <c r="C4410" t="s">
        <v>62</v>
      </c>
      <c r="D4410" t="s">
        <v>176</v>
      </c>
      <c r="E4410">
        <v>6</v>
      </c>
      <c r="F4410" t="str">
        <f t="shared" si="272"/>
        <v>Bulk</v>
      </c>
      <c r="G4410" s="3">
        <v>336</v>
      </c>
      <c r="H4410">
        <v>5</v>
      </c>
      <c r="I4410" t="str">
        <f t="shared" si="273"/>
        <v>discounted</v>
      </c>
      <c r="J4410" s="3">
        <f>Table3[[#This Row],[Quantity_Sold]]*Table3[[#This Row],[Selling_Price]]</f>
        <v>2016</v>
      </c>
      <c r="K4410" s="3">
        <f t="shared" si="274"/>
        <v>16.8</v>
      </c>
      <c r="L4410" s="3">
        <f t="shared" si="275"/>
        <v>1999.2</v>
      </c>
      <c r="M4410" s="3" t="str">
        <f>TEXT(Table3[[#This Row],[Date]], "mmmm")</f>
        <v>February</v>
      </c>
      <c r="N4410" s="3" t="str">
        <f>_xlfn.XLOOKUP(D4410,Customers!A:A,Customers!B:B )</f>
        <v>Pierce, Cross and Solomon</v>
      </c>
      <c r="O4410" s="3" t="str">
        <f>_xlfn.XLOOKUP(C4410,Books!A:A,Books!B:B)</f>
        <v>Wife get age</v>
      </c>
      <c r="P4410" s="3" t="str">
        <f>INDEX(Customers!B:B,MATCH(D4410,Customers!A:A,0))</f>
        <v>Pierce, Cross and Solomon</v>
      </c>
    </row>
    <row r="4411" spans="1:16">
      <c r="A4411" t="s">
        <v>5058</v>
      </c>
      <c r="B4411" s="5">
        <v>44969</v>
      </c>
      <c r="C4411" t="s">
        <v>78</v>
      </c>
      <c r="D4411" t="s">
        <v>432</v>
      </c>
      <c r="E4411">
        <v>9</v>
      </c>
      <c r="F4411" t="str">
        <f t="shared" si="272"/>
        <v>Bulk</v>
      </c>
      <c r="G4411" s="3">
        <v>288</v>
      </c>
      <c r="H4411">
        <v>15</v>
      </c>
      <c r="I4411" t="str">
        <f t="shared" si="273"/>
        <v>discounted</v>
      </c>
      <c r="J4411" s="3">
        <f>Table3[[#This Row],[Quantity_Sold]]*Table3[[#This Row],[Selling_Price]]</f>
        <v>2592</v>
      </c>
      <c r="K4411" s="3">
        <f t="shared" si="274"/>
        <v>43.2</v>
      </c>
      <c r="L4411" s="3">
        <f t="shared" si="275"/>
        <v>2548.8000000000002</v>
      </c>
      <c r="M4411" s="3" t="str">
        <f>TEXT(Table3[[#This Row],[Date]], "mmmm")</f>
        <v>February</v>
      </c>
      <c r="N4411" s="3" t="str">
        <f>_xlfn.XLOOKUP(D4411,Customers!A:A,Customers!B:B )</f>
        <v>Rodgers and Sons</v>
      </c>
      <c r="O4411" s="3" t="str">
        <f>_xlfn.XLOOKUP(C4411,Books!A:A,Books!B:B)</f>
        <v>Visit although I</v>
      </c>
      <c r="P4411" s="3" t="str">
        <f>INDEX(Customers!B:B,MATCH(D4411,Customers!A:A,0))</f>
        <v>Rodgers and Sons</v>
      </c>
    </row>
    <row r="4412" spans="1:16">
      <c r="A4412" t="s">
        <v>5059</v>
      </c>
      <c r="B4412" s="5">
        <v>44960</v>
      </c>
      <c r="C4412" t="s">
        <v>84</v>
      </c>
      <c r="D4412" t="s">
        <v>258</v>
      </c>
      <c r="E4412">
        <v>3</v>
      </c>
      <c r="F4412" t="str">
        <f t="shared" si="272"/>
        <v>normal</v>
      </c>
      <c r="G4412" s="3">
        <v>481</v>
      </c>
      <c r="H4412">
        <v>5</v>
      </c>
      <c r="I4412" t="str">
        <f t="shared" si="273"/>
        <v>discounted</v>
      </c>
      <c r="J4412" s="3">
        <f>Table3[[#This Row],[Quantity_Sold]]*Table3[[#This Row],[Selling_Price]]</f>
        <v>1443</v>
      </c>
      <c r="K4412" s="3">
        <f t="shared" si="274"/>
        <v>24.05</v>
      </c>
      <c r="L4412" s="3">
        <f t="shared" si="275"/>
        <v>1418.95</v>
      </c>
      <c r="M4412" s="3" t="str">
        <f>TEXT(Table3[[#This Row],[Date]], "mmmm")</f>
        <v>February</v>
      </c>
      <c r="N4412" s="3" t="str">
        <f>_xlfn.XLOOKUP(D4412,Customers!A:A,Customers!B:B )</f>
        <v>Williams LLC</v>
      </c>
      <c r="O4412" s="3" t="str">
        <f>_xlfn.XLOOKUP(C4412,Books!A:A,Books!B:B)</f>
        <v>Statement back brother</v>
      </c>
      <c r="P4412" s="3" t="str">
        <f>INDEX(Customers!B:B,MATCH(D4412,Customers!A:A,0))</f>
        <v>Williams LLC</v>
      </c>
    </row>
    <row r="4413" spans="1:16">
      <c r="A4413" t="s">
        <v>5060</v>
      </c>
      <c r="B4413" s="5">
        <v>44970</v>
      </c>
      <c r="C4413" t="s">
        <v>78</v>
      </c>
      <c r="D4413" t="s">
        <v>586</v>
      </c>
      <c r="E4413">
        <v>8</v>
      </c>
      <c r="F4413" t="str">
        <f t="shared" si="272"/>
        <v>Bulk</v>
      </c>
      <c r="G4413" s="3">
        <v>288</v>
      </c>
      <c r="H4413">
        <v>0</v>
      </c>
      <c r="I4413" t="str">
        <f t="shared" si="273"/>
        <v>full price</v>
      </c>
      <c r="J4413" s="3">
        <f>Table3[[#This Row],[Quantity_Sold]]*Table3[[#This Row],[Selling_Price]]</f>
        <v>2304</v>
      </c>
      <c r="K4413" s="3">
        <f t="shared" si="274"/>
        <v>0</v>
      </c>
      <c r="L4413" s="3">
        <f t="shared" si="275"/>
        <v>2304</v>
      </c>
      <c r="M4413" s="3" t="str">
        <f>TEXT(Table3[[#This Row],[Date]], "mmmm")</f>
        <v>February</v>
      </c>
      <c r="N4413" s="3" t="str">
        <f>_xlfn.XLOOKUP(D4413,Customers!A:A,Customers!B:B )</f>
        <v>Collins-Wang</v>
      </c>
      <c r="O4413" s="3" t="str">
        <f>_xlfn.XLOOKUP(C4413,Books!A:A,Books!B:B)</f>
        <v>Visit although I</v>
      </c>
      <c r="P4413" s="3" t="str">
        <f>INDEX(Customers!B:B,MATCH(D4413,Customers!A:A,0))</f>
        <v>Collins-Wang</v>
      </c>
    </row>
    <row r="4414" spans="1:16">
      <c r="A4414" t="s">
        <v>5061</v>
      </c>
      <c r="B4414" s="5">
        <v>44971</v>
      </c>
      <c r="C4414" t="s">
        <v>28</v>
      </c>
      <c r="D4414" t="s">
        <v>516</v>
      </c>
      <c r="E4414">
        <v>2</v>
      </c>
      <c r="F4414" t="str">
        <f t="shared" si="272"/>
        <v>normal</v>
      </c>
      <c r="G4414" s="3">
        <v>342</v>
      </c>
      <c r="H4414">
        <v>10</v>
      </c>
      <c r="I4414" t="str">
        <f t="shared" si="273"/>
        <v>discounted</v>
      </c>
      <c r="J4414" s="3">
        <f>Table3[[#This Row],[Quantity_Sold]]*Table3[[#This Row],[Selling_Price]]</f>
        <v>684</v>
      </c>
      <c r="K4414" s="3">
        <f t="shared" si="274"/>
        <v>34.200000000000003</v>
      </c>
      <c r="L4414" s="3">
        <f t="shared" si="275"/>
        <v>649.79999999999995</v>
      </c>
      <c r="M4414" s="3" t="str">
        <f>TEXT(Table3[[#This Row],[Date]], "mmmm")</f>
        <v>February</v>
      </c>
      <c r="N4414" s="3" t="str">
        <f>_xlfn.XLOOKUP(D4414,Customers!A:A,Customers!B:B )</f>
        <v>Chen Inc</v>
      </c>
      <c r="O4414" s="3" t="str">
        <f>_xlfn.XLOOKUP(C4414,Books!A:A,Books!B:B)</f>
        <v>Eat pattern view</v>
      </c>
      <c r="P4414" s="3" t="str">
        <f>INDEX(Customers!B:B,MATCH(D4414,Customers!A:A,0))</f>
        <v>Chen Inc</v>
      </c>
    </row>
    <row r="4415" spans="1:16">
      <c r="A4415" t="s">
        <v>5062</v>
      </c>
      <c r="B4415" s="5">
        <v>44975</v>
      </c>
      <c r="C4415" t="s">
        <v>126</v>
      </c>
      <c r="D4415" t="s">
        <v>338</v>
      </c>
      <c r="E4415">
        <v>7</v>
      </c>
      <c r="F4415" t="str">
        <f t="shared" si="272"/>
        <v>Bulk</v>
      </c>
      <c r="G4415" s="3">
        <v>399</v>
      </c>
      <c r="H4415">
        <v>5</v>
      </c>
      <c r="I4415" t="str">
        <f t="shared" si="273"/>
        <v>discounted</v>
      </c>
      <c r="J4415" s="3">
        <f>Table3[[#This Row],[Quantity_Sold]]*Table3[[#This Row],[Selling_Price]]</f>
        <v>2793</v>
      </c>
      <c r="K4415" s="3">
        <f t="shared" si="274"/>
        <v>19.95</v>
      </c>
      <c r="L4415" s="3">
        <f t="shared" si="275"/>
        <v>2773.05</v>
      </c>
      <c r="M4415" s="3" t="str">
        <f>TEXT(Table3[[#This Row],[Date]], "mmmm")</f>
        <v>February</v>
      </c>
      <c r="N4415" s="3" t="str">
        <f>_xlfn.XLOOKUP(D4415,Customers!A:A,Customers!B:B )</f>
        <v>Mahoney-Long</v>
      </c>
      <c r="O4415" s="3" t="str">
        <f>_xlfn.XLOOKUP(C4415,Books!A:A,Books!B:B)</f>
        <v>Ahead leg senior</v>
      </c>
      <c r="P4415" s="3" t="str">
        <f>INDEX(Customers!B:B,MATCH(D4415,Customers!A:A,0))</f>
        <v>Mahoney-Long</v>
      </c>
    </row>
    <row r="4416" spans="1:16">
      <c r="A4416" t="s">
        <v>5063</v>
      </c>
      <c r="B4416" s="5">
        <v>44984</v>
      </c>
      <c r="C4416" t="s">
        <v>96</v>
      </c>
      <c r="D4416" t="s">
        <v>168</v>
      </c>
      <c r="E4416">
        <v>4</v>
      </c>
      <c r="F4416" t="str">
        <f t="shared" si="272"/>
        <v>normal</v>
      </c>
      <c r="G4416" s="3">
        <v>396</v>
      </c>
      <c r="H4416">
        <v>5</v>
      </c>
      <c r="I4416" t="str">
        <f t="shared" si="273"/>
        <v>discounted</v>
      </c>
      <c r="J4416" s="3">
        <f>Table3[[#This Row],[Quantity_Sold]]*Table3[[#This Row],[Selling_Price]]</f>
        <v>1584</v>
      </c>
      <c r="K4416" s="3">
        <f t="shared" si="274"/>
        <v>19.8</v>
      </c>
      <c r="L4416" s="3">
        <f t="shared" si="275"/>
        <v>1564.2</v>
      </c>
      <c r="M4416" s="3" t="str">
        <f>TEXT(Table3[[#This Row],[Date]], "mmmm")</f>
        <v>February</v>
      </c>
      <c r="N4416" s="3" t="str">
        <f>_xlfn.XLOOKUP(D4416,Customers!A:A,Customers!B:B )</f>
        <v>Maldonado, Miller and Thomas</v>
      </c>
      <c r="O4416" s="3" t="str">
        <f>_xlfn.XLOOKUP(C4416,Books!A:A,Books!B:B)</f>
        <v>Green city audience</v>
      </c>
      <c r="P4416" s="3" t="str">
        <f>INDEX(Customers!B:B,MATCH(D4416,Customers!A:A,0))</f>
        <v>Maldonado, Miller and Thomas</v>
      </c>
    </row>
    <row r="4417" spans="1:16">
      <c r="A4417" t="s">
        <v>5064</v>
      </c>
      <c r="B4417" s="5">
        <v>44959</v>
      </c>
      <c r="C4417" t="s">
        <v>10</v>
      </c>
      <c r="D4417" t="s">
        <v>540</v>
      </c>
      <c r="E4417">
        <v>1</v>
      </c>
      <c r="F4417" t="str">
        <f t="shared" si="272"/>
        <v>normal</v>
      </c>
      <c r="G4417" s="3">
        <v>167</v>
      </c>
      <c r="H4417">
        <v>0</v>
      </c>
      <c r="I4417" t="str">
        <f t="shared" si="273"/>
        <v>full price</v>
      </c>
      <c r="J4417" s="3">
        <f>Table3[[#This Row],[Quantity_Sold]]*Table3[[#This Row],[Selling_Price]]</f>
        <v>167</v>
      </c>
      <c r="K4417" s="3">
        <f t="shared" si="274"/>
        <v>0</v>
      </c>
      <c r="L4417" s="3">
        <f t="shared" si="275"/>
        <v>167</v>
      </c>
      <c r="M4417" s="3" t="str">
        <f>TEXT(Table3[[#This Row],[Date]], "mmmm")</f>
        <v>February</v>
      </c>
      <c r="N4417" s="3" t="str">
        <f>_xlfn.XLOOKUP(D4417,Customers!A:A,Customers!B:B )</f>
        <v>Patel-Thomas</v>
      </c>
      <c r="O4417" s="3" t="str">
        <f>_xlfn.XLOOKUP(C4417,Books!A:A,Books!B:B)</f>
        <v>Late</v>
      </c>
      <c r="P4417" s="3" t="str">
        <f>INDEX(Customers!B:B,MATCH(D4417,Customers!A:A,0))</f>
        <v>Patel-Thomas</v>
      </c>
    </row>
    <row r="4418" spans="1:16">
      <c r="A4418" t="s">
        <v>5065</v>
      </c>
      <c r="B4418" s="5">
        <v>44975</v>
      </c>
      <c r="C4418" t="s">
        <v>34</v>
      </c>
      <c r="D4418" t="s">
        <v>172</v>
      </c>
      <c r="E4418">
        <v>5</v>
      </c>
      <c r="F4418" t="str">
        <f t="shared" ref="F4418:F4481" si="276">IF(E4418&gt;5,"Bulk","normal")</f>
        <v>normal</v>
      </c>
      <c r="G4418" s="3">
        <v>284</v>
      </c>
      <c r="H4418">
        <v>15</v>
      </c>
      <c r="I4418" t="str">
        <f t="shared" ref="I4418:I4481" si="277">IF(H4418&gt;0,"discounted","full price")</f>
        <v>discounted</v>
      </c>
      <c r="J4418" s="3">
        <f>Table3[[#This Row],[Quantity_Sold]]*Table3[[#This Row],[Selling_Price]]</f>
        <v>1420</v>
      </c>
      <c r="K4418" s="3">
        <f t="shared" ref="K4418:K4481" si="278">H4418*G4418/100</f>
        <v>42.6</v>
      </c>
      <c r="L4418" s="3">
        <f t="shared" ref="L4418:L4481" si="279">J4418-K4418</f>
        <v>1377.4</v>
      </c>
      <c r="M4418" s="3" t="str">
        <f>TEXT(Table3[[#This Row],[Date]], "mmmm")</f>
        <v>February</v>
      </c>
      <c r="N4418" s="3" t="str">
        <f>_xlfn.XLOOKUP(D4418,Customers!A:A,Customers!B:B )</f>
        <v>Bolton, Jones and Rich</v>
      </c>
      <c r="O4418" s="3" t="str">
        <f>_xlfn.XLOOKUP(C4418,Books!A:A,Books!B:B)</f>
        <v>Against realize bill</v>
      </c>
      <c r="P4418" s="3" t="str">
        <f>INDEX(Customers!B:B,MATCH(D4418,Customers!A:A,0))</f>
        <v>Bolton, Jones and Rich</v>
      </c>
    </row>
    <row r="4419" spans="1:16">
      <c r="A4419" t="s">
        <v>5066</v>
      </c>
      <c r="B4419" s="5">
        <v>44984</v>
      </c>
      <c r="C4419" t="s">
        <v>7</v>
      </c>
      <c r="D4419" t="s">
        <v>164</v>
      </c>
      <c r="E4419">
        <v>5</v>
      </c>
      <c r="F4419" t="str">
        <f t="shared" si="276"/>
        <v>normal</v>
      </c>
      <c r="G4419" s="3">
        <v>341</v>
      </c>
      <c r="H4419">
        <v>5</v>
      </c>
      <c r="I4419" t="str">
        <f t="shared" si="277"/>
        <v>discounted</v>
      </c>
      <c r="J4419" s="3">
        <f>Table3[[#This Row],[Quantity_Sold]]*Table3[[#This Row],[Selling_Price]]</f>
        <v>1705</v>
      </c>
      <c r="K4419" s="3">
        <f t="shared" si="278"/>
        <v>17.05</v>
      </c>
      <c r="L4419" s="3">
        <f t="shared" si="279"/>
        <v>1687.95</v>
      </c>
      <c r="M4419" s="3" t="str">
        <f>TEXT(Table3[[#This Row],[Date]], "mmmm")</f>
        <v>February</v>
      </c>
      <c r="N4419" s="3" t="str">
        <f>_xlfn.XLOOKUP(D4419,Customers!A:A,Customers!B:B )</f>
        <v>Munoz, Black and Wilson</v>
      </c>
      <c r="O4419" s="3" t="str">
        <f>_xlfn.XLOOKUP(C4419,Books!A:A,Books!B:B)</f>
        <v>Key protect simple fall</v>
      </c>
      <c r="P4419" s="3" t="str">
        <f>INDEX(Customers!B:B,MATCH(D4419,Customers!A:A,0))</f>
        <v>Munoz, Black and Wilson</v>
      </c>
    </row>
    <row r="4420" spans="1:16">
      <c r="A4420" t="s">
        <v>5067</v>
      </c>
      <c r="B4420" s="5">
        <v>44972</v>
      </c>
      <c r="C4420" t="s">
        <v>114</v>
      </c>
      <c r="D4420" t="s">
        <v>274</v>
      </c>
      <c r="E4420">
        <v>6</v>
      </c>
      <c r="F4420" t="str">
        <f t="shared" si="276"/>
        <v>Bulk</v>
      </c>
      <c r="G4420" s="3">
        <v>315</v>
      </c>
      <c r="H4420">
        <v>0</v>
      </c>
      <c r="I4420" t="str">
        <f t="shared" si="277"/>
        <v>full price</v>
      </c>
      <c r="J4420" s="3">
        <f>Table3[[#This Row],[Quantity_Sold]]*Table3[[#This Row],[Selling_Price]]</f>
        <v>1890</v>
      </c>
      <c r="K4420" s="3">
        <f t="shared" si="278"/>
        <v>0</v>
      </c>
      <c r="L4420" s="3">
        <f t="shared" si="279"/>
        <v>1890</v>
      </c>
      <c r="M4420" s="3" t="str">
        <f>TEXT(Table3[[#This Row],[Date]], "mmmm")</f>
        <v>February</v>
      </c>
      <c r="N4420" s="3" t="str">
        <f>_xlfn.XLOOKUP(D4420,Customers!A:A,Customers!B:B )</f>
        <v>Green, Wilson and Flynn</v>
      </c>
      <c r="O4420" s="3" t="str">
        <f>_xlfn.XLOOKUP(C4420,Books!A:A,Books!B:B)</f>
        <v>Detail difficult power</v>
      </c>
      <c r="P4420" s="3" t="str">
        <f>INDEX(Customers!B:B,MATCH(D4420,Customers!A:A,0))</f>
        <v>Green, Wilson and Flynn</v>
      </c>
    </row>
    <row r="4421" spans="1:16">
      <c r="A4421" t="s">
        <v>5068</v>
      </c>
      <c r="B4421" s="5">
        <v>44978</v>
      </c>
      <c r="C4421" t="s">
        <v>80</v>
      </c>
      <c r="D4421" t="s">
        <v>632</v>
      </c>
      <c r="E4421">
        <v>6</v>
      </c>
      <c r="F4421" t="str">
        <f t="shared" si="276"/>
        <v>Bulk</v>
      </c>
      <c r="G4421" s="3">
        <v>164</v>
      </c>
      <c r="H4421">
        <v>15</v>
      </c>
      <c r="I4421" t="str">
        <f t="shared" si="277"/>
        <v>discounted</v>
      </c>
      <c r="J4421" s="3">
        <f>Table3[[#This Row],[Quantity_Sold]]*Table3[[#This Row],[Selling_Price]]</f>
        <v>984</v>
      </c>
      <c r="K4421" s="3">
        <f t="shared" si="278"/>
        <v>24.6</v>
      </c>
      <c r="L4421" s="3">
        <f t="shared" si="279"/>
        <v>959.4</v>
      </c>
      <c r="M4421" s="3" t="str">
        <f>TEXT(Table3[[#This Row],[Date]], "mmmm")</f>
        <v>February</v>
      </c>
      <c r="N4421" s="3" t="str">
        <f>_xlfn.XLOOKUP(D4421,Customers!A:A,Customers!B:B )</f>
        <v>Jones-Hunter</v>
      </c>
      <c r="O4421" s="3" t="str">
        <f>_xlfn.XLOOKUP(C4421,Books!A:A,Books!B:B)</f>
        <v>Can apply</v>
      </c>
      <c r="P4421" s="3" t="str">
        <f>INDEX(Customers!B:B,MATCH(D4421,Customers!A:A,0))</f>
        <v>Jones-Hunter</v>
      </c>
    </row>
    <row r="4422" spans="1:16">
      <c r="A4422" t="s">
        <v>5069</v>
      </c>
      <c r="B4422" s="5">
        <v>44971</v>
      </c>
      <c r="C4422" t="s">
        <v>26</v>
      </c>
      <c r="D4422" t="s">
        <v>474</v>
      </c>
      <c r="E4422">
        <v>2</v>
      </c>
      <c r="F4422" t="str">
        <f t="shared" si="276"/>
        <v>normal</v>
      </c>
      <c r="G4422" s="3">
        <v>210</v>
      </c>
      <c r="H4422">
        <v>10</v>
      </c>
      <c r="I4422" t="str">
        <f t="shared" si="277"/>
        <v>discounted</v>
      </c>
      <c r="J4422" s="3">
        <f>Table3[[#This Row],[Quantity_Sold]]*Table3[[#This Row],[Selling_Price]]</f>
        <v>420</v>
      </c>
      <c r="K4422" s="3">
        <f t="shared" si="278"/>
        <v>21</v>
      </c>
      <c r="L4422" s="3">
        <f t="shared" si="279"/>
        <v>399</v>
      </c>
      <c r="M4422" s="3" t="str">
        <f>TEXT(Table3[[#This Row],[Date]], "mmmm")</f>
        <v>February</v>
      </c>
      <c r="N4422" s="3" t="str">
        <f>_xlfn.XLOOKUP(D4422,Customers!A:A,Customers!B:B )</f>
        <v>Murphy and Sons</v>
      </c>
      <c r="O4422" s="3" t="str">
        <f>_xlfn.XLOOKUP(C4422,Books!A:A,Books!B:B)</f>
        <v>Nearly material</v>
      </c>
      <c r="P4422" s="3" t="str">
        <f>INDEX(Customers!B:B,MATCH(D4422,Customers!A:A,0))</f>
        <v>Murphy and Sons</v>
      </c>
    </row>
    <row r="4423" spans="1:16">
      <c r="A4423" t="s">
        <v>5070</v>
      </c>
      <c r="B4423" s="5">
        <v>44958</v>
      </c>
      <c r="C4423" t="s">
        <v>76</v>
      </c>
      <c r="D4423" t="s">
        <v>496</v>
      </c>
      <c r="E4423">
        <v>3</v>
      </c>
      <c r="F4423" t="str">
        <f t="shared" si="276"/>
        <v>normal</v>
      </c>
      <c r="G4423" s="3">
        <v>305</v>
      </c>
      <c r="H4423">
        <v>10</v>
      </c>
      <c r="I4423" t="str">
        <f t="shared" si="277"/>
        <v>discounted</v>
      </c>
      <c r="J4423" s="3">
        <f>Table3[[#This Row],[Quantity_Sold]]*Table3[[#This Row],[Selling_Price]]</f>
        <v>915</v>
      </c>
      <c r="K4423" s="3">
        <f t="shared" si="278"/>
        <v>30.5</v>
      </c>
      <c r="L4423" s="3">
        <f t="shared" si="279"/>
        <v>884.5</v>
      </c>
      <c r="M4423" s="3" t="str">
        <f>TEXT(Table3[[#This Row],[Date]], "mmmm")</f>
        <v>February</v>
      </c>
      <c r="N4423" s="3" t="str">
        <f>_xlfn.XLOOKUP(D4423,Customers!A:A,Customers!B:B )</f>
        <v>Morales, Allen and Wells</v>
      </c>
      <c r="O4423" s="3" t="str">
        <f>_xlfn.XLOOKUP(C4423,Books!A:A,Books!B:B)</f>
        <v>Above treatment</v>
      </c>
      <c r="P4423" s="3" t="str">
        <f>INDEX(Customers!B:B,MATCH(D4423,Customers!A:A,0))</f>
        <v>Morales, Allen and Wells</v>
      </c>
    </row>
    <row r="4424" spans="1:16">
      <c r="A4424" t="s">
        <v>5071</v>
      </c>
      <c r="B4424" s="5">
        <v>44980</v>
      </c>
      <c r="C4424" t="s">
        <v>104</v>
      </c>
      <c r="D4424" t="s">
        <v>176</v>
      </c>
      <c r="E4424">
        <v>8</v>
      </c>
      <c r="F4424" t="str">
        <f t="shared" si="276"/>
        <v>Bulk</v>
      </c>
      <c r="G4424" s="3">
        <v>465</v>
      </c>
      <c r="H4424">
        <v>15</v>
      </c>
      <c r="I4424" t="str">
        <f t="shared" si="277"/>
        <v>discounted</v>
      </c>
      <c r="J4424" s="3">
        <f>Table3[[#This Row],[Quantity_Sold]]*Table3[[#This Row],[Selling_Price]]</f>
        <v>3720</v>
      </c>
      <c r="K4424" s="3">
        <f t="shared" si="278"/>
        <v>69.75</v>
      </c>
      <c r="L4424" s="3">
        <f t="shared" si="279"/>
        <v>3650.25</v>
      </c>
      <c r="M4424" s="3" t="str">
        <f>TEXT(Table3[[#This Row],[Date]], "mmmm")</f>
        <v>February</v>
      </c>
      <c r="N4424" s="3" t="str">
        <f>_xlfn.XLOOKUP(D4424,Customers!A:A,Customers!B:B )</f>
        <v>Pierce, Cross and Solomon</v>
      </c>
      <c r="O4424" s="3" t="str">
        <f>_xlfn.XLOOKUP(C4424,Books!A:A,Books!B:B)</f>
        <v>Process find daughter</v>
      </c>
      <c r="P4424" s="3" t="str">
        <f>INDEX(Customers!B:B,MATCH(D4424,Customers!A:A,0))</f>
        <v>Pierce, Cross and Solomon</v>
      </c>
    </row>
    <row r="4425" spans="1:16">
      <c r="A4425" t="s">
        <v>5072</v>
      </c>
      <c r="B4425" s="5">
        <v>44967</v>
      </c>
      <c r="C4425" t="s">
        <v>100</v>
      </c>
      <c r="D4425" t="s">
        <v>480</v>
      </c>
      <c r="E4425">
        <v>7</v>
      </c>
      <c r="F4425" t="str">
        <f t="shared" si="276"/>
        <v>Bulk</v>
      </c>
      <c r="G4425" s="3">
        <v>334</v>
      </c>
      <c r="H4425">
        <v>5</v>
      </c>
      <c r="I4425" t="str">
        <f t="shared" si="277"/>
        <v>discounted</v>
      </c>
      <c r="J4425" s="3">
        <f>Table3[[#This Row],[Quantity_Sold]]*Table3[[#This Row],[Selling_Price]]</f>
        <v>2338</v>
      </c>
      <c r="K4425" s="3">
        <f t="shared" si="278"/>
        <v>16.7</v>
      </c>
      <c r="L4425" s="3">
        <f t="shared" si="279"/>
        <v>2321.3000000000002</v>
      </c>
      <c r="M4425" s="3" t="str">
        <f>TEXT(Table3[[#This Row],[Date]], "mmmm")</f>
        <v>February</v>
      </c>
      <c r="N4425" s="3" t="str">
        <f>_xlfn.XLOOKUP(D4425,Customers!A:A,Customers!B:B )</f>
        <v>Jordan, Parker and Adams</v>
      </c>
      <c r="O4425" s="3" t="str">
        <f>_xlfn.XLOOKUP(C4425,Books!A:A,Books!B:B)</f>
        <v>Prevent particularly wrong</v>
      </c>
      <c r="P4425" s="3" t="str">
        <f>INDEX(Customers!B:B,MATCH(D4425,Customers!A:A,0))</f>
        <v>Jordan, Parker and Adams</v>
      </c>
    </row>
    <row r="4426" spans="1:16">
      <c r="A4426" t="s">
        <v>5073</v>
      </c>
      <c r="B4426" s="5">
        <v>44970</v>
      </c>
      <c r="C4426" t="s">
        <v>26</v>
      </c>
      <c r="D4426" t="s">
        <v>520</v>
      </c>
      <c r="E4426">
        <v>2</v>
      </c>
      <c r="F4426" t="str">
        <f t="shared" si="276"/>
        <v>normal</v>
      </c>
      <c r="G4426" s="3">
        <v>210</v>
      </c>
      <c r="H4426">
        <v>10</v>
      </c>
      <c r="I4426" t="str">
        <f t="shared" si="277"/>
        <v>discounted</v>
      </c>
      <c r="J4426" s="3">
        <f>Table3[[#This Row],[Quantity_Sold]]*Table3[[#This Row],[Selling_Price]]</f>
        <v>420</v>
      </c>
      <c r="K4426" s="3">
        <f t="shared" si="278"/>
        <v>21</v>
      </c>
      <c r="L4426" s="3">
        <f t="shared" si="279"/>
        <v>399</v>
      </c>
      <c r="M4426" s="3" t="str">
        <f>TEXT(Table3[[#This Row],[Date]], "mmmm")</f>
        <v>February</v>
      </c>
      <c r="N4426" s="3" t="str">
        <f>_xlfn.XLOOKUP(D4426,Customers!A:A,Customers!B:B )</f>
        <v>Lucero and Sons</v>
      </c>
      <c r="O4426" s="3" t="str">
        <f>_xlfn.XLOOKUP(C4426,Books!A:A,Books!B:B)</f>
        <v>Nearly material</v>
      </c>
      <c r="P4426" s="3" t="str">
        <f>INDEX(Customers!B:B,MATCH(D4426,Customers!A:A,0))</f>
        <v>Lucero and Sons</v>
      </c>
    </row>
    <row r="4427" spans="1:16">
      <c r="A4427" t="s">
        <v>5074</v>
      </c>
      <c r="B4427" s="5">
        <v>44964</v>
      </c>
      <c r="C4427" t="s">
        <v>56</v>
      </c>
      <c r="D4427" t="s">
        <v>430</v>
      </c>
      <c r="E4427">
        <v>9</v>
      </c>
      <c r="F4427" t="str">
        <f t="shared" si="276"/>
        <v>Bulk</v>
      </c>
      <c r="G4427" s="3">
        <v>222</v>
      </c>
      <c r="H4427">
        <v>15</v>
      </c>
      <c r="I4427" t="str">
        <f t="shared" si="277"/>
        <v>discounted</v>
      </c>
      <c r="J4427" s="3">
        <f>Table3[[#This Row],[Quantity_Sold]]*Table3[[#This Row],[Selling_Price]]</f>
        <v>1998</v>
      </c>
      <c r="K4427" s="3">
        <f t="shared" si="278"/>
        <v>33.299999999999997</v>
      </c>
      <c r="L4427" s="3">
        <f t="shared" si="279"/>
        <v>1964.7</v>
      </c>
      <c r="M4427" s="3" t="str">
        <f>TEXT(Table3[[#This Row],[Date]], "mmmm")</f>
        <v>February</v>
      </c>
      <c r="N4427" s="3" t="str">
        <f>_xlfn.XLOOKUP(D4427,Customers!A:A,Customers!B:B )</f>
        <v>Ford PLC</v>
      </c>
      <c r="O4427" s="3" t="str">
        <f>_xlfn.XLOOKUP(C4427,Books!A:A,Books!B:B)</f>
        <v>Unit coach</v>
      </c>
      <c r="P4427" s="3" t="str">
        <f>INDEX(Customers!B:B,MATCH(D4427,Customers!A:A,0))</f>
        <v>Ford PLC</v>
      </c>
    </row>
    <row r="4428" spans="1:16">
      <c r="A4428" t="s">
        <v>5075</v>
      </c>
      <c r="B4428" s="5">
        <v>44981</v>
      </c>
      <c r="C4428" t="s">
        <v>108</v>
      </c>
      <c r="D4428" t="s">
        <v>548</v>
      </c>
      <c r="E4428">
        <v>3</v>
      </c>
      <c r="F4428" t="str">
        <f t="shared" si="276"/>
        <v>normal</v>
      </c>
      <c r="G4428" s="3">
        <v>287</v>
      </c>
      <c r="H4428">
        <v>10</v>
      </c>
      <c r="I4428" t="str">
        <f t="shared" si="277"/>
        <v>discounted</v>
      </c>
      <c r="J4428" s="3">
        <f>Table3[[#This Row],[Quantity_Sold]]*Table3[[#This Row],[Selling_Price]]</f>
        <v>861</v>
      </c>
      <c r="K4428" s="3">
        <f t="shared" si="278"/>
        <v>28.7</v>
      </c>
      <c r="L4428" s="3">
        <f t="shared" si="279"/>
        <v>832.3</v>
      </c>
      <c r="M4428" s="3" t="str">
        <f>TEXT(Table3[[#This Row],[Date]], "mmmm")</f>
        <v>February</v>
      </c>
      <c r="N4428" s="3" t="str">
        <f>_xlfn.XLOOKUP(D4428,Customers!A:A,Customers!B:B )</f>
        <v>Mendoza LLC</v>
      </c>
      <c r="O4428" s="3" t="str">
        <f>_xlfn.XLOOKUP(C4428,Books!A:A,Books!B:B)</f>
        <v>Front</v>
      </c>
      <c r="P4428" s="3" t="str">
        <f>INDEX(Customers!B:B,MATCH(D4428,Customers!A:A,0))</f>
        <v>Mendoza LLC</v>
      </c>
    </row>
    <row r="4429" spans="1:16">
      <c r="A4429" t="s">
        <v>5076</v>
      </c>
      <c r="B4429" s="5">
        <v>44963</v>
      </c>
      <c r="C4429" t="s">
        <v>24</v>
      </c>
      <c r="D4429" t="s">
        <v>506</v>
      </c>
      <c r="E4429">
        <v>1</v>
      </c>
      <c r="F4429" t="str">
        <f t="shared" si="276"/>
        <v>normal</v>
      </c>
      <c r="G4429" s="3">
        <v>492</v>
      </c>
      <c r="H4429">
        <v>15</v>
      </c>
      <c r="I4429" t="str">
        <f t="shared" si="277"/>
        <v>discounted</v>
      </c>
      <c r="J4429" s="3">
        <f>Table3[[#This Row],[Quantity_Sold]]*Table3[[#This Row],[Selling_Price]]</f>
        <v>492</v>
      </c>
      <c r="K4429" s="3">
        <f t="shared" si="278"/>
        <v>73.8</v>
      </c>
      <c r="L4429" s="3">
        <f t="shared" si="279"/>
        <v>418.2</v>
      </c>
      <c r="M4429" s="3" t="str">
        <f>TEXT(Table3[[#This Row],[Date]], "mmmm")</f>
        <v>February</v>
      </c>
      <c r="N4429" s="3" t="str">
        <f>_xlfn.XLOOKUP(D4429,Customers!A:A,Customers!B:B )</f>
        <v>Torres Ltd</v>
      </c>
      <c r="O4429" s="3" t="str">
        <f>_xlfn.XLOOKUP(C4429,Books!A:A,Books!B:B)</f>
        <v>Audience stop sport</v>
      </c>
      <c r="P4429" s="3" t="str">
        <f>INDEX(Customers!B:B,MATCH(D4429,Customers!A:A,0))</f>
        <v>Torres Ltd</v>
      </c>
    </row>
    <row r="4430" spans="1:16">
      <c r="A4430" t="s">
        <v>5077</v>
      </c>
      <c r="B4430" s="5">
        <v>44982</v>
      </c>
      <c r="C4430" t="s">
        <v>10</v>
      </c>
      <c r="D4430" t="s">
        <v>139</v>
      </c>
      <c r="E4430">
        <v>10</v>
      </c>
      <c r="F4430" t="str">
        <f t="shared" si="276"/>
        <v>Bulk</v>
      </c>
      <c r="G4430" s="3">
        <v>167</v>
      </c>
      <c r="H4430">
        <v>10</v>
      </c>
      <c r="I4430" t="str">
        <f t="shared" si="277"/>
        <v>discounted</v>
      </c>
      <c r="J4430" s="3">
        <f>Table3[[#This Row],[Quantity_Sold]]*Table3[[#This Row],[Selling_Price]]</f>
        <v>1670</v>
      </c>
      <c r="K4430" s="3">
        <f t="shared" si="278"/>
        <v>16.7</v>
      </c>
      <c r="L4430" s="3">
        <f t="shared" si="279"/>
        <v>1653.3</v>
      </c>
      <c r="M4430" s="3" t="str">
        <f>TEXT(Table3[[#This Row],[Date]], "mmmm")</f>
        <v>February</v>
      </c>
      <c r="N4430" s="3" t="str">
        <f>_xlfn.XLOOKUP(D4430,Customers!A:A,Customers!B:B )</f>
        <v>Garcia-Martin</v>
      </c>
      <c r="O4430" s="3" t="str">
        <f>_xlfn.XLOOKUP(C4430,Books!A:A,Books!B:B)</f>
        <v>Late</v>
      </c>
      <c r="P4430" s="3" t="str">
        <f>INDEX(Customers!B:B,MATCH(D4430,Customers!A:A,0))</f>
        <v>Garcia-Martin</v>
      </c>
    </row>
    <row r="4431" spans="1:16">
      <c r="A4431" t="s">
        <v>5078</v>
      </c>
      <c r="B4431" s="5">
        <v>44975</v>
      </c>
      <c r="C4431" t="s">
        <v>64</v>
      </c>
      <c r="D4431" t="s">
        <v>562</v>
      </c>
      <c r="E4431">
        <v>1</v>
      </c>
      <c r="F4431" t="str">
        <f t="shared" si="276"/>
        <v>normal</v>
      </c>
      <c r="G4431" s="3">
        <v>487</v>
      </c>
      <c r="H4431">
        <v>10</v>
      </c>
      <c r="I4431" t="str">
        <f t="shared" si="277"/>
        <v>discounted</v>
      </c>
      <c r="J4431" s="3">
        <f>Table3[[#This Row],[Quantity_Sold]]*Table3[[#This Row],[Selling_Price]]</f>
        <v>487</v>
      </c>
      <c r="K4431" s="3">
        <f t="shared" si="278"/>
        <v>48.7</v>
      </c>
      <c r="L4431" s="3">
        <f t="shared" si="279"/>
        <v>438.3</v>
      </c>
      <c r="M4431" s="3" t="str">
        <f>TEXT(Table3[[#This Row],[Date]], "mmmm")</f>
        <v>February</v>
      </c>
      <c r="N4431" s="3" t="str">
        <f>_xlfn.XLOOKUP(D4431,Customers!A:A,Customers!B:B )</f>
        <v>Nelson, Martinez and Malone</v>
      </c>
      <c r="O4431" s="3" t="str">
        <f>_xlfn.XLOOKUP(C4431,Books!A:A,Books!B:B)</f>
        <v>Health beyond back</v>
      </c>
      <c r="P4431" s="3" t="str">
        <f>INDEX(Customers!B:B,MATCH(D4431,Customers!A:A,0))</f>
        <v>Nelson, Martinez and Malone</v>
      </c>
    </row>
    <row r="4432" spans="1:16">
      <c r="A4432" t="s">
        <v>5079</v>
      </c>
      <c r="B4432" s="5">
        <v>44964</v>
      </c>
      <c r="C4432" t="s">
        <v>92</v>
      </c>
      <c r="D4432" t="s">
        <v>520</v>
      </c>
      <c r="E4432">
        <v>6</v>
      </c>
      <c r="F4432" t="str">
        <f t="shared" si="276"/>
        <v>Bulk</v>
      </c>
      <c r="G4432" s="3">
        <v>381</v>
      </c>
      <c r="H4432">
        <v>10</v>
      </c>
      <c r="I4432" t="str">
        <f t="shared" si="277"/>
        <v>discounted</v>
      </c>
      <c r="J4432" s="3">
        <f>Table3[[#This Row],[Quantity_Sold]]*Table3[[#This Row],[Selling_Price]]</f>
        <v>2286</v>
      </c>
      <c r="K4432" s="3">
        <f t="shared" si="278"/>
        <v>38.1</v>
      </c>
      <c r="L4432" s="3">
        <f t="shared" si="279"/>
        <v>2247.9</v>
      </c>
      <c r="M4432" s="3" t="str">
        <f>TEXT(Table3[[#This Row],[Date]], "mmmm")</f>
        <v>February</v>
      </c>
      <c r="N4432" s="3" t="str">
        <f>_xlfn.XLOOKUP(D4432,Customers!A:A,Customers!B:B )</f>
        <v>Lucero and Sons</v>
      </c>
      <c r="O4432" s="3" t="str">
        <f>_xlfn.XLOOKUP(C4432,Books!A:A,Books!B:B)</f>
        <v>Also general growth local</v>
      </c>
      <c r="P4432" s="3" t="str">
        <f>INDEX(Customers!B:B,MATCH(D4432,Customers!A:A,0))</f>
        <v>Lucero and Sons</v>
      </c>
    </row>
    <row r="4433" spans="1:16">
      <c r="A4433" t="s">
        <v>5080</v>
      </c>
      <c r="B4433" s="5">
        <v>44979</v>
      </c>
      <c r="C4433" t="s">
        <v>15</v>
      </c>
      <c r="D4433" t="s">
        <v>372</v>
      </c>
      <c r="E4433">
        <v>7</v>
      </c>
      <c r="F4433" t="str">
        <f t="shared" si="276"/>
        <v>Bulk</v>
      </c>
      <c r="G4433" s="3">
        <v>248</v>
      </c>
      <c r="H4433">
        <v>5</v>
      </c>
      <c r="I4433" t="str">
        <f t="shared" si="277"/>
        <v>discounted</v>
      </c>
      <c r="J4433" s="3">
        <f>Table3[[#This Row],[Quantity_Sold]]*Table3[[#This Row],[Selling_Price]]</f>
        <v>1736</v>
      </c>
      <c r="K4433" s="3">
        <f t="shared" si="278"/>
        <v>12.4</v>
      </c>
      <c r="L4433" s="3">
        <f t="shared" si="279"/>
        <v>1723.6</v>
      </c>
      <c r="M4433" s="3" t="str">
        <f>TEXT(Table3[[#This Row],[Date]], "mmmm")</f>
        <v>February</v>
      </c>
      <c r="N4433" s="3" t="str">
        <f>_xlfn.XLOOKUP(D4433,Customers!A:A,Customers!B:B )</f>
        <v>Lambert, Valdez and Garcia</v>
      </c>
      <c r="O4433" s="3" t="str">
        <f>_xlfn.XLOOKUP(C4433,Books!A:A,Books!B:B)</f>
        <v>Especially father down</v>
      </c>
      <c r="P4433" s="3" t="str">
        <f>INDEX(Customers!B:B,MATCH(D4433,Customers!A:A,0))</f>
        <v>Lambert, Valdez and Garcia</v>
      </c>
    </row>
    <row r="4434" spans="1:16">
      <c r="A4434" t="s">
        <v>5081</v>
      </c>
      <c r="B4434" s="5">
        <v>44965</v>
      </c>
      <c r="C4434" t="s">
        <v>34</v>
      </c>
      <c r="D4434" t="s">
        <v>494</v>
      </c>
      <c r="E4434">
        <v>7</v>
      </c>
      <c r="F4434" t="str">
        <f t="shared" si="276"/>
        <v>Bulk</v>
      </c>
      <c r="G4434" s="3">
        <v>284</v>
      </c>
      <c r="H4434">
        <v>5</v>
      </c>
      <c r="I4434" t="str">
        <f t="shared" si="277"/>
        <v>discounted</v>
      </c>
      <c r="J4434" s="3">
        <f>Table3[[#This Row],[Quantity_Sold]]*Table3[[#This Row],[Selling_Price]]</f>
        <v>1988</v>
      </c>
      <c r="K4434" s="3">
        <f t="shared" si="278"/>
        <v>14.2</v>
      </c>
      <c r="L4434" s="3">
        <f t="shared" si="279"/>
        <v>1973.8</v>
      </c>
      <c r="M4434" s="3" t="str">
        <f>TEXT(Table3[[#This Row],[Date]], "mmmm")</f>
        <v>February</v>
      </c>
      <c r="N4434" s="3" t="str">
        <f>_xlfn.XLOOKUP(D4434,Customers!A:A,Customers!B:B )</f>
        <v>Garner Inc</v>
      </c>
      <c r="O4434" s="3" t="str">
        <f>_xlfn.XLOOKUP(C4434,Books!A:A,Books!B:B)</f>
        <v>Against realize bill</v>
      </c>
      <c r="P4434" s="3" t="str">
        <f>INDEX(Customers!B:B,MATCH(D4434,Customers!A:A,0))</f>
        <v>Garner Inc</v>
      </c>
    </row>
    <row r="4435" spans="1:16">
      <c r="A4435" t="s">
        <v>5082</v>
      </c>
      <c r="B4435" s="5">
        <v>44973</v>
      </c>
      <c r="C4435" t="s">
        <v>18</v>
      </c>
      <c r="D4435" t="s">
        <v>318</v>
      </c>
      <c r="E4435">
        <v>4</v>
      </c>
      <c r="F4435" t="str">
        <f t="shared" si="276"/>
        <v>normal</v>
      </c>
      <c r="G4435" s="3">
        <v>500</v>
      </c>
      <c r="H4435">
        <v>15</v>
      </c>
      <c r="I4435" t="str">
        <f t="shared" si="277"/>
        <v>discounted</v>
      </c>
      <c r="J4435" s="3">
        <f>Table3[[#This Row],[Quantity_Sold]]*Table3[[#This Row],[Selling_Price]]</f>
        <v>2000</v>
      </c>
      <c r="K4435" s="3">
        <f t="shared" si="278"/>
        <v>75</v>
      </c>
      <c r="L4435" s="3">
        <f t="shared" si="279"/>
        <v>1925</v>
      </c>
      <c r="M4435" s="3" t="str">
        <f>TEXT(Table3[[#This Row],[Date]], "mmmm")</f>
        <v>February</v>
      </c>
      <c r="N4435" s="3" t="str">
        <f>_xlfn.XLOOKUP(D4435,Customers!A:A,Customers!B:B )</f>
        <v>Davis, Shepard and Clay</v>
      </c>
      <c r="O4435" s="3" t="str">
        <f>_xlfn.XLOOKUP(C4435,Books!A:A,Books!B:B)</f>
        <v>Cell become</v>
      </c>
      <c r="P4435" s="3" t="str">
        <f>INDEX(Customers!B:B,MATCH(D4435,Customers!A:A,0))</f>
        <v>Davis, Shepard and Clay</v>
      </c>
    </row>
    <row r="4436" spans="1:16">
      <c r="A4436" t="s">
        <v>5083</v>
      </c>
      <c r="B4436" s="5">
        <v>44966</v>
      </c>
      <c r="C4436" t="s">
        <v>18</v>
      </c>
      <c r="D4436" t="s">
        <v>222</v>
      </c>
      <c r="E4436">
        <v>9</v>
      </c>
      <c r="F4436" t="str">
        <f t="shared" si="276"/>
        <v>Bulk</v>
      </c>
      <c r="G4436" s="3">
        <v>500</v>
      </c>
      <c r="H4436">
        <v>0</v>
      </c>
      <c r="I4436" t="str">
        <f t="shared" si="277"/>
        <v>full price</v>
      </c>
      <c r="J4436" s="3">
        <f>Table3[[#This Row],[Quantity_Sold]]*Table3[[#This Row],[Selling_Price]]</f>
        <v>4500</v>
      </c>
      <c r="K4436" s="3">
        <f t="shared" si="278"/>
        <v>0</v>
      </c>
      <c r="L4436" s="3">
        <f t="shared" si="279"/>
        <v>4500</v>
      </c>
      <c r="M4436" s="3" t="str">
        <f>TEXT(Table3[[#This Row],[Date]], "mmmm")</f>
        <v>February</v>
      </c>
      <c r="N4436" s="3" t="str">
        <f>_xlfn.XLOOKUP(D4436,Customers!A:A,Customers!B:B )</f>
        <v>Lewis-Hunter</v>
      </c>
      <c r="O4436" s="3" t="str">
        <f>_xlfn.XLOOKUP(C4436,Books!A:A,Books!B:B)</f>
        <v>Cell become</v>
      </c>
      <c r="P4436" s="3" t="str">
        <f>INDEX(Customers!B:B,MATCH(D4436,Customers!A:A,0))</f>
        <v>Lewis-Hunter</v>
      </c>
    </row>
    <row r="4437" spans="1:16">
      <c r="A4437" t="s">
        <v>5084</v>
      </c>
      <c r="B4437" s="5">
        <v>44984</v>
      </c>
      <c r="C4437" t="s">
        <v>24</v>
      </c>
      <c r="D4437" t="s">
        <v>234</v>
      </c>
      <c r="E4437">
        <v>6</v>
      </c>
      <c r="F4437" t="str">
        <f t="shared" si="276"/>
        <v>Bulk</v>
      </c>
      <c r="G4437" s="3">
        <v>492</v>
      </c>
      <c r="H4437">
        <v>0</v>
      </c>
      <c r="I4437" t="str">
        <f t="shared" si="277"/>
        <v>full price</v>
      </c>
      <c r="J4437" s="3">
        <f>Table3[[#This Row],[Quantity_Sold]]*Table3[[#This Row],[Selling_Price]]</f>
        <v>2952</v>
      </c>
      <c r="K4437" s="3">
        <f t="shared" si="278"/>
        <v>0</v>
      </c>
      <c r="L4437" s="3">
        <f t="shared" si="279"/>
        <v>2952</v>
      </c>
      <c r="M4437" s="3" t="str">
        <f>TEXT(Table3[[#This Row],[Date]], "mmmm")</f>
        <v>February</v>
      </c>
      <c r="N4437" s="3" t="str">
        <f>_xlfn.XLOOKUP(D4437,Customers!A:A,Customers!B:B )</f>
        <v>Alvarez, Le and Wilson</v>
      </c>
      <c r="O4437" s="3" t="str">
        <f>_xlfn.XLOOKUP(C4437,Books!A:A,Books!B:B)</f>
        <v>Audience stop sport</v>
      </c>
      <c r="P4437" s="3" t="str">
        <f>INDEX(Customers!B:B,MATCH(D4437,Customers!A:A,0))</f>
        <v>Alvarez, Le and Wilson</v>
      </c>
    </row>
    <row r="4438" spans="1:16">
      <c r="A4438" t="s">
        <v>5085</v>
      </c>
      <c r="B4438" s="5">
        <v>44979</v>
      </c>
      <c r="C4438" t="s">
        <v>34</v>
      </c>
      <c r="D4438" t="s">
        <v>356</v>
      </c>
      <c r="E4438">
        <v>5</v>
      </c>
      <c r="F4438" t="str">
        <f t="shared" si="276"/>
        <v>normal</v>
      </c>
      <c r="G4438" s="3">
        <v>284</v>
      </c>
      <c r="H4438">
        <v>0</v>
      </c>
      <c r="I4438" t="str">
        <f t="shared" si="277"/>
        <v>full price</v>
      </c>
      <c r="J4438" s="3">
        <f>Table3[[#This Row],[Quantity_Sold]]*Table3[[#This Row],[Selling_Price]]</f>
        <v>1420</v>
      </c>
      <c r="K4438" s="3">
        <f t="shared" si="278"/>
        <v>0</v>
      </c>
      <c r="L4438" s="3">
        <f t="shared" si="279"/>
        <v>1420</v>
      </c>
      <c r="M4438" s="3" t="str">
        <f>TEXT(Table3[[#This Row],[Date]], "mmmm")</f>
        <v>February</v>
      </c>
      <c r="N4438" s="3" t="str">
        <f>_xlfn.XLOOKUP(D4438,Customers!A:A,Customers!B:B )</f>
        <v>Nash, Rich and Hill</v>
      </c>
      <c r="O4438" s="3" t="str">
        <f>_xlfn.XLOOKUP(C4438,Books!A:A,Books!B:B)</f>
        <v>Against realize bill</v>
      </c>
      <c r="P4438" s="3" t="str">
        <f>INDEX(Customers!B:B,MATCH(D4438,Customers!A:A,0))</f>
        <v>Nash, Rich and Hill</v>
      </c>
    </row>
    <row r="4439" spans="1:16">
      <c r="A4439" t="s">
        <v>5086</v>
      </c>
      <c r="B4439" s="5">
        <v>44960</v>
      </c>
      <c r="C4439" t="s">
        <v>54</v>
      </c>
      <c r="D4439" t="s">
        <v>392</v>
      </c>
      <c r="E4439">
        <v>3</v>
      </c>
      <c r="F4439" t="str">
        <f t="shared" si="276"/>
        <v>normal</v>
      </c>
      <c r="G4439" s="3">
        <v>421</v>
      </c>
      <c r="H4439">
        <v>15</v>
      </c>
      <c r="I4439" t="str">
        <f t="shared" si="277"/>
        <v>discounted</v>
      </c>
      <c r="J4439" s="3">
        <f>Table3[[#This Row],[Quantity_Sold]]*Table3[[#This Row],[Selling_Price]]</f>
        <v>1263</v>
      </c>
      <c r="K4439" s="3">
        <f t="shared" si="278"/>
        <v>63.15</v>
      </c>
      <c r="L4439" s="3">
        <f t="shared" si="279"/>
        <v>1199.8499999999999</v>
      </c>
      <c r="M4439" s="3" t="str">
        <f>TEXT(Table3[[#This Row],[Date]], "mmmm")</f>
        <v>February</v>
      </c>
      <c r="N4439" s="3" t="str">
        <f>_xlfn.XLOOKUP(D4439,Customers!A:A,Customers!B:B )</f>
        <v>Bruce-Jacobs</v>
      </c>
      <c r="O4439" s="3" t="str">
        <f>_xlfn.XLOOKUP(C4439,Books!A:A,Books!B:B)</f>
        <v>Author director</v>
      </c>
      <c r="P4439" s="3" t="str">
        <f>INDEX(Customers!B:B,MATCH(D4439,Customers!A:A,0))</f>
        <v>Bruce-Jacobs</v>
      </c>
    </row>
    <row r="4440" spans="1:16">
      <c r="A4440" t="s">
        <v>5087</v>
      </c>
      <c r="B4440" s="5">
        <v>44963</v>
      </c>
      <c r="C4440" t="s">
        <v>76</v>
      </c>
      <c r="D4440" t="s">
        <v>143</v>
      </c>
      <c r="E4440">
        <v>2</v>
      </c>
      <c r="F4440" t="str">
        <f t="shared" si="276"/>
        <v>normal</v>
      </c>
      <c r="G4440" s="3">
        <v>305</v>
      </c>
      <c r="H4440">
        <v>5</v>
      </c>
      <c r="I4440" t="str">
        <f t="shared" si="277"/>
        <v>discounted</v>
      </c>
      <c r="J4440" s="3">
        <f>Table3[[#This Row],[Quantity_Sold]]*Table3[[#This Row],[Selling_Price]]</f>
        <v>610</v>
      </c>
      <c r="K4440" s="3">
        <f t="shared" si="278"/>
        <v>15.25</v>
      </c>
      <c r="L4440" s="3">
        <f t="shared" si="279"/>
        <v>594.75</v>
      </c>
      <c r="M4440" s="3" t="str">
        <f>TEXT(Table3[[#This Row],[Date]], "mmmm")</f>
        <v>February</v>
      </c>
      <c r="N4440" s="3" t="str">
        <f>_xlfn.XLOOKUP(D4440,Customers!A:A,Customers!B:B )</f>
        <v>Scott Ltd</v>
      </c>
      <c r="O4440" s="3" t="str">
        <f>_xlfn.XLOOKUP(C4440,Books!A:A,Books!B:B)</f>
        <v>Above treatment</v>
      </c>
      <c r="P4440" s="3" t="str">
        <f>INDEX(Customers!B:B,MATCH(D4440,Customers!A:A,0))</f>
        <v>Scott Ltd</v>
      </c>
    </row>
    <row r="4441" spans="1:16">
      <c r="A4441" t="s">
        <v>5088</v>
      </c>
      <c r="B4441" s="5">
        <v>44963</v>
      </c>
      <c r="C4441" t="s">
        <v>40</v>
      </c>
      <c r="D4441" t="s">
        <v>394</v>
      </c>
      <c r="E4441">
        <v>2</v>
      </c>
      <c r="F4441" t="str">
        <f t="shared" si="276"/>
        <v>normal</v>
      </c>
      <c r="G4441" s="3">
        <v>427</v>
      </c>
      <c r="H4441">
        <v>0</v>
      </c>
      <c r="I4441" t="str">
        <f t="shared" si="277"/>
        <v>full price</v>
      </c>
      <c r="J4441" s="3">
        <f>Table3[[#This Row],[Quantity_Sold]]*Table3[[#This Row],[Selling_Price]]</f>
        <v>854</v>
      </c>
      <c r="K4441" s="3">
        <f t="shared" si="278"/>
        <v>0</v>
      </c>
      <c r="L4441" s="3">
        <f t="shared" si="279"/>
        <v>854</v>
      </c>
      <c r="M4441" s="3" t="str">
        <f>TEXT(Table3[[#This Row],[Date]], "mmmm")</f>
        <v>February</v>
      </c>
      <c r="N4441" s="3" t="str">
        <f>_xlfn.XLOOKUP(D4441,Customers!A:A,Customers!B:B )</f>
        <v>Johnson, Gordon and Fuentes</v>
      </c>
      <c r="O4441" s="3" t="str">
        <f>_xlfn.XLOOKUP(C4441,Books!A:A,Books!B:B)</f>
        <v>Big thought where</v>
      </c>
      <c r="P4441" s="3" t="str">
        <f>INDEX(Customers!B:B,MATCH(D4441,Customers!A:A,0))</f>
        <v>Johnson, Gordon and Fuentes</v>
      </c>
    </row>
    <row r="4442" spans="1:16">
      <c r="A4442" t="s">
        <v>5089</v>
      </c>
      <c r="B4442" s="5">
        <v>44975</v>
      </c>
      <c r="C4442" t="s">
        <v>34</v>
      </c>
      <c r="D4442" t="s">
        <v>216</v>
      </c>
      <c r="E4442">
        <v>4</v>
      </c>
      <c r="F4442" t="str">
        <f t="shared" si="276"/>
        <v>normal</v>
      </c>
      <c r="G4442" s="3">
        <v>284</v>
      </c>
      <c r="H4442">
        <v>5</v>
      </c>
      <c r="I4442" t="str">
        <f t="shared" si="277"/>
        <v>discounted</v>
      </c>
      <c r="J4442" s="3">
        <f>Table3[[#This Row],[Quantity_Sold]]*Table3[[#This Row],[Selling_Price]]</f>
        <v>1136</v>
      </c>
      <c r="K4442" s="3">
        <f t="shared" si="278"/>
        <v>14.2</v>
      </c>
      <c r="L4442" s="3">
        <f t="shared" si="279"/>
        <v>1121.8</v>
      </c>
      <c r="M4442" s="3" t="str">
        <f>TEXT(Table3[[#This Row],[Date]], "mmmm")</f>
        <v>February</v>
      </c>
      <c r="N4442" s="3" t="str">
        <f>_xlfn.XLOOKUP(D4442,Customers!A:A,Customers!B:B )</f>
        <v>Evans PLC</v>
      </c>
      <c r="O4442" s="3" t="str">
        <f>_xlfn.XLOOKUP(C4442,Books!A:A,Books!B:B)</f>
        <v>Against realize bill</v>
      </c>
      <c r="P4442" s="3" t="str">
        <f>INDEX(Customers!B:B,MATCH(D4442,Customers!A:A,0))</f>
        <v>Evans PLC</v>
      </c>
    </row>
    <row r="4443" spans="1:16">
      <c r="A4443" t="s">
        <v>5090</v>
      </c>
      <c r="B4443" s="5">
        <v>44965</v>
      </c>
      <c r="C4443" t="s">
        <v>98</v>
      </c>
      <c r="D4443" t="s">
        <v>472</v>
      </c>
      <c r="E4443">
        <v>1</v>
      </c>
      <c r="F4443" t="str">
        <f t="shared" si="276"/>
        <v>normal</v>
      </c>
      <c r="G4443" s="3">
        <v>206</v>
      </c>
      <c r="H4443">
        <v>0</v>
      </c>
      <c r="I4443" t="str">
        <f t="shared" si="277"/>
        <v>full price</v>
      </c>
      <c r="J4443" s="3">
        <f>Table3[[#This Row],[Quantity_Sold]]*Table3[[#This Row],[Selling_Price]]</f>
        <v>206</v>
      </c>
      <c r="K4443" s="3">
        <f t="shared" si="278"/>
        <v>0</v>
      </c>
      <c r="L4443" s="3">
        <f t="shared" si="279"/>
        <v>206</v>
      </c>
      <c r="M4443" s="3" t="str">
        <f>TEXT(Table3[[#This Row],[Date]], "mmmm")</f>
        <v>February</v>
      </c>
      <c r="N4443" s="3" t="str">
        <f>_xlfn.XLOOKUP(D4443,Customers!A:A,Customers!B:B )</f>
        <v>Smith-Lester</v>
      </c>
      <c r="O4443" s="3" t="str">
        <f>_xlfn.XLOOKUP(C4443,Books!A:A,Books!B:B)</f>
        <v>Inside lot never discover</v>
      </c>
      <c r="P4443" s="3" t="str">
        <f>INDEX(Customers!B:B,MATCH(D4443,Customers!A:A,0))</f>
        <v>Smith-Lester</v>
      </c>
    </row>
    <row r="4444" spans="1:16">
      <c r="A4444" t="s">
        <v>5091</v>
      </c>
      <c r="B4444" s="5">
        <v>44960</v>
      </c>
      <c r="C4444" t="s">
        <v>46</v>
      </c>
      <c r="D4444" t="s">
        <v>159</v>
      </c>
      <c r="E4444">
        <v>6</v>
      </c>
      <c r="F4444" t="str">
        <f t="shared" si="276"/>
        <v>Bulk</v>
      </c>
      <c r="G4444" s="3">
        <v>167</v>
      </c>
      <c r="H4444">
        <v>0</v>
      </c>
      <c r="I4444" t="str">
        <f t="shared" si="277"/>
        <v>full price</v>
      </c>
      <c r="J4444" s="3">
        <f>Table3[[#This Row],[Quantity_Sold]]*Table3[[#This Row],[Selling_Price]]</f>
        <v>1002</v>
      </c>
      <c r="K4444" s="3">
        <f t="shared" si="278"/>
        <v>0</v>
      </c>
      <c r="L4444" s="3">
        <f t="shared" si="279"/>
        <v>1002</v>
      </c>
      <c r="M4444" s="3" t="str">
        <f>TEXT(Table3[[#This Row],[Date]], "mmmm")</f>
        <v>February</v>
      </c>
      <c r="N4444" s="3" t="str">
        <f>_xlfn.XLOOKUP(D4444,Customers!A:A,Customers!B:B )</f>
        <v>Brown and Sons</v>
      </c>
      <c r="O4444" s="3" t="str">
        <f>_xlfn.XLOOKUP(C4444,Books!A:A,Books!B:B)</f>
        <v>Result population age</v>
      </c>
      <c r="P4444" s="3" t="str">
        <f>INDEX(Customers!B:B,MATCH(D4444,Customers!A:A,0))</f>
        <v>Brown and Sons</v>
      </c>
    </row>
    <row r="4445" spans="1:16">
      <c r="A4445" t="s">
        <v>5092</v>
      </c>
      <c r="B4445" s="5">
        <v>44977</v>
      </c>
      <c r="C4445" t="s">
        <v>72</v>
      </c>
      <c r="D4445" t="s">
        <v>374</v>
      </c>
      <c r="E4445">
        <v>5</v>
      </c>
      <c r="F4445" t="str">
        <f t="shared" si="276"/>
        <v>normal</v>
      </c>
      <c r="G4445" s="3">
        <v>423</v>
      </c>
      <c r="H4445">
        <v>15</v>
      </c>
      <c r="I4445" t="str">
        <f t="shared" si="277"/>
        <v>discounted</v>
      </c>
      <c r="J4445" s="3">
        <f>Table3[[#This Row],[Quantity_Sold]]*Table3[[#This Row],[Selling_Price]]</f>
        <v>2115</v>
      </c>
      <c r="K4445" s="3">
        <f t="shared" si="278"/>
        <v>63.45</v>
      </c>
      <c r="L4445" s="3">
        <f t="shared" si="279"/>
        <v>2051.5500000000002</v>
      </c>
      <c r="M4445" s="3" t="str">
        <f>TEXT(Table3[[#This Row],[Date]], "mmmm")</f>
        <v>February</v>
      </c>
      <c r="N4445" s="3" t="str">
        <f>_xlfn.XLOOKUP(D4445,Customers!A:A,Customers!B:B )</f>
        <v>Smith-Wolfe</v>
      </c>
      <c r="O4445" s="3" t="str">
        <f>_xlfn.XLOOKUP(C4445,Books!A:A,Books!B:B)</f>
        <v>Remain hard</v>
      </c>
      <c r="P4445" s="3" t="str">
        <f>INDEX(Customers!B:B,MATCH(D4445,Customers!A:A,0))</f>
        <v>Smith-Wolfe</v>
      </c>
    </row>
    <row r="4446" spans="1:16">
      <c r="A4446" t="s">
        <v>5093</v>
      </c>
      <c r="B4446" s="5">
        <v>44981</v>
      </c>
      <c r="C4446" t="s">
        <v>96</v>
      </c>
      <c r="D4446" t="s">
        <v>153</v>
      </c>
      <c r="E4446">
        <v>3</v>
      </c>
      <c r="F4446" t="str">
        <f t="shared" si="276"/>
        <v>normal</v>
      </c>
      <c r="G4446" s="3">
        <v>396</v>
      </c>
      <c r="H4446">
        <v>5</v>
      </c>
      <c r="I4446" t="str">
        <f t="shared" si="277"/>
        <v>discounted</v>
      </c>
      <c r="J4446" s="3">
        <f>Table3[[#This Row],[Quantity_Sold]]*Table3[[#This Row],[Selling_Price]]</f>
        <v>1188</v>
      </c>
      <c r="K4446" s="3">
        <f t="shared" si="278"/>
        <v>19.8</v>
      </c>
      <c r="L4446" s="3">
        <f t="shared" si="279"/>
        <v>1168.2</v>
      </c>
      <c r="M4446" s="3" t="str">
        <f>TEXT(Table3[[#This Row],[Date]], "mmmm")</f>
        <v>February</v>
      </c>
      <c r="N4446" s="3" t="str">
        <f>_xlfn.XLOOKUP(D4446,Customers!A:A,Customers!B:B )</f>
        <v>Brown and Sons</v>
      </c>
      <c r="O4446" s="3" t="str">
        <f>_xlfn.XLOOKUP(C4446,Books!A:A,Books!B:B)</f>
        <v>Green city audience</v>
      </c>
      <c r="P4446" s="3" t="str">
        <f>INDEX(Customers!B:B,MATCH(D4446,Customers!A:A,0))</f>
        <v>Brown and Sons</v>
      </c>
    </row>
    <row r="4447" spans="1:16">
      <c r="A4447" t="s">
        <v>5094</v>
      </c>
      <c r="B4447" s="5">
        <v>44971</v>
      </c>
      <c r="C4447" t="s">
        <v>30</v>
      </c>
      <c r="D4447" t="s">
        <v>420</v>
      </c>
      <c r="E4447">
        <v>6</v>
      </c>
      <c r="F4447" t="str">
        <f t="shared" si="276"/>
        <v>Bulk</v>
      </c>
      <c r="G4447" s="3">
        <v>281</v>
      </c>
      <c r="H4447">
        <v>15</v>
      </c>
      <c r="I4447" t="str">
        <f t="shared" si="277"/>
        <v>discounted</v>
      </c>
      <c r="J4447" s="3">
        <f>Table3[[#This Row],[Quantity_Sold]]*Table3[[#This Row],[Selling_Price]]</f>
        <v>1686</v>
      </c>
      <c r="K4447" s="3">
        <f t="shared" si="278"/>
        <v>42.15</v>
      </c>
      <c r="L4447" s="3">
        <f t="shared" si="279"/>
        <v>1643.85</v>
      </c>
      <c r="M4447" s="3" t="str">
        <f>TEXT(Table3[[#This Row],[Date]], "mmmm")</f>
        <v>February</v>
      </c>
      <c r="N4447" s="3" t="str">
        <f>_xlfn.XLOOKUP(D4447,Customers!A:A,Customers!B:B )</f>
        <v>Malone-Riggs</v>
      </c>
      <c r="O4447" s="3" t="str">
        <f>_xlfn.XLOOKUP(C4447,Books!A:A,Books!B:B)</f>
        <v>Remember serve</v>
      </c>
      <c r="P4447" s="3" t="str">
        <f>INDEX(Customers!B:B,MATCH(D4447,Customers!A:A,0))</f>
        <v>Malone-Riggs</v>
      </c>
    </row>
    <row r="4448" spans="1:16">
      <c r="A4448" t="s">
        <v>5095</v>
      </c>
      <c r="B4448" s="5">
        <v>44961</v>
      </c>
      <c r="C4448" t="s">
        <v>72</v>
      </c>
      <c r="D4448" t="s">
        <v>544</v>
      </c>
      <c r="E4448">
        <v>5</v>
      </c>
      <c r="F4448" t="str">
        <f t="shared" si="276"/>
        <v>normal</v>
      </c>
      <c r="G4448" s="3">
        <v>423</v>
      </c>
      <c r="H4448">
        <v>5</v>
      </c>
      <c r="I4448" t="str">
        <f t="shared" si="277"/>
        <v>discounted</v>
      </c>
      <c r="J4448" s="3">
        <f>Table3[[#This Row],[Quantity_Sold]]*Table3[[#This Row],[Selling_Price]]</f>
        <v>2115</v>
      </c>
      <c r="K4448" s="3">
        <f t="shared" si="278"/>
        <v>21.15</v>
      </c>
      <c r="L4448" s="3">
        <f t="shared" si="279"/>
        <v>2093.85</v>
      </c>
      <c r="M4448" s="3" t="str">
        <f>TEXT(Table3[[#This Row],[Date]], "mmmm")</f>
        <v>February</v>
      </c>
      <c r="N4448" s="3" t="str">
        <f>_xlfn.XLOOKUP(D4448,Customers!A:A,Customers!B:B )</f>
        <v>Lee Ltd</v>
      </c>
      <c r="O4448" s="3" t="str">
        <f>_xlfn.XLOOKUP(C4448,Books!A:A,Books!B:B)</f>
        <v>Remain hard</v>
      </c>
      <c r="P4448" s="3" t="str">
        <f>INDEX(Customers!B:B,MATCH(D4448,Customers!A:A,0))</f>
        <v>Lee Ltd</v>
      </c>
    </row>
    <row r="4449" spans="1:16">
      <c r="A4449" t="s">
        <v>5096</v>
      </c>
      <c r="B4449" s="5">
        <v>44973</v>
      </c>
      <c r="C4449" t="s">
        <v>28</v>
      </c>
      <c r="D4449" t="s">
        <v>266</v>
      </c>
      <c r="E4449">
        <v>2</v>
      </c>
      <c r="F4449" t="str">
        <f t="shared" si="276"/>
        <v>normal</v>
      </c>
      <c r="G4449" s="3">
        <v>342</v>
      </c>
      <c r="H4449">
        <v>0</v>
      </c>
      <c r="I4449" t="str">
        <f t="shared" si="277"/>
        <v>full price</v>
      </c>
      <c r="J4449" s="3">
        <f>Table3[[#This Row],[Quantity_Sold]]*Table3[[#This Row],[Selling_Price]]</f>
        <v>684</v>
      </c>
      <c r="K4449" s="3">
        <f t="shared" si="278"/>
        <v>0</v>
      </c>
      <c r="L4449" s="3">
        <f t="shared" si="279"/>
        <v>684</v>
      </c>
      <c r="M4449" s="3" t="str">
        <f>TEXT(Table3[[#This Row],[Date]], "mmmm")</f>
        <v>February</v>
      </c>
      <c r="N4449" s="3" t="str">
        <f>_xlfn.XLOOKUP(D4449,Customers!A:A,Customers!B:B )</f>
        <v>Pennington-Knox</v>
      </c>
      <c r="O4449" s="3" t="str">
        <f>_xlfn.XLOOKUP(C4449,Books!A:A,Books!B:B)</f>
        <v>Eat pattern view</v>
      </c>
      <c r="P4449" s="3" t="str">
        <f>INDEX(Customers!B:B,MATCH(D4449,Customers!A:A,0))</f>
        <v>Pennington-Knox</v>
      </c>
    </row>
    <row r="4450" spans="1:16">
      <c r="A4450" t="s">
        <v>5097</v>
      </c>
      <c r="B4450" s="5">
        <v>44968</v>
      </c>
      <c r="C4450" t="s">
        <v>92</v>
      </c>
      <c r="D4450" t="s">
        <v>336</v>
      </c>
      <c r="E4450">
        <v>5</v>
      </c>
      <c r="F4450" t="str">
        <f t="shared" si="276"/>
        <v>normal</v>
      </c>
      <c r="G4450" s="3">
        <v>381</v>
      </c>
      <c r="H4450">
        <v>10</v>
      </c>
      <c r="I4450" t="str">
        <f t="shared" si="277"/>
        <v>discounted</v>
      </c>
      <c r="J4450" s="3">
        <f>Table3[[#This Row],[Quantity_Sold]]*Table3[[#This Row],[Selling_Price]]</f>
        <v>1905</v>
      </c>
      <c r="K4450" s="3">
        <f t="shared" si="278"/>
        <v>38.1</v>
      </c>
      <c r="L4450" s="3">
        <f t="shared" si="279"/>
        <v>1866.9</v>
      </c>
      <c r="M4450" s="3" t="str">
        <f>TEXT(Table3[[#This Row],[Date]], "mmmm")</f>
        <v>February</v>
      </c>
      <c r="N4450" s="3" t="str">
        <f>_xlfn.XLOOKUP(D4450,Customers!A:A,Customers!B:B )</f>
        <v>Kelley, Pena and Zimmerman</v>
      </c>
      <c r="O4450" s="3" t="str">
        <f>_xlfn.XLOOKUP(C4450,Books!A:A,Books!B:B)</f>
        <v>Also general growth local</v>
      </c>
      <c r="P4450" s="3" t="str">
        <f>INDEX(Customers!B:B,MATCH(D4450,Customers!A:A,0))</f>
        <v>Kelley, Pena and Zimmerman</v>
      </c>
    </row>
    <row r="4451" spans="1:16">
      <c r="A4451" t="s">
        <v>5098</v>
      </c>
      <c r="B4451" s="5">
        <v>44972</v>
      </c>
      <c r="C4451" t="s">
        <v>44</v>
      </c>
      <c r="D4451" t="s">
        <v>588</v>
      </c>
      <c r="E4451">
        <v>9</v>
      </c>
      <c r="F4451" t="str">
        <f t="shared" si="276"/>
        <v>Bulk</v>
      </c>
      <c r="G4451" s="3">
        <v>295</v>
      </c>
      <c r="H4451">
        <v>5</v>
      </c>
      <c r="I4451" t="str">
        <f t="shared" si="277"/>
        <v>discounted</v>
      </c>
      <c r="J4451" s="3">
        <f>Table3[[#This Row],[Quantity_Sold]]*Table3[[#This Row],[Selling_Price]]</f>
        <v>2655</v>
      </c>
      <c r="K4451" s="3">
        <f t="shared" si="278"/>
        <v>14.75</v>
      </c>
      <c r="L4451" s="3">
        <f t="shared" si="279"/>
        <v>2640.25</v>
      </c>
      <c r="M4451" s="3" t="str">
        <f>TEXT(Table3[[#This Row],[Date]], "mmmm")</f>
        <v>February</v>
      </c>
      <c r="N4451" s="3" t="str">
        <f>_xlfn.XLOOKUP(D4451,Customers!A:A,Customers!B:B )</f>
        <v>Wilkinson, Bell and Stevens</v>
      </c>
      <c r="O4451" s="3" t="str">
        <f>_xlfn.XLOOKUP(C4451,Books!A:A,Books!B:B)</f>
        <v>Once suddenly</v>
      </c>
      <c r="P4451" s="3" t="str">
        <f>INDEX(Customers!B:B,MATCH(D4451,Customers!A:A,0))</f>
        <v>Wilkinson, Bell and Stevens</v>
      </c>
    </row>
    <row r="4452" spans="1:16">
      <c r="A4452" t="s">
        <v>5099</v>
      </c>
      <c r="B4452" s="5">
        <v>44968</v>
      </c>
      <c r="C4452" t="s">
        <v>44</v>
      </c>
      <c r="D4452" t="s">
        <v>526</v>
      </c>
      <c r="E4452">
        <v>3</v>
      </c>
      <c r="F4452" t="str">
        <f t="shared" si="276"/>
        <v>normal</v>
      </c>
      <c r="G4452" s="3">
        <v>295</v>
      </c>
      <c r="H4452">
        <v>15</v>
      </c>
      <c r="I4452" t="str">
        <f t="shared" si="277"/>
        <v>discounted</v>
      </c>
      <c r="J4452" s="3">
        <f>Table3[[#This Row],[Quantity_Sold]]*Table3[[#This Row],[Selling_Price]]</f>
        <v>885</v>
      </c>
      <c r="K4452" s="3">
        <f t="shared" si="278"/>
        <v>44.25</v>
      </c>
      <c r="L4452" s="3">
        <f t="shared" si="279"/>
        <v>840.75</v>
      </c>
      <c r="M4452" s="3" t="str">
        <f>TEXT(Table3[[#This Row],[Date]], "mmmm")</f>
        <v>February</v>
      </c>
      <c r="N4452" s="3" t="str">
        <f>_xlfn.XLOOKUP(D4452,Customers!A:A,Customers!B:B )</f>
        <v>Holden, Austin and Robinson</v>
      </c>
      <c r="O4452" s="3" t="str">
        <f>_xlfn.XLOOKUP(C4452,Books!A:A,Books!B:B)</f>
        <v>Once suddenly</v>
      </c>
      <c r="P4452" s="3" t="str">
        <f>INDEX(Customers!B:B,MATCH(D4452,Customers!A:A,0))</f>
        <v>Holden, Austin and Robinson</v>
      </c>
    </row>
    <row r="4453" spans="1:16">
      <c r="A4453" t="s">
        <v>5100</v>
      </c>
      <c r="B4453" s="5">
        <v>44971</v>
      </c>
      <c r="C4453" t="s">
        <v>4</v>
      </c>
      <c r="D4453" t="s">
        <v>240</v>
      </c>
      <c r="E4453">
        <v>6</v>
      </c>
      <c r="F4453" t="str">
        <f t="shared" si="276"/>
        <v>Bulk</v>
      </c>
      <c r="G4453" s="3">
        <v>418</v>
      </c>
      <c r="H4453">
        <v>15</v>
      </c>
      <c r="I4453" t="str">
        <f t="shared" si="277"/>
        <v>discounted</v>
      </c>
      <c r="J4453" s="3">
        <f>Table3[[#This Row],[Quantity_Sold]]*Table3[[#This Row],[Selling_Price]]</f>
        <v>2508</v>
      </c>
      <c r="K4453" s="3">
        <f t="shared" si="278"/>
        <v>62.7</v>
      </c>
      <c r="L4453" s="3">
        <f t="shared" si="279"/>
        <v>2445.3000000000002</v>
      </c>
      <c r="M4453" s="3" t="str">
        <f>TEXT(Table3[[#This Row],[Date]], "mmmm")</f>
        <v>February</v>
      </c>
      <c r="N4453" s="3" t="str">
        <f>_xlfn.XLOOKUP(D4453,Customers!A:A,Customers!B:B )</f>
        <v>Hayes-Logan</v>
      </c>
      <c r="O4453" s="3" t="str">
        <f>_xlfn.XLOOKUP(C4453,Books!A:A,Books!B:B)</f>
        <v>Arrive ok</v>
      </c>
      <c r="P4453" s="3" t="str">
        <f>INDEX(Customers!B:B,MATCH(D4453,Customers!A:A,0))</f>
        <v>Hayes-Logan</v>
      </c>
    </row>
    <row r="4454" spans="1:16">
      <c r="A4454" t="s">
        <v>5101</v>
      </c>
      <c r="B4454" s="5">
        <v>44963</v>
      </c>
      <c r="C4454" t="s">
        <v>94</v>
      </c>
      <c r="D4454" t="s">
        <v>216</v>
      </c>
      <c r="E4454">
        <v>2</v>
      </c>
      <c r="F4454" t="str">
        <f t="shared" si="276"/>
        <v>normal</v>
      </c>
      <c r="G4454" s="3">
        <v>262</v>
      </c>
      <c r="H4454">
        <v>0</v>
      </c>
      <c r="I4454" t="str">
        <f t="shared" si="277"/>
        <v>full price</v>
      </c>
      <c r="J4454" s="3">
        <f>Table3[[#This Row],[Quantity_Sold]]*Table3[[#This Row],[Selling_Price]]</f>
        <v>524</v>
      </c>
      <c r="K4454" s="3">
        <f t="shared" si="278"/>
        <v>0</v>
      </c>
      <c r="L4454" s="3">
        <f t="shared" si="279"/>
        <v>524</v>
      </c>
      <c r="M4454" s="3" t="str">
        <f>TEXT(Table3[[#This Row],[Date]], "mmmm")</f>
        <v>February</v>
      </c>
      <c r="N4454" s="3" t="str">
        <f>_xlfn.XLOOKUP(D4454,Customers!A:A,Customers!B:B )</f>
        <v>Evans PLC</v>
      </c>
      <c r="O4454" s="3" t="str">
        <f>_xlfn.XLOOKUP(C4454,Books!A:A,Books!B:B)</f>
        <v>Number owner</v>
      </c>
      <c r="P4454" s="3" t="str">
        <f>INDEX(Customers!B:B,MATCH(D4454,Customers!A:A,0))</f>
        <v>Evans PLC</v>
      </c>
    </row>
    <row r="4455" spans="1:16">
      <c r="A4455" t="s">
        <v>5102</v>
      </c>
      <c r="B4455" s="5">
        <v>44983</v>
      </c>
      <c r="C4455" t="s">
        <v>48</v>
      </c>
      <c r="D4455" t="s">
        <v>282</v>
      </c>
      <c r="E4455">
        <v>9</v>
      </c>
      <c r="F4455" t="str">
        <f t="shared" si="276"/>
        <v>Bulk</v>
      </c>
      <c r="G4455" s="3">
        <v>386</v>
      </c>
      <c r="H4455">
        <v>5</v>
      </c>
      <c r="I4455" t="str">
        <f t="shared" si="277"/>
        <v>discounted</v>
      </c>
      <c r="J4455" s="3">
        <f>Table3[[#This Row],[Quantity_Sold]]*Table3[[#This Row],[Selling_Price]]</f>
        <v>3474</v>
      </c>
      <c r="K4455" s="3">
        <f t="shared" si="278"/>
        <v>19.3</v>
      </c>
      <c r="L4455" s="3">
        <f t="shared" si="279"/>
        <v>3454.7</v>
      </c>
      <c r="M4455" s="3" t="str">
        <f>TEXT(Table3[[#This Row],[Date]], "mmmm")</f>
        <v>February</v>
      </c>
      <c r="N4455" s="3" t="str">
        <f>_xlfn.XLOOKUP(D4455,Customers!A:A,Customers!B:B )</f>
        <v>Mckenzie-Russell</v>
      </c>
      <c r="O4455" s="3" t="str">
        <f>_xlfn.XLOOKUP(C4455,Books!A:A,Books!B:B)</f>
        <v>Choose level</v>
      </c>
      <c r="P4455" s="3" t="str">
        <f>INDEX(Customers!B:B,MATCH(D4455,Customers!A:A,0))</f>
        <v>Mckenzie-Russell</v>
      </c>
    </row>
    <row r="4456" spans="1:16">
      <c r="A4456" t="s">
        <v>5103</v>
      </c>
      <c r="B4456" s="5">
        <v>44985</v>
      </c>
      <c r="C4456" t="s">
        <v>56</v>
      </c>
      <c r="D4456" t="s">
        <v>350</v>
      </c>
      <c r="E4456">
        <v>5</v>
      </c>
      <c r="F4456" t="str">
        <f t="shared" si="276"/>
        <v>normal</v>
      </c>
      <c r="G4456" s="3">
        <v>222</v>
      </c>
      <c r="H4456">
        <v>0</v>
      </c>
      <c r="I4456" t="str">
        <f t="shared" si="277"/>
        <v>full price</v>
      </c>
      <c r="J4456" s="3">
        <f>Table3[[#This Row],[Quantity_Sold]]*Table3[[#This Row],[Selling_Price]]</f>
        <v>1110</v>
      </c>
      <c r="K4456" s="3">
        <f t="shared" si="278"/>
        <v>0</v>
      </c>
      <c r="L4456" s="3">
        <f t="shared" si="279"/>
        <v>1110</v>
      </c>
      <c r="M4456" s="3" t="str">
        <f>TEXT(Table3[[#This Row],[Date]], "mmmm")</f>
        <v>February</v>
      </c>
      <c r="N4456" s="3" t="str">
        <f>_xlfn.XLOOKUP(D4456,Customers!A:A,Customers!B:B )</f>
        <v>Johnson-Bennett</v>
      </c>
      <c r="O4456" s="3" t="str">
        <f>_xlfn.XLOOKUP(C4456,Books!A:A,Books!B:B)</f>
        <v>Unit coach</v>
      </c>
      <c r="P4456" s="3" t="str">
        <f>INDEX(Customers!B:B,MATCH(D4456,Customers!A:A,0))</f>
        <v>Johnson-Bennett</v>
      </c>
    </row>
    <row r="4457" spans="1:16">
      <c r="A4457" t="s">
        <v>5104</v>
      </c>
      <c r="B4457" s="5">
        <v>44969</v>
      </c>
      <c r="C4457" t="s">
        <v>30</v>
      </c>
      <c r="D4457" t="s">
        <v>396</v>
      </c>
      <c r="E4457">
        <v>7</v>
      </c>
      <c r="F4457" t="str">
        <f t="shared" si="276"/>
        <v>Bulk</v>
      </c>
      <c r="G4457" s="3">
        <v>281</v>
      </c>
      <c r="H4457">
        <v>0</v>
      </c>
      <c r="I4457" t="str">
        <f t="shared" si="277"/>
        <v>full price</v>
      </c>
      <c r="J4457" s="3">
        <f>Table3[[#This Row],[Quantity_Sold]]*Table3[[#This Row],[Selling_Price]]</f>
        <v>1967</v>
      </c>
      <c r="K4457" s="3">
        <f t="shared" si="278"/>
        <v>0</v>
      </c>
      <c r="L4457" s="3">
        <f t="shared" si="279"/>
        <v>1967</v>
      </c>
      <c r="M4457" s="3" t="str">
        <f>TEXT(Table3[[#This Row],[Date]], "mmmm")</f>
        <v>February</v>
      </c>
      <c r="N4457" s="3" t="str">
        <f>_xlfn.XLOOKUP(D4457,Customers!A:A,Customers!B:B )</f>
        <v>Holt-Brown</v>
      </c>
      <c r="O4457" s="3" t="str">
        <f>_xlfn.XLOOKUP(C4457,Books!A:A,Books!B:B)</f>
        <v>Remember serve</v>
      </c>
      <c r="P4457" s="3" t="str">
        <f>INDEX(Customers!B:B,MATCH(D4457,Customers!A:A,0))</f>
        <v>Holt-Brown</v>
      </c>
    </row>
    <row r="4458" spans="1:16">
      <c r="A4458" t="s">
        <v>5105</v>
      </c>
      <c r="B4458" s="5">
        <v>44965</v>
      </c>
      <c r="C4458" t="s">
        <v>22</v>
      </c>
      <c r="D4458" t="s">
        <v>258</v>
      </c>
      <c r="E4458">
        <v>3</v>
      </c>
      <c r="F4458" t="str">
        <f t="shared" si="276"/>
        <v>normal</v>
      </c>
      <c r="G4458" s="3">
        <v>332</v>
      </c>
      <c r="H4458">
        <v>0</v>
      </c>
      <c r="I4458" t="str">
        <f t="shared" si="277"/>
        <v>full price</v>
      </c>
      <c r="J4458" s="3">
        <f>Table3[[#This Row],[Quantity_Sold]]*Table3[[#This Row],[Selling_Price]]</f>
        <v>996</v>
      </c>
      <c r="K4458" s="3">
        <f t="shared" si="278"/>
        <v>0</v>
      </c>
      <c r="L4458" s="3">
        <f t="shared" si="279"/>
        <v>996</v>
      </c>
      <c r="M4458" s="3" t="str">
        <f>TEXT(Table3[[#This Row],[Date]], "mmmm")</f>
        <v>February</v>
      </c>
      <c r="N4458" s="3" t="str">
        <f>_xlfn.XLOOKUP(D4458,Customers!A:A,Customers!B:B )</f>
        <v>Williams LLC</v>
      </c>
      <c r="O4458" s="3" t="str">
        <f>_xlfn.XLOOKUP(C4458,Books!A:A,Books!B:B)</f>
        <v>Loss peace on</v>
      </c>
      <c r="P4458" s="3" t="str">
        <f>INDEX(Customers!B:B,MATCH(D4458,Customers!A:A,0))</f>
        <v>Williams LLC</v>
      </c>
    </row>
    <row r="4459" spans="1:16">
      <c r="A4459" t="s">
        <v>5106</v>
      </c>
      <c r="B4459" s="5">
        <v>44979</v>
      </c>
      <c r="C4459" t="s">
        <v>82</v>
      </c>
      <c r="D4459" t="s">
        <v>224</v>
      </c>
      <c r="E4459">
        <v>1</v>
      </c>
      <c r="F4459" t="str">
        <f t="shared" si="276"/>
        <v>normal</v>
      </c>
      <c r="G4459" s="3">
        <v>373</v>
      </c>
      <c r="H4459">
        <v>15</v>
      </c>
      <c r="I4459" t="str">
        <f t="shared" si="277"/>
        <v>discounted</v>
      </c>
      <c r="J4459" s="3">
        <f>Table3[[#This Row],[Quantity_Sold]]*Table3[[#This Row],[Selling_Price]]</f>
        <v>373</v>
      </c>
      <c r="K4459" s="3">
        <f t="shared" si="278"/>
        <v>55.95</v>
      </c>
      <c r="L4459" s="3">
        <f t="shared" si="279"/>
        <v>317.05</v>
      </c>
      <c r="M4459" s="3" t="str">
        <f>TEXT(Table3[[#This Row],[Date]], "mmmm")</f>
        <v>February</v>
      </c>
      <c r="N4459" s="3" t="str">
        <f>_xlfn.XLOOKUP(D4459,Customers!A:A,Customers!B:B )</f>
        <v>Williams Ltd</v>
      </c>
      <c r="O4459" s="3" t="str">
        <f>_xlfn.XLOOKUP(C4459,Books!A:A,Books!B:B)</f>
        <v>Light leader expect</v>
      </c>
      <c r="P4459" s="3" t="str">
        <f>INDEX(Customers!B:B,MATCH(D4459,Customers!A:A,0))</f>
        <v>Williams Ltd</v>
      </c>
    </row>
    <row r="4460" spans="1:16">
      <c r="A4460" t="s">
        <v>5107</v>
      </c>
      <c r="B4460" s="5">
        <v>44963</v>
      </c>
      <c r="C4460" t="s">
        <v>120</v>
      </c>
      <c r="D4460" t="s">
        <v>136</v>
      </c>
      <c r="E4460">
        <v>4</v>
      </c>
      <c r="F4460" t="str">
        <f t="shared" si="276"/>
        <v>normal</v>
      </c>
      <c r="G4460" s="3">
        <v>204</v>
      </c>
      <c r="H4460">
        <v>0</v>
      </c>
      <c r="I4460" t="str">
        <f t="shared" si="277"/>
        <v>full price</v>
      </c>
      <c r="J4460" s="3">
        <f>Table3[[#This Row],[Quantity_Sold]]*Table3[[#This Row],[Selling_Price]]</f>
        <v>816</v>
      </c>
      <c r="K4460" s="3">
        <f t="shared" si="278"/>
        <v>0</v>
      </c>
      <c r="L4460" s="3">
        <f t="shared" si="279"/>
        <v>816</v>
      </c>
      <c r="M4460" s="3" t="str">
        <f>TEXT(Table3[[#This Row],[Date]], "mmmm")</f>
        <v>February</v>
      </c>
      <c r="N4460" s="3" t="str">
        <f>_xlfn.XLOOKUP(D4460,Customers!A:A,Customers!B:B )</f>
        <v>Bowman Group</v>
      </c>
      <c r="O4460" s="3" t="str">
        <f>_xlfn.XLOOKUP(C4460,Books!A:A,Books!B:B)</f>
        <v>Expect turn</v>
      </c>
      <c r="P4460" s="3" t="str">
        <f>INDEX(Customers!B:B,MATCH(D4460,Customers!A:A,0))</f>
        <v>Bowman Group</v>
      </c>
    </row>
    <row r="4461" spans="1:16">
      <c r="A4461" t="s">
        <v>5108</v>
      </c>
      <c r="B4461" s="5">
        <v>44970</v>
      </c>
      <c r="C4461" t="s">
        <v>52</v>
      </c>
      <c r="D4461" t="s">
        <v>576</v>
      </c>
      <c r="E4461">
        <v>7</v>
      </c>
      <c r="F4461" t="str">
        <f t="shared" si="276"/>
        <v>Bulk</v>
      </c>
      <c r="G4461" s="3">
        <v>441</v>
      </c>
      <c r="H4461">
        <v>0</v>
      </c>
      <c r="I4461" t="str">
        <f t="shared" si="277"/>
        <v>full price</v>
      </c>
      <c r="J4461" s="3">
        <f>Table3[[#This Row],[Quantity_Sold]]*Table3[[#This Row],[Selling_Price]]</f>
        <v>3087</v>
      </c>
      <c r="K4461" s="3">
        <f t="shared" si="278"/>
        <v>0</v>
      </c>
      <c r="L4461" s="3">
        <f t="shared" si="279"/>
        <v>3087</v>
      </c>
      <c r="M4461" s="3" t="str">
        <f>TEXT(Table3[[#This Row],[Date]], "mmmm")</f>
        <v>February</v>
      </c>
      <c r="N4461" s="3" t="str">
        <f>_xlfn.XLOOKUP(D4461,Customers!A:A,Customers!B:B )</f>
        <v>Griffin Group</v>
      </c>
      <c r="O4461" s="3" t="str">
        <f>_xlfn.XLOOKUP(C4461,Books!A:A,Books!B:B)</f>
        <v>Hope meet thing</v>
      </c>
      <c r="P4461" s="3" t="str">
        <f>INDEX(Customers!B:B,MATCH(D4461,Customers!A:A,0))</f>
        <v>Griffin Group</v>
      </c>
    </row>
    <row r="4462" spans="1:16">
      <c r="A4462" t="s">
        <v>5109</v>
      </c>
      <c r="B4462" s="5">
        <v>44971</v>
      </c>
      <c r="C4462" t="s">
        <v>64</v>
      </c>
      <c r="D4462" t="s">
        <v>394</v>
      </c>
      <c r="E4462">
        <v>8</v>
      </c>
      <c r="F4462" t="str">
        <f t="shared" si="276"/>
        <v>Bulk</v>
      </c>
      <c r="G4462" s="3">
        <v>487</v>
      </c>
      <c r="H4462">
        <v>5</v>
      </c>
      <c r="I4462" t="str">
        <f t="shared" si="277"/>
        <v>discounted</v>
      </c>
      <c r="J4462" s="3">
        <f>Table3[[#This Row],[Quantity_Sold]]*Table3[[#This Row],[Selling_Price]]</f>
        <v>3896</v>
      </c>
      <c r="K4462" s="3">
        <f t="shared" si="278"/>
        <v>24.35</v>
      </c>
      <c r="L4462" s="3">
        <f t="shared" si="279"/>
        <v>3871.65</v>
      </c>
      <c r="M4462" s="3" t="str">
        <f>TEXT(Table3[[#This Row],[Date]], "mmmm")</f>
        <v>February</v>
      </c>
      <c r="N4462" s="3" t="str">
        <f>_xlfn.XLOOKUP(D4462,Customers!A:A,Customers!B:B )</f>
        <v>Johnson, Gordon and Fuentes</v>
      </c>
      <c r="O4462" s="3" t="str">
        <f>_xlfn.XLOOKUP(C4462,Books!A:A,Books!B:B)</f>
        <v>Health beyond back</v>
      </c>
      <c r="P4462" s="3" t="str">
        <f>INDEX(Customers!B:B,MATCH(D4462,Customers!A:A,0))</f>
        <v>Johnson, Gordon and Fuentes</v>
      </c>
    </row>
    <row r="4463" spans="1:16">
      <c r="A4463" t="s">
        <v>5110</v>
      </c>
      <c r="B4463" s="5">
        <v>44977</v>
      </c>
      <c r="C4463" t="s">
        <v>28</v>
      </c>
      <c r="D4463" t="s">
        <v>274</v>
      </c>
      <c r="E4463">
        <v>10</v>
      </c>
      <c r="F4463" t="str">
        <f t="shared" si="276"/>
        <v>Bulk</v>
      </c>
      <c r="G4463" s="3">
        <v>342</v>
      </c>
      <c r="H4463">
        <v>10</v>
      </c>
      <c r="I4463" t="str">
        <f t="shared" si="277"/>
        <v>discounted</v>
      </c>
      <c r="J4463" s="3">
        <f>Table3[[#This Row],[Quantity_Sold]]*Table3[[#This Row],[Selling_Price]]</f>
        <v>3420</v>
      </c>
      <c r="K4463" s="3">
        <f t="shared" si="278"/>
        <v>34.200000000000003</v>
      </c>
      <c r="L4463" s="3">
        <f t="shared" si="279"/>
        <v>3385.8</v>
      </c>
      <c r="M4463" s="3" t="str">
        <f>TEXT(Table3[[#This Row],[Date]], "mmmm")</f>
        <v>February</v>
      </c>
      <c r="N4463" s="3" t="str">
        <f>_xlfn.XLOOKUP(D4463,Customers!A:A,Customers!B:B )</f>
        <v>Green, Wilson and Flynn</v>
      </c>
      <c r="O4463" s="3" t="str">
        <f>_xlfn.XLOOKUP(C4463,Books!A:A,Books!B:B)</f>
        <v>Eat pattern view</v>
      </c>
      <c r="P4463" s="3" t="str">
        <f>INDEX(Customers!B:B,MATCH(D4463,Customers!A:A,0))</f>
        <v>Green, Wilson and Flynn</v>
      </c>
    </row>
    <row r="4464" spans="1:16">
      <c r="A4464" t="s">
        <v>5111</v>
      </c>
      <c r="B4464" s="5">
        <v>44966</v>
      </c>
      <c r="C4464" t="s">
        <v>56</v>
      </c>
      <c r="D4464" t="s">
        <v>174</v>
      </c>
      <c r="E4464">
        <v>8</v>
      </c>
      <c r="F4464" t="str">
        <f t="shared" si="276"/>
        <v>Bulk</v>
      </c>
      <c r="G4464" s="3">
        <v>222</v>
      </c>
      <c r="H4464">
        <v>0</v>
      </c>
      <c r="I4464" t="str">
        <f t="shared" si="277"/>
        <v>full price</v>
      </c>
      <c r="J4464" s="3">
        <f>Table3[[#This Row],[Quantity_Sold]]*Table3[[#This Row],[Selling_Price]]</f>
        <v>1776</v>
      </c>
      <c r="K4464" s="3">
        <f t="shared" si="278"/>
        <v>0</v>
      </c>
      <c r="L4464" s="3">
        <f t="shared" si="279"/>
        <v>1776</v>
      </c>
      <c r="M4464" s="3" t="str">
        <f>TEXT(Table3[[#This Row],[Date]], "mmmm")</f>
        <v>February</v>
      </c>
      <c r="N4464" s="3" t="str">
        <f>_xlfn.XLOOKUP(D4464,Customers!A:A,Customers!B:B )</f>
        <v>Martinez, Burch and Bates</v>
      </c>
      <c r="O4464" s="3" t="str">
        <f>_xlfn.XLOOKUP(C4464,Books!A:A,Books!B:B)</f>
        <v>Unit coach</v>
      </c>
      <c r="P4464" s="3" t="str">
        <f>INDEX(Customers!B:B,MATCH(D4464,Customers!A:A,0))</f>
        <v>Martinez, Burch and Bates</v>
      </c>
    </row>
    <row r="4465" spans="1:16">
      <c r="A4465" t="s">
        <v>5112</v>
      </c>
      <c r="B4465" s="5">
        <v>44982</v>
      </c>
      <c r="C4465" t="s">
        <v>28</v>
      </c>
      <c r="D4465" t="s">
        <v>518</v>
      </c>
      <c r="E4465">
        <v>5</v>
      </c>
      <c r="F4465" t="str">
        <f t="shared" si="276"/>
        <v>normal</v>
      </c>
      <c r="G4465" s="3">
        <v>342</v>
      </c>
      <c r="H4465">
        <v>5</v>
      </c>
      <c r="I4465" t="str">
        <f t="shared" si="277"/>
        <v>discounted</v>
      </c>
      <c r="J4465" s="3">
        <f>Table3[[#This Row],[Quantity_Sold]]*Table3[[#This Row],[Selling_Price]]</f>
        <v>1710</v>
      </c>
      <c r="K4465" s="3">
        <f t="shared" si="278"/>
        <v>17.100000000000001</v>
      </c>
      <c r="L4465" s="3">
        <f t="shared" si="279"/>
        <v>1692.9</v>
      </c>
      <c r="M4465" s="3" t="str">
        <f>TEXT(Table3[[#This Row],[Date]], "mmmm")</f>
        <v>February</v>
      </c>
      <c r="N4465" s="3" t="str">
        <f>_xlfn.XLOOKUP(D4465,Customers!A:A,Customers!B:B )</f>
        <v>Koch, Tran and Garner</v>
      </c>
      <c r="O4465" s="3" t="str">
        <f>_xlfn.XLOOKUP(C4465,Books!A:A,Books!B:B)</f>
        <v>Eat pattern view</v>
      </c>
      <c r="P4465" s="3" t="str">
        <f>INDEX(Customers!B:B,MATCH(D4465,Customers!A:A,0))</f>
        <v>Koch, Tran and Garner</v>
      </c>
    </row>
    <row r="4466" spans="1:16">
      <c r="A4466" t="s">
        <v>5113</v>
      </c>
      <c r="B4466" s="5">
        <v>44975</v>
      </c>
      <c r="C4466" t="s">
        <v>4</v>
      </c>
      <c r="D4466" t="s">
        <v>450</v>
      </c>
      <c r="E4466">
        <v>10</v>
      </c>
      <c r="F4466" t="str">
        <f t="shared" si="276"/>
        <v>Bulk</v>
      </c>
      <c r="G4466" s="3">
        <v>418</v>
      </c>
      <c r="H4466">
        <v>15</v>
      </c>
      <c r="I4466" t="str">
        <f t="shared" si="277"/>
        <v>discounted</v>
      </c>
      <c r="J4466" s="3">
        <f>Table3[[#This Row],[Quantity_Sold]]*Table3[[#This Row],[Selling_Price]]</f>
        <v>4180</v>
      </c>
      <c r="K4466" s="3">
        <f t="shared" si="278"/>
        <v>62.7</v>
      </c>
      <c r="L4466" s="3">
        <f t="shared" si="279"/>
        <v>4117.3</v>
      </c>
      <c r="M4466" s="3" t="str">
        <f>TEXT(Table3[[#This Row],[Date]], "mmmm")</f>
        <v>February</v>
      </c>
      <c r="N4466" s="3" t="str">
        <f>_xlfn.XLOOKUP(D4466,Customers!A:A,Customers!B:B )</f>
        <v>Garcia, Garcia and Rose</v>
      </c>
      <c r="O4466" s="3" t="str">
        <f>_xlfn.XLOOKUP(C4466,Books!A:A,Books!B:B)</f>
        <v>Arrive ok</v>
      </c>
      <c r="P4466" s="3" t="str">
        <f>INDEX(Customers!B:B,MATCH(D4466,Customers!A:A,0))</f>
        <v>Garcia, Garcia and Rose</v>
      </c>
    </row>
    <row r="4467" spans="1:16">
      <c r="A4467" t="s">
        <v>5114</v>
      </c>
      <c r="B4467" s="5">
        <v>44964</v>
      </c>
      <c r="C4467" t="s">
        <v>7</v>
      </c>
      <c r="D4467" t="s">
        <v>272</v>
      </c>
      <c r="E4467">
        <v>1</v>
      </c>
      <c r="F4467" t="str">
        <f t="shared" si="276"/>
        <v>normal</v>
      </c>
      <c r="G4467" s="3">
        <v>341</v>
      </c>
      <c r="H4467">
        <v>5</v>
      </c>
      <c r="I4467" t="str">
        <f t="shared" si="277"/>
        <v>discounted</v>
      </c>
      <c r="J4467" s="3">
        <f>Table3[[#This Row],[Quantity_Sold]]*Table3[[#This Row],[Selling_Price]]</f>
        <v>341</v>
      </c>
      <c r="K4467" s="3">
        <f t="shared" si="278"/>
        <v>17.05</v>
      </c>
      <c r="L4467" s="3">
        <f t="shared" si="279"/>
        <v>323.95</v>
      </c>
      <c r="M4467" s="3" t="str">
        <f>TEXT(Table3[[#This Row],[Date]], "mmmm")</f>
        <v>February</v>
      </c>
      <c r="N4467" s="3" t="str">
        <f>_xlfn.XLOOKUP(D4467,Customers!A:A,Customers!B:B )</f>
        <v>Garcia, Scott and Beltran</v>
      </c>
      <c r="O4467" s="3" t="str">
        <f>_xlfn.XLOOKUP(C4467,Books!A:A,Books!B:B)</f>
        <v>Key protect simple fall</v>
      </c>
      <c r="P4467" s="3" t="str">
        <f>INDEX(Customers!B:B,MATCH(D4467,Customers!A:A,0))</f>
        <v>Garcia, Scott and Beltran</v>
      </c>
    </row>
    <row r="4468" spans="1:16">
      <c r="A4468" t="s">
        <v>5115</v>
      </c>
      <c r="B4468" s="5">
        <v>44958</v>
      </c>
      <c r="C4468" t="s">
        <v>64</v>
      </c>
      <c r="D4468" t="s">
        <v>432</v>
      </c>
      <c r="E4468">
        <v>2</v>
      </c>
      <c r="F4468" t="str">
        <f t="shared" si="276"/>
        <v>normal</v>
      </c>
      <c r="G4468" s="3">
        <v>487</v>
      </c>
      <c r="H4468">
        <v>5</v>
      </c>
      <c r="I4468" t="str">
        <f t="shared" si="277"/>
        <v>discounted</v>
      </c>
      <c r="J4468" s="3">
        <f>Table3[[#This Row],[Quantity_Sold]]*Table3[[#This Row],[Selling_Price]]</f>
        <v>974</v>
      </c>
      <c r="K4468" s="3">
        <f t="shared" si="278"/>
        <v>24.35</v>
      </c>
      <c r="L4468" s="3">
        <f t="shared" si="279"/>
        <v>949.65</v>
      </c>
      <c r="M4468" s="3" t="str">
        <f>TEXT(Table3[[#This Row],[Date]], "mmmm")</f>
        <v>February</v>
      </c>
      <c r="N4468" s="3" t="str">
        <f>_xlfn.XLOOKUP(D4468,Customers!A:A,Customers!B:B )</f>
        <v>Rodgers and Sons</v>
      </c>
      <c r="O4468" s="3" t="str">
        <f>_xlfn.XLOOKUP(C4468,Books!A:A,Books!B:B)</f>
        <v>Health beyond back</v>
      </c>
      <c r="P4468" s="3" t="str">
        <f>INDEX(Customers!B:B,MATCH(D4468,Customers!A:A,0))</f>
        <v>Rodgers and Sons</v>
      </c>
    </row>
    <row r="4469" spans="1:16">
      <c r="A4469" t="s">
        <v>5116</v>
      </c>
      <c r="B4469" s="5">
        <v>44962</v>
      </c>
      <c r="C4469" t="s">
        <v>22</v>
      </c>
      <c r="D4469" t="s">
        <v>364</v>
      </c>
      <c r="E4469">
        <v>5</v>
      </c>
      <c r="F4469" t="str">
        <f t="shared" si="276"/>
        <v>normal</v>
      </c>
      <c r="G4469" s="3">
        <v>332</v>
      </c>
      <c r="H4469">
        <v>5</v>
      </c>
      <c r="I4469" t="str">
        <f t="shared" si="277"/>
        <v>discounted</v>
      </c>
      <c r="J4469" s="3">
        <f>Table3[[#This Row],[Quantity_Sold]]*Table3[[#This Row],[Selling_Price]]</f>
        <v>1660</v>
      </c>
      <c r="K4469" s="3">
        <f t="shared" si="278"/>
        <v>16.600000000000001</v>
      </c>
      <c r="L4469" s="3">
        <f t="shared" si="279"/>
        <v>1643.4</v>
      </c>
      <c r="M4469" s="3" t="str">
        <f>TEXT(Table3[[#This Row],[Date]], "mmmm")</f>
        <v>February</v>
      </c>
      <c r="N4469" s="3" t="str">
        <f>_xlfn.XLOOKUP(D4469,Customers!A:A,Customers!B:B )</f>
        <v>Mann PLC</v>
      </c>
      <c r="O4469" s="3" t="str">
        <f>_xlfn.XLOOKUP(C4469,Books!A:A,Books!B:B)</f>
        <v>Loss peace on</v>
      </c>
      <c r="P4469" s="3" t="str">
        <f>INDEX(Customers!B:B,MATCH(D4469,Customers!A:A,0))</f>
        <v>Mann PLC</v>
      </c>
    </row>
    <row r="4470" spans="1:16">
      <c r="A4470" t="s">
        <v>5117</v>
      </c>
      <c r="B4470" s="5">
        <v>44972</v>
      </c>
      <c r="C4470" t="s">
        <v>110</v>
      </c>
      <c r="D4470" t="s">
        <v>478</v>
      </c>
      <c r="E4470">
        <v>8</v>
      </c>
      <c r="F4470" t="str">
        <f t="shared" si="276"/>
        <v>Bulk</v>
      </c>
      <c r="G4470" s="3">
        <v>451</v>
      </c>
      <c r="H4470">
        <v>0</v>
      </c>
      <c r="I4470" t="str">
        <f t="shared" si="277"/>
        <v>full price</v>
      </c>
      <c r="J4470" s="3">
        <f>Table3[[#This Row],[Quantity_Sold]]*Table3[[#This Row],[Selling_Price]]</f>
        <v>3608</v>
      </c>
      <c r="K4470" s="3">
        <f t="shared" si="278"/>
        <v>0</v>
      </c>
      <c r="L4470" s="3">
        <f t="shared" si="279"/>
        <v>3608</v>
      </c>
      <c r="M4470" s="3" t="str">
        <f>TEXT(Table3[[#This Row],[Date]], "mmmm")</f>
        <v>February</v>
      </c>
      <c r="N4470" s="3" t="str">
        <f>_xlfn.XLOOKUP(D4470,Customers!A:A,Customers!B:B )</f>
        <v>Moran LLC</v>
      </c>
      <c r="O4470" s="3" t="str">
        <f>_xlfn.XLOOKUP(C4470,Books!A:A,Books!B:B)</f>
        <v>Sense produce</v>
      </c>
      <c r="P4470" s="3" t="str">
        <f>INDEX(Customers!B:B,MATCH(D4470,Customers!A:A,0))</f>
        <v>Moran LLC</v>
      </c>
    </row>
    <row r="4471" spans="1:16">
      <c r="A4471" t="s">
        <v>5118</v>
      </c>
      <c r="B4471" s="5">
        <v>44975</v>
      </c>
      <c r="C4471" t="s">
        <v>124</v>
      </c>
      <c r="D4471" t="s">
        <v>470</v>
      </c>
      <c r="E4471">
        <v>1</v>
      </c>
      <c r="F4471" t="str">
        <f t="shared" si="276"/>
        <v>normal</v>
      </c>
      <c r="G4471" s="3">
        <v>362</v>
      </c>
      <c r="H4471">
        <v>10</v>
      </c>
      <c r="I4471" t="str">
        <f t="shared" si="277"/>
        <v>discounted</v>
      </c>
      <c r="J4471" s="3">
        <f>Table3[[#This Row],[Quantity_Sold]]*Table3[[#This Row],[Selling_Price]]</f>
        <v>362</v>
      </c>
      <c r="K4471" s="3">
        <f t="shared" si="278"/>
        <v>36.200000000000003</v>
      </c>
      <c r="L4471" s="3">
        <f t="shared" si="279"/>
        <v>325.8</v>
      </c>
      <c r="M4471" s="3" t="str">
        <f>TEXT(Table3[[#This Row],[Date]], "mmmm")</f>
        <v>February</v>
      </c>
      <c r="N4471" s="3" t="str">
        <f>_xlfn.XLOOKUP(D4471,Customers!A:A,Customers!B:B )</f>
        <v>Hill-Rojas</v>
      </c>
      <c r="O4471" s="3" t="str">
        <f>_xlfn.XLOOKUP(C4471,Books!A:A,Books!B:B)</f>
        <v>Financial</v>
      </c>
      <c r="P4471" s="3" t="str">
        <f>INDEX(Customers!B:B,MATCH(D4471,Customers!A:A,0))</f>
        <v>Hill-Rojas</v>
      </c>
    </row>
    <row r="4472" spans="1:16">
      <c r="A4472" t="s">
        <v>5119</v>
      </c>
      <c r="B4472" s="5">
        <v>44984</v>
      </c>
      <c r="C4472" t="s">
        <v>18</v>
      </c>
      <c r="D4472" t="s">
        <v>298</v>
      </c>
      <c r="E4472">
        <v>10</v>
      </c>
      <c r="F4472" t="str">
        <f t="shared" si="276"/>
        <v>Bulk</v>
      </c>
      <c r="G4472" s="3">
        <v>500</v>
      </c>
      <c r="H4472">
        <v>15</v>
      </c>
      <c r="I4472" t="str">
        <f t="shared" si="277"/>
        <v>discounted</v>
      </c>
      <c r="J4472" s="3">
        <f>Table3[[#This Row],[Quantity_Sold]]*Table3[[#This Row],[Selling_Price]]</f>
        <v>5000</v>
      </c>
      <c r="K4472" s="3">
        <f t="shared" si="278"/>
        <v>75</v>
      </c>
      <c r="L4472" s="3">
        <f t="shared" si="279"/>
        <v>4925</v>
      </c>
      <c r="M4472" s="3" t="str">
        <f>TEXT(Table3[[#This Row],[Date]], "mmmm")</f>
        <v>February</v>
      </c>
      <c r="N4472" s="3" t="str">
        <f>_xlfn.XLOOKUP(D4472,Customers!A:A,Customers!B:B )</f>
        <v>Hayes, Hampton and Palmer</v>
      </c>
      <c r="O4472" s="3" t="str">
        <f>_xlfn.XLOOKUP(C4472,Books!A:A,Books!B:B)</f>
        <v>Cell become</v>
      </c>
      <c r="P4472" s="3" t="str">
        <f>INDEX(Customers!B:B,MATCH(D4472,Customers!A:A,0))</f>
        <v>Hayes, Hampton and Palmer</v>
      </c>
    </row>
    <row r="4473" spans="1:16">
      <c r="A4473" t="s">
        <v>5120</v>
      </c>
      <c r="B4473" s="5">
        <v>44976</v>
      </c>
      <c r="C4473" t="s">
        <v>94</v>
      </c>
      <c r="D4473" t="s">
        <v>192</v>
      </c>
      <c r="E4473">
        <v>1</v>
      </c>
      <c r="F4473" t="str">
        <f t="shared" si="276"/>
        <v>normal</v>
      </c>
      <c r="G4473" s="3">
        <v>262</v>
      </c>
      <c r="H4473">
        <v>15</v>
      </c>
      <c r="I4473" t="str">
        <f t="shared" si="277"/>
        <v>discounted</v>
      </c>
      <c r="J4473" s="3">
        <f>Table3[[#This Row],[Quantity_Sold]]*Table3[[#This Row],[Selling_Price]]</f>
        <v>262</v>
      </c>
      <c r="K4473" s="3">
        <f t="shared" si="278"/>
        <v>39.299999999999997</v>
      </c>
      <c r="L4473" s="3">
        <f t="shared" si="279"/>
        <v>222.7</v>
      </c>
      <c r="M4473" s="3" t="str">
        <f>TEXT(Table3[[#This Row],[Date]], "mmmm")</f>
        <v>February</v>
      </c>
      <c r="N4473" s="3" t="str">
        <f>_xlfn.XLOOKUP(D4473,Customers!A:A,Customers!B:B )</f>
        <v>Evans LLC</v>
      </c>
      <c r="O4473" s="3" t="str">
        <f>_xlfn.XLOOKUP(C4473,Books!A:A,Books!B:B)</f>
        <v>Number owner</v>
      </c>
      <c r="P4473" s="3" t="str">
        <f>INDEX(Customers!B:B,MATCH(D4473,Customers!A:A,0))</f>
        <v>Evans LLC</v>
      </c>
    </row>
    <row r="4474" spans="1:16">
      <c r="A4474" t="s">
        <v>5121</v>
      </c>
      <c r="B4474" s="5">
        <v>44978</v>
      </c>
      <c r="C4474" t="s">
        <v>18</v>
      </c>
      <c r="D4474" t="s">
        <v>618</v>
      </c>
      <c r="E4474">
        <v>7</v>
      </c>
      <c r="F4474" t="str">
        <f t="shared" si="276"/>
        <v>Bulk</v>
      </c>
      <c r="G4474" s="3">
        <v>500</v>
      </c>
      <c r="H4474">
        <v>15</v>
      </c>
      <c r="I4474" t="str">
        <f t="shared" si="277"/>
        <v>discounted</v>
      </c>
      <c r="J4474" s="3">
        <f>Table3[[#This Row],[Quantity_Sold]]*Table3[[#This Row],[Selling_Price]]</f>
        <v>3500</v>
      </c>
      <c r="K4474" s="3">
        <f t="shared" si="278"/>
        <v>75</v>
      </c>
      <c r="L4474" s="3">
        <f t="shared" si="279"/>
        <v>3425</v>
      </c>
      <c r="M4474" s="3" t="str">
        <f>TEXT(Table3[[#This Row],[Date]], "mmmm")</f>
        <v>February</v>
      </c>
      <c r="N4474" s="3" t="str">
        <f>_xlfn.XLOOKUP(D4474,Customers!A:A,Customers!B:B )</f>
        <v>Sampson-Porter</v>
      </c>
      <c r="O4474" s="3" t="str">
        <f>_xlfn.XLOOKUP(C4474,Books!A:A,Books!B:B)</f>
        <v>Cell become</v>
      </c>
      <c r="P4474" s="3" t="str">
        <f>INDEX(Customers!B:B,MATCH(D4474,Customers!A:A,0))</f>
        <v>Sampson-Porter</v>
      </c>
    </row>
    <row r="4475" spans="1:16">
      <c r="A4475" t="s">
        <v>5122</v>
      </c>
      <c r="B4475" s="5">
        <v>44978</v>
      </c>
      <c r="C4475" t="s">
        <v>108</v>
      </c>
      <c r="D4475" t="s">
        <v>292</v>
      </c>
      <c r="E4475">
        <v>3</v>
      </c>
      <c r="F4475" t="str">
        <f t="shared" si="276"/>
        <v>normal</v>
      </c>
      <c r="G4475" s="3">
        <v>287</v>
      </c>
      <c r="H4475">
        <v>0</v>
      </c>
      <c r="I4475" t="str">
        <f t="shared" si="277"/>
        <v>full price</v>
      </c>
      <c r="J4475" s="3">
        <f>Table3[[#This Row],[Quantity_Sold]]*Table3[[#This Row],[Selling_Price]]</f>
        <v>861</v>
      </c>
      <c r="K4475" s="3">
        <f t="shared" si="278"/>
        <v>0</v>
      </c>
      <c r="L4475" s="3">
        <f t="shared" si="279"/>
        <v>861</v>
      </c>
      <c r="M4475" s="3" t="str">
        <f>TEXT(Table3[[#This Row],[Date]], "mmmm")</f>
        <v>February</v>
      </c>
      <c r="N4475" s="3" t="str">
        <f>_xlfn.XLOOKUP(D4475,Customers!A:A,Customers!B:B )</f>
        <v>Murphy Group</v>
      </c>
      <c r="O4475" s="3" t="str">
        <f>_xlfn.XLOOKUP(C4475,Books!A:A,Books!B:B)</f>
        <v>Front</v>
      </c>
      <c r="P4475" s="3" t="str">
        <f>INDEX(Customers!B:B,MATCH(D4475,Customers!A:A,0))</f>
        <v>Murphy Group</v>
      </c>
    </row>
    <row r="4476" spans="1:16">
      <c r="A4476" t="s">
        <v>5123</v>
      </c>
      <c r="B4476" s="5">
        <v>44959</v>
      </c>
      <c r="C4476" t="s">
        <v>78</v>
      </c>
      <c r="D4476" t="s">
        <v>578</v>
      </c>
      <c r="E4476">
        <v>6</v>
      </c>
      <c r="F4476" t="str">
        <f t="shared" si="276"/>
        <v>Bulk</v>
      </c>
      <c r="G4476" s="3">
        <v>288</v>
      </c>
      <c r="H4476">
        <v>10</v>
      </c>
      <c r="I4476" t="str">
        <f t="shared" si="277"/>
        <v>discounted</v>
      </c>
      <c r="J4476" s="3">
        <f>Table3[[#This Row],[Quantity_Sold]]*Table3[[#This Row],[Selling_Price]]</f>
        <v>1728</v>
      </c>
      <c r="K4476" s="3">
        <f t="shared" si="278"/>
        <v>28.8</v>
      </c>
      <c r="L4476" s="3">
        <f t="shared" si="279"/>
        <v>1699.2</v>
      </c>
      <c r="M4476" s="3" t="str">
        <f>TEXT(Table3[[#This Row],[Date]], "mmmm")</f>
        <v>February</v>
      </c>
      <c r="N4476" s="3" t="str">
        <f>_xlfn.XLOOKUP(D4476,Customers!A:A,Customers!B:B )</f>
        <v>Moody-Dunn</v>
      </c>
      <c r="O4476" s="3" t="str">
        <f>_xlfn.XLOOKUP(C4476,Books!A:A,Books!B:B)</f>
        <v>Visit although I</v>
      </c>
      <c r="P4476" s="3" t="str">
        <f>INDEX(Customers!B:B,MATCH(D4476,Customers!A:A,0))</f>
        <v>Moody-Dunn</v>
      </c>
    </row>
    <row r="4477" spans="1:16">
      <c r="A4477" t="s">
        <v>5124</v>
      </c>
      <c r="B4477" s="5">
        <v>44966</v>
      </c>
      <c r="C4477" t="s">
        <v>110</v>
      </c>
      <c r="D4477" t="s">
        <v>332</v>
      </c>
      <c r="E4477">
        <v>1</v>
      </c>
      <c r="F4477" t="str">
        <f t="shared" si="276"/>
        <v>normal</v>
      </c>
      <c r="G4477" s="3">
        <v>451</v>
      </c>
      <c r="H4477">
        <v>0</v>
      </c>
      <c r="I4477" t="str">
        <f t="shared" si="277"/>
        <v>full price</v>
      </c>
      <c r="J4477" s="3">
        <f>Table3[[#This Row],[Quantity_Sold]]*Table3[[#This Row],[Selling_Price]]</f>
        <v>451</v>
      </c>
      <c r="K4477" s="3">
        <f t="shared" si="278"/>
        <v>0</v>
      </c>
      <c r="L4477" s="3">
        <f t="shared" si="279"/>
        <v>451</v>
      </c>
      <c r="M4477" s="3" t="str">
        <f>TEXT(Table3[[#This Row],[Date]], "mmmm")</f>
        <v>February</v>
      </c>
      <c r="N4477" s="3" t="str">
        <f>_xlfn.XLOOKUP(D4477,Customers!A:A,Customers!B:B )</f>
        <v>Powell-Cox</v>
      </c>
      <c r="O4477" s="3" t="str">
        <f>_xlfn.XLOOKUP(C4477,Books!A:A,Books!B:B)</f>
        <v>Sense produce</v>
      </c>
      <c r="P4477" s="3" t="str">
        <f>INDEX(Customers!B:B,MATCH(D4477,Customers!A:A,0))</f>
        <v>Powell-Cox</v>
      </c>
    </row>
    <row r="4478" spans="1:16">
      <c r="A4478" t="s">
        <v>5125</v>
      </c>
      <c r="B4478" s="5">
        <v>44964</v>
      </c>
      <c r="C4478" t="s">
        <v>70</v>
      </c>
      <c r="D4478" t="s">
        <v>348</v>
      </c>
      <c r="E4478">
        <v>6</v>
      </c>
      <c r="F4478" t="str">
        <f t="shared" si="276"/>
        <v>Bulk</v>
      </c>
      <c r="G4478" s="3">
        <v>370</v>
      </c>
      <c r="H4478">
        <v>10</v>
      </c>
      <c r="I4478" t="str">
        <f t="shared" si="277"/>
        <v>discounted</v>
      </c>
      <c r="J4478" s="3">
        <f>Table3[[#This Row],[Quantity_Sold]]*Table3[[#This Row],[Selling_Price]]</f>
        <v>2220</v>
      </c>
      <c r="K4478" s="3">
        <f t="shared" si="278"/>
        <v>37</v>
      </c>
      <c r="L4478" s="3">
        <f t="shared" si="279"/>
        <v>2183</v>
      </c>
      <c r="M4478" s="3" t="str">
        <f>TEXT(Table3[[#This Row],[Date]], "mmmm")</f>
        <v>February</v>
      </c>
      <c r="N4478" s="3" t="str">
        <f>_xlfn.XLOOKUP(D4478,Customers!A:A,Customers!B:B )</f>
        <v>Wade Group</v>
      </c>
      <c r="O4478" s="3" t="str">
        <f>_xlfn.XLOOKUP(C4478,Books!A:A,Books!B:B)</f>
        <v>Assume wrong</v>
      </c>
      <c r="P4478" s="3" t="str">
        <f>INDEX(Customers!B:B,MATCH(D4478,Customers!A:A,0))</f>
        <v>Wade Group</v>
      </c>
    </row>
    <row r="4479" spans="1:16">
      <c r="A4479" t="s">
        <v>5126</v>
      </c>
      <c r="B4479" s="5">
        <v>44972</v>
      </c>
      <c r="C4479" t="s">
        <v>36</v>
      </c>
      <c r="D4479" t="s">
        <v>314</v>
      </c>
      <c r="E4479">
        <v>2</v>
      </c>
      <c r="F4479" t="str">
        <f t="shared" si="276"/>
        <v>normal</v>
      </c>
      <c r="G4479" s="3">
        <v>420</v>
      </c>
      <c r="H4479">
        <v>0</v>
      </c>
      <c r="I4479" t="str">
        <f t="shared" si="277"/>
        <v>full price</v>
      </c>
      <c r="J4479" s="3">
        <f>Table3[[#This Row],[Quantity_Sold]]*Table3[[#This Row],[Selling_Price]]</f>
        <v>840</v>
      </c>
      <c r="K4479" s="3">
        <f t="shared" si="278"/>
        <v>0</v>
      </c>
      <c r="L4479" s="3">
        <f t="shared" si="279"/>
        <v>840</v>
      </c>
      <c r="M4479" s="3" t="str">
        <f>TEXT(Table3[[#This Row],[Date]], "mmmm")</f>
        <v>February</v>
      </c>
      <c r="N4479" s="3" t="str">
        <f>_xlfn.XLOOKUP(D4479,Customers!A:A,Customers!B:B )</f>
        <v>Anderson LLC</v>
      </c>
      <c r="O4479" s="3" t="str">
        <f>_xlfn.XLOOKUP(C4479,Books!A:A,Books!B:B)</f>
        <v>Try fast</v>
      </c>
      <c r="P4479" s="3" t="str">
        <f>INDEX(Customers!B:B,MATCH(D4479,Customers!A:A,0))</f>
        <v>Anderson LLC</v>
      </c>
    </row>
    <row r="4480" spans="1:16">
      <c r="A4480" t="s">
        <v>5127</v>
      </c>
      <c r="B4480" s="5">
        <v>44969</v>
      </c>
      <c r="C4480" t="s">
        <v>15</v>
      </c>
      <c r="D4480" t="s">
        <v>382</v>
      </c>
      <c r="E4480">
        <v>7</v>
      </c>
      <c r="F4480" t="str">
        <f t="shared" si="276"/>
        <v>Bulk</v>
      </c>
      <c r="G4480" s="3">
        <v>248</v>
      </c>
      <c r="H4480">
        <v>15</v>
      </c>
      <c r="I4480" t="str">
        <f t="shared" si="277"/>
        <v>discounted</v>
      </c>
      <c r="J4480" s="3">
        <f>Table3[[#This Row],[Quantity_Sold]]*Table3[[#This Row],[Selling_Price]]</f>
        <v>1736</v>
      </c>
      <c r="K4480" s="3">
        <f t="shared" si="278"/>
        <v>37.200000000000003</v>
      </c>
      <c r="L4480" s="3">
        <f t="shared" si="279"/>
        <v>1698.8</v>
      </c>
      <c r="M4480" s="3" t="str">
        <f>TEXT(Table3[[#This Row],[Date]], "mmmm")</f>
        <v>February</v>
      </c>
      <c r="N4480" s="3" t="str">
        <f>_xlfn.XLOOKUP(D4480,Customers!A:A,Customers!B:B )</f>
        <v>Williams and Sons</v>
      </c>
      <c r="O4480" s="3" t="str">
        <f>_xlfn.XLOOKUP(C4480,Books!A:A,Books!B:B)</f>
        <v>Especially father down</v>
      </c>
      <c r="P4480" s="3" t="str">
        <f>INDEX(Customers!B:B,MATCH(D4480,Customers!A:A,0))</f>
        <v>Williams and Sons</v>
      </c>
    </row>
    <row r="4481" spans="1:16">
      <c r="A4481" t="s">
        <v>5128</v>
      </c>
      <c r="B4481" s="5">
        <v>44971</v>
      </c>
      <c r="C4481" t="s">
        <v>48</v>
      </c>
      <c r="D4481" t="s">
        <v>422</v>
      </c>
      <c r="E4481">
        <v>8</v>
      </c>
      <c r="F4481" t="str">
        <f t="shared" si="276"/>
        <v>Bulk</v>
      </c>
      <c r="G4481" s="3">
        <v>386</v>
      </c>
      <c r="H4481">
        <v>5</v>
      </c>
      <c r="I4481" t="str">
        <f t="shared" si="277"/>
        <v>discounted</v>
      </c>
      <c r="J4481" s="3">
        <f>Table3[[#This Row],[Quantity_Sold]]*Table3[[#This Row],[Selling_Price]]</f>
        <v>3088</v>
      </c>
      <c r="K4481" s="3">
        <f t="shared" si="278"/>
        <v>19.3</v>
      </c>
      <c r="L4481" s="3">
        <f t="shared" si="279"/>
        <v>3068.7</v>
      </c>
      <c r="M4481" s="3" t="str">
        <f>TEXT(Table3[[#This Row],[Date]], "mmmm")</f>
        <v>February</v>
      </c>
      <c r="N4481" s="3" t="str">
        <f>_xlfn.XLOOKUP(D4481,Customers!A:A,Customers!B:B )</f>
        <v>Butler-Carter</v>
      </c>
      <c r="O4481" s="3" t="str">
        <f>_xlfn.XLOOKUP(C4481,Books!A:A,Books!B:B)</f>
        <v>Choose level</v>
      </c>
      <c r="P4481" s="3" t="str">
        <f>INDEX(Customers!B:B,MATCH(D4481,Customers!A:A,0))</f>
        <v>Butler-Carter</v>
      </c>
    </row>
    <row r="4482" spans="1:16">
      <c r="A4482" t="s">
        <v>5129</v>
      </c>
      <c r="B4482" s="5">
        <v>44985</v>
      </c>
      <c r="C4482" t="s">
        <v>90</v>
      </c>
      <c r="D4482" t="s">
        <v>418</v>
      </c>
      <c r="E4482">
        <v>2</v>
      </c>
      <c r="F4482" t="str">
        <f t="shared" ref="F4482:F4545" si="280">IF(E4482&gt;5,"Bulk","normal")</f>
        <v>normal</v>
      </c>
      <c r="G4482" s="3">
        <v>222</v>
      </c>
      <c r="H4482">
        <v>5</v>
      </c>
      <c r="I4482" t="str">
        <f t="shared" ref="I4482:I4545" si="281">IF(H4482&gt;0,"discounted","full price")</f>
        <v>discounted</v>
      </c>
      <c r="J4482" s="3">
        <f>Table3[[#This Row],[Quantity_Sold]]*Table3[[#This Row],[Selling_Price]]</f>
        <v>444</v>
      </c>
      <c r="K4482" s="3">
        <f t="shared" ref="K4482:K4545" si="282">H4482*G4482/100</f>
        <v>11.1</v>
      </c>
      <c r="L4482" s="3">
        <f t="shared" ref="L4482:L4545" si="283">J4482-K4482</f>
        <v>432.9</v>
      </c>
      <c r="M4482" s="3" t="str">
        <f>TEXT(Table3[[#This Row],[Date]], "mmmm")</f>
        <v>February</v>
      </c>
      <c r="N4482" s="3" t="str">
        <f>_xlfn.XLOOKUP(D4482,Customers!A:A,Customers!B:B )</f>
        <v>Holloway, Lewis and Bryan</v>
      </c>
      <c r="O4482" s="3" t="str">
        <f>_xlfn.XLOOKUP(C4482,Books!A:A,Books!B:B)</f>
        <v>Remember approach buy</v>
      </c>
      <c r="P4482" s="3" t="str">
        <f>INDEX(Customers!B:B,MATCH(D4482,Customers!A:A,0))</f>
        <v>Holloway, Lewis and Bryan</v>
      </c>
    </row>
    <row r="4483" spans="1:16">
      <c r="A4483" t="s">
        <v>5130</v>
      </c>
      <c r="B4483" s="5">
        <v>44967</v>
      </c>
      <c r="C4483" t="s">
        <v>58</v>
      </c>
      <c r="D4483" t="s">
        <v>314</v>
      </c>
      <c r="E4483">
        <v>5</v>
      </c>
      <c r="F4483" t="str">
        <f t="shared" si="280"/>
        <v>normal</v>
      </c>
      <c r="G4483" s="3">
        <v>467</v>
      </c>
      <c r="H4483">
        <v>0</v>
      </c>
      <c r="I4483" t="str">
        <f t="shared" si="281"/>
        <v>full price</v>
      </c>
      <c r="J4483" s="3">
        <f>Table3[[#This Row],[Quantity_Sold]]*Table3[[#This Row],[Selling_Price]]</f>
        <v>2335</v>
      </c>
      <c r="K4483" s="3">
        <f t="shared" si="282"/>
        <v>0</v>
      </c>
      <c r="L4483" s="3">
        <f t="shared" si="283"/>
        <v>2335</v>
      </c>
      <c r="M4483" s="3" t="str">
        <f>TEXT(Table3[[#This Row],[Date]], "mmmm")</f>
        <v>February</v>
      </c>
      <c r="N4483" s="3" t="str">
        <f>_xlfn.XLOOKUP(D4483,Customers!A:A,Customers!B:B )</f>
        <v>Anderson LLC</v>
      </c>
      <c r="O4483" s="3" t="str">
        <f>_xlfn.XLOOKUP(C4483,Books!A:A,Books!B:B)</f>
        <v>World threat</v>
      </c>
      <c r="P4483" s="3" t="str">
        <f>INDEX(Customers!B:B,MATCH(D4483,Customers!A:A,0))</f>
        <v>Anderson LLC</v>
      </c>
    </row>
    <row r="4484" spans="1:16">
      <c r="A4484" t="s">
        <v>5131</v>
      </c>
      <c r="B4484" s="5">
        <v>44971</v>
      </c>
      <c r="C4484" t="s">
        <v>60</v>
      </c>
      <c r="D4484" t="s">
        <v>394</v>
      </c>
      <c r="E4484">
        <v>8</v>
      </c>
      <c r="F4484" t="str">
        <f t="shared" si="280"/>
        <v>Bulk</v>
      </c>
      <c r="G4484" s="3">
        <v>459</v>
      </c>
      <c r="H4484">
        <v>5</v>
      </c>
      <c r="I4484" t="str">
        <f t="shared" si="281"/>
        <v>discounted</v>
      </c>
      <c r="J4484" s="3">
        <f>Table3[[#This Row],[Quantity_Sold]]*Table3[[#This Row],[Selling_Price]]</f>
        <v>3672</v>
      </c>
      <c r="K4484" s="3">
        <f t="shared" si="282"/>
        <v>22.95</v>
      </c>
      <c r="L4484" s="3">
        <f t="shared" si="283"/>
        <v>3649.05</v>
      </c>
      <c r="M4484" s="3" t="str">
        <f>TEXT(Table3[[#This Row],[Date]], "mmmm")</f>
        <v>February</v>
      </c>
      <c r="N4484" s="3" t="str">
        <f>_xlfn.XLOOKUP(D4484,Customers!A:A,Customers!B:B )</f>
        <v>Johnson, Gordon and Fuentes</v>
      </c>
      <c r="O4484" s="3" t="str">
        <f>_xlfn.XLOOKUP(C4484,Books!A:A,Books!B:B)</f>
        <v>Whatever method</v>
      </c>
      <c r="P4484" s="3" t="str">
        <f>INDEX(Customers!B:B,MATCH(D4484,Customers!A:A,0))</f>
        <v>Johnson, Gordon and Fuentes</v>
      </c>
    </row>
    <row r="4485" spans="1:16">
      <c r="A4485" t="s">
        <v>5132</v>
      </c>
      <c r="B4485" s="5">
        <v>44963</v>
      </c>
      <c r="C4485" t="s">
        <v>118</v>
      </c>
      <c r="D4485" t="s">
        <v>240</v>
      </c>
      <c r="E4485">
        <v>8</v>
      </c>
      <c r="F4485" t="str">
        <f t="shared" si="280"/>
        <v>Bulk</v>
      </c>
      <c r="G4485" s="3">
        <v>192</v>
      </c>
      <c r="H4485">
        <v>15</v>
      </c>
      <c r="I4485" t="str">
        <f t="shared" si="281"/>
        <v>discounted</v>
      </c>
      <c r="J4485" s="3">
        <f>Table3[[#This Row],[Quantity_Sold]]*Table3[[#This Row],[Selling_Price]]</f>
        <v>1536</v>
      </c>
      <c r="K4485" s="3">
        <f t="shared" si="282"/>
        <v>28.8</v>
      </c>
      <c r="L4485" s="3">
        <f t="shared" si="283"/>
        <v>1507.2</v>
      </c>
      <c r="M4485" s="3" t="str">
        <f>TEXT(Table3[[#This Row],[Date]], "mmmm")</f>
        <v>February</v>
      </c>
      <c r="N4485" s="3" t="str">
        <f>_xlfn.XLOOKUP(D4485,Customers!A:A,Customers!B:B )</f>
        <v>Hayes-Logan</v>
      </c>
      <c r="O4485" s="3" t="str">
        <f>_xlfn.XLOOKUP(C4485,Books!A:A,Books!B:B)</f>
        <v>Attorney</v>
      </c>
      <c r="P4485" s="3" t="str">
        <f>INDEX(Customers!B:B,MATCH(D4485,Customers!A:A,0))</f>
        <v>Hayes-Logan</v>
      </c>
    </row>
    <row r="4486" spans="1:16">
      <c r="A4486" t="s">
        <v>5133</v>
      </c>
      <c r="B4486" s="5">
        <v>44981</v>
      </c>
      <c r="C4486" t="s">
        <v>28</v>
      </c>
      <c r="D4486" t="s">
        <v>236</v>
      </c>
      <c r="E4486">
        <v>8</v>
      </c>
      <c r="F4486" t="str">
        <f t="shared" si="280"/>
        <v>Bulk</v>
      </c>
      <c r="G4486" s="3">
        <v>342</v>
      </c>
      <c r="H4486">
        <v>15</v>
      </c>
      <c r="I4486" t="str">
        <f t="shared" si="281"/>
        <v>discounted</v>
      </c>
      <c r="J4486" s="3">
        <f>Table3[[#This Row],[Quantity_Sold]]*Table3[[#This Row],[Selling_Price]]</f>
        <v>2736</v>
      </c>
      <c r="K4486" s="3">
        <f t="shared" si="282"/>
        <v>51.3</v>
      </c>
      <c r="L4486" s="3">
        <f t="shared" si="283"/>
        <v>2684.7</v>
      </c>
      <c r="M4486" s="3" t="str">
        <f>TEXT(Table3[[#This Row],[Date]], "mmmm")</f>
        <v>February</v>
      </c>
      <c r="N4486" s="3" t="str">
        <f>_xlfn.XLOOKUP(D4486,Customers!A:A,Customers!B:B )</f>
        <v>Davis, Franklin and Pollard</v>
      </c>
      <c r="O4486" s="3" t="str">
        <f>_xlfn.XLOOKUP(C4486,Books!A:A,Books!B:B)</f>
        <v>Eat pattern view</v>
      </c>
      <c r="P4486" s="3" t="str">
        <f>INDEX(Customers!B:B,MATCH(D4486,Customers!A:A,0))</f>
        <v>Davis, Franklin and Pollard</v>
      </c>
    </row>
    <row r="4487" spans="1:16">
      <c r="A4487" t="s">
        <v>5134</v>
      </c>
      <c r="B4487" s="5">
        <v>44970</v>
      </c>
      <c r="C4487" t="s">
        <v>86</v>
      </c>
      <c r="D4487" t="s">
        <v>544</v>
      </c>
      <c r="E4487">
        <v>6</v>
      </c>
      <c r="F4487" t="str">
        <f t="shared" si="280"/>
        <v>Bulk</v>
      </c>
      <c r="G4487" s="3">
        <v>356</v>
      </c>
      <c r="H4487">
        <v>0</v>
      </c>
      <c r="I4487" t="str">
        <f t="shared" si="281"/>
        <v>full price</v>
      </c>
      <c r="J4487" s="3">
        <f>Table3[[#This Row],[Quantity_Sold]]*Table3[[#This Row],[Selling_Price]]</f>
        <v>2136</v>
      </c>
      <c r="K4487" s="3">
        <f t="shared" si="282"/>
        <v>0</v>
      </c>
      <c r="L4487" s="3">
        <f t="shared" si="283"/>
        <v>2136</v>
      </c>
      <c r="M4487" s="3" t="str">
        <f>TEXT(Table3[[#This Row],[Date]], "mmmm")</f>
        <v>February</v>
      </c>
      <c r="N4487" s="3" t="str">
        <f>_xlfn.XLOOKUP(D4487,Customers!A:A,Customers!B:B )</f>
        <v>Lee Ltd</v>
      </c>
      <c r="O4487" s="3" t="str">
        <f>_xlfn.XLOOKUP(C4487,Books!A:A,Books!B:B)</f>
        <v>While responsibility</v>
      </c>
      <c r="P4487" s="3" t="str">
        <f>INDEX(Customers!B:B,MATCH(D4487,Customers!A:A,0))</f>
        <v>Lee Ltd</v>
      </c>
    </row>
    <row r="4488" spans="1:16">
      <c r="A4488" t="s">
        <v>5135</v>
      </c>
      <c r="B4488" s="5">
        <v>44968</v>
      </c>
      <c r="C4488" t="s">
        <v>26</v>
      </c>
      <c r="D4488" t="s">
        <v>418</v>
      </c>
      <c r="E4488">
        <v>10</v>
      </c>
      <c r="F4488" t="str">
        <f t="shared" si="280"/>
        <v>Bulk</v>
      </c>
      <c r="G4488" s="3">
        <v>210</v>
      </c>
      <c r="H4488">
        <v>10</v>
      </c>
      <c r="I4488" t="str">
        <f t="shared" si="281"/>
        <v>discounted</v>
      </c>
      <c r="J4488" s="3">
        <f>Table3[[#This Row],[Quantity_Sold]]*Table3[[#This Row],[Selling_Price]]</f>
        <v>2100</v>
      </c>
      <c r="K4488" s="3">
        <f t="shared" si="282"/>
        <v>21</v>
      </c>
      <c r="L4488" s="3">
        <f t="shared" si="283"/>
        <v>2079</v>
      </c>
      <c r="M4488" s="3" t="str">
        <f>TEXT(Table3[[#This Row],[Date]], "mmmm")</f>
        <v>February</v>
      </c>
      <c r="N4488" s="3" t="str">
        <f>_xlfn.XLOOKUP(D4488,Customers!A:A,Customers!B:B )</f>
        <v>Holloway, Lewis and Bryan</v>
      </c>
      <c r="O4488" s="3" t="str">
        <f>_xlfn.XLOOKUP(C4488,Books!A:A,Books!B:B)</f>
        <v>Nearly material</v>
      </c>
      <c r="P4488" s="3" t="str">
        <f>INDEX(Customers!B:B,MATCH(D4488,Customers!A:A,0))</f>
        <v>Holloway, Lewis and Bryan</v>
      </c>
    </row>
    <row r="4489" spans="1:16">
      <c r="A4489" t="s">
        <v>5136</v>
      </c>
      <c r="B4489" s="5">
        <v>44965</v>
      </c>
      <c r="C4489" t="s">
        <v>124</v>
      </c>
      <c r="D4489" t="s">
        <v>532</v>
      </c>
      <c r="E4489">
        <v>4</v>
      </c>
      <c r="F4489" t="str">
        <f t="shared" si="280"/>
        <v>normal</v>
      </c>
      <c r="G4489" s="3">
        <v>362</v>
      </c>
      <c r="H4489">
        <v>0</v>
      </c>
      <c r="I4489" t="str">
        <f t="shared" si="281"/>
        <v>full price</v>
      </c>
      <c r="J4489" s="3">
        <f>Table3[[#This Row],[Quantity_Sold]]*Table3[[#This Row],[Selling_Price]]</f>
        <v>1448</v>
      </c>
      <c r="K4489" s="3">
        <f t="shared" si="282"/>
        <v>0</v>
      </c>
      <c r="L4489" s="3">
        <f t="shared" si="283"/>
        <v>1448</v>
      </c>
      <c r="M4489" s="3" t="str">
        <f>TEXT(Table3[[#This Row],[Date]], "mmmm")</f>
        <v>February</v>
      </c>
      <c r="N4489" s="3" t="str">
        <f>_xlfn.XLOOKUP(D4489,Customers!A:A,Customers!B:B )</f>
        <v>Bender Group</v>
      </c>
      <c r="O4489" s="3" t="str">
        <f>_xlfn.XLOOKUP(C4489,Books!A:A,Books!B:B)</f>
        <v>Financial</v>
      </c>
      <c r="P4489" s="3" t="str">
        <f>INDEX(Customers!B:B,MATCH(D4489,Customers!A:A,0))</f>
        <v>Bender Group</v>
      </c>
    </row>
    <row r="4490" spans="1:16">
      <c r="A4490" t="s">
        <v>5137</v>
      </c>
      <c r="B4490" s="5">
        <v>44958</v>
      </c>
      <c r="C4490" t="s">
        <v>96</v>
      </c>
      <c r="D4490" t="s">
        <v>232</v>
      </c>
      <c r="E4490">
        <v>2</v>
      </c>
      <c r="F4490" t="str">
        <f t="shared" si="280"/>
        <v>normal</v>
      </c>
      <c r="G4490" s="3">
        <v>396</v>
      </c>
      <c r="H4490">
        <v>10</v>
      </c>
      <c r="I4490" t="str">
        <f t="shared" si="281"/>
        <v>discounted</v>
      </c>
      <c r="J4490" s="3">
        <f>Table3[[#This Row],[Quantity_Sold]]*Table3[[#This Row],[Selling_Price]]</f>
        <v>792</v>
      </c>
      <c r="K4490" s="3">
        <f t="shared" si="282"/>
        <v>39.6</v>
      </c>
      <c r="L4490" s="3">
        <f t="shared" si="283"/>
        <v>752.4</v>
      </c>
      <c r="M4490" s="3" t="str">
        <f>TEXT(Table3[[#This Row],[Date]], "mmmm")</f>
        <v>February</v>
      </c>
      <c r="N4490" s="3" t="str">
        <f>_xlfn.XLOOKUP(D4490,Customers!A:A,Customers!B:B )</f>
        <v>Mcknight LLC</v>
      </c>
      <c r="O4490" s="3" t="str">
        <f>_xlfn.XLOOKUP(C4490,Books!A:A,Books!B:B)</f>
        <v>Green city audience</v>
      </c>
      <c r="P4490" s="3" t="str">
        <f>INDEX(Customers!B:B,MATCH(D4490,Customers!A:A,0))</f>
        <v>Mcknight LLC</v>
      </c>
    </row>
    <row r="4491" spans="1:16">
      <c r="A4491" t="s">
        <v>5138</v>
      </c>
      <c r="B4491" s="5">
        <v>44981</v>
      </c>
      <c r="C4491" t="s">
        <v>116</v>
      </c>
      <c r="D4491" t="s">
        <v>310</v>
      </c>
      <c r="E4491">
        <v>7</v>
      </c>
      <c r="F4491" t="str">
        <f t="shared" si="280"/>
        <v>Bulk</v>
      </c>
      <c r="G4491" s="3">
        <v>209</v>
      </c>
      <c r="H4491">
        <v>10</v>
      </c>
      <c r="I4491" t="str">
        <f t="shared" si="281"/>
        <v>discounted</v>
      </c>
      <c r="J4491" s="3">
        <f>Table3[[#This Row],[Quantity_Sold]]*Table3[[#This Row],[Selling_Price]]</f>
        <v>1463</v>
      </c>
      <c r="K4491" s="3">
        <f t="shared" si="282"/>
        <v>20.9</v>
      </c>
      <c r="L4491" s="3">
        <f t="shared" si="283"/>
        <v>1442.1</v>
      </c>
      <c r="M4491" s="3" t="str">
        <f>TEXT(Table3[[#This Row],[Date]], "mmmm")</f>
        <v>February</v>
      </c>
      <c r="N4491" s="3" t="str">
        <f>_xlfn.XLOOKUP(D4491,Customers!A:A,Customers!B:B )</f>
        <v>Jackson-Hays</v>
      </c>
      <c r="O4491" s="3" t="str">
        <f>_xlfn.XLOOKUP(C4491,Books!A:A,Books!B:B)</f>
        <v>Present positive</v>
      </c>
      <c r="P4491" s="3" t="str">
        <f>INDEX(Customers!B:B,MATCH(D4491,Customers!A:A,0))</f>
        <v>Jackson-Hays</v>
      </c>
    </row>
    <row r="4492" spans="1:16">
      <c r="A4492" t="s">
        <v>5139</v>
      </c>
      <c r="B4492" s="5">
        <v>44960</v>
      </c>
      <c r="C4492" t="s">
        <v>13</v>
      </c>
      <c r="D4492" t="s">
        <v>540</v>
      </c>
      <c r="E4492">
        <v>6</v>
      </c>
      <c r="F4492" t="str">
        <f t="shared" si="280"/>
        <v>Bulk</v>
      </c>
      <c r="G4492" s="3">
        <v>354</v>
      </c>
      <c r="H4492">
        <v>0</v>
      </c>
      <c r="I4492" t="str">
        <f t="shared" si="281"/>
        <v>full price</v>
      </c>
      <c r="J4492" s="3">
        <f>Table3[[#This Row],[Quantity_Sold]]*Table3[[#This Row],[Selling_Price]]</f>
        <v>2124</v>
      </c>
      <c r="K4492" s="3">
        <f t="shared" si="282"/>
        <v>0</v>
      </c>
      <c r="L4492" s="3">
        <f t="shared" si="283"/>
        <v>2124</v>
      </c>
      <c r="M4492" s="3" t="str">
        <f>TEXT(Table3[[#This Row],[Date]], "mmmm")</f>
        <v>February</v>
      </c>
      <c r="N4492" s="3" t="str">
        <f>_xlfn.XLOOKUP(D4492,Customers!A:A,Customers!B:B )</f>
        <v>Patel-Thomas</v>
      </c>
      <c r="O4492" s="3" t="str">
        <f>_xlfn.XLOOKUP(C4492,Books!A:A,Books!B:B)</f>
        <v>Food ability</v>
      </c>
      <c r="P4492" s="3" t="str">
        <f>INDEX(Customers!B:B,MATCH(D4492,Customers!A:A,0))</f>
        <v>Patel-Thomas</v>
      </c>
    </row>
    <row r="4493" spans="1:16">
      <c r="A4493" t="s">
        <v>5140</v>
      </c>
      <c r="B4493" s="5">
        <v>44985</v>
      </c>
      <c r="C4493" t="s">
        <v>60</v>
      </c>
      <c r="D4493" t="s">
        <v>362</v>
      </c>
      <c r="E4493">
        <v>3</v>
      </c>
      <c r="F4493" t="str">
        <f t="shared" si="280"/>
        <v>normal</v>
      </c>
      <c r="G4493" s="3">
        <v>459</v>
      </c>
      <c r="H4493">
        <v>15</v>
      </c>
      <c r="I4493" t="str">
        <f t="shared" si="281"/>
        <v>discounted</v>
      </c>
      <c r="J4493" s="3">
        <f>Table3[[#This Row],[Quantity_Sold]]*Table3[[#This Row],[Selling_Price]]</f>
        <v>1377</v>
      </c>
      <c r="K4493" s="3">
        <f t="shared" si="282"/>
        <v>68.849999999999994</v>
      </c>
      <c r="L4493" s="3">
        <f t="shared" si="283"/>
        <v>1308.1500000000001</v>
      </c>
      <c r="M4493" s="3" t="str">
        <f>TEXT(Table3[[#This Row],[Date]], "mmmm")</f>
        <v>February</v>
      </c>
      <c r="N4493" s="3" t="str">
        <f>_xlfn.XLOOKUP(D4493,Customers!A:A,Customers!B:B )</f>
        <v>Moss, Lewis and Rosales</v>
      </c>
      <c r="O4493" s="3" t="str">
        <f>_xlfn.XLOOKUP(C4493,Books!A:A,Books!B:B)</f>
        <v>Whatever method</v>
      </c>
      <c r="P4493" s="3" t="str">
        <f>INDEX(Customers!B:B,MATCH(D4493,Customers!A:A,0))</f>
        <v>Moss, Lewis and Rosales</v>
      </c>
    </row>
    <row r="4494" spans="1:16">
      <c r="A4494" t="s">
        <v>5141</v>
      </c>
      <c r="B4494" s="5">
        <v>44985</v>
      </c>
      <c r="C4494" t="s">
        <v>100</v>
      </c>
      <c r="D4494" t="s">
        <v>254</v>
      </c>
      <c r="E4494">
        <v>1</v>
      </c>
      <c r="F4494" t="str">
        <f t="shared" si="280"/>
        <v>normal</v>
      </c>
      <c r="G4494" s="3">
        <v>334</v>
      </c>
      <c r="H4494">
        <v>0</v>
      </c>
      <c r="I4494" t="str">
        <f t="shared" si="281"/>
        <v>full price</v>
      </c>
      <c r="J4494" s="3">
        <f>Table3[[#This Row],[Quantity_Sold]]*Table3[[#This Row],[Selling_Price]]</f>
        <v>334</v>
      </c>
      <c r="K4494" s="3">
        <f t="shared" si="282"/>
        <v>0</v>
      </c>
      <c r="L4494" s="3">
        <f t="shared" si="283"/>
        <v>334</v>
      </c>
      <c r="M4494" s="3" t="str">
        <f>TEXT(Table3[[#This Row],[Date]], "mmmm")</f>
        <v>February</v>
      </c>
      <c r="N4494" s="3" t="str">
        <f>_xlfn.XLOOKUP(D4494,Customers!A:A,Customers!B:B )</f>
        <v>Nielsen, Chandler and Erickson</v>
      </c>
      <c r="O4494" s="3" t="str">
        <f>_xlfn.XLOOKUP(C4494,Books!A:A,Books!B:B)</f>
        <v>Prevent particularly wrong</v>
      </c>
      <c r="P4494" s="3" t="str">
        <f>INDEX(Customers!B:B,MATCH(D4494,Customers!A:A,0))</f>
        <v>Nielsen, Chandler and Erickson</v>
      </c>
    </row>
    <row r="4495" spans="1:16">
      <c r="A4495" t="s">
        <v>5142</v>
      </c>
      <c r="B4495" s="5">
        <v>44985</v>
      </c>
      <c r="C4495" t="s">
        <v>20</v>
      </c>
      <c r="D4495" t="s">
        <v>262</v>
      </c>
      <c r="E4495">
        <v>1</v>
      </c>
      <c r="F4495" t="str">
        <f t="shared" si="280"/>
        <v>normal</v>
      </c>
      <c r="G4495" s="3">
        <v>213</v>
      </c>
      <c r="H4495">
        <v>0</v>
      </c>
      <c r="I4495" t="str">
        <f t="shared" si="281"/>
        <v>full price</v>
      </c>
      <c r="J4495" s="3">
        <f>Table3[[#This Row],[Quantity_Sold]]*Table3[[#This Row],[Selling_Price]]</f>
        <v>213</v>
      </c>
      <c r="K4495" s="3">
        <f t="shared" si="282"/>
        <v>0</v>
      </c>
      <c r="L4495" s="3">
        <f t="shared" si="283"/>
        <v>213</v>
      </c>
      <c r="M4495" s="3" t="str">
        <f>TEXT(Table3[[#This Row],[Date]], "mmmm")</f>
        <v>February</v>
      </c>
      <c r="N4495" s="3" t="str">
        <f>_xlfn.XLOOKUP(D4495,Customers!A:A,Customers!B:B )</f>
        <v>Brown, Diaz and Freeman</v>
      </c>
      <c r="O4495" s="3" t="str">
        <f>_xlfn.XLOOKUP(C4495,Books!A:A,Books!B:B)</f>
        <v>System they</v>
      </c>
      <c r="P4495" s="3" t="str">
        <f>INDEX(Customers!B:B,MATCH(D4495,Customers!A:A,0))</f>
        <v>Brown, Diaz and Freeman</v>
      </c>
    </row>
    <row r="4496" spans="1:16">
      <c r="A4496" t="s">
        <v>5143</v>
      </c>
      <c r="B4496" s="5">
        <v>44985</v>
      </c>
      <c r="C4496" t="s">
        <v>106</v>
      </c>
      <c r="D4496" t="s">
        <v>472</v>
      </c>
      <c r="E4496">
        <v>5</v>
      </c>
      <c r="F4496" t="str">
        <f t="shared" si="280"/>
        <v>normal</v>
      </c>
      <c r="G4496" s="3">
        <v>219</v>
      </c>
      <c r="H4496">
        <v>0</v>
      </c>
      <c r="I4496" t="str">
        <f t="shared" si="281"/>
        <v>full price</v>
      </c>
      <c r="J4496" s="3">
        <f>Table3[[#This Row],[Quantity_Sold]]*Table3[[#This Row],[Selling_Price]]</f>
        <v>1095</v>
      </c>
      <c r="K4496" s="3">
        <f t="shared" si="282"/>
        <v>0</v>
      </c>
      <c r="L4496" s="3">
        <f t="shared" si="283"/>
        <v>1095</v>
      </c>
      <c r="M4496" s="3" t="str">
        <f>TEXT(Table3[[#This Row],[Date]], "mmmm")</f>
        <v>February</v>
      </c>
      <c r="N4496" s="3" t="str">
        <f>_xlfn.XLOOKUP(D4496,Customers!A:A,Customers!B:B )</f>
        <v>Smith-Lester</v>
      </c>
      <c r="O4496" s="3" t="str">
        <f>_xlfn.XLOOKUP(C4496,Books!A:A,Books!B:B)</f>
        <v>Some may</v>
      </c>
      <c r="P4496" s="3" t="str">
        <f>INDEX(Customers!B:B,MATCH(D4496,Customers!A:A,0))</f>
        <v>Smith-Lester</v>
      </c>
    </row>
    <row r="4497" spans="1:16">
      <c r="A4497" t="s">
        <v>5144</v>
      </c>
      <c r="B4497" s="5">
        <v>44977</v>
      </c>
      <c r="C4497" t="s">
        <v>66</v>
      </c>
      <c r="D4497" t="s">
        <v>262</v>
      </c>
      <c r="E4497">
        <v>5</v>
      </c>
      <c r="F4497" t="str">
        <f t="shared" si="280"/>
        <v>normal</v>
      </c>
      <c r="G4497" s="3">
        <v>271</v>
      </c>
      <c r="H4497">
        <v>15</v>
      </c>
      <c r="I4497" t="str">
        <f t="shared" si="281"/>
        <v>discounted</v>
      </c>
      <c r="J4497" s="3">
        <f>Table3[[#This Row],[Quantity_Sold]]*Table3[[#This Row],[Selling_Price]]</f>
        <v>1355</v>
      </c>
      <c r="K4497" s="3">
        <f t="shared" si="282"/>
        <v>40.65</v>
      </c>
      <c r="L4497" s="3">
        <f t="shared" si="283"/>
        <v>1314.35</v>
      </c>
      <c r="M4497" s="3" t="str">
        <f>TEXT(Table3[[#This Row],[Date]], "mmmm")</f>
        <v>February</v>
      </c>
      <c r="N4497" s="3" t="str">
        <f>_xlfn.XLOOKUP(D4497,Customers!A:A,Customers!B:B )</f>
        <v>Brown, Diaz and Freeman</v>
      </c>
      <c r="O4497" s="3" t="str">
        <f>_xlfn.XLOOKUP(C4497,Books!A:A,Books!B:B)</f>
        <v>Easy citizen time</v>
      </c>
      <c r="P4497" s="3" t="str">
        <f>INDEX(Customers!B:B,MATCH(D4497,Customers!A:A,0))</f>
        <v>Brown, Diaz and Freeman</v>
      </c>
    </row>
    <row r="4498" spans="1:16">
      <c r="A4498" t="s">
        <v>5145</v>
      </c>
      <c r="B4498" s="5">
        <v>44961</v>
      </c>
      <c r="C4498" t="s">
        <v>126</v>
      </c>
      <c r="D4498" t="s">
        <v>328</v>
      </c>
      <c r="E4498">
        <v>9</v>
      </c>
      <c r="F4498" t="str">
        <f t="shared" si="280"/>
        <v>Bulk</v>
      </c>
      <c r="G4498" s="3">
        <v>399</v>
      </c>
      <c r="H4498">
        <v>5</v>
      </c>
      <c r="I4498" t="str">
        <f t="shared" si="281"/>
        <v>discounted</v>
      </c>
      <c r="J4498" s="3">
        <f>Table3[[#This Row],[Quantity_Sold]]*Table3[[#This Row],[Selling_Price]]</f>
        <v>3591</v>
      </c>
      <c r="K4498" s="3">
        <f t="shared" si="282"/>
        <v>19.95</v>
      </c>
      <c r="L4498" s="3">
        <f t="shared" si="283"/>
        <v>3571.05</v>
      </c>
      <c r="M4498" s="3" t="str">
        <f>TEXT(Table3[[#This Row],[Date]], "mmmm")</f>
        <v>February</v>
      </c>
      <c r="N4498" s="3" t="str">
        <f>_xlfn.XLOOKUP(D4498,Customers!A:A,Customers!B:B )</f>
        <v>Callahan, Edwards and Hudson</v>
      </c>
      <c r="O4498" s="3" t="str">
        <f>_xlfn.XLOOKUP(C4498,Books!A:A,Books!B:B)</f>
        <v>Ahead leg senior</v>
      </c>
      <c r="P4498" s="3" t="str">
        <f>INDEX(Customers!B:B,MATCH(D4498,Customers!A:A,0))</f>
        <v>Callahan, Edwards and Hudson</v>
      </c>
    </row>
    <row r="4499" spans="1:16">
      <c r="A4499" t="s">
        <v>5146</v>
      </c>
      <c r="B4499" s="5">
        <v>44964</v>
      </c>
      <c r="C4499" t="s">
        <v>4</v>
      </c>
      <c r="D4499" t="s">
        <v>356</v>
      </c>
      <c r="E4499">
        <v>6</v>
      </c>
      <c r="F4499" t="str">
        <f t="shared" si="280"/>
        <v>Bulk</v>
      </c>
      <c r="G4499" s="3">
        <v>418</v>
      </c>
      <c r="H4499">
        <v>15</v>
      </c>
      <c r="I4499" t="str">
        <f t="shared" si="281"/>
        <v>discounted</v>
      </c>
      <c r="J4499" s="3">
        <f>Table3[[#This Row],[Quantity_Sold]]*Table3[[#This Row],[Selling_Price]]</f>
        <v>2508</v>
      </c>
      <c r="K4499" s="3">
        <f t="shared" si="282"/>
        <v>62.7</v>
      </c>
      <c r="L4499" s="3">
        <f t="shared" si="283"/>
        <v>2445.3000000000002</v>
      </c>
      <c r="M4499" s="3" t="str">
        <f>TEXT(Table3[[#This Row],[Date]], "mmmm")</f>
        <v>February</v>
      </c>
      <c r="N4499" s="3" t="str">
        <f>_xlfn.XLOOKUP(D4499,Customers!A:A,Customers!B:B )</f>
        <v>Nash, Rich and Hill</v>
      </c>
      <c r="O4499" s="3" t="str">
        <f>_xlfn.XLOOKUP(C4499,Books!A:A,Books!B:B)</f>
        <v>Arrive ok</v>
      </c>
      <c r="P4499" s="3" t="str">
        <f>INDEX(Customers!B:B,MATCH(D4499,Customers!A:A,0))</f>
        <v>Nash, Rich and Hill</v>
      </c>
    </row>
    <row r="4500" spans="1:16">
      <c r="A4500" t="s">
        <v>5147</v>
      </c>
      <c r="B4500" s="5">
        <v>44959</v>
      </c>
      <c r="C4500" t="s">
        <v>84</v>
      </c>
      <c r="D4500" t="s">
        <v>554</v>
      </c>
      <c r="E4500">
        <v>3</v>
      </c>
      <c r="F4500" t="str">
        <f t="shared" si="280"/>
        <v>normal</v>
      </c>
      <c r="G4500" s="3">
        <v>481</v>
      </c>
      <c r="H4500">
        <v>15</v>
      </c>
      <c r="I4500" t="str">
        <f t="shared" si="281"/>
        <v>discounted</v>
      </c>
      <c r="J4500" s="3">
        <f>Table3[[#This Row],[Quantity_Sold]]*Table3[[#This Row],[Selling_Price]]</f>
        <v>1443</v>
      </c>
      <c r="K4500" s="3">
        <f t="shared" si="282"/>
        <v>72.150000000000006</v>
      </c>
      <c r="L4500" s="3">
        <f t="shared" si="283"/>
        <v>1370.85</v>
      </c>
      <c r="M4500" s="3" t="str">
        <f>TEXT(Table3[[#This Row],[Date]], "mmmm")</f>
        <v>February</v>
      </c>
      <c r="N4500" s="3" t="str">
        <f>_xlfn.XLOOKUP(D4500,Customers!A:A,Customers!B:B )</f>
        <v>Casey-Orozco</v>
      </c>
      <c r="O4500" s="3" t="str">
        <f>_xlfn.XLOOKUP(C4500,Books!A:A,Books!B:B)</f>
        <v>Statement back brother</v>
      </c>
      <c r="P4500" s="3" t="str">
        <f>INDEX(Customers!B:B,MATCH(D4500,Customers!A:A,0))</f>
        <v>Casey-Orozco</v>
      </c>
    </row>
    <row r="4501" spans="1:16">
      <c r="A4501" t="s">
        <v>5148</v>
      </c>
      <c r="B4501" s="5">
        <v>44959</v>
      </c>
      <c r="C4501" t="s">
        <v>112</v>
      </c>
      <c r="D4501" t="s">
        <v>574</v>
      </c>
      <c r="E4501">
        <v>8</v>
      </c>
      <c r="F4501" t="str">
        <f t="shared" si="280"/>
        <v>Bulk</v>
      </c>
      <c r="G4501" s="3">
        <v>462</v>
      </c>
      <c r="H4501">
        <v>10</v>
      </c>
      <c r="I4501" t="str">
        <f t="shared" si="281"/>
        <v>discounted</v>
      </c>
      <c r="J4501" s="3">
        <f>Table3[[#This Row],[Quantity_Sold]]*Table3[[#This Row],[Selling_Price]]</f>
        <v>3696</v>
      </c>
      <c r="K4501" s="3">
        <f t="shared" si="282"/>
        <v>46.2</v>
      </c>
      <c r="L4501" s="3">
        <f t="shared" si="283"/>
        <v>3649.8</v>
      </c>
      <c r="M4501" s="3" t="str">
        <f>TEXT(Table3[[#This Row],[Date]], "mmmm")</f>
        <v>February</v>
      </c>
      <c r="N4501" s="3" t="str">
        <f>_xlfn.XLOOKUP(D4501,Customers!A:A,Customers!B:B )</f>
        <v>Williams Group</v>
      </c>
      <c r="O4501" s="3" t="str">
        <f>_xlfn.XLOOKUP(C4501,Books!A:A,Books!B:B)</f>
        <v>Now stage</v>
      </c>
      <c r="P4501" s="3" t="str">
        <f>INDEX(Customers!B:B,MATCH(D4501,Customers!A:A,0))</f>
        <v>Williams Group</v>
      </c>
    </row>
    <row r="4502" spans="1:16">
      <c r="A4502" t="s">
        <v>5149</v>
      </c>
      <c r="B4502" s="5">
        <v>44984</v>
      </c>
      <c r="C4502" t="s">
        <v>120</v>
      </c>
      <c r="D4502" t="s">
        <v>186</v>
      </c>
      <c r="E4502">
        <v>5</v>
      </c>
      <c r="F4502" t="str">
        <f t="shared" si="280"/>
        <v>normal</v>
      </c>
      <c r="G4502" s="3">
        <v>204</v>
      </c>
      <c r="H4502">
        <v>5</v>
      </c>
      <c r="I4502" t="str">
        <f t="shared" si="281"/>
        <v>discounted</v>
      </c>
      <c r="J4502" s="3">
        <f>Table3[[#This Row],[Quantity_Sold]]*Table3[[#This Row],[Selling_Price]]</f>
        <v>1020</v>
      </c>
      <c r="K4502" s="3">
        <f t="shared" si="282"/>
        <v>10.199999999999999</v>
      </c>
      <c r="L4502" s="3">
        <f t="shared" si="283"/>
        <v>1009.8</v>
      </c>
      <c r="M4502" s="3" t="str">
        <f>TEXT(Table3[[#This Row],[Date]], "mmmm")</f>
        <v>February</v>
      </c>
      <c r="N4502" s="3" t="str">
        <f>_xlfn.XLOOKUP(D4502,Customers!A:A,Customers!B:B )</f>
        <v>Williams-Edwards</v>
      </c>
      <c r="O4502" s="3" t="str">
        <f>_xlfn.XLOOKUP(C4502,Books!A:A,Books!B:B)</f>
        <v>Expect turn</v>
      </c>
      <c r="P4502" s="3" t="str">
        <f>INDEX(Customers!B:B,MATCH(D4502,Customers!A:A,0))</f>
        <v>Williams-Edwards</v>
      </c>
    </row>
    <row r="4503" spans="1:16">
      <c r="A4503" t="s">
        <v>5150</v>
      </c>
      <c r="B4503" s="5">
        <v>44964</v>
      </c>
      <c r="C4503" t="s">
        <v>62</v>
      </c>
      <c r="D4503" t="s">
        <v>556</v>
      </c>
      <c r="E4503">
        <v>1</v>
      </c>
      <c r="F4503" t="str">
        <f t="shared" si="280"/>
        <v>normal</v>
      </c>
      <c r="G4503" s="3">
        <v>336</v>
      </c>
      <c r="H4503">
        <v>5</v>
      </c>
      <c r="I4503" t="str">
        <f t="shared" si="281"/>
        <v>discounted</v>
      </c>
      <c r="J4503" s="3">
        <f>Table3[[#This Row],[Quantity_Sold]]*Table3[[#This Row],[Selling_Price]]</f>
        <v>336</v>
      </c>
      <c r="K4503" s="3">
        <f t="shared" si="282"/>
        <v>16.8</v>
      </c>
      <c r="L4503" s="3">
        <f t="shared" si="283"/>
        <v>319.2</v>
      </c>
      <c r="M4503" s="3" t="str">
        <f>TEXT(Table3[[#This Row],[Date]], "mmmm")</f>
        <v>February</v>
      </c>
      <c r="N4503" s="3" t="str">
        <f>_xlfn.XLOOKUP(D4503,Customers!A:A,Customers!B:B )</f>
        <v>Richards Ltd</v>
      </c>
      <c r="O4503" s="3" t="str">
        <f>_xlfn.XLOOKUP(C4503,Books!A:A,Books!B:B)</f>
        <v>Wife get age</v>
      </c>
      <c r="P4503" s="3" t="str">
        <f>INDEX(Customers!B:B,MATCH(D4503,Customers!A:A,0))</f>
        <v>Richards Ltd</v>
      </c>
    </row>
    <row r="4504" spans="1:16">
      <c r="A4504" t="s">
        <v>5151</v>
      </c>
      <c r="B4504" s="5">
        <v>44972</v>
      </c>
      <c r="C4504" t="s">
        <v>102</v>
      </c>
      <c r="D4504" t="s">
        <v>590</v>
      </c>
      <c r="E4504">
        <v>9</v>
      </c>
      <c r="F4504" t="str">
        <f t="shared" si="280"/>
        <v>Bulk</v>
      </c>
      <c r="G4504" s="3">
        <v>162</v>
      </c>
      <c r="H4504">
        <v>10</v>
      </c>
      <c r="I4504" t="str">
        <f t="shared" si="281"/>
        <v>discounted</v>
      </c>
      <c r="J4504" s="3">
        <f>Table3[[#This Row],[Quantity_Sold]]*Table3[[#This Row],[Selling_Price]]</f>
        <v>1458</v>
      </c>
      <c r="K4504" s="3">
        <f t="shared" si="282"/>
        <v>16.2</v>
      </c>
      <c r="L4504" s="3">
        <f t="shared" si="283"/>
        <v>1441.8</v>
      </c>
      <c r="M4504" s="3" t="str">
        <f>TEXT(Table3[[#This Row],[Date]], "mmmm")</f>
        <v>February</v>
      </c>
      <c r="N4504" s="3" t="str">
        <f>_xlfn.XLOOKUP(D4504,Customers!A:A,Customers!B:B )</f>
        <v>Mills, Robles and Smith</v>
      </c>
      <c r="O4504" s="3" t="str">
        <f>_xlfn.XLOOKUP(C4504,Books!A:A,Books!B:B)</f>
        <v>Effort same</v>
      </c>
      <c r="P4504" s="3" t="str">
        <f>INDEX(Customers!B:B,MATCH(D4504,Customers!A:A,0))</f>
        <v>Mills, Robles and Smith</v>
      </c>
    </row>
    <row r="4505" spans="1:16">
      <c r="A4505" t="s">
        <v>5152</v>
      </c>
      <c r="B4505" s="5">
        <v>44985</v>
      </c>
      <c r="C4505" t="s">
        <v>112</v>
      </c>
      <c r="D4505" t="s">
        <v>462</v>
      </c>
      <c r="E4505">
        <v>7</v>
      </c>
      <c r="F4505" t="str">
        <f t="shared" si="280"/>
        <v>Bulk</v>
      </c>
      <c r="G4505" s="3">
        <v>462</v>
      </c>
      <c r="H4505">
        <v>15</v>
      </c>
      <c r="I4505" t="str">
        <f t="shared" si="281"/>
        <v>discounted</v>
      </c>
      <c r="J4505" s="3">
        <f>Table3[[#This Row],[Quantity_Sold]]*Table3[[#This Row],[Selling_Price]]</f>
        <v>3234</v>
      </c>
      <c r="K4505" s="3">
        <f t="shared" si="282"/>
        <v>69.3</v>
      </c>
      <c r="L4505" s="3">
        <f t="shared" si="283"/>
        <v>3164.7</v>
      </c>
      <c r="M4505" s="3" t="str">
        <f>TEXT(Table3[[#This Row],[Date]], "mmmm")</f>
        <v>February</v>
      </c>
      <c r="N4505" s="3" t="str">
        <f>_xlfn.XLOOKUP(D4505,Customers!A:A,Customers!B:B )</f>
        <v>Harris Ltd</v>
      </c>
      <c r="O4505" s="3" t="str">
        <f>_xlfn.XLOOKUP(C4505,Books!A:A,Books!B:B)</f>
        <v>Now stage</v>
      </c>
      <c r="P4505" s="3" t="str">
        <f>INDEX(Customers!B:B,MATCH(D4505,Customers!A:A,0))</f>
        <v>Harris Ltd</v>
      </c>
    </row>
    <row r="4506" spans="1:16">
      <c r="A4506" t="s">
        <v>5153</v>
      </c>
      <c r="B4506" s="5">
        <v>44967</v>
      </c>
      <c r="C4506" t="s">
        <v>52</v>
      </c>
      <c r="D4506" t="s">
        <v>174</v>
      </c>
      <c r="E4506">
        <v>3</v>
      </c>
      <c r="F4506" t="str">
        <f t="shared" si="280"/>
        <v>normal</v>
      </c>
      <c r="G4506" s="3">
        <v>441</v>
      </c>
      <c r="H4506">
        <v>5</v>
      </c>
      <c r="I4506" t="str">
        <f t="shared" si="281"/>
        <v>discounted</v>
      </c>
      <c r="J4506" s="3">
        <f>Table3[[#This Row],[Quantity_Sold]]*Table3[[#This Row],[Selling_Price]]</f>
        <v>1323</v>
      </c>
      <c r="K4506" s="3">
        <f t="shared" si="282"/>
        <v>22.05</v>
      </c>
      <c r="L4506" s="3">
        <f t="shared" si="283"/>
        <v>1300.95</v>
      </c>
      <c r="M4506" s="3" t="str">
        <f>TEXT(Table3[[#This Row],[Date]], "mmmm")</f>
        <v>February</v>
      </c>
      <c r="N4506" s="3" t="str">
        <f>_xlfn.XLOOKUP(D4506,Customers!A:A,Customers!B:B )</f>
        <v>Martinez, Burch and Bates</v>
      </c>
      <c r="O4506" s="3" t="str">
        <f>_xlfn.XLOOKUP(C4506,Books!A:A,Books!B:B)</f>
        <v>Hope meet thing</v>
      </c>
      <c r="P4506" s="3" t="str">
        <f>INDEX(Customers!B:B,MATCH(D4506,Customers!A:A,0))</f>
        <v>Martinez, Burch and Bates</v>
      </c>
    </row>
    <row r="4507" spans="1:16">
      <c r="A4507" t="s">
        <v>5154</v>
      </c>
      <c r="B4507" s="5">
        <v>44968</v>
      </c>
      <c r="C4507" t="s">
        <v>84</v>
      </c>
      <c r="D4507" t="s">
        <v>608</v>
      </c>
      <c r="E4507">
        <v>5</v>
      </c>
      <c r="F4507" t="str">
        <f t="shared" si="280"/>
        <v>normal</v>
      </c>
      <c r="G4507" s="3">
        <v>481</v>
      </c>
      <c r="H4507">
        <v>15</v>
      </c>
      <c r="I4507" t="str">
        <f t="shared" si="281"/>
        <v>discounted</v>
      </c>
      <c r="J4507" s="3">
        <f>Table3[[#This Row],[Quantity_Sold]]*Table3[[#This Row],[Selling_Price]]</f>
        <v>2405</v>
      </c>
      <c r="K4507" s="3">
        <f t="shared" si="282"/>
        <v>72.150000000000006</v>
      </c>
      <c r="L4507" s="3">
        <f t="shared" si="283"/>
        <v>2332.85</v>
      </c>
      <c r="M4507" s="3" t="str">
        <f>TEXT(Table3[[#This Row],[Date]], "mmmm")</f>
        <v>February</v>
      </c>
      <c r="N4507" s="3" t="str">
        <f>_xlfn.XLOOKUP(D4507,Customers!A:A,Customers!B:B )</f>
        <v>Taylor Group</v>
      </c>
      <c r="O4507" s="3" t="str">
        <f>_xlfn.XLOOKUP(C4507,Books!A:A,Books!B:B)</f>
        <v>Statement back brother</v>
      </c>
      <c r="P4507" s="3" t="str">
        <f>INDEX(Customers!B:B,MATCH(D4507,Customers!A:A,0))</f>
        <v>Taylor Group</v>
      </c>
    </row>
    <row r="4508" spans="1:16">
      <c r="A4508" t="s">
        <v>5155</v>
      </c>
      <c r="B4508" s="5">
        <v>44967</v>
      </c>
      <c r="C4508" t="s">
        <v>90</v>
      </c>
      <c r="D4508" t="s">
        <v>362</v>
      </c>
      <c r="E4508">
        <v>10</v>
      </c>
      <c r="F4508" t="str">
        <f t="shared" si="280"/>
        <v>Bulk</v>
      </c>
      <c r="G4508" s="3">
        <v>222</v>
      </c>
      <c r="H4508">
        <v>5</v>
      </c>
      <c r="I4508" t="str">
        <f t="shared" si="281"/>
        <v>discounted</v>
      </c>
      <c r="J4508" s="3">
        <f>Table3[[#This Row],[Quantity_Sold]]*Table3[[#This Row],[Selling_Price]]</f>
        <v>2220</v>
      </c>
      <c r="K4508" s="3">
        <f t="shared" si="282"/>
        <v>11.1</v>
      </c>
      <c r="L4508" s="3">
        <f t="shared" si="283"/>
        <v>2208.9</v>
      </c>
      <c r="M4508" s="3" t="str">
        <f>TEXT(Table3[[#This Row],[Date]], "mmmm")</f>
        <v>February</v>
      </c>
      <c r="N4508" s="3" t="str">
        <f>_xlfn.XLOOKUP(D4508,Customers!A:A,Customers!B:B )</f>
        <v>Moss, Lewis and Rosales</v>
      </c>
      <c r="O4508" s="3" t="str">
        <f>_xlfn.XLOOKUP(C4508,Books!A:A,Books!B:B)</f>
        <v>Remember approach buy</v>
      </c>
      <c r="P4508" s="3" t="str">
        <f>INDEX(Customers!B:B,MATCH(D4508,Customers!A:A,0))</f>
        <v>Moss, Lewis and Rosales</v>
      </c>
    </row>
    <row r="4509" spans="1:16">
      <c r="A4509" t="s">
        <v>5156</v>
      </c>
      <c r="B4509" s="5">
        <v>44978</v>
      </c>
      <c r="C4509" t="s">
        <v>90</v>
      </c>
      <c r="D4509" t="s">
        <v>628</v>
      </c>
      <c r="E4509">
        <v>2</v>
      </c>
      <c r="F4509" t="str">
        <f t="shared" si="280"/>
        <v>normal</v>
      </c>
      <c r="G4509" s="3">
        <v>222</v>
      </c>
      <c r="H4509">
        <v>5</v>
      </c>
      <c r="I4509" t="str">
        <f t="shared" si="281"/>
        <v>discounted</v>
      </c>
      <c r="J4509" s="3">
        <f>Table3[[#This Row],[Quantity_Sold]]*Table3[[#This Row],[Selling_Price]]</f>
        <v>444</v>
      </c>
      <c r="K4509" s="3">
        <f t="shared" si="282"/>
        <v>11.1</v>
      </c>
      <c r="L4509" s="3">
        <f t="shared" si="283"/>
        <v>432.9</v>
      </c>
      <c r="M4509" s="3" t="str">
        <f>TEXT(Table3[[#This Row],[Date]], "mmmm")</f>
        <v>February</v>
      </c>
      <c r="N4509" s="3" t="str">
        <f>_xlfn.XLOOKUP(D4509,Customers!A:A,Customers!B:B )</f>
        <v>Curtis Group</v>
      </c>
      <c r="O4509" s="3" t="str">
        <f>_xlfn.XLOOKUP(C4509,Books!A:A,Books!B:B)</f>
        <v>Remember approach buy</v>
      </c>
      <c r="P4509" s="3" t="str">
        <f>INDEX(Customers!B:B,MATCH(D4509,Customers!A:A,0))</f>
        <v>Curtis Group</v>
      </c>
    </row>
    <row r="4510" spans="1:16">
      <c r="A4510" t="s">
        <v>5157</v>
      </c>
      <c r="B4510" s="5">
        <v>44974</v>
      </c>
      <c r="C4510" t="s">
        <v>96</v>
      </c>
      <c r="D4510" t="s">
        <v>360</v>
      </c>
      <c r="E4510">
        <v>10</v>
      </c>
      <c r="F4510" t="str">
        <f t="shared" si="280"/>
        <v>Bulk</v>
      </c>
      <c r="G4510" s="3">
        <v>396</v>
      </c>
      <c r="H4510">
        <v>10</v>
      </c>
      <c r="I4510" t="str">
        <f t="shared" si="281"/>
        <v>discounted</v>
      </c>
      <c r="J4510" s="3">
        <f>Table3[[#This Row],[Quantity_Sold]]*Table3[[#This Row],[Selling_Price]]</f>
        <v>3960</v>
      </c>
      <c r="K4510" s="3">
        <f t="shared" si="282"/>
        <v>39.6</v>
      </c>
      <c r="L4510" s="3">
        <f t="shared" si="283"/>
        <v>3920.4</v>
      </c>
      <c r="M4510" s="3" t="str">
        <f>TEXT(Table3[[#This Row],[Date]], "mmmm")</f>
        <v>February</v>
      </c>
      <c r="N4510" s="3" t="str">
        <f>_xlfn.XLOOKUP(D4510,Customers!A:A,Customers!B:B )</f>
        <v>Guzman Ltd</v>
      </c>
      <c r="O4510" s="3" t="str">
        <f>_xlfn.XLOOKUP(C4510,Books!A:A,Books!B:B)</f>
        <v>Green city audience</v>
      </c>
      <c r="P4510" s="3" t="str">
        <f>INDEX(Customers!B:B,MATCH(D4510,Customers!A:A,0))</f>
        <v>Guzman Ltd</v>
      </c>
    </row>
    <row r="4511" spans="1:16">
      <c r="A4511" t="s">
        <v>5158</v>
      </c>
      <c r="B4511" s="5">
        <v>44975</v>
      </c>
      <c r="C4511" t="s">
        <v>44</v>
      </c>
      <c r="D4511" t="s">
        <v>398</v>
      </c>
      <c r="E4511">
        <v>7</v>
      </c>
      <c r="F4511" t="str">
        <f t="shared" si="280"/>
        <v>Bulk</v>
      </c>
      <c r="G4511" s="3">
        <v>295</v>
      </c>
      <c r="H4511">
        <v>10</v>
      </c>
      <c r="I4511" t="str">
        <f t="shared" si="281"/>
        <v>discounted</v>
      </c>
      <c r="J4511" s="3">
        <f>Table3[[#This Row],[Quantity_Sold]]*Table3[[#This Row],[Selling_Price]]</f>
        <v>2065</v>
      </c>
      <c r="K4511" s="3">
        <f t="shared" si="282"/>
        <v>29.5</v>
      </c>
      <c r="L4511" s="3">
        <f t="shared" si="283"/>
        <v>2035.5</v>
      </c>
      <c r="M4511" s="3" t="str">
        <f>TEXT(Table3[[#This Row],[Date]], "mmmm")</f>
        <v>February</v>
      </c>
      <c r="N4511" s="3" t="str">
        <f>_xlfn.XLOOKUP(D4511,Customers!A:A,Customers!B:B )</f>
        <v>Moreno, Jenkins and Perez</v>
      </c>
      <c r="O4511" s="3" t="str">
        <f>_xlfn.XLOOKUP(C4511,Books!A:A,Books!B:B)</f>
        <v>Once suddenly</v>
      </c>
      <c r="P4511" s="3" t="str">
        <f>INDEX(Customers!B:B,MATCH(D4511,Customers!A:A,0))</f>
        <v>Moreno, Jenkins and Perez</v>
      </c>
    </row>
    <row r="4512" spans="1:16">
      <c r="A4512" t="s">
        <v>5159</v>
      </c>
      <c r="B4512" s="5">
        <v>44985</v>
      </c>
      <c r="C4512" t="s">
        <v>10</v>
      </c>
      <c r="D4512" t="s">
        <v>141</v>
      </c>
      <c r="E4512">
        <v>4</v>
      </c>
      <c r="F4512" t="str">
        <f t="shared" si="280"/>
        <v>normal</v>
      </c>
      <c r="G4512" s="3">
        <v>167</v>
      </c>
      <c r="H4512">
        <v>15</v>
      </c>
      <c r="I4512" t="str">
        <f t="shared" si="281"/>
        <v>discounted</v>
      </c>
      <c r="J4512" s="3">
        <f>Table3[[#This Row],[Quantity_Sold]]*Table3[[#This Row],[Selling_Price]]</f>
        <v>668</v>
      </c>
      <c r="K4512" s="3">
        <f t="shared" si="282"/>
        <v>25.05</v>
      </c>
      <c r="L4512" s="3">
        <f t="shared" si="283"/>
        <v>642.95000000000005</v>
      </c>
      <c r="M4512" s="3" t="str">
        <f>TEXT(Table3[[#This Row],[Date]], "mmmm")</f>
        <v>February</v>
      </c>
      <c r="N4512" s="3" t="str">
        <f>_xlfn.XLOOKUP(D4512,Customers!A:A,Customers!B:B )</f>
        <v>Clark and Sons</v>
      </c>
      <c r="O4512" s="3" t="str">
        <f>_xlfn.XLOOKUP(C4512,Books!A:A,Books!B:B)</f>
        <v>Late</v>
      </c>
      <c r="P4512" s="3" t="str">
        <f>INDEX(Customers!B:B,MATCH(D4512,Customers!A:A,0))</f>
        <v>Clark and Sons</v>
      </c>
    </row>
    <row r="4513" spans="1:16">
      <c r="A4513" t="s">
        <v>5160</v>
      </c>
      <c r="B4513" s="5">
        <v>44966</v>
      </c>
      <c r="C4513" t="s">
        <v>98</v>
      </c>
      <c r="D4513" t="s">
        <v>484</v>
      </c>
      <c r="E4513">
        <v>3</v>
      </c>
      <c r="F4513" t="str">
        <f t="shared" si="280"/>
        <v>normal</v>
      </c>
      <c r="G4513" s="3">
        <v>206</v>
      </c>
      <c r="H4513">
        <v>0</v>
      </c>
      <c r="I4513" t="str">
        <f t="shared" si="281"/>
        <v>full price</v>
      </c>
      <c r="J4513" s="3">
        <f>Table3[[#This Row],[Quantity_Sold]]*Table3[[#This Row],[Selling_Price]]</f>
        <v>618</v>
      </c>
      <c r="K4513" s="3">
        <f t="shared" si="282"/>
        <v>0</v>
      </c>
      <c r="L4513" s="3">
        <f t="shared" si="283"/>
        <v>618</v>
      </c>
      <c r="M4513" s="3" t="str">
        <f>TEXT(Table3[[#This Row],[Date]], "mmmm")</f>
        <v>February</v>
      </c>
      <c r="N4513" s="3" t="str">
        <f>_xlfn.XLOOKUP(D4513,Customers!A:A,Customers!B:B )</f>
        <v>Hall-Morgan</v>
      </c>
      <c r="O4513" s="3" t="str">
        <f>_xlfn.XLOOKUP(C4513,Books!A:A,Books!B:B)</f>
        <v>Inside lot never discover</v>
      </c>
      <c r="P4513" s="3" t="str">
        <f>INDEX(Customers!B:B,MATCH(D4513,Customers!A:A,0))</f>
        <v>Hall-Morgan</v>
      </c>
    </row>
    <row r="4514" spans="1:16">
      <c r="A4514" t="s">
        <v>5161</v>
      </c>
      <c r="B4514" s="5">
        <v>44974</v>
      </c>
      <c r="C4514" t="s">
        <v>7</v>
      </c>
      <c r="D4514" t="s">
        <v>366</v>
      </c>
      <c r="E4514">
        <v>10</v>
      </c>
      <c r="F4514" t="str">
        <f t="shared" si="280"/>
        <v>Bulk</v>
      </c>
      <c r="G4514" s="3">
        <v>341</v>
      </c>
      <c r="H4514">
        <v>0</v>
      </c>
      <c r="I4514" t="str">
        <f t="shared" si="281"/>
        <v>full price</v>
      </c>
      <c r="J4514" s="3">
        <f>Table3[[#This Row],[Quantity_Sold]]*Table3[[#This Row],[Selling_Price]]</f>
        <v>3410</v>
      </c>
      <c r="K4514" s="3">
        <f t="shared" si="282"/>
        <v>0</v>
      </c>
      <c r="L4514" s="3">
        <f t="shared" si="283"/>
        <v>3410</v>
      </c>
      <c r="M4514" s="3" t="str">
        <f>TEXT(Table3[[#This Row],[Date]], "mmmm")</f>
        <v>February</v>
      </c>
      <c r="N4514" s="3" t="str">
        <f>_xlfn.XLOOKUP(D4514,Customers!A:A,Customers!B:B )</f>
        <v>Carr Ltd</v>
      </c>
      <c r="O4514" s="3" t="str">
        <f>_xlfn.XLOOKUP(C4514,Books!A:A,Books!B:B)</f>
        <v>Key protect simple fall</v>
      </c>
      <c r="P4514" s="3" t="str">
        <f>INDEX(Customers!B:B,MATCH(D4514,Customers!A:A,0))</f>
        <v>Carr Ltd</v>
      </c>
    </row>
    <row r="4515" spans="1:16">
      <c r="A4515" t="s">
        <v>5162</v>
      </c>
      <c r="B4515" s="5">
        <v>44967</v>
      </c>
      <c r="C4515" t="s">
        <v>62</v>
      </c>
      <c r="D4515" t="s">
        <v>162</v>
      </c>
      <c r="E4515">
        <v>3</v>
      </c>
      <c r="F4515" t="str">
        <f t="shared" si="280"/>
        <v>normal</v>
      </c>
      <c r="G4515" s="3">
        <v>336</v>
      </c>
      <c r="H4515">
        <v>15</v>
      </c>
      <c r="I4515" t="str">
        <f t="shared" si="281"/>
        <v>discounted</v>
      </c>
      <c r="J4515" s="3">
        <f>Table3[[#This Row],[Quantity_Sold]]*Table3[[#This Row],[Selling_Price]]</f>
        <v>1008</v>
      </c>
      <c r="K4515" s="3">
        <f t="shared" si="282"/>
        <v>50.4</v>
      </c>
      <c r="L4515" s="3">
        <f t="shared" si="283"/>
        <v>957.6</v>
      </c>
      <c r="M4515" s="3" t="str">
        <f>TEXT(Table3[[#This Row],[Date]], "mmmm")</f>
        <v>February</v>
      </c>
      <c r="N4515" s="3" t="str">
        <f>_xlfn.XLOOKUP(D4515,Customers!A:A,Customers!B:B )</f>
        <v>Trevino PLC</v>
      </c>
      <c r="O4515" s="3" t="str">
        <f>_xlfn.XLOOKUP(C4515,Books!A:A,Books!B:B)</f>
        <v>Wife get age</v>
      </c>
      <c r="P4515" s="3" t="str">
        <f>INDEX(Customers!B:B,MATCH(D4515,Customers!A:A,0))</f>
        <v>Trevino PLC</v>
      </c>
    </row>
    <row r="4516" spans="1:16">
      <c r="A4516" t="s">
        <v>5163</v>
      </c>
      <c r="B4516" s="5">
        <v>44979</v>
      </c>
      <c r="C4516" t="s">
        <v>112</v>
      </c>
      <c r="D4516" t="s">
        <v>448</v>
      </c>
      <c r="E4516">
        <v>1</v>
      </c>
      <c r="F4516" t="str">
        <f t="shared" si="280"/>
        <v>normal</v>
      </c>
      <c r="G4516" s="3">
        <v>462</v>
      </c>
      <c r="H4516">
        <v>0</v>
      </c>
      <c r="I4516" t="str">
        <f t="shared" si="281"/>
        <v>full price</v>
      </c>
      <c r="J4516" s="3">
        <f>Table3[[#This Row],[Quantity_Sold]]*Table3[[#This Row],[Selling_Price]]</f>
        <v>462</v>
      </c>
      <c r="K4516" s="3">
        <f t="shared" si="282"/>
        <v>0</v>
      </c>
      <c r="L4516" s="3">
        <f t="shared" si="283"/>
        <v>462</v>
      </c>
      <c r="M4516" s="3" t="str">
        <f>TEXT(Table3[[#This Row],[Date]], "mmmm")</f>
        <v>February</v>
      </c>
      <c r="N4516" s="3" t="str">
        <f>_xlfn.XLOOKUP(D4516,Customers!A:A,Customers!B:B )</f>
        <v>Blair, Gibson and Patel</v>
      </c>
      <c r="O4516" s="3" t="str">
        <f>_xlfn.XLOOKUP(C4516,Books!A:A,Books!B:B)</f>
        <v>Now stage</v>
      </c>
      <c r="P4516" s="3" t="str">
        <f>INDEX(Customers!B:B,MATCH(D4516,Customers!A:A,0))</f>
        <v>Blair, Gibson and Patel</v>
      </c>
    </row>
    <row r="4517" spans="1:16">
      <c r="A4517" t="s">
        <v>5164</v>
      </c>
      <c r="B4517" s="5">
        <v>44975</v>
      </c>
      <c r="C4517" t="s">
        <v>82</v>
      </c>
      <c r="D4517" t="s">
        <v>580</v>
      </c>
      <c r="E4517">
        <v>2</v>
      </c>
      <c r="F4517" t="str">
        <f t="shared" si="280"/>
        <v>normal</v>
      </c>
      <c r="G4517" s="3">
        <v>373</v>
      </c>
      <c r="H4517">
        <v>5</v>
      </c>
      <c r="I4517" t="str">
        <f t="shared" si="281"/>
        <v>discounted</v>
      </c>
      <c r="J4517" s="3">
        <f>Table3[[#This Row],[Quantity_Sold]]*Table3[[#This Row],[Selling_Price]]</f>
        <v>746</v>
      </c>
      <c r="K4517" s="3">
        <f t="shared" si="282"/>
        <v>18.649999999999999</v>
      </c>
      <c r="L4517" s="3">
        <f t="shared" si="283"/>
        <v>727.35</v>
      </c>
      <c r="M4517" s="3" t="str">
        <f>TEXT(Table3[[#This Row],[Date]], "mmmm")</f>
        <v>February</v>
      </c>
      <c r="N4517" s="3" t="str">
        <f>_xlfn.XLOOKUP(D4517,Customers!A:A,Customers!B:B )</f>
        <v>Brown-Walter</v>
      </c>
      <c r="O4517" s="3" t="str">
        <f>_xlfn.XLOOKUP(C4517,Books!A:A,Books!B:B)</f>
        <v>Light leader expect</v>
      </c>
      <c r="P4517" s="3" t="str">
        <f>INDEX(Customers!B:B,MATCH(D4517,Customers!A:A,0))</f>
        <v>Brown-Walter</v>
      </c>
    </row>
    <row r="4518" spans="1:16">
      <c r="A4518" t="s">
        <v>5165</v>
      </c>
      <c r="B4518" s="5">
        <v>44973</v>
      </c>
      <c r="C4518" t="s">
        <v>60</v>
      </c>
      <c r="D4518" t="s">
        <v>610</v>
      </c>
      <c r="E4518">
        <v>8</v>
      </c>
      <c r="F4518" t="str">
        <f t="shared" si="280"/>
        <v>Bulk</v>
      </c>
      <c r="G4518" s="3">
        <v>459</v>
      </c>
      <c r="H4518">
        <v>15</v>
      </c>
      <c r="I4518" t="str">
        <f t="shared" si="281"/>
        <v>discounted</v>
      </c>
      <c r="J4518" s="3">
        <f>Table3[[#This Row],[Quantity_Sold]]*Table3[[#This Row],[Selling_Price]]</f>
        <v>3672</v>
      </c>
      <c r="K4518" s="3">
        <f t="shared" si="282"/>
        <v>68.849999999999994</v>
      </c>
      <c r="L4518" s="3">
        <f t="shared" si="283"/>
        <v>3603.15</v>
      </c>
      <c r="M4518" s="3" t="str">
        <f>TEXT(Table3[[#This Row],[Date]], "mmmm")</f>
        <v>February</v>
      </c>
      <c r="N4518" s="3" t="str">
        <f>_xlfn.XLOOKUP(D4518,Customers!A:A,Customers!B:B )</f>
        <v>Ross Ltd</v>
      </c>
      <c r="O4518" s="3" t="str">
        <f>_xlfn.XLOOKUP(C4518,Books!A:A,Books!B:B)</f>
        <v>Whatever method</v>
      </c>
      <c r="P4518" s="3" t="str">
        <f>INDEX(Customers!B:B,MATCH(D4518,Customers!A:A,0))</f>
        <v>Ross Ltd</v>
      </c>
    </row>
    <row r="4519" spans="1:16">
      <c r="A4519" t="s">
        <v>5166</v>
      </c>
      <c r="B4519" s="5">
        <v>44972</v>
      </c>
      <c r="C4519" t="s">
        <v>110</v>
      </c>
      <c r="D4519" t="s">
        <v>532</v>
      </c>
      <c r="E4519">
        <v>1</v>
      </c>
      <c r="F4519" t="str">
        <f t="shared" si="280"/>
        <v>normal</v>
      </c>
      <c r="G4519" s="3">
        <v>451</v>
      </c>
      <c r="H4519">
        <v>10</v>
      </c>
      <c r="I4519" t="str">
        <f t="shared" si="281"/>
        <v>discounted</v>
      </c>
      <c r="J4519" s="3">
        <f>Table3[[#This Row],[Quantity_Sold]]*Table3[[#This Row],[Selling_Price]]</f>
        <v>451</v>
      </c>
      <c r="K4519" s="3">
        <f t="shared" si="282"/>
        <v>45.1</v>
      </c>
      <c r="L4519" s="3">
        <f t="shared" si="283"/>
        <v>405.9</v>
      </c>
      <c r="M4519" s="3" t="str">
        <f>TEXT(Table3[[#This Row],[Date]], "mmmm")</f>
        <v>February</v>
      </c>
      <c r="N4519" s="3" t="str">
        <f>_xlfn.XLOOKUP(D4519,Customers!A:A,Customers!B:B )</f>
        <v>Bender Group</v>
      </c>
      <c r="O4519" s="3" t="str">
        <f>_xlfn.XLOOKUP(C4519,Books!A:A,Books!B:B)</f>
        <v>Sense produce</v>
      </c>
      <c r="P4519" s="3" t="str">
        <f>INDEX(Customers!B:B,MATCH(D4519,Customers!A:A,0))</f>
        <v>Bender Group</v>
      </c>
    </row>
    <row r="4520" spans="1:16">
      <c r="A4520" t="s">
        <v>5167</v>
      </c>
      <c r="B4520" s="5">
        <v>44978</v>
      </c>
      <c r="C4520" t="s">
        <v>54</v>
      </c>
      <c r="D4520" t="s">
        <v>522</v>
      </c>
      <c r="E4520">
        <v>9</v>
      </c>
      <c r="F4520" t="str">
        <f t="shared" si="280"/>
        <v>Bulk</v>
      </c>
      <c r="G4520" s="3">
        <v>421</v>
      </c>
      <c r="H4520">
        <v>15</v>
      </c>
      <c r="I4520" t="str">
        <f t="shared" si="281"/>
        <v>discounted</v>
      </c>
      <c r="J4520" s="3">
        <f>Table3[[#This Row],[Quantity_Sold]]*Table3[[#This Row],[Selling_Price]]</f>
        <v>3789</v>
      </c>
      <c r="K4520" s="3">
        <f t="shared" si="282"/>
        <v>63.15</v>
      </c>
      <c r="L4520" s="3">
        <f t="shared" si="283"/>
        <v>3725.85</v>
      </c>
      <c r="M4520" s="3" t="str">
        <f>TEXT(Table3[[#This Row],[Date]], "mmmm")</f>
        <v>February</v>
      </c>
      <c r="N4520" s="3" t="str">
        <f>_xlfn.XLOOKUP(D4520,Customers!A:A,Customers!B:B )</f>
        <v>Williams-Ross</v>
      </c>
      <c r="O4520" s="3" t="str">
        <f>_xlfn.XLOOKUP(C4520,Books!A:A,Books!B:B)</f>
        <v>Author director</v>
      </c>
      <c r="P4520" s="3" t="str">
        <f>INDEX(Customers!B:B,MATCH(D4520,Customers!A:A,0))</f>
        <v>Williams-Ross</v>
      </c>
    </row>
    <row r="4521" spans="1:16">
      <c r="A4521" t="s">
        <v>5168</v>
      </c>
      <c r="B4521" s="5">
        <v>44969</v>
      </c>
      <c r="C4521" t="s">
        <v>112</v>
      </c>
      <c r="D4521" t="s">
        <v>306</v>
      </c>
      <c r="E4521">
        <v>8</v>
      </c>
      <c r="F4521" t="str">
        <f t="shared" si="280"/>
        <v>Bulk</v>
      </c>
      <c r="G4521" s="3">
        <v>462</v>
      </c>
      <c r="H4521">
        <v>15</v>
      </c>
      <c r="I4521" t="str">
        <f t="shared" si="281"/>
        <v>discounted</v>
      </c>
      <c r="J4521" s="3">
        <f>Table3[[#This Row],[Quantity_Sold]]*Table3[[#This Row],[Selling_Price]]</f>
        <v>3696</v>
      </c>
      <c r="K4521" s="3">
        <f t="shared" si="282"/>
        <v>69.3</v>
      </c>
      <c r="L4521" s="3">
        <f t="shared" si="283"/>
        <v>3626.7</v>
      </c>
      <c r="M4521" s="3" t="str">
        <f>TEXT(Table3[[#This Row],[Date]], "mmmm")</f>
        <v>February</v>
      </c>
      <c r="N4521" s="3" t="str">
        <f>_xlfn.XLOOKUP(D4521,Customers!A:A,Customers!B:B )</f>
        <v>Brown-Smith</v>
      </c>
      <c r="O4521" s="3" t="str">
        <f>_xlfn.XLOOKUP(C4521,Books!A:A,Books!B:B)</f>
        <v>Now stage</v>
      </c>
      <c r="P4521" s="3" t="str">
        <f>INDEX(Customers!B:B,MATCH(D4521,Customers!A:A,0))</f>
        <v>Brown-Smith</v>
      </c>
    </row>
    <row r="4522" spans="1:16">
      <c r="A4522" t="s">
        <v>5169</v>
      </c>
      <c r="B4522" s="5">
        <v>44976</v>
      </c>
      <c r="C4522" t="s">
        <v>24</v>
      </c>
      <c r="D4522" t="s">
        <v>190</v>
      </c>
      <c r="E4522">
        <v>3</v>
      </c>
      <c r="F4522" t="str">
        <f t="shared" si="280"/>
        <v>normal</v>
      </c>
      <c r="G4522" s="3">
        <v>492</v>
      </c>
      <c r="H4522">
        <v>0</v>
      </c>
      <c r="I4522" t="str">
        <f t="shared" si="281"/>
        <v>full price</v>
      </c>
      <c r="J4522" s="3">
        <f>Table3[[#This Row],[Quantity_Sold]]*Table3[[#This Row],[Selling_Price]]</f>
        <v>1476</v>
      </c>
      <c r="K4522" s="3">
        <f t="shared" si="282"/>
        <v>0</v>
      </c>
      <c r="L4522" s="3">
        <f t="shared" si="283"/>
        <v>1476</v>
      </c>
      <c r="M4522" s="3" t="str">
        <f>TEXT(Table3[[#This Row],[Date]], "mmmm")</f>
        <v>February</v>
      </c>
      <c r="N4522" s="3" t="str">
        <f>_xlfn.XLOOKUP(D4522,Customers!A:A,Customers!B:B )</f>
        <v>Rowland-Morgan</v>
      </c>
      <c r="O4522" s="3" t="str">
        <f>_xlfn.XLOOKUP(C4522,Books!A:A,Books!B:B)</f>
        <v>Audience stop sport</v>
      </c>
      <c r="P4522" s="3" t="str">
        <f>INDEX(Customers!B:B,MATCH(D4522,Customers!A:A,0))</f>
        <v>Rowland-Morgan</v>
      </c>
    </row>
    <row r="4523" spans="1:16">
      <c r="A4523" t="s">
        <v>5170</v>
      </c>
      <c r="B4523" s="5">
        <v>44984</v>
      </c>
      <c r="C4523" t="s">
        <v>96</v>
      </c>
      <c r="D4523" t="s">
        <v>614</v>
      </c>
      <c r="E4523">
        <v>3</v>
      </c>
      <c r="F4523" t="str">
        <f t="shared" si="280"/>
        <v>normal</v>
      </c>
      <c r="G4523" s="3">
        <v>396</v>
      </c>
      <c r="H4523">
        <v>0</v>
      </c>
      <c r="I4523" t="str">
        <f t="shared" si="281"/>
        <v>full price</v>
      </c>
      <c r="J4523" s="3">
        <f>Table3[[#This Row],[Quantity_Sold]]*Table3[[#This Row],[Selling_Price]]</f>
        <v>1188</v>
      </c>
      <c r="K4523" s="3">
        <f t="shared" si="282"/>
        <v>0</v>
      </c>
      <c r="L4523" s="3">
        <f t="shared" si="283"/>
        <v>1188</v>
      </c>
      <c r="M4523" s="3" t="str">
        <f>TEXT(Table3[[#This Row],[Date]], "mmmm")</f>
        <v>February</v>
      </c>
      <c r="N4523" s="3" t="str">
        <f>_xlfn.XLOOKUP(D4523,Customers!A:A,Customers!B:B )</f>
        <v>Morgan PLC</v>
      </c>
      <c r="O4523" s="3" t="str">
        <f>_xlfn.XLOOKUP(C4523,Books!A:A,Books!B:B)</f>
        <v>Green city audience</v>
      </c>
      <c r="P4523" s="3" t="str">
        <f>INDEX(Customers!B:B,MATCH(D4523,Customers!A:A,0))</f>
        <v>Morgan PLC</v>
      </c>
    </row>
    <row r="4524" spans="1:16">
      <c r="A4524" t="s">
        <v>5171</v>
      </c>
      <c r="B4524" s="5">
        <v>44980</v>
      </c>
      <c r="C4524" t="s">
        <v>26</v>
      </c>
      <c r="D4524" t="s">
        <v>334</v>
      </c>
      <c r="E4524">
        <v>4</v>
      </c>
      <c r="F4524" t="str">
        <f t="shared" si="280"/>
        <v>normal</v>
      </c>
      <c r="G4524" s="3">
        <v>210</v>
      </c>
      <c r="H4524">
        <v>10</v>
      </c>
      <c r="I4524" t="str">
        <f t="shared" si="281"/>
        <v>discounted</v>
      </c>
      <c r="J4524" s="3">
        <f>Table3[[#This Row],[Quantity_Sold]]*Table3[[#This Row],[Selling_Price]]</f>
        <v>840</v>
      </c>
      <c r="K4524" s="3">
        <f t="shared" si="282"/>
        <v>21</v>
      </c>
      <c r="L4524" s="3">
        <f t="shared" si="283"/>
        <v>819</v>
      </c>
      <c r="M4524" s="3" t="str">
        <f>TEXT(Table3[[#This Row],[Date]], "mmmm")</f>
        <v>February</v>
      </c>
      <c r="N4524" s="3" t="str">
        <f>_xlfn.XLOOKUP(D4524,Customers!A:A,Customers!B:B )</f>
        <v>Torres, Rodriguez and Edwards</v>
      </c>
      <c r="O4524" s="3" t="str">
        <f>_xlfn.XLOOKUP(C4524,Books!A:A,Books!B:B)</f>
        <v>Nearly material</v>
      </c>
      <c r="P4524" s="3" t="str">
        <f>INDEX(Customers!B:B,MATCH(D4524,Customers!A:A,0))</f>
        <v>Torres, Rodriguez and Edwards</v>
      </c>
    </row>
    <row r="4525" spans="1:16">
      <c r="A4525" t="s">
        <v>5172</v>
      </c>
      <c r="B4525" s="5">
        <v>44961</v>
      </c>
      <c r="C4525" t="s">
        <v>10</v>
      </c>
      <c r="D4525" t="s">
        <v>390</v>
      </c>
      <c r="E4525">
        <v>6</v>
      </c>
      <c r="F4525" t="str">
        <f t="shared" si="280"/>
        <v>Bulk</v>
      </c>
      <c r="G4525" s="3">
        <v>167</v>
      </c>
      <c r="H4525">
        <v>15</v>
      </c>
      <c r="I4525" t="str">
        <f t="shared" si="281"/>
        <v>discounted</v>
      </c>
      <c r="J4525" s="3">
        <f>Table3[[#This Row],[Quantity_Sold]]*Table3[[#This Row],[Selling_Price]]</f>
        <v>1002</v>
      </c>
      <c r="K4525" s="3">
        <f t="shared" si="282"/>
        <v>25.05</v>
      </c>
      <c r="L4525" s="3">
        <f t="shared" si="283"/>
        <v>976.95</v>
      </c>
      <c r="M4525" s="3" t="str">
        <f>TEXT(Table3[[#This Row],[Date]], "mmmm")</f>
        <v>February</v>
      </c>
      <c r="N4525" s="3" t="str">
        <f>_xlfn.XLOOKUP(D4525,Customers!A:A,Customers!B:B )</f>
        <v>Rodriguez, Brown and Daniels</v>
      </c>
      <c r="O4525" s="3" t="str">
        <f>_xlfn.XLOOKUP(C4525,Books!A:A,Books!B:B)</f>
        <v>Late</v>
      </c>
      <c r="P4525" s="3" t="str">
        <f>INDEX(Customers!B:B,MATCH(D4525,Customers!A:A,0))</f>
        <v>Rodriguez, Brown and Daniels</v>
      </c>
    </row>
    <row r="4526" spans="1:16">
      <c r="A4526" t="s">
        <v>5173</v>
      </c>
      <c r="B4526" s="5">
        <v>44964</v>
      </c>
      <c r="C4526" t="s">
        <v>114</v>
      </c>
      <c r="D4526" t="s">
        <v>472</v>
      </c>
      <c r="E4526">
        <v>6</v>
      </c>
      <c r="F4526" t="str">
        <f t="shared" si="280"/>
        <v>Bulk</v>
      </c>
      <c r="G4526" s="3">
        <v>315</v>
      </c>
      <c r="H4526">
        <v>5</v>
      </c>
      <c r="I4526" t="str">
        <f t="shared" si="281"/>
        <v>discounted</v>
      </c>
      <c r="J4526" s="3">
        <f>Table3[[#This Row],[Quantity_Sold]]*Table3[[#This Row],[Selling_Price]]</f>
        <v>1890</v>
      </c>
      <c r="K4526" s="3">
        <f t="shared" si="282"/>
        <v>15.75</v>
      </c>
      <c r="L4526" s="3">
        <f t="shared" si="283"/>
        <v>1874.25</v>
      </c>
      <c r="M4526" s="3" t="str">
        <f>TEXT(Table3[[#This Row],[Date]], "mmmm")</f>
        <v>February</v>
      </c>
      <c r="N4526" s="3" t="str">
        <f>_xlfn.XLOOKUP(D4526,Customers!A:A,Customers!B:B )</f>
        <v>Smith-Lester</v>
      </c>
      <c r="O4526" s="3" t="str">
        <f>_xlfn.XLOOKUP(C4526,Books!A:A,Books!B:B)</f>
        <v>Detail difficult power</v>
      </c>
      <c r="P4526" s="3" t="str">
        <f>INDEX(Customers!B:B,MATCH(D4526,Customers!A:A,0))</f>
        <v>Smith-Lester</v>
      </c>
    </row>
    <row r="4527" spans="1:16">
      <c r="A4527" t="s">
        <v>5174</v>
      </c>
      <c r="B4527" s="5">
        <v>44983</v>
      </c>
      <c r="C4527" t="s">
        <v>104</v>
      </c>
      <c r="D4527" t="s">
        <v>238</v>
      </c>
      <c r="E4527">
        <v>8</v>
      </c>
      <c r="F4527" t="str">
        <f t="shared" si="280"/>
        <v>Bulk</v>
      </c>
      <c r="G4527" s="3">
        <v>465</v>
      </c>
      <c r="H4527">
        <v>10</v>
      </c>
      <c r="I4527" t="str">
        <f t="shared" si="281"/>
        <v>discounted</v>
      </c>
      <c r="J4527" s="3">
        <f>Table3[[#This Row],[Quantity_Sold]]*Table3[[#This Row],[Selling_Price]]</f>
        <v>3720</v>
      </c>
      <c r="K4527" s="3">
        <f t="shared" si="282"/>
        <v>46.5</v>
      </c>
      <c r="L4527" s="3">
        <f t="shared" si="283"/>
        <v>3673.5</v>
      </c>
      <c r="M4527" s="3" t="str">
        <f>TEXT(Table3[[#This Row],[Date]], "mmmm")</f>
        <v>February</v>
      </c>
      <c r="N4527" s="3" t="str">
        <f>_xlfn.XLOOKUP(D4527,Customers!A:A,Customers!B:B )</f>
        <v>Roach-Gonzalez</v>
      </c>
      <c r="O4527" s="3" t="str">
        <f>_xlfn.XLOOKUP(C4527,Books!A:A,Books!B:B)</f>
        <v>Process find daughter</v>
      </c>
      <c r="P4527" s="3" t="str">
        <f>INDEX(Customers!B:B,MATCH(D4527,Customers!A:A,0))</f>
        <v>Roach-Gonzalez</v>
      </c>
    </row>
    <row r="4528" spans="1:16">
      <c r="A4528" t="s">
        <v>5175</v>
      </c>
      <c r="B4528" s="5">
        <v>44963</v>
      </c>
      <c r="C4528" t="s">
        <v>26</v>
      </c>
      <c r="D4528" t="s">
        <v>592</v>
      </c>
      <c r="E4528">
        <v>3</v>
      </c>
      <c r="F4528" t="str">
        <f t="shared" si="280"/>
        <v>normal</v>
      </c>
      <c r="G4528" s="3">
        <v>210</v>
      </c>
      <c r="H4528">
        <v>0</v>
      </c>
      <c r="I4528" t="str">
        <f t="shared" si="281"/>
        <v>full price</v>
      </c>
      <c r="J4528" s="3">
        <f>Table3[[#This Row],[Quantity_Sold]]*Table3[[#This Row],[Selling_Price]]</f>
        <v>630</v>
      </c>
      <c r="K4528" s="3">
        <f t="shared" si="282"/>
        <v>0</v>
      </c>
      <c r="L4528" s="3">
        <f t="shared" si="283"/>
        <v>630</v>
      </c>
      <c r="M4528" s="3" t="str">
        <f>TEXT(Table3[[#This Row],[Date]], "mmmm")</f>
        <v>February</v>
      </c>
      <c r="N4528" s="3" t="str">
        <f>_xlfn.XLOOKUP(D4528,Customers!A:A,Customers!B:B )</f>
        <v>Martin, Davis and Arias</v>
      </c>
      <c r="O4528" s="3" t="str">
        <f>_xlfn.XLOOKUP(C4528,Books!A:A,Books!B:B)</f>
        <v>Nearly material</v>
      </c>
      <c r="P4528" s="3" t="str">
        <f>INDEX(Customers!B:B,MATCH(D4528,Customers!A:A,0))</f>
        <v>Martin, Davis and Arias</v>
      </c>
    </row>
    <row r="4529" spans="1:16">
      <c r="A4529" t="s">
        <v>5176</v>
      </c>
      <c r="B4529" s="5">
        <v>44975</v>
      </c>
      <c r="C4529" t="s">
        <v>122</v>
      </c>
      <c r="D4529" t="s">
        <v>348</v>
      </c>
      <c r="E4529">
        <v>4</v>
      </c>
      <c r="F4529" t="str">
        <f t="shared" si="280"/>
        <v>normal</v>
      </c>
      <c r="G4529" s="3">
        <v>326</v>
      </c>
      <c r="H4529">
        <v>5</v>
      </c>
      <c r="I4529" t="str">
        <f t="shared" si="281"/>
        <v>discounted</v>
      </c>
      <c r="J4529" s="3">
        <f>Table3[[#This Row],[Quantity_Sold]]*Table3[[#This Row],[Selling_Price]]</f>
        <v>1304</v>
      </c>
      <c r="K4529" s="3">
        <f t="shared" si="282"/>
        <v>16.3</v>
      </c>
      <c r="L4529" s="3">
        <f t="shared" si="283"/>
        <v>1287.7</v>
      </c>
      <c r="M4529" s="3" t="str">
        <f>TEXT(Table3[[#This Row],[Date]], "mmmm")</f>
        <v>February</v>
      </c>
      <c r="N4529" s="3" t="str">
        <f>_xlfn.XLOOKUP(D4529,Customers!A:A,Customers!B:B )</f>
        <v>Wade Group</v>
      </c>
      <c r="O4529" s="3" t="str">
        <f>_xlfn.XLOOKUP(C4529,Books!A:A,Books!B:B)</f>
        <v>Than every</v>
      </c>
      <c r="P4529" s="3" t="str">
        <f>INDEX(Customers!B:B,MATCH(D4529,Customers!A:A,0))</f>
        <v>Wade Group</v>
      </c>
    </row>
    <row r="4530" spans="1:16">
      <c r="A4530" t="s">
        <v>5177</v>
      </c>
      <c r="B4530" s="5">
        <v>44960</v>
      </c>
      <c r="C4530" t="s">
        <v>64</v>
      </c>
      <c r="D4530" t="s">
        <v>434</v>
      </c>
      <c r="E4530">
        <v>8</v>
      </c>
      <c r="F4530" t="str">
        <f t="shared" si="280"/>
        <v>Bulk</v>
      </c>
      <c r="G4530" s="3">
        <v>487</v>
      </c>
      <c r="H4530">
        <v>10</v>
      </c>
      <c r="I4530" t="str">
        <f t="shared" si="281"/>
        <v>discounted</v>
      </c>
      <c r="J4530" s="3">
        <f>Table3[[#This Row],[Quantity_Sold]]*Table3[[#This Row],[Selling_Price]]</f>
        <v>3896</v>
      </c>
      <c r="K4530" s="3">
        <f t="shared" si="282"/>
        <v>48.7</v>
      </c>
      <c r="L4530" s="3">
        <f t="shared" si="283"/>
        <v>3847.3</v>
      </c>
      <c r="M4530" s="3" t="str">
        <f>TEXT(Table3[[#This Row],[Date]], "mmmm")</f>
        <v>February</v>
      </c>
      <c r="N4530" s="3" t="str">
        <f>_xlfn.XLOOKUP(D4530,Customers!A:A,Customers!B:B )</f>
        <v>Gonzalez-Tran</v>
      </c>
      <c r="O4530" s="3" t="str">
        <f>_xlfn.XLOOKUP(C4530,Books!A:A,Books!B:B)</f>
        <v>Health beyond back</v>
      </c>
      <c r="P4530" s="3" t="str">
        <f>INDEX(Customers!B:B,MATCH(D4530,Customers!A:A,0))</f>
        <v>Gonzalez-Tran</v>
      </c>
    </row>
    <row r="4531" spans="1:16">
      <c r="A4531" t="s">
        <v>5178</v>
      </c>
      <c r="B4531" s="5">
        <v>44964</v>
      </c>
      <c r="C4531" t="s">
        <v>122</v>
      </c>
      <c r="D4531" t="s">
        <v>306</v>
      </c>
      <c r="E4531">
        <v>7</v>
      </c>
      <c r="F4531" t="str">
        <f t="shared" si="280"/>
        <v>Bulk</v>
      </c>
      <c r="G4531" s="3">
        <v>326</v>
      </c>
      <c r="H4531">
        <v>5</v>
      </c>
      <c r="I4531" t="str">
        <f t="shared" si="281"/>
        <v>discounted</v>
      </c>
      <c r="J4531" s="3">
        <f>Table3[[#This Row],[Quantity_Sold]]*Table3[[#This Row],[Selling_Price]]</f>
        <v>2282</v>
      </c>
      <c r="K4531" s="3">
        <f t="shared" si="282"/>
        <v>16.3</v>
      </c>
      <c r="L4531" s="3">
        <f t="shared" si="283"/>
        <v>2265.6999999999998</v>
      </c>
      <c r="M4531" s="3" t="str">
        <f>TEXT(Table3[[#This Row],[Date]], "mmmm")</f>
        <v>February</v>
      </c>
      <c r="N4531" s="3" t="str">
        <f>_xlfn.XLOOKUP(D4531,Customers!A:A,Customers!B:B )</f>
        <v>Brown-Smith</v>
      </c>
      <c r="O4531" s="3" t="str">
        <f>_xlfn.XLOOKUP(C4531,Books!A:A,Books!B:B)</f>
        <v>Than every</v>
      </c>
      <c r="P4531" s="3" t="str">
        <f>INDEX(Customers!B:B,MATCH(D4531,Customers!A:A,0))</f>
        <v>Brown-Smith</v>
      </c>
    </row>
    <row r="4532" spans="1:16">
      <c r="A4532" t="s">
        <v>5179</v>
      </c>
      <c r="B4532" s="5">
        <v>44958</v>
      </c>
      <c r="C4532" t="s">
        <v>116</v>
      </c>
      <c r="D4532" t="s">
        <v>420</v>
      </c>
      <c r="E4532">
        <v>6</v>
      </c>
      <c r="F4532" t="str">
        <f t="shared" si="280"/>
        <v>Bulk</v>
      </c>
      <c r="G4532" s="3">
        <v>209</v>
      </c>
      <c r="H4532">
        <v>0</v>
      </c>
      <c r="I4532" t="str">
        <f t="shared" si="281"/>
        <v>full price</v>
      </c>
      <c r="J4532" s="3">
        <f>Table3[[#This Row],[Quantity_Sold]]*Table3[[#This Row],[Selling_Price]]</f>
        <v>1254</v>
      </c>
      <c r="K4532" s="3">
        <f t="shared" si="282"/>
        <v>0</v>
      </c>
      <c r="L4532" s="3">
        <f t="shared" si="283"/>
        <v>1254</v>
      </c>
      <c r="M4532" s="3" t="str">
        <f>TEXT(Table3[[#This Row],[Date]], "mmmm")</f>
        <v>February</v>
      </c>
      <c r="N4532" s="3" t="str">
        <f>_xlfn.XLOOKUP(D4532,Customers!A:A,Customers!B:B )</f>
        <v>Malone-Riggs</v>
      </c>
      <c r="O4532" s="3" t="str">
        <f>_xlfn.XLOOKUP(C4532,Books!A:A,Books!B:B)</f>
        <v>Present positive</v>
      </c>
      <c r="P4532" s="3" t="str">
        <f>INDEX(Customers!B:B,MATCH(D4532,Customers!A:A,0))</f>
        <v>Malone-Riggs</v>
      </c>
    </row>
    <row r="4533" spans="1:16">
      <c r="A4533" t="s">
        <v>5180</v>
      </c>
      <c r="B4533" s="5">
        <v>44975</v>
      </c>
      <c r="C4533" t="s">
        <v>76</v>
      </c>
      <c r="D4533" t="s">
        <v>552</v>
      </c>
      <c r="E4533">
        <v>4</v>
      </c>
      <c r="F4533" t="str">
        <f t="shared" si="280"/>
        <v>normal</v>
      </c>
      <c r="G4533" s="3">
        <v>305</v>
      </c>
      <c r="H4533">
        <v>10</v>
      </c>
      <c r="I4533" t="str">
        <f t="shared" si="281"/>
        <v>discounted</v>
      </c>
      <c r="J4533" s="3">
        <f>Table3[[#This Row],[Quantity_Sold]]*Table3[[#This Row],[Selling_Price]]</f>
        <v>1220</v>
      </c>
      <c r="K4533" s="3">
        <f t="shared" si="282"/>
        <v>30.5</v>
      </c>
      <c r="L4533" s="3">
        <f t="shared" si="283"/>
        <v>1189.5</v>
      </c>
      <c r="M4533" s="3" t="str">
        <f>TEXT(Table3[[#This Row],[Date]], "mmmm")</f>
        <v>February</v>
      </c>
      <c r="N4533" s="3" t="str">
        <f>_xlfn.XLOOKUP(D4533,Customers!A:A,Customers!B:B )</f>
        <v>Lamb LLC</v>
      </c>
      <c r="O4533" s="3" t="str">
        <f>_xlfn.XLOOKUP(C4533,Books!A:A,Books!B:B)</f>
        <v>Above treatment</v>
      </c>
      <c r="P4533" s="3" t="str">
        <f>INDEX(Customers!B:B,MATCH(D4533,Customers!A:A,0))</f>
        <v>Lamb LLC</v>
      </c>
    </row>
    <row r="4534" spans="1:16">
      <c r="A4534" t="s">
        <v>5181</v>
      </c>
      <c r="B4534" s="5">
        <v>44964</v>
      </c>
      <c r="C4534" t="s">
        <v>104</v>
      </c>
      <c r="D4534" t="s">
        <v>408</v>
      </c>
      <c r="E4534">
        <v>10</v>
      </c>
      <c r="F4534" t="str">
        <f t="shared" si="280"/>
        <v>Bulk</v>
      </c>
      <c r="G4534" s="3">
        <v>465</v>
      </c>
      <c r="H4534">
        <v>15</v>
      </c>
      <c r="I4534" t="str">
        <f t="shared" si="281"/>
        <v>discounted</v>
      </c>
      <c r="J4534" s="3">
        <f>Table3[[#This Row],[Quantity_Sold]]*Table3[[#This Row],[Selling_Price]]</f>
        <v>4650</v>
      </c>
      <c r="K4534" s="3">
        <f t="shared" si="282"/>
        <v>69.75</v>
      </c>
      <c r="L4534" s="3">
        <f t="shared" si="283"/>
        <v>4580.25</v>
      </c>
      <c r="M4534" s="3" t="str">
        <f>TEXT(Table3[[#This Row],[Date]], "mmmm")</f>
        <v>February</v>
      </c>
      <c r="N4534" s="3" t="str">
        <f>_xlfn.XLOOKUP(D4534,Customers!A:A,Customers!B:B )</f>
        <v>Miranda-Jimenez</v>
      </c>
      <c r="O4534" s="3" t="str">
        <f>_xlfn.XLOOKUP(C4534,Books!A:A,Books!B:B)</f>
        <v>Process find daughter</v>
      </c>
      <c r="P4534" s="3" t="str">
        <f>INDEX(Customers!B:B,MATCH(D4534,Customers!A:A,0))</f>
        <v>Miranda-Jimenez</v>
      </c>
    </row>
    <row r="4535" spans="1:16">
      <c r="A4535" t="s">
        <v>5182</v>
      </c>
      <c r="B4535" s="5">
        <v>44964</v>
      </c>
      <c r="C4535" t="s">
        <v>114</v>
      </c>
      <c r="D4535" t="s">
        <v>464</v>
      </c>
      <c r="E4535">
        <v>6</v>
      </c>
      <c r="F4535" t="str">
        <f t="shared" si="280"/>
        <v>Bulk</v>
      </c>
      <c r="G4535" s="3">
        <v>315</v>
      </c>
      <c r="H4535">
        <v>0</v>
      </c>
      <c r="I4535" t="str">
        <f t="shared" si="281"/>
        <v>full price</v>
      </c>
      <c r="J4535" s="3">
        <f>Table3[[#This Row],[Quantity_Sold]]*Table3[[#This Row],[Selling_Price]]</f>
        <v>1890</v>
      </c>
      <c r="K4535" s="3">
        <f t="shared" si="282"/>
        <v>0</v>
      </c>
      <c r="L4535" s="3">
        <f t="shared" si="283"/>
        <v>1890</v>
      </c>
      <c r="M4535" s="3" t="str">
        <f>TEXT(Table3[[#This Row],[Date]], "mmmm")</f>
        <v>February</v>
      </c>
      <c r="N4535" s="3" t="str">
        <f>_xlfn.XLOOKUP(D4535,Customers!A:A,Customers!B:B )</f>
        <v>Vargas, Ali and Vasquez</v>
      </c>
      <c r="O4535" s="3" t="str">
        <f>_xlfn.XLOOKUP(C4535,Books!A:A,Books!B:B)</f>
        <v>Detail difficult power</v>
      </c>
      <c r="P4535" s="3" t="str">
        <f>INDEX(Customers!B:B,MATCH(D4535,Customers!A:A,0))</f>
        <v>Vargas, Ali and Vasquez</v>
      </c>
    </row>
    <row r="4536" spans="1:16">
      <c r="A4536" t="s">
        <v>5183</v>
      </c>
      <c r="B4536" s="5">
        <v>44983</v>
      </c>
      <c r="C4536" t="s">
        <v>54</v>
      </c>
      <c r="D4536" t="s">
        <v>274</v>
      </c>
      <c r="E4536">
        <v>6</v>
      </c>
      <c r="F4536" t="str">
        <f t="shared" si="280"/>
        <v>Bulk</v>
      </c>
      <c r="G4536" s="3">
        <v>421</v>
      </c>
      <c r="H4536">
        <v>0</v>
      </c>
      <c r="I4536" t="str">
        <f t="shared" si="281"/>
        <v>full price</v>
      </c>
      <c r="J4536" s="3">
        <f>Table3[[#This Row],[Quantity_Sold]]*Table3[[#This Row],[Selling_Price]]</f>
        <v>2526</v>
      </c>
      <c r="K4536" s="3">
        <f t="shared" si="282"/>
        <v>0</v>
      </c>
      <c r="L4536" s="3">
        <f t="shared" si="283"/>
        <v>2526</v>
      </c>
      <c r="M4536" s="3" t="str">
        <f>TEXT(Table3[[#This Row],[Date]], "mmmm")</f>
        <v>February</v>
      </c>
      <c r="N4536" s="3" t="str">
        <f>_xlfn.XLOOKUP(D4536,Customers!A:A,Customers!B:B )</f>
        <v>Green, Wilson and Flynn</v>
      </c>
      <c r="O4536" s="3" t="str">
        <f>_xlfn.XLOOKUP(C4536,Books!A:A,Books!B:B)</f>
        <v>Author director</v>
      </c>
      <c r="P4536" s="3" t="str">
        <f>INDEX(Customers!B:B,MATCH(D4536,Customers!A:A,0))</f>
        <v>Green, Wilson and Flynn</v>
      </c>
    </row>
    <row r="4537" spans="1:16">
      <c r="A4537" t="s">
        <v>5184</v>
      </c>
      <c r="B4537" s="5">
        <v>44978</v>
      </c>
      <c r="C4537" t="s">
        <v>18</v>
      </c>
      <c r="D4537" t="s">
        <v>242</v>
      </c>
      <c r="E4537">
        <v>8</v>
      </c>
      <c r="F4537" t="str">
        <f t="shared" si="280"/>
        <v>Bulk</v>
      </c>
      <c r="G4537" s="3">
        <v>500</v>
      </c>
      <c r="H4537">
        <v>0</v>
      </c>
      <c r="I4537" t="str">
        <f t="shared" si="281"/>
        <v>full price</v>
      </c>
      <c r="J4537" s="3">
        <f>Table3[[#This Row],[Quantity_Sold]]*Table3[[#This Row],[Selling_Price]]</f>
        <v>4000</v>
      </c>
      <c r="K4537" s="3">
        <f t="shared" si="282"/>
        <v>0</v>
      </c>
      <c r="L4537" s="3">
        <f t="shared" si="283"/>
        <v>4000</v>
      </c>
      <c r="M4537" s="3" t="str">
        <f>TEXT(Table3[[#This Row],[Date]], "mmmm")</f>
        <v>February</v>
      </c>
      <c r="N4537" s="3" t="str">
        <f>_xlfn.XLOOKUP(D4537,Customers!A:A,Customers!B:B )</f>
        <v>Porter Ltd</v>
      </c>
      <c r="O4537" s="3" t="str">
        <f>_xlfn.XLOOKUP(C4537,Books!A:A,Books!B:B)</f>
        <v>Cell become</v>
      </c>
      <c r="P4537" s="3" t="str">
        <f>INDEX(Customers!B:B,MATCH(D4537,Customers!A:A,0))</f>
        <v>Porter Ltd</v>
      </c>
    </row>
    <row r="4538" spans="1:16">
      <c r="A4538" t="s">
        <v>5185</v>
      </c>
      <c r="B4538" s="5">
        <v>44972</v>
      </c>
      <c r="C4538" t="s">
        <v>90</v>
      </c>
      <c r="D4538" t="s">
        <v>528</v>
      </c>
      <c r="E4538">
        <v>1</v>
      </c>
      <c r="F4538" t="str">
        <f t="shared" si="280"/>
        <v>normal</v>
      </c>
      <c r="G4538" s="3">
        <v>222</v>
      </c>
      <c r="H4538">
        <v>5</v>
      </c>
      <c r="I4538" t="str">
        <f t="shared" si="281"/>
        <v>discounted</v>
      </c>
      <c r="J4538" s="3">
        <f>Table3[[#This Row],[Quantity_Sold]]*Table3[[#This Row],[Selling_Price]]</f>
        <v>222</v>
      </c>
      <c r="K4538" s="3">
        <f t="shared" si="282"/>
        <v>11.1</v>
      </c>
      <c r="L4538" s="3">
        <f t="shared" si="283"/>
        <v>210.9</v>
      </c>
      <c r="M4538" s="3" t="str">
        <f>TEXT(Table3[[#This Row],[Date]], "mmmm")</f>
        <v>February</v>
      </c>
      <c r="N4538" s="3" t="str">
        <f>_xlfn.XLOOKUP(D4538,Customers!A:A,Customers!B:B )</f>
        <v>Solis, Snyder and Newton</v>
      </c>
      <c r="O4538" s="3" t="str">
        <f>_xlfn.XLOOKUP(C4538,Books!A:A,Books!B:B)</f>
        <v>Remember approach buy</v>
      </c>
      <c r="P4538" s="3" t="str">
        <f>INDEX(Customers!B:B,MATCH(D4538,Customers!A:A,0))</f>
        <v>Solis, Snyder and Newton</v>
      </c>
    </row>
    <row r="4539" spans="1:16">
      <c r="A4539" t="s">
        <v>5186</v>
      </c>
      <c r="B4539" s="5">
        <v>44977</v>
      </c>
      <c r="C4539" t="s">
        <v>40</v>
      </c>
      <c r="D4539" t="s">
        <v>256</v>
      </c>
      <c r="E4539">
        <v>2</v>
      </c>
      <c r="F4539" t="str">
        <f t="shared" si="280"/>
        <v>normal</v>
      </c>
      <c r="G4539" s="3">
        <v>427</v>
      </c>
      <c r="H4539">
        <v>15</v>
      </c>
      <c r="I4539" t="str">
        <f t="shared" si="281"/>
        <v>discounted</v>
      </c>
      <c r="J4539" s="3">
        <f>Table3[[#This Row],[Quantity_Sold]]*Table3[[#This Row],[Selling_Price]]</f>
        <v>854</v>
      </c>
      <c r="K4539" s="3">
        <f t="shared" si="282"/>
        <v>64.05</v>
      </c>
      <c r="L4539" s="3">
        <f t="shared" si="283"/>
        <v>789.95</v>
      </c>
      <c r="M4539" s="3" t="str">
        <f>TEXT(Table3[[#This Row],[Date]], "mmmm")</f>
        <v>February</v>
      </c>
      <c r="N4539" s="3" t="str">
        <f>_xlfn.XLOOKUP(D4539,Customers!A:A,Customers!B:B )</f>
        <v>Stevenson-Phillips</v>
      </c>
      <c r="O4539" s="3" t="str">
        <f>_xlfn.XLOOKUP(C4539,Books!A:A,Books!B:B)</f>
        <v>Big thought where</v>
      </c>
      <c r="P4539" s="3" t="str">
        <f>INDEX(Customers!B:B,MATCH(D4539,Customers!A:A,0))</f>
        <v>Stevenson-Phillips</v>
      </c>
    </row>
    <row r="4540" spans="1:16">
      <c r="A4540" t="s">
        <v>5187</v>
      </c>
      <c r="B4540" s="5">
        <v>44966</v>
      </c>
      <c r="C4540" t="s">
        <v>76</v>
      </c>
      <c r="D4540" t="s">
        <v>448</v>
      </c>
      <c r="E4540">
        <v>9</v>
      </c>
      <c r="F4540" t="str">
        <f t="shared" si="280"/>
        <v>Bulk</v>
      </c>
      <c r="G4540" s="3">
        <v>305</v>
      </c>
      <c r="H4540">
        <v>5</v>
      </c>
      <c r="I4540" t="str">
        <f t="shared" si="281"/>
        <v>discounted</v>
      </c>
      <c r="J4540" s="3">
        <f>Table3[[#This Row],[Quantity_Sold]]*Table3[[#This Row],[Selling_Price]]</f>
        <v>2745</v>
      </c>
      <c r="K4540" s="3">
        <f t="shared" si="282"/>
        <v>15.25</v>
      </c>
      <c r="L4540" s="3">
        <f t="shared" si="283"/>
        <v>2729.75</v>
      </c>
      <c r="M4540" s="3" t="str">
        <f>TEXT(Table3[[#This Row],[Date]], "mmmm")</f>
        <v>February</v>
      </c>
      <c r="N4540" s="3" t="str">
        <f>_xlfn.XLOOKUP(D4540,Customers!A:A,Customers!B:B )</f>
        <v>Blair, Gibson and Patel</v>
      </c>
      <c r="O4540" s="3" t="str">
        <f>_xlfn.XLOOKUP(C4540,Books!A:A,Books!B:B)</f>
        <v>Above treatment</v>
      </c>
      <c r="P4540" s="3" t="str">
        <f>INDEX(Customers!B:B,MATCH(D4540,Customers!A:A,0))</f>
        <v>Blair, Gibson and Patel</v>
      </c>
    </row>
    <row r="4541" spans="1:16">
      <c r="A4541" t="s">
        <v>5188</v>
      </c>
      <c r="B4541" s="5">
        <v>44976</v>
      </c>
      <c r="C4541" t="s">
        <v>124</v>
      </c>
      <c r="D4541" t="s">
        <v>324</v>
      </c>
      <c r="E4541">
        <v>3</v>
      </c>
      <c r="F4541" t="str">
        <f t="shared" si="280"/>
        <v>normal</v>
      </c>
      <c r="G4541" s="3">
        <v>362</v>
      </c>
      <c r="H4541">
        <v>15</v>
      </c>
      <c r="I4541" t="str">
        <f t="shared" si="281"/>
        <v>discounted</v>
      </c>
      <c r="J4541" s="3">
        <f>Table3[[#This Row],[Quantity_Sold]]*Table3[[#This Row],[Selling_Price]]</f>
        <v>1086</v>
      </c>
      <c r="K4541" s="3">
        <f t="shared" si="282"/>
        <v>54.3</v>
      </c>
      <c r="L4541" s="3">
        <f t="shared" si="283"/>
        <v>1031.7</v>
      </c>
      <c r="M4541" s="3" t="str">
        <f>TEXT(Table3[[#This Row],[Date]], "mmmm")</f>
        <v>February</v>
      </c>
      <c r="N4541" s="3" t="str">
        <f>_xlfn.XLOOKUP(D4541,Customers!A:A,Customers!B:B )</f>
        <v>Solomon-Smith</v>
      </c>
      <c r="O4541" s="3" t="str">
        <f>_xlfn.XLOOKUP(C4541,Books!A:A,Books!B:B)</f>
        <v>Financial</v>
      </c>
      <c r="P4541" s="3" t="str">
        <f>INDEX(Customers!B:B,MATCH(D4541,Customers!A:A,0))</f>
        <v>Solomon-Smith</v>
      </c>
    </row>
    <row r="4542" spans="1:16">
      <c r="A4542" t="s">
        <v>5189</v>
      </c>
      <c r="B4542" s="5">
        <v>44961</v>
      </c>
      <c r="C4542" t="s">
        <v>102</v>
      </c>
      <c r="D4542" t="s">
        <v>580</v>
      </c>
      <c r="E4542">
        <v>3</v>
      </c>
      <c r="F4542" t="str">
        <f t="shared" si="280"/>
        <v>normal</v>
      </c>
      <c r="G4542" s="3">
        <v>162</v>
      </c>
      <c r="H4542">
        <v>5</v>
      </c>
      <c r="I4542" t="str">
        <f t="shared" si="281"/>
        <v>discounted</v>
      </c>
      <c r="J4542" s="3">
        <f>Table3[[#This Row],[Quantity_Sold]]*Table3[[#This Row],[Selling_Price]]</f>
        <v>486</v>
      </c>
      <c r="K4542" s="3">
        <f t="shared" si="282"/>
        <v>8.1</v>
      </c>
      <c r="L4542" s="3">
        <f t="shared" si="283"/>
        <v>477.9</v>
      </c>
      <c r="M4542" s="3" t="str">
        <f>TEXT(Table3[[#This Row],[Date]], "mmmm")</f>
        <v>February</v>
      </c>
      <c r="N4542" s="3" t="str">
        <f>_xlfn.XLOOKUP(D4542,Customers!A:A,Customers!B:B )</f>
        <v>Brown-Walter</v>
      </c>
      <c r="O4542" s="3" t="str">
        <f>_xlfn.XLOOKUP(C4542,Books!A:A,Books!B:B)</f>
        <v>Effort same</v>
      </c>
      <c r="P4542" s="3" t="str">
        <f>INDEX(Customers!B:B,MATCH(D4542,Customers!A:A,0))</f>
        <v>Brown-Walter</v>
      </c>
    </row>
    <row r="4543" spans="1:16">
      <c r="A4543" t="s">
        <v>5190</v>
      </c>
      <c r="B4543" s="5">
        <v>44977</v>
      </c>
      <c r="C4543" t="s">
        <v>60</v>
      </c>
      <c r="D4543" t="s">
        <v>516</v>
      </c>
      <c r="E4543">
        <v>3</v>
      </c>
      <c r="F4543" t="str">
        <f t="shared" si="280"/>
        <v>normal</v>
      </c>
      <c r="G4543" s="3">
        <v>459</v>
      </c>
      <c r="H4543">
        <v>10</v>
      </c>
      <c r="I4543" t="str">
        <f t="shared" si="281"/>
        <v>discounted</v>
      </c>
      <c r="J4543" s="3">
        <f>Table3[[#This Row],[Quantity_Sold]]*Table3[[#This Row],[Selling_Price]]</f>
        <v>1377</v>
      </c>
      <c r="K4543" s="3">
        <f t="shared" si="282"/>
        <v>45.9</v>
      </c>
      <c r="L4543" s="3">
        <f t="shared" si="283"/>
        <v>1331.1</v>
      </c>
      <c r="M4543" s="3" t="str">
        <f>TEXT(Table3[[#This Row],[Date]], "mmmm")</f>
        <v>February</v>
      </c>
      <c r="N4543" s="3" t="str">
        <f>_xlfn.XLOOKUP(D4543,Customers!A:A,Customers!B:B )</f>
        <v>Chen Inc</v>
      </c>
      <c r="O4543" s="3" t="str">
        <f>_xlfn.XLOOKUP(C4543,Books!A:A,Books!B:B)</f>
        <v>Whatever method</v>
      </c>
      <c r="P4543" s="3" t="str">
        <f>INDEX(Customers!B:B,MATCH(D4543,Customers!A:A,0))</f>
        <v>Chen Inc</v>
      </c>
    </row>
    <row r="4544" spans="1:16">
      <c r="A4544" t="s">
        <v>5191</v>
      </c>
      <c r="B4544" s="5">
        <v>44966</v>
      </c>
      <c r="C4544" t="s">
        <v>46</v>
      </c>
      <c r="D4544" t="s">
        <v>282</v>
      </c>
      <c r="E4544">
        <v>1</v>
      </c>
      <c r="F4544" t="str">
        <f t="shared" si="280"/>
        <v>normal</v>
      </c>
      <c r="G4544" s="3">
        <v>167</v>
      </c>
      <c r="H4544">
        <v>5</v>
      </c>
      <c r="I4544" t="str">
        <f t="shared" si="281"/>
        <v>discounted</v>
      </c>
      <c r="J4544" s="3">
        <f>Table3[[#This Row],[Quantity_Sold]]*Table3[[#This Row],[Selling_Price]]</f>
        <v>167</v>
      </c>
      <c r="K4544" s="3">
        <f t="shared" si="282"/>
        <v>8.35</v>
      </c>
      <c r="L4544" s="3">
        <f t="shared" si="283"/>
        <v>158.65</v>
      </c>
      <c r="M4544" s="3" t="str">
        <f>TEXT(Table3[[#This Row],[Date]], "mmmm")</f>
        <v>February</v>
      </c>
      <c r="N4544" s="3" t="str">
        <f>_xlfn.XLOOKUP(D4544,Customers!A:A,Customers!B:B )</f>
        <v>Mckenzie-Russell</v>
      </c>
      <c r="O4544" s="3" t="str">
        <f>_xlfn.XLOOKUP(C4544,Books!A:A,Books!B:B)</f>
        <v>Result population age</v>
      </c>
      <c r="P4544" s="3" t="str">
        <f>INDEX(Customers!B:B,MATCH(D4544,Customers!A:A,0))</f>
        <v>Mckenzie-Russell</v>
      </c>
    </row>
    <row r="4545" spans="1:16">
      <c r="A4545" t="s">
        <v>5192</v>
      </c>
      <c r="B4545" s="5">
        <v>44959</v>
      </c>
      <c r="C4545" t="s">
        <v>124</v>
      </c>
      <c r="D4545" t="s">
        <v>570</v>
      </c>
      <c r="E4545">
        <v>5</v>
      </c>
      <c r="F4545" t="str">
        <f t="shared" si="280"/>
        <v>normal</v>
      </c>
      <c r="G4545" s="3">
        <v>362</v>
      </c>
      <c r="H4545">
        <v>15</v>
      </c>
      <c r="I4545" t="str">
        <f t="shared" si="281"/>
        <v>discounted</v>
      </c>
      <c r="J4545" s="3">
        <f>Table3[[#This Row],[Quantity_Sold]]*Table3[[#This Row],[Selling_Price]]</f>
        <v>1810</v>
      </c>
      <c r="K4545" s="3">
        <f t="shared" si="282"/>
        <v>54.3</v>
      </c>
      <c r="L4545" s="3">
        <f t="shared" si="283"/>
        <v>1755.7</v>
      </c>
      <c r="M4545" s="3" t="str">
        <f>TEXT(Table3[[#This Row],[Date]], "mmmm")</f>
        <v>February</v>
      </c>
      <c r="N4545" s="3" t="str">
        <f>_xlfn.XLOOKUP(D4545,Customers!A:A,Customers!B:B )</f>
        <v>Potter Group</v>
      </c>
      <c r="O4545" s="3" t="str">
        <f>_xlfn.XLOOKUP(C4545,Books!A:A,Books!B:B)</f>
        <v>Financial</v>
      </c>
      <c r="P4545" s="3" t="str">
        <f>INDEX(Customers!B:B,MATCH(D4545,Customers!A:A,0))</f>
        <v>Potter Group</v>
      </c>
    </row>
    <row r="4546" spans="1:16">
      <c r="A4546" t="s">
        <v>5193</v>
      </c>
      <c r="B4546" s="5">
        <v>44958</v>
      </c>
      <c r="C4546" t="s">
        <v>20</v>
      </c>
      <c r="D4546" t="s">
        <v>262</v>
      </c>
      <c r="E4546">
        <v>6</v>
      </c>
      <c r="F4546" t="str">
        <f t="shared" ref="F4546:F4609" si="284">IF(E4546&gt;5,"Bulk","normal")</f>
        <v>Bulk</v>
      </c>
      <c r="G4546" s="3">
        <v>213</v>
      </c>
      <c r="H4546">
        <v>10</v>
      </c>
      <c r="I4546" t="str">
        <f t="shared" ref="I4546:I4609" si="285">IF(H4546&gt;0,"discounted","full price")</f>
        <v>discounted</v>
      </c>
      <c r="J4546" s="3">
        <f>Table3[[#This Row],[Quantity_Sold]]*Table3[[#This Row],[Selling_Price]]</f>
        <v>1278</v>
      </c>
      <c r="K4546" s="3">
        <f t="shared" ref="K4546:K4609" si="286">H4546*G4546/100</f>
        <v>21.3</v>
      </c>
      <c r="L4546" s="3">
        <f t="shared" ref="L4546:L4609" si="287">J4546-K4546</f>
        <v>1256.7</v>
      </c>
      <c r="M4546" s="3" t="str">
        <f>TEXT(Table3[[#This Row],[Date]], "mmmm")</f>
        <v>February</v>
      </c>
      <c r="N4546" s="3" t="str">
        <f>_xlfn.XLOOKUP(D4546,Customers!A:A,Customers!B:B )</f>
        <v>Brown, Diaz and Freeman</v>
      </c>
      <c r="O4546" s="3" t="str">
        <f>_xlfn.XLOOKUP(C4546,Books!A:A,Books!B:B)</f>
        <v>System they</v>
      </c>
      <c r="P4546" s="3" t="str">
        <f>INDEX(Customers!B:B,MATCH(D4546,Customers!A:A,0))</f>
        <v>Brown, Diaz and Freeman</v>
      </c>
    </row>
    <row r="4547" spans="1:16">
      <c r="A4547" t="s">
        <v>5194</v>
      </c>
      <c r="B4547" s="5">
        <v>44970</v>
      </c>
      <c r="C4547" t="s">
        <v>86</v>
      </c>
      <c r="D4547" t="s">
        <v>626</v>
      </c>
      <c r="E4547">
        <v>3</v>
      </c>
      <c r="F4547" t="str">
        <f t="shared" si="284"/>
        <v>normal</v>
      </c>
      <c r="G4547" s="3">
        <v>356</v>
      </c>
      <c r="H4547">
        <v>10</v>
      </c>
      <c r="I4547" t="str">
        <f t="shared" si="285"/>
        <v>discounted</v>
      </c>
      <c r="J4547" s="3">
        <f>Table3[[#This Row],[Quantity_Sold]]*Table3[[#This Row],[Selling_Price]]</f>
        <v>1068</v>
      </c>
      <c r="K4547" s="3">
        <f t="shared" si="286"/>
        <v>35.6</v>
      </c>
      <c r="L4547" s="3">
        <f t="shared" si="287"/>
        <v>1032.4000000000001</v>
      </c>
      <c r="M4547" s="3" t="str">
        <f>TEXT(Table3[[#This Row],[Date]], "mmmm")</f>
        <v>February</v>
      </c>
      <c r="N4547" s="3" t="str">
        <f>_xlfn.XLOOKUP(D4547,Customers!A:A,Customers!B:B )</f>
        <v>Young Ltd</v>
      </c>
      <c r="O4547" s="3" t="str">
        <f>_xlfn.XLOOKUP(C4547,Books!A:A,Books!B:B)</f>
        <v>While responsibility</v>
      </c>
      <c r="P4547" s="3" t="str">
        <f>INDEX(Customers!B:B,MATCH(D4547,Customers!A:A,0))</f>
        <v>Young Ltd</v>
      </c>
    </row>
    <row r="4548" spans="1:16">
      <c r="A4548" t="s">
        <v>5195</v>
      </c>
      <c r="B4548" s="5">
        <v>44983</v>
      </c>
      <c r="C4548" t="s">
        <v>126</v>
      </c>
      <c r="D4548" t="s">
        <v>192</v>
      </c>
      <c r="E4548">
        <v>5</v>
      </c>
      <c r="F4548" t="str">
        <f t="shared" si="284"/>
        <v>normal</v>
      </c>
      <c r="G4548" s="3">
        <v>399</v>
      </c>
      <c r="H4548">
        <v>15</v>
      </c>
      <c r="I4548" t="str">
        <f t="shared" si="285"/>
        <v>discounted</v>
      </c>
      <c r="J4548" s="3">
        <f>Table3[[#This Row],[Quantity_Sold]]*Table3[[#This Row],[Selling_Price]]</f>
        <v>1995</v>
      </c>
      <c r="K4548" s="3">
        <f t="shared" si="286"/>
        <v>59.85</v>
      </c>
      <c r="L4548" s="3">
        <f t="shared" si="287"/>
        <v>1935.15</v>
      </c>
      <c r="M4548" s="3" t="str">
        <f>TEXT(Table3[[#This Row],[Date]], "mmmm")</f>
        <v>February</v>
      </c>
      <c r="N4548" s="3" t="str">
        <f>_xlfn.XLOOKUP(D4548,Customers!A:A,Customers!B:B )</f>
        <v>Evans LLC</v>
      </c>
      <c r="O4548" s="3" t="str">
        <f>_xlfn.XLOOKUP(C4548,Books!A:A,Books!B:B)</f>
        <v>Ahead leg senior</v>
      </c>
      <c r="P4548" s="3" t="str">
        <f>INDEX(Customers!B:B,MATCH(D4548,Customers!A:A,0))</f>
        <v>Evans LLC</v>
      </c>
    </row>
    <row r="4549" spans="1:16">
      <c r="A4549" t="s">
        <v>5196</v>
      </c>
      <c r="B4549" s="5">
        <v>44958</v>
      </c>
      <c r="C4549" t="s">
        <v>82</v>
      </c>
      <c r="D4549" t="s">
        <v>394</v>
      </c>
      <c r="E4549">
        <v>4</v>
      </c>
      <c r="F4549" t="str">
        <f t="shared" si="284"/>
        <v>normal</v>
      </c>
      <c r="G4549" s="3">
        <v>373</v>
      </c>
      <c r="H4549">
        <v>15</v>
      </c>
      <c r="I4549" t="str">
        <f t="shared" si="285"/>
        <v>discounted</v>
      </c>
      <c r="J4549" s="3">
        <f>Table3[[#This Row],[Quantity_Sold]]*Table3[[#This Row],[Selling_Price]]</f>
        <v>1492</v>
      </c>
      <c r="K4549" s="3">
        <f t="shared" si="286"/>
        <v>55.95</v>
      </c>
      <c r="L4549" s="3">
        <f t="shared" si="287"/>
        <v>1436.05</v>
      </c>
      <c r="M4549" s="3" t="str">
        <f>TEXT(Table3[[#This Row],[Date]], "mmmm")</f>
        <v>February</v>
      </c>
      <c r="N4549" s="3" t="str">
        <f>_xlfn.XLOOKUP(D4549,Customers!A:A,Customers!B:B )</f>
        <v>Johnson, Gordon and Fuentes</v>
      </c>
      <c r="O4549" s="3" t="str">
        <f>_xlfn.XLOOKUP(C4549,Books!A:A,Books!B:B)</f>
        <v>Light leader expect</v>
      </c>
      <c r="P4549" s="3" t="str">
        <f>INDEX(Customers!B:B,MATCH(D4549,Customers!A:A,0))</f>
        <v>Johnson, Gordon and Fuentes</v>
      </c>
    </row>
    <row r="4550" spans="1:16">
      <c r="A4550" t="s">
        <v>5197</v>
      </c>
      <c r="B4550" s="5">
        <v>44970</v>
      </c>
      <c r="C4550" t="s">
        <v>20</v>
      </c>
      <c r="D4550" t="s">
        <v>356</v>
      </c>
      <c r="E4550">
        <v>8</v>
      </c>
      <c r="F4550" t="str">
        <f t="shared" si="284"/>
        <v>Bulk</v>
      </c>
      <c r="G4550" s="3">
        <v>213</v>
      </c>
      <c r="H4550">
        <v>5</v>
      </c>
      <c r="I4550" t="str">
        <f t="shared" si="285"/>
        <v>discounted</v>
      </c>
      <c r="J4550" s="3">
        <f>Table3[[#This Row],[Quantity_Sold]]*Table3[[#This Row],[Selling_Price]]</f>
        <v>1704</v>
      </c>
      <c r="K4550" s="3">
        <f t="shared" si="286"/>
        <v>10.65</v>
      </c>
      <c r="L4550" s="3">
        <f t="shared" si="287"/>
        <v>1693.35</v>
      </c>
      <c r="M4550" s="3" t="str">
        <f>TEXT(Table3[[#This Row],[Date]], "mmmm")</f>
        <v>February</v>
      </c>
      <c r="N4550" s="3" t="str">
        <f>_xlfn.XLOOKUP(D4550,Customers!A:A,Customers!B:B )</f>
        <v>Nash, Rich and Hill</v>
      </c>
      <c r="O4550" s="3" t="str">
        <f>_xlfn.XLOOKUP(C4550,Books!A:A,Books!B:B)</f>
        <v>System they</v>
      </c>
      <c r="P4550" s="3" t="str">
        <f>INDEX(Customers!B:B,MATCH(D4550,Customers!A:A,0))</f>
        <v>Nash, Rich and Hill</v>
      </c>
    </row>
    <row r="4551" spans="1:16">
      <c r="A4551" t="s">
        <v>5198</v>
      </c>
      <c r="B4551" s="5">
        <v>44983</v>
      </c>
      <c r="C4551" t="s">
        <v>96</v>
      </c>
      <c r="D4551" t="s">
        <v>160</v>
      </c>
      <c r="E4551">
        <v>5</v>
      </c>
      <c r="F4551" t="str">
        <f t="shared" si="284"/>
        <v>normal</v>
      </c>
      <c r="G4551" s="3">
        <v>396</v>
      </c>
      <c r="H4551">
        <v>5</v>
      </c>
      <c r="I4551" t="str">
        <f t="shared" si="285"/>
        <v>discounted</v>
      </c>
      <c r="J4551" s="3">
        <f>Table3[[#This Row],[Quantity_Sold]]*Table3[[#This Row],[Selling_Price]]</f>
        <v>1980</v>
      </c>
      <c r="K4551" s="3">
        <f t="shared" si="286"/>
        <v>19.8</v>
      </c>
      <c r="L4551" s="3">
        <f t="shared" si="287"/>
        <v>1960.2</v>
      </c>
      <c r="M4551" s="3" t="str">
        <f>TEXT(Table3[[#This Row],[Date]], "mmmm")</f>
        <v>February</v>
      </c>
      <c r="N4551" s="3" t="str">
        <f>_xlfn.XLOOKUP(D4551,Customers!A:A,Customers!B:B )</f>
        <v>Wu Group</v>
      </c>
      <c r="O4551" s="3" t="str">
        <f>_xlfn.XLOOKUP(C4551,Books!A:A,Books!B:B)</f>
        <v>Green city audience</v>
      </c>
      <c r="P4551" s="3" t="str">
        <f>INDEX(Customers!B:B,MATCH(D4551,Customers!A:A,0))</f>
        <v>Wu Group</v>
      </c>
    </row>
    <row r="4552" spans="1:16">
      <c r="A4552" t="s">
        <v>5199</v>
      </c>
      <c r="B4552" s="5">
        <v>44973</v>
      </c>
      <c r="C4552" t="s">
        <v>116</v>
      </c>
      <c r="D4552" t="s">
        <v>424</v>
      </c>
      <c r="E4552">
        <v>8</v>
      </c>
      <c r="F4552" t="str">
        <f t="shared" si="284"/>
        <v>Bulk</v>
      </c>
      <c r="G4552" s="3">
        <v>209</v>
      </c>
      <c r="H4552">
        <v>0</v>
      </c>
      <c r="I4552" t="str">
        <f t="shared" si="285"/>
        <v>full price</v>
      </c>
      <c r="J4552" s="3">
        <f>Table3[[#This Row],[Quantity_Sold]]*Table3[[#This Row],[Selling_Price]]</f>
        <v>1672</v>
      </c>
      <c r="K4552" s="3">
        <f t="shared" si="286"/>
        <v>0</v>
      </c>
      <c r="L4552" s="3">
        <f t="shared" si="287"/>
        <v>1672</v>
      </c>
      <c r="M4552" s="3" t="str">
        <f>TEXT(Table3[[#This Row],[Date]], "mmmm")</f>
        <v>February</v>
      </c>
      <c r="N4552" s="3" t="str">
        <f>_xlfn.XLOOKUP(D4552,Customers!A:A,Customers!B:B )</f>
        <v>Dillon-Galloway</v>
      </c>
      <c r="O4552" s="3" t="str">
        <f>_xlfn.XLOOKUP(C4552,Books!A:A,Books!B:B)</f>
        <v>Present positive</v>
      </c>
      <c r="P4552" s="3" t="str">
        <f>INDEX(Customers!B:B,MATCH(D4552,Customers!A:A,0))</f>
        <v>Dillon-Galloway</v>
      </c>
    </row>
    <row r="4553" spans="1:16">
      <c r="A4553" t="s">
        <v>5200</v>
      </c>
      <c r="B4553" s="5">
        <v>44983</v>
      </c>
      <c r="C4553" t="s">
        <v>62</v>
      </c>
      <c r="D4553" t="s">
        <v>442</v>
      </c>
      <c r="E4553">
        <v>7</v>
      </c>
      <c r="F4553" t="str">
        <f t="shared" si="284"/>
        <v>Bulk</v>
      </c>
      <c r="G4553" s="3">
        <v>336</v>
      </c>
      <c r="H4553">
        <v>0</v>
      </c>
      <c r="I4553" t="str">
        <f t="shared" si="285"/>
        <v>full price</v>
      </c>
      <c r="J4553" s="3">
        <f>Table3[[#This Row],[Quantity_Sold]]*Table3[[#This Row],[Selling_Price]]</f>
        <v>2352</v>
      </c>
      <c r="K4553" s="3">
        <f t="shared" si="286"/>
        <v>0</v>
      </c>
      <c r="L4553" s="3">
        <f t="shared" si="287"/>
        <v>2352</v>
      </c>
      <c r="M4553" s="3" t="str">
        <f>TEXT(Table3[[#This Row],[Date]], "mmmm")</f>
        <v>February</v>
      </c>
      <c r="N4553" s="3" t="str">
        <f>_xlfn.XLOOKUP(D4553,Customers!A:A,Customers!B:B )</f>
        <v>Terry-Simpson</v>
      </c>
      <c r="O4553" s="3" t="str">
        <f>_xlfn.XLOOKUP(C4553,Books!A:A,Books!B:B)</f>
        <v>Wife get age</v>
      </c>
      <c r="P4553" s="3" t="str">
        <f>INDEX(Customers!B:B,MATCH(D4553,Customers!A:A,0))</f>
        <v>Terry-Simpson</v>
      </c>
    </row>
    <row r="4554" spans="1:16">
      <c r="A4554" t="s">
        <v>5201</v>
      </c>
      <c r="B4554" s="5">
        <v>44961</v>
      </c>
      <c r="C4554" t="s">
        <v>102</v>
      </c>
      <c r="D4554" t="s">
        <v>342</v>
      </c>
      <c r="E4554">
        <v>4</v>
      </c>
      <c r="F4554" t="str">
        <f t="shared" si="284"/>
        <v>normal</v>
      </c>
      <c r="G4554" s="3">
        <v>162</v>
      </c>
      <c r="H4554">
        <v>0</v>
      </c>
      <c r="I4554" t="str">
        <f t="shared" si="285"/>
        <v>full price</v>
      </c>
      <c r="J4554" s="3">
        <f>Table3[[#This Row],[Quantity_Sold]]*Table3[[#This Row],[Selling_Price]]</f>
        <v>648</v>
      </c>
      <c r="K4554" s="3">
        <f t="shared" si="286"/>
        <v>0</v>
      </c>
      <c r="L4554" s="3">
        <f t="shared" si="287"/>
        <v>648</v>
      </c>
      <c r="M4554" s="3" t="str">
        <f>TEXT(Table3[[#This Row],[Date]], "mmmm")</f>
        <v>February</v>
      </c>
      <c r="N4554" s="3" t="str">
        <f>_xlfn.XLOOKUP(D4554,Customers!A:A,Customers!B:B )</f>
        <v>Cooper-Bennett</v>
      </c>
      <c r="O4554" s="3" t="str">
        <f>_xlfn.XLOOKUP(C4554,Books!A:A,Books!B:B)</f>
        <v>Effort same</v>
      </c>
      <c r="P4554" s="3" t="str">
        <f>INDEX(Customers!B:B,MATCH(D4554,Customers!A:A,0))</f>
        <v>Cooper-Bennett</v>
      </c>
    </row>
    <row r="4555" spans="1:16">
      <c r="A4555" t="s">
        <v>5202</v>
      </c>
      <c r="B4555" s="5">
        <v>44973</v>
      </c>
      <c r="C4555" t="s">
        <v>44</v>
      </c>
      <c r="D4555" t="s">
        <v>494</v>
      </c>
      <c r="E4555">
        <v>5</v>
      </c>
      <c r="F4555" t="str">
        <f t="shared" si="284"/>
        <v>normal</v>
      </c>
      <c r="G4555" s="3">
        <v>295</v>
      </c>
      <c r="H4555">
        <v>5</v>
      </c>
      <c r="I4555" t="str">
        <f t="shared" si="285"/>
        <v>discounted</v>
      </c>
      <c r="J4555" s="3">
        <f>Table3[[#This Row],[Quantity_Sold]]*Table3[[#This Row],[Selling_Price]]</f>
        <v>1475</v>
      </c>
      <c r="K4555" s="3">
        <f t="shared" si="286"/>
        <v>14.75</v>
      </c>
      <c r="L4555" s="3">
        <f t="shared" si="287"/>
        <v>1460.25</v>
      </c>
      <c r="M4555" s="3" t="str">
        <f>TEXT(Table3[[#This Row],[Date]], "mmmm")</f>
        <v>February</v>
      </c>
      <c r="N4555" s="3" t="str">
        <f>_xlfn.XLOOKUP(D4555,Customers!A:A,Customers!B:B )</f>
        <v>Garner Inc</v>
      </c>
      <c r="O4555" s="3" t="str">
        <f>_xlfn.XLOOKUP(C4555,Books!A:A,Books!B:B)</f>
        <v>Once suddenly</v>
      </c>
      <c r="P4555" s="3" t="str">
        <f>INDEX(Customers!B:B,MATCH(D4555,Customers!A:A,0))</f>
        <v>Garner Inc</v>
      </c>
    </row>
    <row r="4556" spans="1:16">
      <c r="A4556" t="s">
        <v>5203</v>
      </c>
      <c r="B4556" s="5">
        <v>44985</v>
      </c>
      <c r="C4556" t="s">
        <v>120</v>
      </c>
      <c r="D4556" t="s">
        <v>428</v>
      </c>
      <c r="E4556">
        <v>6</v>
      </c>
      <c r="F4556" t="str">
        <f t="shared" si="284"/>
        <v>Bulk</v>
      </c>
      <c r="G4556" s="3">
        <v>204</v>
      </c>
      <c r="H4556">
        <v>0</v>
      </c>
      <c r="I4556" t="str">
        <f t="shared" si="285"/>
        <v>full price</v>
      </c>
      <c r="J4556" s="3">
        <f>Table3[[#This Row],[Quantity_Sold]]*Table3[[#This Row],[Selling_Price]]</f>
        <v>1224</v>
      </c>
      <c r="K4556" s="3">
        <f t="shared" si="286"/>
        <v>0</v>
      </c>
      <c r="L4556" s="3">
        <f t="shared" si="287"/>
        <v>1224</v>
      </c>
      <c r="M4556" s="3" t="str">
        <f>TEXT(Table3[[#This Row],[Date]], "mmmm")</f>
        <v>February</v>
      </c>
      <c r="N4556" s="3" t="str">
        <f>_xlfn.XLOOKUP(D4556,Customers!A:A,Customers!B:B )</f>
        <v>Daniels-Bond</v>
      </c>
      <c r="O4556" s="3" t="str">
        <f>_xlfn.XLOOKUP(C4556,Books!A:A,Books!B:B)</f>
        <v>Expect turn</v>
      </c>
      <c r="P4556" s="3" t="str">
        <f>INDEX(Customers!B:B,MATCH(D4556,Customers!A:A,0))</f>
        <v>Daniels-Bond</v>
      </c>
    </row>
    <row r="4557" spans="1:16">
      <c r="A4557" t="s">
        <v>5204</v>
      </c>
      <c r="B4557" s="5">
        <v>44969</v>
      </c>
      <c r="C4557" t="s">
        <v>98</v>
      </c>
      <c r="D4557" t="s">
        <v>554</v>
      </c>
      <c r="E4557">
        <v>8</v>
      </c>
      <c r="F4557" t="str">
        <f t="shared" si="284"/>
        <v>Bulk</v>
      </c>
      <c r="G4557" s="3">
        <v>206</v>
      </c>
      <c r="H4557">
        <v>10</v>
      </c>
      <c r="I4557" t="str">
        <f t="shared" si="285"/>
        <v>discounted</v>
      </c>
      <c r="J4557" s="3">
        <f>Table3[[#This Row],[Quantity_Sold]]*Table3[[#This Row],[Selling_Price]]</f>
        <v>1648</v>
      </c>
      <c r="K4557" s="3">
        <f t="shared" si="286"/>
        <v>20.6</v>
      </c>
      <c r="L4557" s="3">
        <f t="shared" si="287"/>
        <v>1627.4</v>
      </c>
      <c r="M4557" s="3" t="str">
        <f>TEXT(Table3[[#This Row],[Date]], "mmmm")</f>
        <v>February</v>
      </c>
      <c r="N4557" s="3" t="str">
        <f>_xlfn.XLOOKUP(D4557,Customers!A:A,Customers!B:B )</f>
        <v>Casey-Orozco</v>
      </c>
      <c r="O4557" s="3" t="str">
        <f>_xlfn.XLOOKUP(C4557,Books!A:A,Books!B:B)</f>
        <v>Inside lot never discover</v>
      </c>
      <c r="P4557" s="3" t="str">
        <f>INDEX(Customers!B:B,MATCH(D4557,Customers!A:A,0))</f>
        <v>Casey-Orozco</v>
      </c>
    </row>
    <row r="4558" spans="1:16">
      <c r="A4558" t="s">
        <v>5205</v>
      </c>
      <c r="B4558" s="5">
        <v>44965</v>
      </c>
      <c r="C4558" t="s">
        <v>114</v>
      </c>
      <c r="D4558" t="s">
        <v>602</v>
      </c>
      <c r="E4558">
        <v>6</v>
      </c>
      <c r="F4558" t="str">
        <f t="shared" si="284"/>
        <v>Bulk</v>
      </c>
      <c r="G4558" s="3">
        <v>315</v>
      </c>
      <c r="H4558">
        <v>10</v>
      </c>
      <c r="I4558" t="str">
        <f t="shared" si="285"/>
        <v>discounted</v>
      </c>
      <c r="J4558" s="3">
        <f>Table3[[#This Row],[Quantity_Sold]]*Table3[[#This Row],[Selling_Price]]</f>
        <v>1890</v>
      </c>
      <c r="K4558" s="3">
        <f t="shared" si="286"/>
        <v>31.5</v>
      </c>
      <c r="L4558" s="3">
        <f t="shared" si="287"/>
        <v>1858.5</v>
      </c>
      <c r="M4558" s="3" t="str">
        <f>TEXT(Table3[[#This Row],[Date]], "mmmm")</f>
        <v>February</v>
      </c>
      <c r="N4558" s="3" t="str">
        <f>_xlfn.XLOOKUP(D4558,Customers!A:A,Customers!B:B )</f>
        <v>Spears, Matthews and Ellis</v>
      </c>
      <c r="O4558" s="3" t="str">
        <f>_xlfn.XLOOKUP(C4558,Books!A:A,Books!B:B)</f>
        <v>Detail difficult power</v>
      </c>
      <c r="P4558" s="3" t="str">
        <f>INDEX(Customers!B:B,MATCH(D4558,Customers!A:A,0))</f>
        <v>Spears, Matthews and Ellis</v>
      </c>
    </row>
    <row r="4559" spans="1:16">
      <c r="A4559" t="s">
        <v>5206</v>
      </c>
      <c r="B4559" s="5">
        <v>44975</v>
      </c>
      <c r="C4559" t="s">
        <v>76</v>
      </c>
      <c r="D4559" t="s">
        <v>566</v>
      </c>
      <c r="E4559">
        <v>9</v>
      </c>
      <c r="F4559" t="str">
        <f t="shared" si="284"/>
        <v>Bulk</v>
      </c>
      <c r="G4559" s="3">
        <v>305</v>
      </c>
      <c r="H4559">
        <v>5</v>
      </c>
      <c r="I4559" t="str">
        <f t="shared" si="285"/>
        <v>discounted</v>
      </c>
      <c r="J4559" s="3">
        <f>Table3[[#This Row],[Quantity_Sold]]*Table3[[#This Row],[Selling_Price]]</f>
        <v>2745</v>
      </c>
      <c r="K4559" s="3">
        <f t="shared" si="286"/>
        <v>15.25</v>
      </c>
      <c r="L4559" s="3">
        <f t="shared" si="287"/>
        <v>2729.75</v>
      </c>
      <c r="M4559" s="3" t="str">
        <f>TEXT(Table3[[#This Row],[Date]], "mmmm")</f>
        <v>February</v>
      </c>
      <c r="N4559" s="3" t="str">
        <f>_xlfn.XLOOKUP(D4559,Customers!A:A,Customers!B:B )</f>
        <v>Benson, Cervantes and Johnson</v>
      </c>
      <c r="O4559" s="3" t="str">
        <f>_xlfn.XLOOKUP(C4559,Books!A:A,Books!B:B)</f>
        <v>Above treatment</v>
      </c>
      <c r="P4559" s="3" t="str">
        <f>INDEX(Customers!B:B,MATCH(D4559,Customers!A:A,0))</f>
        <v>Benson, Cervantes and Johnson</v>
      </c>
    </row>
    <row r="4560" spans="1:16">
      <c r="A4560" t="s">
        <v>5207</v>
      </c>
      <c r="B4560" s="5">
        <v>44962</v>
      </c>
      <c r="C4560" t="s">
        <v>15</v>
      </c>
      <c r="D4560" t="s">
        <v>242</v>
      </c>
      <c r="E4560">
        <v>2</v>
      </c>
      <c r="F4560" t="str">
        <f t="shared" si="284"/>
        <v>normal</v>
      </c>
      <c r="G4560" s="3">
        <v>248</v>
      </c>
      <c r="H4560">
        <v>5</v>
      </c>
      <c r="I4560" t="str">
        <f t="shared" si="285"/>
        <v>discounted</v>
      </c>
      <c r="J4560" s="3">
        <f>Table3[[#This Row],[Quantity_Sold]]*Table3[[#This Row],[Selling_Price]]</f>
        <v>496</v>
      </c>
      <c r="K4560" s="3">
        <f t="shared" si="286"/>
        <v>12.4</v>
      </c>
      <c r="L4560" s="3">
        <f t="shared" si="287"/>
        <v>483.6</v>
      </c>
      <c r="M4560" s="3" t="str">
        <f>TEXT(Table3[[#This Row],[Date]], "mmmm")</f>
        <v>February</v>
      </c>
      <c r="N4560" s="3" t="str">
        <f>_xlfn.XLOOKUP(D4560,Customers!A:A,Customers!B:B )</f>
        <v>Porter Ltd</v>
      </c>
      <c r="O4560" s="3" t="str">
        <f>_xlfn.XLOOKUP(C4560,Books!A:A,Books!B:B)</f>
        <v>Especially father down</v>
      </c>
      <c r="P4560" s="3" t="str">
        <f>INDEX(Customers!B:B,MATCH(D4560,Customers!A:A,0))</f>
        <v>Porter Ltd</v>
      </c>
    </row>
    <row r="4561" spans="1:16">
      <c r="A4561" t="s">
        <v>5208</v>
      </c>
      <c r="B4561" s="5">
        <v>44961</v>
      </c>
      <c r="C4561" t="s">
        <v>30</v>
      </c>
      <c r="D4561" t="s">
        <v>310</v>
      </c>
      <c r="E4561">
        <v>10</v>
      </c>
      <c r="F4561" t="str">
        <f t="shared" si="284"/>
        <v>Bulk</v>
      </c>
      <c r="G4561" s="3">
        <v>281</v>
      </c>
      <c r="H4561">
        <v>15</v>
      </c>
      <c r="I4561" t="str">
        <f t="shared" si="285"/>
        <v>discounted</v>
      </c>
      <c r="J4561" s="3">
        <f>Table3[[#This Row],[Quantity_Sold]]*Table3[[#This Row],[Selling_Price]]</f>
        <v>2810</v>
      </c>
      <c r="K4561" s="3">
        <f t="shared" si="286"/>
        <v>42.15</v>
      </c>
      <c r="L4561" s="3">
        <f t="shared" si="287"/>
        <v>2767.85</v>
      </c>
      <c r="M4561" s="3" t="str">
        <f>TEXT(Table3[[#This Row],[Date]], "mmmm")</f>
        <v>February</v>
      </c>
      <c r="N4561" s="3" t="str">
        <f>_xlfn.XLOOKUP(D4561,Customers!A:A,Customers!B:B )</f>
        <v>Jackson-Hays</v>
      </c>
      <c r="O4561" s="3" t="str">
        <f>_xlfn.XLOOKUP(C4561,Books!A:A,Books!B:B)</f>
        <v>Remember serve</v>
      </c>
      <c r="P4561" s="3" t="str">
        <f>INDEX(Customers!B:B,MATCH(D4561,Customers!A:A,0))</f>
        <v>Jackson-Hays</v>
      </c>
    </row>
    <row r="4562" spans="1:16">
      <c r="A4562" t="s">
        <v>5209</v>
      </c>
      <c r="B4562" s="5">
        <v>44979</v>
      </c>
      <c r="C4562" t="s">
        <v>104</v>
      </c>
      <c r="D4562" t="s">
        <v>194</v>
      </c>
      <c r="E4562">
        <v>6</v>
      </c>
      <c r="F4562" t="str">
        <f t="shared" si="284"/>
        <v>Bulk</v>
      </c>
      <c r="G4562" s="3">
        <v>465</v>
      </c>
      <c r="H4562">
        <v>10</v>
      </c>
      <c r="I4562" t="str">
        <f t="shared" si="285"/>
        <v>discounted</v>
      </c>
      <c r="J4562" s="3">
        <f>Table3[[#This Row],[Quantity_Sold]]*Table3[[#This Row],[Selling_Price]]</f>
        <v>2790</v>
      </c>
      <c r="K4562" s="3">
        <f t="shared" si="286"/>
        <v>46.5</v>
      </c>
      <c r="L4562" s="3">
        <f t="shared" si="287"/>
        <v>2743.5</v>
      </c>
      <c r="M4562" s="3" t="str">
        <f>TEXT(Table3[[#This Row],[Date]], "mmmm")</f>
        <v>February</v>
      </c>
      <c r="N4562" s="3" t="str">
        <f>_xlfn.XLOOKUP(D4562,Customers!A:A,Customers!B:B )</f>
        <v>Cook-Rocha</v>
      </c>
      <c r="O4562" s="3" t="str">
        <f>_xlfn.XLOOKUP(C4562,Books!A:A,Books!B:B)</f>
        <v>Process find daughter</v>
      </c>
      <c r="P4562" s="3" t="str">
        <f>INDEX(Customers!B:B,MATCH(D4562,Customers!A:A,0))</f>
        <v>Cook-Rocha</v>
      </c>
    </row>
    <row r="4563" spans="1:16">
      <c r="A4563" t="s">
        <v>5210</v>
      </c>
      <c r="B4563" s="5">
        <v>44960</v>
      </c>
      <c r="C4563" t="s">
        <v>116</v>
      </c>
      <c r="D4563" t="s">
        <v>266</v>
      </c>
      <c r="E4563">
        <v>8</v>
      </c>
      <c r="F4563" t="str">
        <f t="shared" si="284"/>
        <v>Bulk</v>
      </c>
      <c r="G4563" s="3">
        <v>209</v>
      </c>
      <c r="H4563">
        <v>10</v>
      </c>
      <c r="I4563" t="str">
        <f t="shared" si="285"/>
        <v>discounted</v>
      </c>
      <c r="J4563" s="3">
        <f>Table3[[#This Row],[Quantity_Sold]]*Table3[[#This Row],[Selling_Price]]</f>
        <v>1672</v>
      </c>
      <c r="K4563" s="3">
        <f t="shared" si="286"/>
        <v>20.9</v>
      </c>
      <c r="L4563" s="3">
        <f t="shared" si="287"/>
        <v>1651.1</v>
      </c>
      <c r="M4563" s="3" t="str">
        <f>TEXT(Table3[[#This Row],[Date]], "mmmm")</f>
        <v>February</v>
      </c>
      <c r="N4563" s="3" t="str">
        <f>_xlfn.XLOOKUP(D4563,Customers!A:A,Customers!B:B )</f>
        <v>Pennington-Knox</v>
      </c>
      <c r="O4563" s="3" t="str">
        <f>_xlfn.XLOOKUP(C4563,Books!A:A,Books!B:B)</f>
        <v>Present positive</v>
      </c>
      <c r="P4563" s="3" t="str">
        <f>INDEX(Customers!B:B,MATCH(D4563,Customers!A:A,0))</f>
        <v>Pennington-Knox</v>
      </c>
    </row>
    <row r="4564" spans="1:16">
      <c r="A4564" t="s">
        <v>5211</v>
      </c>
      <c r="B4564" s="5">
        <v>44966</v>
      </c>
      <c r="C4564" t="s">
        <v>60</v>
      </c>
      <c r="D4564" t="s">
        <v>178</v>
      </c>
      <c r="E4564">
        <v>6</v>
      </c>
      <c r="F4564" t="str">
        <f t="shared" si="284"/>
        <v>Bulk</v>
      </c>
      <c r="G4564" s="3">
        <v>459</v>
      </c>
      <c r="H4564">
        <v>15</v>
      </c>
      <c r="I4564" t="str">
        <f t="shared" si="285"/>
        <v>discounted</v>
      </c>
      <c r="J4564" s="3">
        <f>Table3[[#This Row],[Quantity_Sold]]*Table3[[#This Row],[Selling_Price]]</f>
        <v>2754</v>
      </c>
      <c r="K4564" s="3">
        <f t="shared" si="286"/>
        <v>68.849999999999994</v>
      </c>
      <c r="L4564" s="3">
        <f t="shared" si="287"/>
        <v>2685.15</v>
      </c>
      <c r="M4564" s="3" t="str">
        <f>TEXT(Table3[[#This Row],[Date]], "mmmm")</f>
        <v>February</v>
      </c>
      <c r="N4564" s="3" t="str">
        <f>_xlfn.XLOOKUP(D4564,Customers!A:A,Customers!B:B )</f>
        <v>Ross, Ballard and Clark</v>
      </c>
      <c r="O4564" s="3" t="str">
        <f>_xlfn.XLOOKUP(C4564,Books!A:A,Books!B:B)</f>
        <v>Whatever method</v>
      </c>
      <c r="P4564" s="3" t="str">
        <f>INDEX(Customers!B:B,MATCH(D4564,Customers!A:A,0))</f>
        <v>Ross, Ballard and Clark</v>
      </c>
    </row>
    <row r="4565" spans="1:16">
      <c r="A4565" t="s">
        <v>5212</v>
      </c>
      <c r="B4565" s="5">
        <v>44974</v>
      </c>
      <c r="C4565" t="s">
        <v>52</v>
      </c>
      <c r="D4565" t="s">
        <v>168</v>
      </c>
      <c r="E4565">
        <v>5</v>
      </c>
      <c r="F4565" t="str">
        <f t="shared" si="284"/>
        <v>normal</v>
      </c>
      <c r="G4565" s="3">
        <v>441</v>
      </c>
      <c r="H4565">
        <v>10</v>
      </c>
      <c r="I4565" t="str">
        <f t="shared" si="285"/>
        <v>discounted</v>
      </c>
      <c r="J4565" s="3">
        <f>Table3[[#This Row],[Quantity_Sold]]*Table3[[#This Row],[Selling_Price]]</f>
        <v>2205</v>
      </c>
      <c r="K4565" s="3">
        <f t="shared" si="286"/>
        <v>44.1</v>
      </c>
      <c r="L4565" s="3">
        <f t="shared" si="287"/>
        <v>2160.9</v>
      </c>
      <c r="M4565" s="3" t="str">
        <f>TEXT(Table3[[#This Row],[Date]], "mmmm")</f>
        <v>February</v>
      </c>
      <c r="N4565" s="3" t="str">
        <f>_xlfn.XLOOKUP(D4565,Customers!A:A,Customers!B:B )</f>
        <v>Maldonado, Miller and Thomas</v>
      </c>
      <c r="O4565" s="3" t="str">
        <f>_xlfn.XLOOKUP(C4565,Books!A:A,Books!B:B)</f>
        <v>Hope meet thing</v>
      </c>
      <c r="P4565" s="3" t="str">
        <f>INDEX(Customers!B:B,MATCH(D4565,Customers!A:A,0))</f>
        <v>Maldonado, Miller and Thomas</v>
      </c>
    </row>
    <row r="4566" spans="1:16">
      <c r="A4566" t="s">
        <v>5213</v>
      </c>
      <c r="B4566" s="5">
        <v>44962</v>
      </c>
      <c r="C4566" t="s">
        <v>30</v>
      </c>
      <c r="D4566" t="s">
        <v>626</v>
      </c>
      <c r="E4566">
        <v>5</v>
      </c>
      <c r="F4566" t="str">
        <f t="shared" si="284"/>
        <v>normal</v>
      </c>
      <c r="G4566" s="3">
        <v>281</v>
      </c>
      <c r="H4566">
        <v>0</v>
      </c>
      <c r="I4566" t="str">
        <f t="shared" si="285"/>
        <v>full price</v>
      </c>
      <c r="J4566" s="3">
        <f>Table3[[#This Row],[Quantity_Sold]]*Table3[[#This Row],[Selling_Price]]</f>
        <v>1405</v>
      </c>
      <c r="K4566" s="3">
        <f t="shared" si="286"/>
        <v>0</v>
      </c>
      <c r="L4566" s="3">
        <f t="shared" si="287"/>
        <v>1405</v>
      </c>
      <c r="M4566" s="3" t="str">
        <f>TEXT(Table3[[#This Row],[Date]], "mmmm")</f>
        <v>February</v>
      </c>
      <c r="N4566" s="3" t="str">
        <f>_xlfn.XLOOKUP(D4566,Customers!A:A,Customers!B:B )</f>
        <v>Young Ltd</v>
      </c>
      <c r="O4566" s="3" t="str">
        <f>_xlfn.XLOOKUP(C4566,Books!A:A,Books!B:B)</f>
        <v>Remember serve</v>
      </c>
      <c r="P4566" s="3" t="str">
        <f>INDEX(Customers!B:B,MATCH(D4566,Customers!A:A,0))</f>
        <v>Young Ltd</v>
      </c>
    </row>
    <row r="4567" spans="1:16">
      <c r="A4567" t="s">
        <v>5214</v>
      </c>
      <c r="B4567" s="5">
        <v>44968</v>
      </c>
      <c r="C4567" t="s">
        <v>82</v>
      </c>
      <c r="D4567" t="s">
        <v>546</v>
      </c>
      <c r="E4567">
        <v>2</v>
      </c>
      <c r="F4567" t="str">
        <f t="shared" si="284"/>
        <v>normal</v>
      </c>
      <c r="G4567" s="3">
        <v>373</v>
      </c>
      <c r="H4567">
        <v>10</v>
      </c>
      <c r="I4567" t="str">
        <f t="shared" si="285"/>
        <v>discounted</v>
      </c>
      <c r="J4567" s="3">
        <f>Table3[[#This Row],[Quantity_Sold]]*Table3[[#This Row],[Selling_Price]]</f>
        <v>746</v>
      </c>
      <c r="K4567" s="3">
        <f t="shared" si="286"/>
        <v>37.299999999999997</v>
      </c>
      <c r="L4567" s="3">
        <f t="shared" si="287"/>
        <v>708.7</v>
      </c>
      <c r="M4567" s="3" t="str">
        <f>TEXT(Table3[[#This Row],[Date]], "mmmm")</f>
        <v>February</v>
      </c>
      <c r="N4567" s="3" t="str">
        <f>_xlfn.XLOOKUP(D4567,Customers!A:A,Customers!B:B )</f>
        <v>Sanford Group</v>
      </c>
      <c r="O4567" s="3" t="str">
        <f>_xlfn.XLOOKUP(C4567,Books!A:A,Books!B:B)</f>
        <v>Light leader expect</v>
      </c>
      <c r="P4567" s="3" t="str">
        <f>INDEX(Customers!B:B,MATCH(D4567,Customers!A:A,0))</f>
        <v>Sanford Group</v>
      </c>
    </row>
    <row r="4568" spans="1:16">
      <c r="A4568" t="s">
        <v>5215</v>
      </c>
      <c r="B4568" s="5">
        <v>44974</v>
      </c>
      <c r="C4568" t="s">
        <v>38</v>
      </c>
      <c r="D4568" t="s">
        <v>147</v>
      </c>
      <c r="E4568">
        <v>9</v>
      </c>
      <c r="F4568" t="str">
        <f t="shared" si="284"/>
        <v>Bulk</v>
      </c>
      <c r="G4568" s="3">
        <v>417</v>
      </c>
      <c r="H4568">
        <v>15</v>
      </c>
      <c r="I4568" t="str">
        <f t="shared" si="285"/>
        <v>discounted</v>
      </c>
      <c r="J4568" s="3">
        <f>Table3[[#This Row],[Quantity_Sold]]*Table3[[#This Row],[Selling_Price]]</f>
        <v>3753</v>
      </c>
      <c r="K4568" s="3">
        <f t="shared" si="286"/>
        <v>62.55</v>
      </c>
      <c r="L4568" s="3">
        <f t="shared" si="287"/>
        <v>3690.45</v>
      </c>
      <c r="M4568" s="3" t="str">
        <f>TEXT(Table3[[#This Row],[Date]], "mmmm")</f>
        <v>February</v>
      </c>
      <c r="N4568" s="3" t="str">
        <f>_xlfn.XLOOKUP(D4568,Customers!A:A,Customers!B:B )</f>
        <v>Callahan-Sullivan</v>
      </c>
      <c r="O4568" s="3" t="str">
        <f>_xlfn.XLOOKUP(C4568,Books!A:A,Books!B:B)</f>
        <v>Impact believe worker look</v>
      </c>
      <c r="P4568" s="3" t="str">
        <f>INDEX(Customers!B:B,MATCH(D4568,Customers!A:A,0))</f>
        <v>Callahan-Sullivan</v>
      </c>
    </row>
    <row r="4569" spans="1:16">
      <c r="A4569" t="s">
        <v>5216</v>
      </c>
      <c r="B4569" s="5">
        <v>44959</v>
      </c>
      <c r="C4569" t="s">
        <v>88</v>
      </c>
      <c r="D4569" t="s">
        <v>438</v>
      </c>
      <c r="E4569">
        <v>4</v>
      </c>
      <c r="F4569" t="str">
        <f t="shared" si="284"/>
        <v>normal</v>
      </c>
      <c r="G4569" s="3">
        <v>456</v>
      </c>
      <c r="H4569">
        <v>5</v>
      </c>
      <c r="I4569" t="str">
        <f t="shared" si="285"/>
        <v>discounted</v>
      </c>
      <c r="J4569" s="3">
        <f>Table3[[#This Row],[Quantity_Sold]]*Table3[[#This Row],[Selling_Price]]</f>
        <v>1824</v>
      </c>
      <c r="K4569" s="3">
        <f t="shared" si="286"/>
        <v>22.8</v>
      </c>
      <c r="L4569" s="3">
        <f t="shared" si="287"/>
        <v>1801.2</v>
      </c>
      <c r="M4569" s="3" t="str">
        <f>TEXT(Table3[[#This Row],[Date]], "mmmm")</f>
        <v>February</v>
      </c>
      <c r="N4569" s="3" t="str">
        <f>_xlfn.XLOOKUP(D4569,Customers!A:A,Customers!B:B )</f>
        <v>Wolfe-Spencer</v>
      </c>
      <c r="O4569" s="3" t="str">
        <f>_xlfn.XLOOKUP(C4569,Books!A:A,Books!B:B)</f>
        <v>Lay chance</v>
      </c>
      <c r="P4569" s="3" t="str">
        <f>INDEX(Customers!B:B,MATCH(D4569,Customers!A:A,0))</f>
        <v>Wolfe-Spencer</v>
      </c>
    </row>
    <row r="4570" spans="1:16">
      <c r="A4570" t="s">
        <v>5217</v>
      </c>
      <c r="B4570" s="5">
        <v>44983</v>
      </c>
      <c r="C4570" t="s">
        <v>10</v>
      </c>
      <c r="D4570" t="s">
        <v>434</v>
      </c>
      <c r="E4570">
        <v>5</v>
      </c>
      <c r="F4570" t="str">
        <f t="shared" si="284"/>
        <v>normal</v>
      </c>
      <c r="G4570" s="3">
        <v>167</v>
      </c>
      <c r="H4570">
        <v>5</v>
      </c>
      <c r="I4570" t="str">
        <f t="shared" si="285"/>
        <v>discounted</v>
      </c>
      <c r="J4570" s="3">
        <f>Table3[[#This Row],[Quantity_Sold]]*Table3[[#This Row],[Selling_Price]]</f>
        <v>835</v>
      </c>
      <c r="K4570" s="3">
        <f t="shared" si="286"/>
        <v>8.35</v>
      </c>
      <c r="L4570" s="3">
        <f t="shared" si="287"/>
        <v>826.65</v>
      </c>
      <c r="M4570" s="3" t="str">
        <f>TEXT(Table3[[#This Row],[Date]], "mmmm")</f>
        <v>February</v>
      </c>
      <c r="N4570" s="3" t="str">
        <f>_xlfn.XLOOKUP(D4570,Customers!A:A,Customers!B:B )</f>
        <v>Gonzalez-Tran</v>
      </c>
      <c r="O4570" s="3" t="str">
        <f>_xlfn.XLOOKUP(C4570,Books!A:A,Books!B:B)</f>
        <v>Late</v>
      </c>
      <c r="P4570" s="3" t="str">
        <f>INDEX(Customers!B:B,MATCH(D4570,Customers!A:A,0))</f>
        <v>Gonzalez-Tran</v>
      </c>
    </row>
    <row r="4571" spans="1:16">
      <c r="A4571" t="s">
        <v>5218</v>
      </c>
      <c r="B4571" s="5">
        <v>44968</v>
      </c>
      <c r="C4571" t="s">
        <v>106</v>
      </c>
      <c r="D4571" t="s">
        <v>378</v>
      </c>
      <c r="E4571">
        <v>4</v>
      </c>
      <c r="F4571" t="str">
        <f t="shared" si="284"/>
        <v>normal</v>
      </c>
      <c r="G4571" s="3">
        <v>219</v>
      </c>
      <c r="H4571">
        <v>15</v>
      </c>
      <c r="I4571" t="str">
        <f t="shared" si="285"/>
        <v>discounted</v>
      </c>
      <c r="J4571" s="3">
        <f>Table3[[#This Row],[Quantity_Sold]]*Table3[[#This Row],[Selling_Price]]</f>
        <v>876</v>
      </c>
      <c r="K4571" s="3">
        <f t="shared" si="286"/>
        <v>32.85</v>
      </c>
      <c r="L4571" s="3">
        <f t="shared" si="287"/>
        <v>843.15</v>
      </c>
      <c r="M4571" s="3" t="str">
        <f>TEXT(Table3[[#This Row],[Date]], "mmmm")</f>
        <v>February</v>
      </c>
      <c r="N4571" s="3" t="str">
        <f>_xlfn.XLOOKUP(D4571,Customers!A:A,Customers!B:B )</f>
        <v>Aguirre Group</v>
      </c>
      <c r="O4571" s="3" t="str">
        <f>_xlfn.XLOOKUP(C4571,Books!A:A,Books!B:B)</f>
        <v>Some may</v>
      </c>
      <c r="P4571" s="3" t="str">
        <f>INDEX(Customers!B:B,MATCH(D4571,Customers!A:A,0))</f>
        <v>Aguirre Group</v>
      </c>
    </row>
    <row r="4572" spans="1:16">
      <c r="A4572" t="s">
        <v>5219</v>
      </c>
      <c r="B4572" s="5">
        <v>44967</v>
      </c>
      <c r="C4572" t="s">
        <v>38</v>
      </c>
      <c r="D4572" t="s">
        <v>402</v>
      </c>
      <c r="E4572">
        <v>4</v>
      </c>
      <c r="F4572" t="str">
        <f t="shared" si="284"/>
        <v>normal</v>
      </c>
      <c r="G4572" s="3">
        <v>417</v>
      </c>
      <c r="H4572">
        <v>15</v>
      </c>
      <c r="I4572" t="str">
        <f t="shared" si="285"/>
        <v>discounted</v>
      </c>
      <c r="J4572" s="3">
        <f>Table3[[#This Row],[Quantity_Sold]]*Table3[[#This Row],[Selling_Price]]</f>
        <v>1668</v>
      </c>
      <c r="K4572" s="3">
        <f t="shared" si="286"/>
        <v>62.55</v>
      </c>
      <c r="L4572" s="3">
        <f t="shared" si="287"/>
        <v>1605.45</v>
      </c>
      <c r="M4572" s="3" t="str">
        <f>TEXT(Table3[[#This Row],[Date]], "mmmm")</f>
        <v>February</v>
      </c>
      <c r="N4572" s="3" t="str">
        <f>_xlfn.XLOOKUP(D4572,Customers!A:A,Customers!B:B )</f>
        <v>Caldwell PLC</v>
      </c>
      <c r="O4572" s="3" t="str">
        <f>_xlfn.XLOOKUP(C4572,Books!A:A,Books!B:B)</f>
        <v>Impact believe worker look</v>
      </c>
      <c r="P4572" s="3" t="str">
        <f>INDEX(Customers!B:B,MATCH(D4572,Customers!A:A,0))</f>
        <v>Caldwell PLC</v>
      </c>
    </row>
    <row r="4573" spans="1:16">
      <c r="A4573" t="s">
        <v>5220</v>
      </c>
      <c r="B4573" s="5">
        <v>44961</v>
      </c>
      <c r="C4573" t="s">
        <v>74</v>
      </c>
      <c r="D4573" t="s">
        <v>532</v>
      </c>
      <c r="E4573">
        <v>7</v>
      </c>
      <c r="F4573" t="str">
        <f t="shared" si="284"/>
        <v>Bulk</v>
      </c>
      <c r="G4573" s="3">
        <v>347</v>
      </c>
      <c r="H4573">
        <v>0</v>
      </c>
      <c r="I4573" t="str">
        <f t="shared" si="285"/>
        <v>full price</v>
      </c>
      <c r="J4573" s="3">
        <f>Table3[[#This Row],[Quantity_Sold]]*Table3[[#This Row],[Selling_Price]]</f>
        <v>2429</v>
      </c>
      <c r="K4573" s="3">
        <f t="shared" si="286"/>
        <v>0</v>
      </c>
      <c r="L4573" s="3">
        <f t="shared" si="287"/>
        <v>2429</v>
      </c>
      <c r="M4573" s="3" t="str">
        <f>TEXT(Table3[[#This Row],[Date]], "mmmm")</f>
        <v>February</v>
      </c>
      <c r="N4573" s="3" t="str">
        <f>_xlfn.XLOOKUP(D4573,Customers!A:A,Customers!B:B )</f>
        <v>Bender Group</v>
      </c>
      <c r="O4573" s="3" t="str">
        <f>_xlfn.XLOOKUP(C4573,Books!A:A,Books!B:B)</f>
        <v>Think either pressure</v>
      </c>
      <c r="P4573" s="3" t="str">
        <f>INDEX(Customers!B:B,MATCH(D4573,Customers!A:A,0))</f>
        <v>Bender Group</v>
      </c>
    </row>
    <row r="4574" spans="1:16">
      <c r="A4574" t="s">
        <v>5221</v>
      </c>
      <c r="B4574" s="5">
        <v>44978</v>
      </c>
      <c r="C4574" t="s">
        <v>88</v>
      </c>
      <c r="D4574" t="s">
        <v>590</v>
      </c>
      <c r="E4574">
        <v>8</v>
      </c>
      <c r="F4574" t="str">
        <f t="shared" si="284"/>
        <v>Bulk</v>
      </c>
      <c r="G4574" s="3">
        <v>456</v>
      </c>
      <c r="H4574">
        <v>15</v>
      </c>
      <c r="I4574" t="str">
        <f t="shared" si="285"/>
        <v>discounted</v>
      </c>
      <c r="J4574" s="3">
        <f>Table3[[#This Row],[Quantity_Sold]]*Table3[[#This Row],[Selling_Price]]</f>
        <v>3648</v>
      </c>
      <c r="K4574" s="3">
        <f t="shared" si="286"/>
        <v>68.400000000000006</v>
      </c>
      <c r="L4574" s="3">
        <f t="shared" si="287"/>
        <v>3579.6</v>
      </c>
      <c r="M4574" s="3" t="str">
        <f>TEXT(Table3[[#This Row],[Date]], "mmmm")</f>
        <v>February</v>
      </c>
      <c r="N4574" s="3" t="str">
        <f>_xlfn.XLOOKUP(D4574,Customers!A:A,Customers!B:B )</f>
        <v>Mills, Robles and Smith</v>
      </c>
      <c r="O4574" s="3" t="str">
        <f>_xlfn.XLOOKUP(C4574,Books!A:A,Books!B:B)</f>
        <v>Lay chance</v>
      </c>
      <c r="P4574" s="3" t="str">
        <f>INDEX(Customers!B:B,MATCH(D4574,Customers!A:A,0))</f>
        <v>Mills, Robles and Smith</v>
      </c>
    </row>
    <row r="4575" spans="1:16">
      <c r="A4575" t="s">
        <v>5222</v>
      </c>
      <c r="B4575" s="5">
        <v>44985</v>
      </c>
      <c r="C4575" t="s">
        <v>13</v>
      </c>
      <c r="D4575" t="s">
        <v>462</v>
      </c>
      <c r="E4575">
        <v>10</v>
      </c>
      <c r="F4575" t="str">
        <f t="shared" si="284"/>
        <v>Bulk</v>
      </c>
      <c r="G4575" s="3">
        <v>354</v>
      </c>
      <c r="H4575">
        <v>5</v>
      </c>
      <c r="I4575" t="str">
        <f t="shared" si="285"/>
        <v>discounted</v>
      </c>
      <c r="J4575" s="3">
        <f>Table3[[#This Row],[Quantity_Sold]]*Table3[[#This Row],[Selling_Price]]</f>
        <v>3540</v>
      </c>
      <c r="K4575" s="3">
        <f t="shared" si="286"/>
        <v>17.7</v>
      </c>
      <c r="L4575" s="3">
        <f t="shared" si="287"/>
        <v>3522.3</v>
      </c>
      <c r="M4575" s="3" t="str">
        <f>TEXT(Table3[[#This Row],[Date]], "mmmm")</f>
        <v>February</v>
      </c>
      <c r="N4575" s="3" t="str">
        <f>_xlfn.XLOOKUP(D4575,Customers!A:A,Customers!B:B )</f>
        <v>Harris Ltd</v>
      </c>
      <c r="O4575" s="3" t="str">
        <f>_xlfn.XLOOKUP(C4575,Books!A:A,Books!B:B)</f>
        <v>Food ability</v>
      </c>
      <c r="P4575" s="3" t="str">
        <f>INDEX(Customers!B:B,MATCH(D4575,Customers!A:A,0))</f>
        <v>Harris Ltd</v>
      </c>
    </row>
    <row r="4576" spans="1:16">
      <c r="A4576" t="s">
        <v>5223</v>
      </c>
      <c r="B4576" s="5">
        <v>44968</v>
      </c>
      <c r="C4576" t="s">
        <v>4</v>
      </c>
      <c r="D4576" t="s">
        <v>312</v>
      </c>
      <c r="E4576">
        <v>3</v>
      </c>
      <c r="F4576" t="str">
        <f t="shared" si="284"/>
        <v>normal</v>
      </c>
      <c r="G4576" s="3">
        <v>418</v>
      </c>
      <c r="H4576">
        <v>15</v>
      </c>
      <c r="I4576" t="str">
        <f t="shared" si="285"/>
        <v>discounted</v>
      </c>
      <c r="J4576" s="3">
        <f>Table3[[#This Row],[Quantity_Sold]]*Table3[[#This Row],[Selling_Price]]</f>
        <v>1254</v>
      </c>
      <c r="K4576" s="3">
        <f t="shared" si="286"/>
        <v>62.7</v>
      </c>
      <c r="L4576" s="3">
        <f t="shared" si="287"/>
        <v>1191.3</v>
      </c>
      <c r="M4576" s="3" t="str">
        <f>TEXT(Table3[[#This Row],[Date]], "mmmm")</f>
        <v>February</v>
      </c>
      <c r="N4576" s="3" t="str">
        <f>_xlfn.XLOOKUP(D4576,Customers!A:A,Customers!B:B )</f>
        <v>White and Sons</v>
      </c>
      <c r="O4576" s="3" t="str">
        <f>_xlfn.XLOOKUP(C4576,Books!A:A,Books!B:B)</f>
        <v>Arrive ok</v>
      </c>
      <c r="P4576" s="3" t="str">
        <f>INDEX(Customers!B:B,MATCH(D4576,Customers!A:A,0))</f>
        <v>White and Sons</v>
      </c>
    </row>
    <row r="4577" spans="1:16">
      <c r="A4577" t="s">
        <v>5224</v>
      </c>
      <c r="B4577" s="5">
        <v>44965</v>
      </c>
      <c r="C4577" t="s">
        <v>36</v>
      </c>
      <c r="D4577" t="s">
        <v>145</v>
      </c>
      <c r="E4577">
        <v>4</v>
      </c>
      <c r="F4577" t="str">
        <f t="shared" si="284"/>
        <v>normal</v>
      </c>
      <c r="G4577" s="3">
        <v>420</v>
      </c>
      <c r="H4577">
        <v>0</v>
      </c>
      <c r="I4577" t="str">
        <f t="shared" si="285"/>
        <v>full price</v>
      </c>
      <c r="J4577" s="3">
        <f>Table3[[#This Row],[Quantity_Sold]]*Table3[[#This Row],[Selling_Price]]</f>
        <v>1680</v>
      </c>
      <c r="K4577" s="3">
        <f t="shared" si="286"/>
        <v>0</v>
      </c>
      <c r="L4577" s="3">
        <f t="shared" si="287"/>
        <v>1680</v>
      </c>
      <c r="M4577" s="3" t="str">
        <f>TEXT(Table3[[#This Row],[Date]], "mmmm")</f>
        <v>February</v>
      </c>
      <c r="N4577" s="3" t="str">
        <f>_xlfn.XLOOKUP(D4577,Customers!A:A,Customers!B:B )</f>
        <v>Curtis-Hatfield</v>
      </c>
      <c r="O4577" s="3" t="str">
        <f>_xlfn.XLOOKUP(C4577,Books!A:A,Books!B:B)</f>
        <v>Try fast</v>
      </c>
      <c r="P4577" s="3" t="str">
        <f>INDEX(Customers!B:B,MATCH(D4577,Customers!A:A,0))</f>
        <v>Curtis-Hatfield</v>
      </c>
    </row>
    <row r="4578" spans="1:16">
      <c r="A4578" t="s">
        <v>5225</v>
      </c>
      <c r="B4578" s="5">
        <v>44980</v>
      </c>
      <c r="C4578" t="s">
        <v>110</v>
      </c>
      <c r="D4578" t="s">
        <v>342</v>
      </c>
      <c r="E4578">
        <v>5</v>
      </c>
      <c r="F4578" t="str">
        <f t="shared" si="284"/>
        <v>normal</v>
      </c>
      <c r="G4578" s="3">
        <v>451</v>
      </c>
      <c r="H4578">
        <v>0</v>
      </c>
      <c r="I4578" t="str">
        <f t="shared" si="285"/>
        <v>full price</v>
      </c>
      <c r="J4578" s="3">
        <f>Table3[[#This Row],[Quantity_Sold]]*Table3[[#This Row],[Selling_Price]]</f>
        <v>2255</v>
      </c>
      <c r="K4578" s="3">
        <f t="shared" si="286"/>
        <v>0</v>
      </c>
      <c r="L4578" s="3">
        <f t="shared" si="287"/>
        <v>2255</v>
      </c>
      <c r="M4578" s="3" t="str">
        <f>TEXT(Table3[[#This Row],[Date]], "mmmm")</f>
        <v>February</v>
      </c>
      <c r="N4578" s="3" t="str">
        <f>_xlfn.XLOOKUP(D4578,Customers!A:A,Customers!B:B )</f>
        <v>Cooper-Bennett</v>
      </c>
      <c r="O4578" s="3" t="str">
        <f>_xlfn.XLOOKUP(C4578,Books!A:A,Books!B:B)</f>
        <v>Sense produce</v>
      </c>
      <c r="P4578" s="3" t="str">
        <f>INDEX(Customers!B:B,MATCH(D4578,Customers!A:A,0))</f>
        <v>Cooper-Bennett</v>
      </c>
    </row>
    <row r="4579" spans="1:16">
      <c r="A4579" t="s">
        <v>5226</v>
      </c>
      <c r="B4579" s="5">
        <v>44981</v>
      </c>
      <c r="C4579" t="s">
        <v>44</v>
      </c>
      <c r="D4579" t="s">
        <v>562</v>
      </c>
      <c r="E4579">
        <v>9</v>
      </c>
      <c r="F4579" t="str">
        <f t="shared" si="284"/>
        <v>Bulk</v>
      </c>
      <c r="G4579" s="3">
        <v>295</v>
      </c>
      <c r="H4579">
        <v>5</v>
      </c>
      <c r="I4579" t="str">
        <f t="shared" si="285"/>
        <v>discounted</v>
      </c>
      <c r="J4579" s="3">
        <f>Table3[[#This Row],[Quantity_Sold]]*Table3[[#This Row],[Selling_Price]]</f>
        <v>2655</v>
      </c>
      <c r="K4579" s="3">
        <f t="shared" si="286"/>
        <v>14.75</v>
      </c>
      <c r="L4579" s="3">
        <f t="shared" si="287"/>
        <v>2640.25</v>
      </c>
      <c r="M4579" s="3" t="str">
        <f>TEXT(Table3[[#This Row],[Date]], "mmmm")</f>
        <v>February</v>
      </c>
      <c r="N4579" s="3" t="str">
        <f>_xlfn.XLOOKUP(D4579,Customers!A:A,Customers!B:B )</f>
        <v>Nelson, Martinez and Malone</v>
      </c>
      <c r="O4579" s="3" t="str">
        <f>_xlfn.XLOOKUP(C4579,Books!A:A,Books!B:B)</f>
        <v>Once suddenly</v>
      </c>
      <c r="P4579" s="3" t="str">
        <f>INDEX(Customers!B:B,MATCH(D4579,Customers!A:A,0))</f>
        <v>Nelson, Martinez and Malone</v>
      </c>
    </row>
    <row r="4580" spans="1:16">
      <c r="A4580" t="s">
        <v>5227</v>
      </c>
      <c r="B4580" s="5">
        <v>44968</v>
      </c>
      <c r="C4580" t="s">
        <v>122</v>
      </c>
      <c r="D4580" t="s">
        <v>572</v>
      </c>
      <c r="E4580">
        <v>6</v>
      </c>
      <c r="F4580" t="str">
        <f t="shared" si="284"/>
        <v>Bulk</v>
      </c>
      <c r="G4580" s="3">
        <v>326</v>
      </c>
      <c r="H4580">
        <v>15</v>
      </c>
      <c r="I4580" t="str">
        <f t="shared" si="285"/>
        <v>discounted</v>
      </c>
      <c r="J4580" s="3">
        <f>Table3[[#This Row],[Quantity_Sold]]*Table3[[#This Row],[Selling_Price]]</f>
        <v>1956</v>
      </c>
      <c r="K4580" s="3">
        <f t="shared" si="286"/>
        <v>48.9</v>
      </c>
      <c r="L4580" s="3">
        <f t="shared" si="287"/>
        <v>1907.1</v>
      </c>
      <c r="M4580" s="3" t="str">
        <f>TEXT(Table3[[#This Row],[Date]], "mmmm")</f>
        <v>February</v>
      </c>
      <c r="N4580" s="3" t="str">
        <f>_xlfn.XLOOKUP(D4580,Customers!A:A,Customers!B:B )</f>
        <v>Hill Inc</v>
      </c>
      <c r="O4580" s="3" t="str">
        <f>_xlfn.XLOOKUP(C4580,Books!A:A,Books!B:B)</f>
        <v>Than every</v>
      </c>
      <c r="P4580" s="3" t="str">
        <f>INDEX(Customers!B:B,MATCH(D4580,Customers!A:A,0))</f>
        <v>Hill Inc</v>
      </c>
    </row>
    <row r="4581" spans="1:16">
      <c r="A4581" t="s">
        <v>5228</v>
      </c>
      <c r="B4581" s="5">
        <v>44982</v>
      </c>
      <c r="C4581" t="s">
        <v>54</v>
      </c>
      <c r="D4581" t="s">
        <v>180</v>
      </c>
      <c r="E4581">
        <v>5</v>
      </c>
      <c r="F4581" t="str">
        <f t="shared" si="284"/>
        <v>normal</v>
      </c>
      <c r="G4581" s="3">
        <v>421</v>
      </c>
      <c r="H4581">
        <v>5</v>
      </c>
      <c r="I4581" t="str">
        <f t="shared" si="285"/>
        <v>discounted</v>
      </c>
      <c r="J4581" s="3">
        <f>Table3[[#This Row],[Quantity_Sold]]*Table3[[#This Row],[Selling_Price]]</f>
        <v>2105</v>
      </c>
      <c r="K4581" s="3">
        <f t="shared" si="286"/>
        <v>21.05</v>
      </c>
      <c r="L4581" s="3">
        <f t="shared" si="287"/>
        <v>2083.9499999999998</v>
      </c>
      <c r="M4581" s="3" t="str">
        <f>TEXT(Table3[[#This Row],[Date]], "mmmm")</f>
        <v>February</v>
      </c>
      <c r="N4581" s="3" t="str">
        <f>_xlfn.XLOOKUP(D4581,Customers!A:A,Customers!B:B )</f>
        <v>Harris-Chandler</v>
      </c>
      <c r="O4581" s="3" t="str">
        <f>_xlfn.XLOOKUP(C4581,Books!A:A,Books!B:B)</f>
        <v>Author director</v>
      </c>
      <c r="P4581" s="3" t="str">
        <f>INDEX(Customers!B:B,MATCH(D4581,Customers!A:A,0))</f>
        <v>Harris-Chandler</v>
      </c>
    </row>
    <row r="4582" spans="1:16">
      <c r="A4582" t="s">
        <v>5229</v>
      </c>
      <c r="B4582" s="5">
        <v>44964</v>
      </c>
      <c r="C4582" t="s">
        <v>78</v>
      </c>
      <c r="D4582" t="s">
        <v>264</v>
      </c>
      <c r="E4582">
        <v>10</v>
      </c>
      <c r="F4582" t="str">
        <f t="shared" si="284"/>
        <v>Bulk</v>
      </c>
      <c r="G4582" s="3">
        <v>288</v>
      </c>
      <c r="H4582">
        <v>0</v>
      </c>
      <c r="I4582" t="str">
        <f t="shared" si="285"/>
        <v>full price</v>
      </c>
      <c r="J4582" s="3">
        <f>Table3[[#This Row],[Quantity_Sold]]*Table3[[#This Row],[Selling_Price]]</f>
        <v>2880</v>
      </c>
      <c r="K4582" s="3">
        <f t="shared" si="286"/>
        <v>0</v>
      </c>
      <c r="L4582" s="3">
        <f t="shared" si="287"/>
        <v>2880</v>
      </c>
      <c r="M4582" s="3" t="str">
        <f>TEXT(Table3[[#This Row],[Date]], "mmmm")</f>
        <v>February</v>
      </c>
      <c r="N4582" s="3" t="str">
        <f>_xlfn.XLOOKUP(D4582,Customers!A:A,Customers!B:B )</f>
        <v>Price Ltd</v>
      </c>
      <c r="O4582" s="3" t="str">
        <f>_xlfn.XLOOKUP(C4582,Books!A:A,Books!B:B)</f>
        <v>Visit although I</v>
      </c>
      <c r="P4582" s="3" t="str">
        <f>INDEX(Customers!B:B,MATCH(D4582,Customers!A:A,0))</f>
        <v>Price Ltd</v>
      </c>
    </row>
    <row r="4583" spans="1:16">
      <c r="A4583" t="s">
        <v>5230</v>
      </c>
      <c r="B4583" s="5">
        <v>44973</v>
      </c>
      <c r="C4583" t="s">
        <v>98</v>
      </c>
      <c r="D4583" t="s">
        <v>348</v>
      </c>
      <c r="E4583">
        <v>5</v>
      </c>
      <c r="F4583" t="str">
        <f t="shared" si="284"/>
        <v>normal</v>
      </c>
      <c r="G4583" s="3">
        <v>206</v>
      </c>
      <c r="H4583">
        <v>0</v>
      </c>
      <c r="I4583" t="str">
        <f t="shared" si="285"/>
        <v>full price</v>
      </c>
      <c r="J4583" s="3">
        <f>Table3[[#This Row],[Quantity_Sold]]*Table3[[#This Row],[Selling_Price]]</f>
        <v>1030</v>
      </c>
      <c r="K4583" s="3">
        <f t="shared" si="286"/>
        <v>0</v>
      </c>
      <c r="L4583" s="3">
        <f t="shared" si="287"/>
        <v>1030</v>
      </c>
      <c r="M4583" s="3" t="str">
        <f>TEXT(Table3[[#This Row],[Date]], "mmmm")</f>
        <v>February</v>
      </c>
      <c r="N4583" s="3" t="str">
        <f>_xlfn.XLOOKUP(D4583,Customers!A:A,Customers!B:B )</f>
        <v>Wade Group</v>
      </c>
      <c r="O4583" s="3" t="str">
        <f>_xlfn.XLOOKUP(C4583,Books!A:A,Books!B:B)</f>
        <v>Inside lot never discover</v>
      </c>
      <c r="P4583" s="3" t="str">
        <f>INDEX(Customers!B:B,MATCH(D4583,Customers!A:A,0))</f>
        <v>Wade Group</v>
      </c>
    </row>
    <row r="4584" spans="1:16">
      <c r="A4584" t="s">
        <v>5231</v>
      </c>
      <c r="B4584" s="5">
        <v>44985</v>
      </c>
      <c r="C4584" t="s">
        <v>84</v>
      </c>
      <c r="D4584" t="s">
        <v>147</v>
      </c>
      <c r="E4584">
        <v>9</v>
      </c>
      <c r="F4584" t="str">
        <f t="shared" si="284"/>
        <v>Bulk</v>
      </c>
      <c r="G4584" s="3">
        <v>481</v>
      </c>
      <c r="H4584">
        <v>5</v>
      </c>
      <c r="I4584" t="str">
        <f t="shared" si="285"/>
        <v>discounted</v>
      </c>
      <c r="J4584" s="3">
        <f>Table3[[#This Row],[Quantity_Sold]]*Table3[[#This Row],[Selling_Price]]</f>
        <v>4329</v>
      </c>
      <c r="K4584" s="3">
        <f t="shared" si="286"/>
        <v>24.05</v>
      </c>
      <c r="L4584" s="3">
        <f t="shared" si="287"/>
        <v>4304.95</v>
      </c>
      <c r="M4584" s="3" t="str">
        <f>TEXT(Table3[[#This Row],[Date]], "mmmm")</f>
        <v>February</v>
      </c>
      <c r="N4584" s="3" t="str">
        <f>_xlfn.XLOOKUP(D4584,Customers!A:A,Customers!B:B )</f>
        <v>Callahan-Sullivan</v>
      </c>
      <c r="O4584" s="3" t="str">
        <f>_xlfn.XLOOKUP(C4584,Books!A:A,Books!B:B)</f>
        <v>Statement back brother</v>
      </c>
      <c r="P4584" s="3" t="str">
        <f>INDEX(Customers!B:B,MATCH(D4584,Customers!A:A,0))</f>
        <v>Callahan-Sullivan</v>
      </c>
    </row>
    <row r="4585" spans="1:16">
      <c r="A4585" t="s">
        <v>5232</v>
      </c>
      <c r="B4585" s="5">
        <v>44972</v>
      </c>
      <c r="C4585" t="s">
        <v>42</v>
      </c>
      <c r="D4585" t="s">
        <v>538</v>
      </c>
      <c r="E4585">
        <v>4</v>
      </c>
      <c r="F4585" t="str">
        <f t="shared" si="284"/>
        <v>normal</v>
      </c>
      <c r="G4585" s="3">
        <v>303</v>
      </c>
      <c r="H4585">
        <v>5</v>
      </c>
      <c r="I4585" t="str">
        <f t="shared" si="285"/>
        <v>discounted</v>
      </c>
      <c r="J4585" s="3">
        <f>Table3[[#This Row],[Quantity_Sold]]*Table3[[#This Row],[Selling_Price]]</f>
        <v>1212</v>
      </c>
      <c r="K4585" s="3">
        <f t="shared" si="286"/>
        <v>15.15</v>
      </c>
      <c r="L4585" s="3">
        <f t="shared" si="287"/>
        <v>1196.8499999999999</v>
      </c>
      <c r="M4585" s="3" t="str">
        <f>TEXT(Table3[[#This Row],[Date]], "mmmm")</f>
        <v>February</v>
      </c>
      <c r="N4585" s="3" t="str">
        <f>_xlfn.XLOOKUP(D4585,Customers!A:A,Customers!B:B )</f>
        <v>Savage, Boyle and Kennedy</v>
      </c>
      <c r="O4585" s="3" t="str">
        <f>_xlfn.XLOOKUP(C4585,Books!A:A,Books!B:B)</f>
        <v>Industry sport interesting</v>
      </c>
      <c r="P4585" s="3" t="str">
        <f>INDEX(Customers!B:B,MATCH(D4585,Customers!A:A,0))</f>
        <v>Savage, Boyle and Kennedy</v>
      </c>
    </row>
    <row r="4586" spans="1:16">
      <c r="A4586" t="s">
        <v>5233</v>
      </c>
      <c r="B4586" s="5">
        <v>44971</v>
      </c>
      <c r="C4586" t="s">
        <v>28</v>
      </c>
      <c r="D4586" t="s">
        <v>306</v>
      </c>
      <c r="E4586">
        <v>2</v>
      </c>
      <c r="F4586" t="str">
        <f t="shared" si="284"/>
        <v>normal</v>
      </c>
      <c r="G4586" s="3">
        <v>342</v>
      </c>
      <c r="H4586">
        <v>10</v>
      </c>
      <c r="I4586" t="str">
        <f t="shared" si="285"/>
        <v>discounted</v>
      </c>
      <c r="J4586" s="3">
        <f>Table3[[#This Row],[Quantity_Sold]]*Table3[[#This Row],[Selling_Price]]</f>
        <v>684</v>
      </c>
      <c r="K4586" s="3">
        <f t="shared" si="286"/>
        <v>34.200000000000003</v>
      </c>
      <c r="L4586" s="3">
        <f t="shared" si="287"/>
        <v>649.79999999999995</v>
      </c>
      <c r="M4586" s="3" t="str">
        <f>TEXT(Table3[[#This Row],[Date]], "mmmm")</f>
        <v>February</v>
      </c>
      <c r="N4586" s="3" t="str">
        <f>_xlfn.XLOOKUP(D4586,Customers!A:A,Customers!B:B )</f>
        <v>Brown-Smith</v>
      </c>
      <c r="O4586" s="3" t="str">
        <f>_xlfn.XLOOKUP(C4586,Books!A:A,Books!B:B)</f>
        <v>Eat pattern view</v>
      </c>
      <c r="P4586" s="3" t="str">
        <f>INDEX(Customers!B:B,MATCH(D4586,Customers!A:A,0))</f>
        <v>Brown-Smith</v>
      </c>
    </row>
    <row r="4587" spans="1:16">
      <c r="A4587" t="s">
        <v>5234</v>
      </c>
      <c r="B4587" s="5">
        <v>44962</v>
      </c>
      <c r="C4587" t="s">
        <v>114</v>
      </c>
      <c r="D4587" t="s">
        <v>580</v>
      </c>
      <c r="E4587">
        <v>1</v>
      </c>
      <c r="F4587" t="str">
        <f t="shared" si="284"/>
        <v>normal</v>
      </c>
      <c r="G4587" s="3">
        <v>315</v>
      </c>
      <c r="H4587">
        <v>10</v>
      </c>
      <c r="I4587" t="str">
        <f t="shared" si="285"/>
        <v>discounted</v>
      </c>
      <c r="J4587" s="3">
        <f>Table3[[#This Row],[Quantity_Sold]]*Table3[[#This Row],[Selling_Price]]</f>
        <v>315</v>
      </c>
      <c r="K4587" s="3">
        <f t="shared" si="286"/>
        <v>31.5</v>
      </c>
      <c r="L4587" s="3">
        <f t="shared" si="287"/>
        <v>283.5</v>
      </c>
      <c r="M4587" s="3" t="str">
        <f>TEXT(Table3[[#This Row],[Date]], "mmmm")</f>
        <v>February</v>
      </c>
      <c r="N4587" s="3" t="str">
        <f>_xlfn.XLOOKUP(D4587,Customers!A:A,Customers!B:B )</f>
        <v>Brown-Walter</v>
      </c>
      <c r="O4587" s="3" t="str">
        <f>_xlfn.XLOOKUP(C4587,Books!A:A,Books!B:B)</f>
        <v>Detail difficult power</v>
      </c>
      <c r="P4587" s="3" t="str">
        <f>INDEX(Customers!B:B,MATCH(D4587,Customers!A:A,0))</f>
        <v>Brown-Walter</v>
      </c>
    </row>
    <row r="4588" spans="1:16">
      <c r="A4588" t="s">
        <v>5235</v>
      </c>
      <c r="B4588" s="5">
        <v>44972</v>
      </c>
      <c r="C4588" t="s">
        <v>60</v>
      </c>
      <c r="D4588" t="s">
        <v>450</v>
      </c>
      <c r="E4588">
        <v>5</v>
      </c>
      <c r="F4588" t="str">
        <f t="shared" si="284"/>
        <v>normal</v>
      </c>
      <c r="G4588" s="3">
        <v>459</v>
      </c>
      <c r="H4588">
        <v>0</v>
      </c>
      <c r="I4588" t="str">
        <f t="shared" si="285"/>
        <v>full price</v>
      </c>
      <c r="J4588" s="3">
        <f>Table3[[#This Row],[Quantity_Sold]]*Table3[[#This Row],[Selling_Price]]</f>
        <v>2295</v>
      </c>
      <c r="K4588" s="3">
        <f t="shared" si="286"/>
        <v>0</v>
      </c>
      <c r="L4588" s="3">
        <f t="shared" si="287"/>
        <v>2295</v>
      </c>
      <c r="M4588" s="3" t="str">
        <f>TEXT(Table3[[#This Row],[Date]], "mmmm")</f>
        <v>February</v>
      </c>
      <c r="N4588" s="3" t="str">
        <f>_xlfn.XLOOKUP(D4588,Customers!A:A,Customers!B:B )</f>
        <v>Garcia, Garcia and Rose</v>
      </c>
      <c r="O4588" s="3" t="str">
        <f>_xlfn.XLOOKUP(C4588,Books!A:A,Books!B:B)</f>
        <v>Whatever method</v>
      </c>
      <c r="P4588" s="3" t="str">
        <f>INDEX(Customers!B:B,MATCH(D4588,Customers!A:A,0))</f>
        <v>Garcia, Garcia and Rose</v>
      </c>
    </row>
    <row r="4589" spans="1:16">
      <c r="A4589" t="s">
        <v>5236</v>
      </c>
      <c r="B4589" s="5">
        <v>44977</v>
      </c>
      <c r="C4589" t="s">
        <v>116</v>
      </c>
      <c r="D4589" t="s">
        <v>600</v>
      </c>
      <c r="E4589">
        <v>6</v>
      </c>
      <c r="F4589" t="str">
        <f t="shared" si="284"/>
        <v>Bulk</v>
      </c>
      <c r="G4589" s="3">
        <v>209</v>
      </c>
      <c r="H4589">
        <v>15</v>
      </c>
      <c r="I4589" t="str">
        <f t="shared" si="285"/>
        <v>discounted</v>
      </c>
      <c r="J4589" s="3">
        <f>Table3[[#This Row],[Quantity_Sold]]*Table3[[#This Row],[Selling_Price]]</f>
        <v>1254</v>
      </c>
      <c r="K4589" s="3">
        <f t="shared" si="286"/>
        <v>31.35</v>
      </c>
      <c r="L4589" s="3">
        <f t="shared" si="287"/>
        <v>1222.6500000000001</v>
      </c>
      <c r="M4589" s="3" t="str">
        <f>TEXT(Table3[[#This Row],[Date]], "mmmm")</f>
        <v>February</v>
      </c>
      <c r="N4589" s="3" t="str">
        <f>_xlfn.XLOOKUP(D4589,Customers!A:A,Customers!B:B )</f>
        <v>Lester and Sons</v>
      </c>
      <c r="O4589" s="3" t="str">
        <f>_xlfn.XLOOKUP(C4589,Books!A:A,Books!B:B)</f>
        <v>Present positive</v>
      </c>
      <c r="P4589" s="3" t="str">
        <f>INDEX(Customers!B:B,MATCH(D4589,Customers!A:A,0))</f>
        <v>Lester and Sons</v>
      </c>
    </row>
    <row r="4590" spans="1:16">
      <c r="A4590" t="s">
        <v>5237</v>
      </c>
      <c r="B4590" s="5">
        <v>44962</v>
      </c>
      <c r="C4590" t="s">
        <v>38</v>
      </c>
      <c r="D4590" t="s">
        <v>436</v>
      </c>
      <c r="E4590">
        <v>6</v>
      </c>
      <c r="F4590" t="str">
        <f t="shared" si="284"/>
        <v>Bulk</v>
      </c>
      <c r="G4590" s="3">
        <v>417</v>
      </c>
      <c r="H4590">
        <v>5</v>
      </c>
      <c r="I4590" t="str">
        <f t="shared" si="285"/>
        <v>discounted</v>
      </c>
      <c r="J4590" s="3">
        <f>Table3[[#This Row],[Quantity_Sold]]*Table3[[#This Row],[Selling_Price]]</f>
        <v>2502</v>
      </c>
      <c r="K4590" s="3">
        <f t="shared" si="286"/>
        <v>20.85</v>
      </c>
      <c r="L4590" s="3">
        <f t="shared" si="287"/>
        <v>2481.15</v>
      </c>
      <c r="M4590" s="3" t="str">
        <f>TEXT(Table3[[#This Row],[Date]], "mmmm")</f>
        <v>February</v>
      </c>
      <c r="N4590" s="3" t="str">
        <f>_xlfn.XLOOKUP(D4590,Customers!A:A,Customers!B:B )</f>
        <v>Brown-Rivers</v>
      </c>
      <c r="O4590" s="3" t="str">
        <f>_xlfn.XLOOKUP(C4590,Books!A:A,Books!B:B)</f>
        <v>Impact believe worker look</v>
      </c>
      <c r="P4590" s="3" t="str">
        <f>INDEX(Customers!B:B,MATCH(D4590,Customers!A:A,0))</f>
        <v>Brown-Rivers</v>
      </c>
    </row>
    <row r="4591" spans="1:16">
      <c r="A4591" t="s">
        <v>5238</v>
      </c>
      <c r="B4591" s="5">
        <v>44974</v>
      </c>
      <c r="C4591" t="s">
        <v>74</v>
      </c>
      <c r="D4591" t="s">
        <v>566</v>
      </c>
      <c r="E4591">
        <v>7</v>
      </c>
      <c r="F4591" t="str">
        <f t="shared" si="284"/>
        <v>Bulk</v>
      </c>
      <c r="G4591" s="3">
        <v>347</v>
      </c>
      <c r="H4591">
        <v>10</v>
      </c>
      <c r="I4591" t="str">
        <f t="shared" si="285"/>
        <v>discounted</v>
      </c>
      <c r="J4591" s="3">
        <f>Table3[[#This Row],[Quantity_Sold]]*Table3[[#This Row],[Selling_Price]]</f>
        <v>2429</v>
      </c>
      <c r="K4591" s="3">
        <f t="shared" si="286"/>
        <v>34.700000000000003</v>
      </c>
      <c r="L4591" s="3">
        <f t="shared" si="287"/>
        <v>2394.3000000000002</v>
      </c>
      <c r="M4591" s="3" t="str">
        <f>TEXT(Table3[[#This Row],[Date]], "mmmm")</f>
        <v>February</v>
      </c>
      <c r="N4591" s="3" t="str">
        <f>_xlfn.XLOOKUP(D4591,Customers!A:A,Customers!B:B )</f>
        <v>Benson, Cervantes and Johnson</v>
      </c>
      <c r="O4591" s="3" t="str">
        <f>_xlfn.XLOOKUP(C4591,Books!A:A,Books!B:B)</f>
        <v>Think either pressure</v>
      </c>
      <c r="P4591" s="3" t="str">
        <f>INDEX(Customers!B:B,MATCH(D4591,Customers!A:A,0))</f>
        <v>Benson, Cervantes and Johnson</v>
      </c>
    </row>
    <row r="4592" spans="1:16">
      <c r="A4592" t="s">
        <v>5239</v>
      </c>
      <c r="B4592" s="5">
        <v>44969</v>
      </c>
      <c r="C4592" t="s">
        <v>102</v>
      </c>
      <c r="D4592" t="s">
        <v>576</v>
      </c>
      <c r="E4592">
        <v>2</v>
      </c>
      <c r="F4592" t="str">
        <f t="shared" si="284"/>
        <v>normal</v>
      </c>
      <c r="G4592" s="3">
        <v>162</v>
      </c>
      <c r="H4592">
        <v>15</v>
      </c>
      <c r="I4592" t="str">
        <f t="shared" si="285"/>
        <v>discounted</v>
      </c>
      <c r="J4592" s="3">
        <f>Table3[[#This Row],[Quantity_Sold]]*Table3[[#This Row],[Selling_Price]]</f>
        <v>324</v>
      </c>
      <c r="K4592" s="3">
        <f t="shared" si="286"/>
        <v>24.3</v>
      </c>
      <c r="L4592" s="3">
        <f t="shared" si="287"/>
        <v>299.7</v>
      </c>
      <c r="M4592" s="3" t="str">
        <f>TEXT(Table3[[#This Row],[Date]], "mmmm")</f>
        <v>February</v>
      </c>
      <c r="N4592" s="3" t="str">
        <f>_xlfn.XLOOKUP(D4592,Customers!A:A,Customers!B:B )</f>
        <v>Griffin Group</v>
      </c>
      <c r="O4592" s="3" t="str">
        <f>_xlfn.XLOOKUP(C4592,Books!A:A,Books!B:B)</f>
        <v>Effort same</v>
      </c>
      <c r="P4592" s="3" t="str">
        <f>INDEX(Customers!B:B,MATCH(D4592,Customers!A:A,0))</f>
        <v>Griffin Group</v>
      </c>
    </row>
    <row r="4593" spans="1:16">
      <c r="A4593" t="s">
        <v>5240</v>
      </c>
      <c r="B4593" s="5">
        <v>44962</v>
      </c>
      <c r="C4593" t="s">
        <v>48</v>
      </c>
      <c r="D4593" t="s">
        <v>182</v>
      </c>
      <c r="E4593">
        <v>8</v>
      </c>
      <c r="F4593" t="str">
        <f t="shared" si="284"/>
        <v>Bulk</v>
      </c>
      <c r="G4593" s="3">
        <v>386</v>
      </c>
      <c r="H4593">
        <v>15</v>
      </c>
      <c r="I4593" t="str">
        <f t="shared" si="285"/>
        <v>discounted</v>
      </c>
      <c r="J4593" s="3">
        <f>Table3[[#This Row],[Quantity_Sold]]*Table3[[#This Row],[Selling_Price]]</f>
        <v>3088</v>
      </c>
      <c r="K4593" s="3">
        <f t="shared" si="286"/>
        <v>57.9</v>
      </c>
      <c r="L4593" s="3">
        <f t="shared" si="287"/>
        <v>3030.1</v>
      </c>
      <c r="M4593" s="3" t="str">
        <f>TEXT(Table3[[#This Row],[Date]], "mmmm")</f>
        <v>February</v>
      </c>
      <c r="N4593" s="3" t="str">
        <f>_xlfn.XLOOKUP(D4593,Customers!A:A,Customers!B:B )</f>
        <v>Hernandez LLC</v>
      </c>
      <c r="O4593" s="3" t="str">
        <f>_xlfn.XLOOKUP(C4593,Books!A:A,Books!B:B)</f>
        <v>Choose level</v>
      </c>
      <c r="P4593" s="3" t="str">
        <f>INDEX(Customers!B:B,MATCH(D4593,Customers!A:A,0))</f>
        <v>Hernandez LLC</v>
      </c>
    </row>
    <row r="4594" spans="1:16">
      <c r="A4594" t="s">
        <v>5241</v>
      </c>
      <c r="B4594" s="5">
        <v>44962</v>
      </c>
      <c r="C4594" t="s">
        <v>78</v>
      </c>
      <c r="D4594" t="s">
        <v>448</v>
      </c>
      <c r="E4594">
        <v>7</v>
      </c>
      <c r="F4594" t="str">
        <f t="shared" si="284"/>
        <v>Bulk</v>
      </c>
      <c r="G4594" s="3">
        <v>288</v>
      </c>
      <c r="H4594">
        <v>10</v>
      </c>
      <c r="I4594" t="str">
        <f t="shared" si="285"/>
        <v>discounted</v>
      </c>
      <c r="J4594" s="3">
        <f>Table3[[#This Row],[Quantity_Sold]]*Table3[[#This Row],[Selling_Price]]</f>
        <v>2016</v>
      </c>
      <c r="K4594" s="3">
        <f t="shared" si="286"/>
        <v>28.8</v>
      </c>
      <c r="L4594" s="3">
        <f t="shared" si="287"/>
        <v>1987.2</v>
      </c>
      <c r="M4594" s="3" t="str">
        <f>TEXT(Table3[[#This Row],[Date]], "mmmm")</f>
        <v>February</v>
      </c>
      <c r="N4594" s="3" t="str">
        <f>_xlfn.XLOOKUP(D4594,Customers!A:A,Customers!B:B )</f>
        <v>Blair, Gibson and Patel</v>
      </c>
      <c r="O4594" s="3" t="str">
        <f>_xlfn.XLOOKUP(C4594,Books!A:A,Books!B:B)</f>
        <v>Visit although I</v>
      </c>
      <c r="P4594" s="3" t="str">
        <f>INDEX(Customers!B:B,MATCH(D4594,Customers!A:A,0))</f>
        <v>Blair, Gibson and Patel</v>
      </c>
    </row>
    <row r="4595" spans="1:16">
      <c r="A4595" t="s">
        <v>5242</v>
      </c>
      <c r="B4595" s="5">
        <v>44980</v>
      </c>
      <c r="C4595" t="s">
        <v>86</v>
      </c>
      <c r="D4595" t="s">
        <v>598</v>
      </c>
      <c r="E4595">
        <v>6</v>
      </c>
      <c r="F4595" t="str">
        <f t="shared" si="284"/>
        <v>Bulk</v>
      </c>
      <c r="G4595" s="3">
        <v>356</v>
      </c>
      <c r="H4595">
        <v>0</v>
      </c>
      <c r="I4595" t="str">
        <f t="shared" si="285"/>
        <v>full price</v>
      </c>
      <c r="J4595" s="3">
        <f>Table3[[#This Row],[Quantity_Sold]]*Table3[[#This Row],[Selling_Price]]</f>
        <v>2136</v>
      </c>
      <c r="K4595" s="3">
        <f t="shared" si="286"/>
        <v>0</v>
      </c>
      <c r="L4595" s="3">
        <f t="shared" si="287"/>
        <v>2136</v>
      </c>
      <c r="M4595" s="3" t="str">
        <f>TEXT(Table3[[#This Row],[Date]], "mmmm")</f>
        <v>February</v>
      </c>
      <c r="N4595" s="3" t="str">
        <f>_xlfn.XLOOKUP(D4595,Customers!A:A,Customers!B:B )</f>
        <v>Clark LLC</v>
      </c>
      <c r="O4595" s="3" t="str">
        <f>_xlfn.XLOOKUP(C4595,Books!A:A,Books!B:B)</f>
        <v>While responsibility</v>
      </c>
      <c r="P4595" s="3" t="str">
        <f>INDEX(Customers!B:B,MATCH(D4595,Customers!A:A,0))</f>
        <v>Clark LLC</v>
      </c>
    </row>
    <row r="4596" spans="1:16">
      <c r="A4596" t="s">
        <v>5243</v>
      </c>
      <c r="B4596" s="5">
        <v>44974</v>
      </c>
      <c r="C4596" t="s">
        <v>42</v>
      </c>
      <c r="D4596" t="s">
        <v>588</v>
      </c>
      <c r="E4596">
        <v>6</v>
      </c>
      <c r="F4596" t="str">
        <f t="shared" si="284"/>
        <v>Bulk</v>
      </c>
      <c r="G4596" s="3">
        <v>303</v>
      </c>
      <c r="H4596">
        <v>15</v>
      </c>
      <c r="I4596" t="str">
        <f t="shared" si="285"/>
        <v>discounted</v>
      </c>
      <c r="J4596" s="3">
        <f>Table3[[#This Row],[Quantity_Sold]]*Table3[[#This Row],[Selling_Price]]</f>
        <v>1818</v>
      </c>
      <c r="K4596" s="3">
        <f t="shared" si="286"/>
        <v>45.45</v>
      </c>
      <c r="L4596" s="3">
        <f t="shared" si="287"/>
        <v>1772.55</v>
      </c>
      <c r="M4596" s="3" t="str">
        <f>TEXT(Table3[[#This Row],[Date]], "mmmm")</f>
        <v>February</v>
      </c>
      <c r="N4596" s="3" t="str">
        <f>_xlfn.XLOOKUP(D4596,Customers!A:A,Customers!B:B )</f>
        <v>Wilkinson, Bell and Stevens</v>
      </c>
      <c r="O4596" s="3" t="str">
        <f>_xlfn.XLOOKUP(C4596,Books!A:A,Books!B:B)</f>
        <v>Industry sport interesting</v>
      </c>
      <c r="P4596" s="3" t="str">
        <f>INDEX(Customers!B:B,MATCH(D4596,Customers!A:A,0))</f>
        <v>Wilkinson, Bell and Stevens</v>
      </c>
    </row>
    <row r="4597" spans="1:16">
      <c r="A4597" t="s">
        <v>5244</v>
      </c>
      <c r="B4597" s="5">
        <v>44984</v>
      </c>
      <c r="C4597" t="s">
        <v>116</v>
      </c>
      <c r="D4597" t="s">
        <v>226</v>
      </c>
      <c r="E4597">
        <v>3</v>
      </c>
      <c r="F4597" t="str">
        <f t="shared" si="284"/>
        <v>normal</v>
      </c>
      <c r="G4597" s="3">
        <v>209</v>
      </c>
      <c r="H4597">
        <v>15</v>
      </c>
      <c r="I4597" t="str">
        <f t="shared" si="285"/>
        <v>discounted</v>
      </c>
      <c r="J4597" s="3">
        <f>Table3[[#This Row],[Quantity_Sold]]*Table3[[#This Row],[Selling_Price]]</f>
        <v>627</v>
      </c>
      <c r="K4597" s="3">
        <f t="shared" si="286"/>
        <v>31.35</v>
      </c>
      <c r="L4597" s="3">
        <f t="shared" si="287"/>
        <v>595.65</v>
      </c>
      <c r="M4597" s="3" t="str">
        <f>TEXT(Table3[[#This Row],[Date]], "mmmm")</f>
        <v>February</v>
      </c>
      <c r="N4597" s="3" t="str">
        <f>_xlfn.XLOOKUP(D4597,Customers!A:A,Customers!B:B )</f>
        <v>Blackburn, Castillo and Diaz</v>
      </c>
      <c r="O4597" s="3" t="str">
        <f>_xlfn.XLOOKUP(C4597,Books!A:A,Books!B:B)</f>
        <v>Present positive</v>
      </c>
      <c r="P4597" s="3" t="str">
        <f>INDEX(Customers!B:B,MATCH(D4597,Customers!A:A,0))</f>
        <v>Blackburn, Castillo and Diaz</v>
      </c>
    </row>
    <row r="4598" spans="1:16">
      <c r="A4598" t="s">
        <v>5245</v>
      </c>
      <c r="B4598" s="5">
        <v>44958</v>
      </c>
      <c r="C4598" t="s">
        <v>4</v>
      </c>
      <c r="D4598" t="s">
        <v>198</v>
      </c>
      <c r="E4598">
        <v>1</v>
      </c>
      <c r="F4598" t="str">
        <f t="shared" si="284"/>
        <v>normal</v>
      </c>
      <c r="G4598" s="3">
        <v>418</v>
      </c>
      <c r="H4598">
        <v>15</v>
      </c>
      <c r="I4598" t="str">
        <f t="shared" si="285"/>
        <v>discounted</v>
      </c>
      <c r="J4598" s="3">
        <f>Table3[[#This Row],[Quantity_Sold]]*Table3[[#This Row],[Selling_Price]]</f>
        <v>418</v>
      </c>
      <c r="K4598" s="3">
        <f t="shared" si="286"/>
        <v>62.7</v>
      </c>
      <c r="L4598" s="3">
        <f t="shared" si="287"/>
        <v>355.3</v>
      </c>
      <c r="M4598" s="3" t="str">
        <f>TEXT(Table3[[#This Row],[Date]], "mmmm")</f>
        <v>February</v>
      </c>
      <c r="N4598" s="3" t="str">
        <f>_xlfn.XLOOKUP(D4598,Customers!A:A,Customers!B:B )</f>
        <v>Harris-Mills</v>
      </c>
      <c r="O4598" s="3" t="str">
        <f>_xlfn.XLOOKUP(C4598,Books!A:A,Books!B:B)</f>
        <v>Arrive ok</v>
      </c>
      <c r="P4598" s="3" t="str">
        <f>INDEX(Customers!B:B,MATCH(D4598,Customers!A:A,0))</f>
        <v>Harris-Mills</v>
      </c>
    </row>
    <row r="4599" spans="1:16">
      <c r="A4599" t="s">
        <v>5246</v>
      </c>
      <c r="B4599" s="5">
        <v>44979</v>
      </c>
      <c r="C4599" t="s">
        <v>72</v>
      </c>
      <c r="D4599" t="s">
        <v>264</v>
      </c>
      <c r="E4599">
        <v>3</v>
      </c>
      <c r="F4599" t="str">
        <f t="shared" si="284"/>
        <v>normal</v>
      </c>
      <c r="G4599" s="3">
        <v>423</v>
      </c>
      <c r="H4599">
        <v>0</v>
      </c>
      <c r="I4599" t="str">
        <f t="shared" si="285"/>
        <v>full price</v>
      </c>
      <c r="J4599" s="3">
        <f>Table3[[#This Row],[Quantity_Sold]]*Table3[[#This Row],[Selling_Price]]</f>
        <v>1269</v>
      </c>
      <c r="K4599" s="3">
        <f t="shared" si="286"/>
        <v>0</v>
      </c>
      <c r="L4599" s="3">
        <f t="shared" si="287"/>
        <v>1269</v>
      </c>
      <c r="M4599" s="3" t="str">
        <f>TEXT(Table3[[#This Row],[Date]], "mmmm")</f>
        <v>February</v>
      </c>
      <c r="N4599" s="3" t="str">
        <f>_xlfn.XLOOKUP(D4599,Customers!A:A,Customers!B:B )</f>
        <v>Price Ltd</v>
      </c>
      <c r="O4599" s="3" t="str">
        <f>_xlfn.XLOOKUP(C4599,Books!A:A,Books!B:B)</f>
        <v>Remain hard</v>
      </c>
      <c r="P4599" s="3" t="str">
        <f>INDEX(Customers!B:B,MATCH(D4599,Customers!A:A,0))</f>
        <v>Price Ltd</v>
      </c>
    </row>
    <row r="4600" spans="1:16">
      <c r="A4600" t="s">
        <v>5247</v>
      </c>
      <c r="B4600" s="5">
        <v>44959</v>
      </c>
      <c r="C4600" t="s">
        <v>30</v>
      </c>
      <c r="D4600" t="s">
        <v>558</v>
      </c>
      <c r="E4600">
        <v>5</v>
      </c>
      <c r="F4600" t="str">
        <f t="shared" si="284"/>
        <v>normal</v>
      </c>
      <c r="G4600" s="3">
        <v>281</v>
      </c>
      <c r="H4600">
        <v>0</v>
      </c>
      <c r="I4600" t="str">
        <f t="shared" si="285"/>
        <v>full price</v>
      </c>
      <c r="J4600" s="3">
        <f>Table3[[#This Row],[Quantity_Sold]]*Table3[[#This Row],[Selling_Price]]</f>
        <v>1405</v>
      </c>
      <c r="K4600" s="3">
        <f t="shared" si="286"/>
        <v>0</v>
      </c>
      <c r="L4600" s="3">
        <f t="shared" si="287"/>
        <v>1405</v>
      </c>
      <c r="M4600" s="3" t="str">
        <f>TEXT(Table3[[#This Row],[Date]], "mmmm")</f>
        <v>February</v>
      </c>
      <c r="N4600" s="3" t="str">
        <f>_xlfn.XLOOKUP(D4600,Customers!A:A,Customers!B:B )</f>
        <v>Maldonado-Cohen</v>
      </c>
      <c r="O4600" s="3" t="str">
        <f>_xlfn.XLOOKUP(C4600,Books!A:A,Books!B:B)</f>
        <v>Remember serve</v>
      </c>
      <c r="P4600" s="3" t="str">
        <f>INDEX(Customers!B:B,MATCH(D4600,Customers!A:A,0))</f>
        <v>Maldonado-Cohen</v>
      </c>
    </row>
    <row r="4601" spans="1:16">
      <c r="A4601" t="s">
        <v>5248</v>
      </c>
      <c r="B4601" s="5">
        <v>44966</v>
      </c>
      <c r="C4601" t="s">
        <v>110</v>
      </c>
      <c r="D4601" t="s">
        <v>194</v>
      </c>
      <c r="E4601">
        <v>5</v>
      </c>
      <c r="F4601" t="str">
        <f t="shared" si="284"/>
        <v>normal</v>
      </c>
      <c r="G4601" s="3">
        <v>451</v>
      </c>
      <c r="H4601">
        <v>10</v>
      </c>
      <c r="I4601" t="str">
        <f t="shared" si="285"/>
        <v>discounted</v>
      </c>
      <c r="J4601" s="3">
        <f>Table3[[#This Row],[Quantity_Sold]]*Table3[[#This Row],[Selling_Price]]</f>
        <v>2255</v>
      </c>
      <c r="K4601" s="3">
        <f t="shared" si="286"/>
        <v>45.1</v>
      </c>
      <c r="L4601" s="3">
        <f t="shared" si="287"/>
        <v>2209.9</v>
      </c>
      <c r="M4601" s="3" t="str">
        <f>TEXT(Table3[[#This Row],[Date]], "mmmm")</f>
        <v>February</v>
      </c>
      <c r="N4601" s="3" t="str">
        <f>_xlfn.XLOOKUP(D4601,Customers!A:A,Customers!B:B )</f>
        <v>Cook-Rocha</v>
      </c>
      <c r="O4601" s="3" t="str">
        <f>_xlfn.XLOOKUP(C4601,Books!A:A,Books!B:B)</f>
        <v>Sense produce</v>
      </c>
      <c r="P4601" s="3" t="str">
        <f>INDEX(Customers!B:B,MATCH(D4601,Customers!A:A,0))</f>
        <v>Cook-Rocha</v>
      </c>
    </row>
    <row r="4602" spans="1:16">
      <c r="A4602" t="s">
        <v>5249</v>
      </c>
      <c r="B4602" s="5">
        <v>44978</v>
      </c>
      <c r="C4602" t="s">
        <v>72</v>
      </c>
      <c r="D4602" t="s">
        <v>330</v>
      </c>
      <c r="E4602">
        <v>7</v>
      </c>
      <c r="F4602" t="str">
        <f t="shared" si="284"/>
        <v>Bulk</v>
      </c>
      <c r="G4602" s="3">
        <v>423</v>
      </c>
      <c r="H4602">
        <v>0</v>
      </c>
      <c r="I4602" t="str">
        <f t="shared" si="285"/>
        <v>full price</v>
      </c>
      <c r="J4602" s="3">
        <f>Table3[[#This Row],[Quantity_Sold]]*Table3[[#This Row],[Selling_Price]]</f>
        <v>2961</v>
      </c>
      <c r="K4602" s="3">
        <f t="shared" si="286"/>
        <v>0</v>
      </c>
      <c r="L4602" s="3">
        <f t="shared" si="287"/>
        <v>2961</v>
      </c>
      <c r="M4602" s="3" t="str">
        <f>TEXT(Table3[[#This Row],[Date]], "mmmm")</f>
        <v>February</v>
      </c>
      <c r="N4602" s="3" t="str">
        <f>_xlfn.XLOOKUP(D4602,Customers!A:A,Customers!B:B )</f>
        <v>Tate-Massey</v>
      </c>
      <c r="O4602" s="3" t="str">
        <f>_xlfn.XLOOKUP(C4602,Books!A:A,Books!B:B)</f>
        <v>Remain hard</v>
      </c>
      <c r="P4602" s="3" t="str">
        <f>INDEX(Customers!B:B,MATCH(D4602,Customers!A:A,0))</f>
        <v>Tate-Massey</v>
      </c>
    </row>
    <row r="4603" spans="1:16">
      <c r="A4603" t="s">
        <v>5250</v>
      </c>
      <c r="B4603" s="5">
        <v>44967</v>
      </c>
      <c r="C4603" t="s">
        <v>72</v>
      </c>
      <c r="D4603" t="s">
        <v>278</v>
      </c>
      <c r="E4603">
        <v>9</v>
      </c>
      <c r="F4603" t="str">
        <f t="shared" si="284"/>
        <v>Bulk</v>
      </c>
      <c r="G4603" s="3">
        <v>423</v>
      </c>
      <c r="H4603">
        <v>15</v>
      </c>
      <c r="I4603" t="str">
        <f t="shared" si="285"/>
        <v>discounted</v>
      </c>
      <c r="J4603" s="3">
        <f>Table3[[#This Row],[Quantity_Sold]]*Table3[[#This Row],[Selling_Price]]</f>
        <v>3807</v>
      </c>
      <c r="K4603" s="3">
        <f t="shared" si="286"/>
        <v>63.45</v>
      </c>
      <c r="L4603" s="3">
        <f t="shared" si="287"/>
        <v>3743.55</v>
      </c>
      <c r="M4603" s="3" t="str">
        <f>TEXT(Table3[[#This Row],[Date]], "mmmm")</f>
        <v>February</v>
      </c>
      <c r="N4603" s="3" t="str">
        <f>_xlfn.XLOOKUP(D4603,Customers!A:A,Customers!B:B )</f>
        <v>Reid, Chavez and Flowers</v>
      </c>
      <c r="O4603" s="3" t="str">
        <f>_xlfn.XLOOKUP(C4603,Books!A:A,Books!B:B)</f>
        <v>Remain hard</v>
      </c>
      <c r="P4603" s="3" t="str">
        <f>INDEX(Customers!B:B,MATCH(D4603,Customers!A:A,0))</f>
        <v>Reid, Chavez and Flowers</v>
      </c>
    </row>
    <row r="4604" spans="1:16">
      <c r="A4604" t="s">
        <v>5251</v>
      </c>
      <c r="B4604" s="5">
        <v>44975</v>
      </c>
      <c r="C4604" t="s">
        <v>112</v>
      </c>
      <c r="D4604" t="s">
        <v>368</v>
      </c>
      <c r="E4604">
        <v>10</v>
      </c>
      <c r="F4604" t="str">
        <f t="shared" si="284"/>
        <v>Bulk</v>
      </c>
      <c r="G4604" s="3">
        <v>462</v>
      </c>
      <c r="H4604">
        <v>5</v>
      </c>
      <c r="I4604" t="str">
        <f t="shared" si="285"/>
        <v>discounted</v>
      </c>
      <c r="J4604" s="3">
        <f>Table3[[#This Row],[Quantity_Sold]]*Table3[[#This Row],[Selling_Price]]</f>
        <v>4620</v>
      </c>
      <c r="K4604" s="3">
        <f t="shared" si="286"/>
        <v>23.1</v>
      </c>
      <c r="L4604" s="3">
        <f t="shared" si="287"/>
        <v>4596.8999999999996</v>
      </c>
      <c r="M4604" s="3" t="str">
        <f>TEXT(Table3[[#This Row],[Date]], "mmmm")</f>
        <v>February</v>
      </c>
      <c r="N4604" s="3" t="str">
        <f>_xlfn.XLOOKUP(D4604,Customers!A:A,Customers!B:B )</f>
        <v>Anderson-Martinez</v>
      </c>
      <c r="O4604" s="3" t="str">
        <f>_xlfn.XLOOKUP(C4604,Books!A:A,Books!B:B)</f>
        <v>Now stage</v>
      </c>
      <c r="P4604" s="3" t="str">
        <f>INDEX(Customers!B:B,MATCH(D4604,Customers!A:A,0))</f>
        <v>Anderson-Martinez</v>
      </c>
    </row>
    <row r="4605" spans="1:16">
      <c r="A4605" t="s">
        <v>5252</v>
      </c>
      <c r="B4605" s="5">
        <v>44962</v>
      </c>
      <c r="C4605" t="s">
        <v>122</v>
      </c>
      <c r="D4605" t="s">
        <v>208</v>
      </c>
      <c r="E4605">
        <v>3</v>
      </c>
      <c r="F4605" t="str">
        <f t="shared" si="284"/>
        <v>normal</v>
      </c>
      <c r="G4605" s="3">
        <v>326</v>
      </c>
      <c r="H4605">
        <v>15</v>
      </c>
      <c r="I4605" t="str">
        <f t="shared" si="285"/>
        <v>discounted</v>
      </c>
      <c r="J4605" s="3">
        <f>Table3[[#This Row],[Quantity_Sold]]*Table3[[#This Row],[Selling_Price]]</f>
        <v>978</v>
      </c>
      <c r="K4605" s="3">
        <f t="shared" si="286"/>
        <v>48.9</v>
      </c>
      <c r="L4605" s="3">
        <f t="shared" si="287"/>
        <v>929.1</v>
      </c>
      <c r="M4605" s="3" t="str">
        <f>TEXT(Table3[[#This Row],[Date]], "mmmm")</f>
        <v>February</v>
      </c>
      <c r="N4605" s="3" t="str">
        <f>_xlfn.XLOOKUP(D4605,Customers!A:A,Customers!B:B )</f>
        <v>Smith-Proctor</v>
      </c>
      <c r="O4605" s="3" t="str">
        <f>_xlfn.XLOOKUP(C4605,Books!A:A,Books!B:B)</f>
        <v>Than every</v>
      </c>
      <c r="P4605" s="3" t="str">
        <f>INDEX(Customers!B:B,MATCH(D4605,Customers!A:A,0))</f>
        <v>Smith-Proctor</v>
      </c>
    </row>
    <row r="4606" spans="1:16">
      <c r="A4606" t="s">
        <v>5253</v>
      </c>
      <c r="B4606" s="5">
        <v>44972</v>
      </c>
      <c r="C4606" t="s">
        <v>50</v>
      </c>
      <c r="D4606" t="s">
        <v>216</v>
      </c>
      <c r="E4606">
        <v>2</v>
      </c>
      <c r="F4606" t="str">
        <f t="shared" si="284"/>
        <v>normal</v>
      </c>
      <c r="G4606" s="3">
        <v>269</v>
      </c>
      <c r="H4606">
        <v>15</v>
      </c>
      <c r="I4606" t="str">
        <f t="shared" si="285"/>
        <v>discounted</v>
      </c>
      <c r="J4606" s="3">
        <f>Table3[[#This Row],[Quantity_Sold]]*Table3[[#This Row],[Selling_Price]]</f>
        <v>538</v>
      </c>
      <c r="K4606" s="3">
        <f t="shared" si="286"/>
        <v>40.35</v>
      </c>
      <c r="L4606" s="3">
        <f t="shared" si="287"/>
        <v>497.65</v>
      </c>
      <c r="M4606" s="3" t="str">
        <f>TEXT(Table3[[#This Row],[Date]], "mmmm")</f>
        <v>February</v>
      </c>
      <c r="N4606" s="3" t="str">
        <f>_xlfn.XLOOKUP(D4606,Customers!A:A,Customers!B:B )</f>
        <v>Evans PLC</v>
      </c>
      <c r="O4606" s="3" t="str">
        <f>_xlfn.XLOOKUP(C4606,Books!A:A,Books!B:B)</f>
        <v>Course history</v>
      </c>
      <c r="P4606" s="3" t="str">
        <f>INDEX(Customers!B:B,MATCH(D4606,Customers!A:A,0))</f>
        <v>Evans PLC</v>
      </c>
    </row>
    <row r="4607" spans="1:16">
      <c r="A4607" t="s">
        <v>5254</v>
      </c>
      <c r="B4607" s="5">
        <v>44984</v>
      </c>
      <c r="C4607" t="s">
        <v>74</v>
      </c>
      <c r="D4607" t="s">
        <v>364</v>
      </c>
      <c r="E4607">
        <v>9</v>
      </c>
      <c r="F4607" t="str">
        <f t="shared" si="284"/>
        <v>Bulk</v>
      </c>
      <c r="G4607" s="3">
        <v>347</v>
      </c>
      <c r="H4607">
        <v>10</v>
      </c>
      <c r="I4607" t="str">
        <f t="shared" si="285"/>
        <v>discounted</v>
      </c>
      <c r="J4607" s="3">
        <f>Table3[[#This Row],[Quantity_Sold]]*Table3[[#This Row],[Selling_Price]]</f>
        <v>3123</v>
      </c>
      <c r="K4607" s="3">
        <f t="shared" si="286"/>
        <v>34.700000000000003</v>
      </c>
      <c r="L4607" s="3">
        <f t="shared" si="287"/>
        <v>3088.3</v>
      </c>
      <c r="M4607" s="3" t="str">
        <f>TEXT(Table3[[#This Row],[Date]], "mmmm")</f>
        <v>February</v>
      </c>
      <c r="N4607" s="3" t="str">
        <f>_xlfn.XLOOKUP(D4607,Customers!A:A,Customers!B:B )</f>
        <v>Mann PLC</v>
      </c>
      <c r="O4607" s="3" t="str">
        <f>_xlfn.XLOOKUP(C4607,Books!A:A,Books!B:B)</f>
        <v>Think either pressure</v>
      </c>
      <c r="P4607" s="3" t="str">
        <f>INDEX(Customers!B:B,MATCH(D4607,Customers!A:A,0))</f>
        <v>Mann PLC</v>
      </c>
    </row>
    <row r="4608" spans="1:16">
      <c r="A4608" t="s">
        <v>5255</v>
      </c>
      <c r="B4608" s="5">
        <v>44977</v>
      </c>
      <c r="C4608" t="s">
        <v>52</v>
      </c>
      <c r="D4608" t="s">
        <v>426</v>
      </c>
      <c r="E4608">
        <v>4</v>
      </c>
      <c r="F4608" t="str">
        <f t="shared" si="284"/>
        <v>normal</v>
      </c>
      <c r="G4608" s="3">
        <v>441</v>
      </c>
      <c r="H4608">
        <v>15</v>
      </c>
      <c r="I4608" t="str">
        <f t="shared" si="285"/>
        <v>discounted</v>
      </c>
      <c r="J4608" s="3">
        <f>Table3[[#This Row],[Quantity_Sold]]*Table3[[#This Row],[Selling_Price]]</f>
        <v>1764</v>
      </c>
      <c r="K4608" s="3">
        <f t="shared" si="286"/>
        <v>66.150000000000006</v>
      </c>
      <c r="L4608" s="3">
        <f t="shared" si="287"/>
        <v>1697.85</v>
      </c>
      <c r="M4608" s="3" t="str">
        <f>TEXT(Table3[[#This Row],[Date]], "mmmm")</f>
        <v>February</v>
      </c>
      <c r="N4608" s="3" t="str">
        <f>_xlfn.XLOOKUP(D4608,Customers!A:A,Customers!B:B )</f>
        <v>Martinez-Stout</v>
      </c>
      <c r="O4608" s="3" t="str">
        <f>_xlfn.XLOOKUP(C4608,Books!A:A,Books!B:B)</f>
        <v>Hope meet thing</v>
      </c>
      <c r="P4608" s="3" t="str">
        <f>INDEX(Customers!B:B,MATCH(D4608,Customers!A:A,0))</f>
        <v>Martinez-Stout</v>
      </c>
    </row>
    <row r="4609" spans="1:16">
      <c r="A4609" t="s">
        <v>5256</v>
      </c>
      <c r="B4609" s="5">
        <v>44979</v>
      </c>
      <c r="C4609" t="s">
        <v>50</v>
      </c>
      <c r="D4609" t="s">
        <v>180</v>
      </c>
      <c r="E4609">
        <v>1</v>
      </c>
      <c r="F4609" t="str">
        <f t="shared" si="284"/>
        <v>normal</v>
      </c>
      <c r="G4609" s="3">
        <v>269</v>
      </c>
      <c r="H4609">
        <v>0</v>
      </c>
      <c r="I4609" t="str">
        <f t="shared" si="285"/>
        <v>full price</v>
      </c>
      <c r="J4609" s="3">
        <f>Table3[[#This Row],[Quantity_Sold]]*Table3[[#This Row],[Selling_Price]]</f>
        <v>269</v>
      </c>
      <c r="K4609" s="3">
        <f t="shared" si="286"/>
        <v>0</v>
      </c>
      <c r="L4609" s="3">
        <f t="shared" si="287"/>
        <v>269</v>
      </c>
      <c r="M4609" s="3" t="str">
        <f>TEXT(Table3[[#This Row],[Date]], "mmmm")</f>
        <v>February</v>
      </c>
      <c r="N4609" s="3" t="str">
        <f>_xlfn.XLOOKUP(D4609,Customers!A:A,Customers!B:B )</f>
        <v>Harris-Chandler</v>
      </c>
      <c r="O4609" s="3" t="str">
        <f>_xlfn.XLOOKUP(C4609,Books!A:A,Books!B:B)</f>
        <v>Course history</v>
      </c>
      <c r="P4609" s="3" t="str">
        <f>INDEX(Customers!B:B,MATCH(D4609,Customers!A:A,0))</f>
        <v>Harris-Chandler</v>
      </c>
    </row>
    <row r="4610" spans="1:16">
      <c r="A4610" t="s">
        <v>5257</v>
      </c>
      <c r="B4610" s="5">
        <v>44979</v>
      </c>
      <c r="C4610" t="s">
        <v>114</v>
      </c>
      <c r="D4610" t="s">
        <v>216</v>
      </c>
      <c r="E4610">
        <v>2</v>
      </c>
      <c r="F4610" t="str">
        <f t="shared" ref="F4610:F4673" si="288">IF(E4610&gt;5,"Bulk","normal")</f>
        <v>normal</v>
      </c>
      <c r="G4610" s="3">
        <v>315</v>
      </c>
      <c r="H4610">
        <v>15</v>
      </c>
      <c r="I4610" t="str">
        <f t="shared" ref="I4610:I4673" si="289">IF(H4610&gt;0,"discounted","full price")</f>
        <v>discounted</v>
      </c>
      <c r="J4610" s="3">
        <f>Table3[[#This Row],[Quantity_Sold]]*Table3[[#This Row],[Selling_Price]]</f>
        <v>630</v>
      </c>
      <c r="K4610" s="3">
        <f t="shared" ref="K4610:K4673" si="290">H4610*G4610/100</f>
        <v>47.25</v>
      </c>
      <c r="L4610" s="3">
        <f t="shared" ref="L4610:L4673" si="291">J4610-K4610</f>
        <v>582.75</v>
      </c>
      <c r="M4610" s="3" t="str">
        <f>TEXT(Table3[[#This Row],[Date]], "mmmm")</f>
        <v>February</v>
      </c>
      <c r="N4610" s="3" t="str">
        <f>_xlfn.XLOOKUP(D4610,Customers!A:A,Customers!B:B )</f>
        <v>Evans PLC</v>
      </c>
      <c r="O4610" s="3" t="str">
        <f>_xlfn.XLOOKUP(C4610,Books!A:A,Books!B:B)</f>
        <v>Detail difficult power</v>
      </c>
      <c r="P4610" s="3" t="str">
        <f>INDEX(Customers!B:B,MATCH(D4610,Customers!A:A,0))</f>
        <v>Evans PLC</v>
      </c>
    </row>
    <row r="4611" spans="1:16">
      <c r="A4611" t="s">
        <v>5258</v>
      </c>
      <c r="B4611" s="5">
        <v>44976</v>
      </c>
      <c r="C4611" t="s">
        <v>36</v>
      </c>
      <c r="D4611" t="s">
        <v>384</v>
      </c>
      <c r="E4611">
        <v>6</v>
      </c>
      <c r="F4611" t="str">
        <f t="shared" si="288"/>
        <v>Bulk</v>
      </c>
      <c r="G4611" s="3">
        <v>420</v>
      </c>
      <c r="H4611">
        <v>5</v>
      </c>
      <c r="I4611" t="str">
        <f t="shared" si="289"/>
        <v>discounted</v>
      </c>
      <c r="J4611" s="3">
        <f>Table3[[#This Row],[Quantity_Sold]]*Table3[[#This Row],[Selling_Price]]</f>
        <v>2520</v>
      </c>
      <c r="K4611" s="3">
        <f t="shared" si="290"/>
        <v>21</v>
      </c>
      <c r="L4611" s="3">
        <f t="shared" si="291"/>
        <v>2499</v>
      </c>
      <c r="M4611" s="3" t="str">
        <f>TEXT(Table3[[#This Row],[Date]], "mmmm")</f>
        <v>February</v>
      </c>
      <c r="N4611" s="3" t="str">
        <f>_xlfn.XLOOKUP(D4611,Customers!A:A,Customers!B:B )</f>
        <v>Mendoza-Burke</v>
      </c>
      <c r="O4611" s="3" t="str">
        <f>_xlfn.XLOOKUP(C4611,Books!A:A,Books!B:B)</f>
        <v>Try fast</v>
      </c>
      <c r="P4611" s="3" t="str">
        <f>INDEX(Customers!B:B,MATCH(D4611,Customers!A:A,0))</f>
        <v>Mendoza-Burke</v>
      </c>
    </row>
    <row r="4612" spans="1:16">
      <c r="A4612" t="s">
        <v>5259</v>
      </c>
      <c r="B4612" s="5">
        <v>44983</v>
      </c>
      <c r="C4612" t="s">
        <v>15</v>
      </c>
      <c r="D4612" t="s">
        <v>428</v>
      </c>
      <c r="E4612">
        <v>4</v>
      </c>
      <c r="F4612" t="str">
        <f t="shared" si="288"/>
        <v>normal</v>
      </c>
      <c r="G4612" s="3">
        <v>248</v>
      </c>
      <c r="H4612">
        <v>15</v>
      </c>
      <c r="I4612" t="str">
        <f t="shared" si="289"/>
        <v>discounted</v>
      </c>
      <c r="J4612" s="3">
        <f>Table3[[#This Row],[Quantity_Sold]]*Table3[[#This Row],[Selling_Price]]</f>
        <v>992</v>
      </c>
      <c r="K4612" s="3">
        <f t="shared" si="290"/>
        <v>37.200000000000003</v>
      </c>
      <c r="L4612" s="3">
        <f t="shared" si="291"/>
        <v>954.8</v>
      </c>
      <c r="M4612" s="3" t="str">
        <f>TEXT(Table3[[#This Row],[Date]], "mmmm")</f>
        <v>February</v>
      </c>
      <c r="N4612" s="3" t="str">
        <f>_xlfn.XLOOKUP(D4612,Customers!A:A,Customers!B:B )</f>
        <v>Daniels-Bond</v>
      </c>
      <c r="O4612" s="3" t="str">
        <f>_xlfn.XLOOKUP(C4612,Books!A:A,Books!B:B)</f>
        <v>Especially father down</v>
      </c>
      <c r="P4612" s="3" t="str">
        <f>INDEX(Customers!B:B,MATCH(D4612,Customers!A:A,0))</f>
        <v>Daniels-Bond</v>
      </c>
    </row>
    <row r="4613" spans="1:16">
      <c r="A4613" t="s">
        <v>5260</v>
      </c>
      <c r="B4613" s="5">
        <v>44975</v>
      </c>
      <c r="C4613" t="s">
        <v>82</v>
      </c>
      <c r="D4613" t="s">
        <v>556</v>
      </c>
      <c r="E4613">
        <v>7</v>
      </c>
      <c r="F4613" t="str">
        <f t="shared" si="288"/>
        <v>Bulk</v>
      </c>
      <c r="G4613" s="3">
        <v>373</v>
      </c>
      <c r="H4613">
        <v>0</v>
      </c>
      <c r="I4613" t="str">
        <f t="shared" si="289"/>
        <v>full price</v>
      </c>
      <c r="J4613" s="3">
        <f>Table3[[#This Row],[Quantity_Sold]]*Table3[[#This Row],[Selling_Price]]</f>
        <v>2611</v>
      </c>
      <c r="K4613" s="3">
        <f t="shared" si="290"/>
        <v>0</v>
      </c>
      <c r="L4613" s="3">
        <f t="shared" si="291"/>
        <v>2611</v>
      </c>
      <c r="M4613" s="3" t="str">
        <f>TEXT(Table3[[#This Row],[Date]], "mmmm")</f>
        <v>February</v>
      </c>
      <c r="N4613" s="3" t="str">
        <f>_xlfn.XLOOKUP(D4613,Customers!A:A,Customers!B:B )</f>
        <v>Richards Ltd</v>
      </c>
      <c r="O4613" s="3" t="str">
        <f>_xlfn.XLOOKUP(C4613,Books!A:A,Books!B:B)</f>
        <v>Light leader expect</v>
      </c>
      <c r="P4613" s="3" t="str">
        <f>INDEX(Customers!B:B,MATCH(D4613,Customers!A:A,0))</f>
        <v>Richards Ltd</v>
      </c>
    </row>
    <row r="4614" spans="1:16">
      <c r="A4614" t="s">
        <v>5261</v>
      </c>
      <c r="B4614" s="5">
        <v>44965</v>
      </c>
      <c r="C4614" t="s">
        <v>30</v>
      </c>
      <c r="D4614" t="s">
        <v>540</v>
      </c>
      <c r="E4614">
        <v>3</v>
      </c>
      <c r="F4614" t="str">
        <f t="shared" si="288"/>
        <v>normal</v>
      </c>
      <c r="G4614" s="3">
        <v>281</v>
      </c>
      <c r="H4614">
        <v>5</v>
      </c>
      <c r="I4614" t="str">
        <f t="shared" si="289"/>
        <v>discounted</v>
      </c>
      <c r="J4614" s="3">
        <f>Table3[[#This Row],[Quantity_Sold]]*Table3[[#This Row],[Selling_Price]]</f>
        <v>843</v>
      </c>
      <c r="K4614" s="3">
        <f t="shared" si="290"/>
        <v>14.05</v>
      </c>
      <c r="L4614" s="3">
        <f t="shared" si="291"/>
        <v>828.95</v>
      </c>
      <c r="M4614" s="3" t="str">
        <f>TEXT(Table3[[#This Row],[Date]], "mmmm")</f>
        <v>February</v>
      </c>
      <c r="N4614" s="3" t="str">
        <f>_xlfn.XLOOKUP(D4614,Customers!A:A,Customers!B:B )</f>
        <v>Patel-Thomas</v>
      </c>
      <c r="O4614" s="3" t="str">
        <f>_xlfn.XLOOKUP(C4614,Books!A:A,Books!B:B)</f>
        <v>Remember serve</v>
      </c>
      <c r="P4614" s="3" t="str">
        <f>INDEX(Customers!B:B,MATCH(D4614,Customers!A:A,0))</f>
        <v>Patel-Thomas</v>
      </c>
    </row>
    <row r="4615" spans="1:16">
      <c r="A4615" t="s">
        <v>5262</v>
      </c>
      <c r="B4615" s="5">
        <v>44959</v>
      </c>
      <c r="C4615" t="s">
        <v>76</v>
      </c>
      <c r="D4615" t="s">
        <v>560</v>
      </c>
      <c r="E4615">
        <v>4</v>
      </c>
      <c r="F4615" t="str">
        <f t="shared" si="288"/>
        <v>normal</v>
      </c>
      <c r="G4615" s="3">
        <v>305</v>
      </c>
      <c r="H4615">
        <v>15</v>
      </c>
      <c r="I4615" t="str">
        <f t="shared" si="289"/>
        <v>discounted</v>
      </c>
      <c r="J4615" s="3">
        <f>Table3[[#This Row],[Quantity_Sold]]*Table3[[#This Row],[Selling_Price]]</f>
        <v>1220</v>
      </c>
      <c r="K4615" s="3">
        <f t="shared" si="290"/>
        <v>45.75</v>
      </c>
      <c r="L4615" s="3">
        <f t="shared" si="291"/>
        <v>1174.25</v>
      </c>
      <c r="M4615" s="3" t="str">
        <f>TEXT(Table3[[#This Row],[Date]], "mmmm")</f>
        <v>February</v>
      </c>
      <c r="N4615" s="3" t="str">
        <f>_xlfn.XLOOKUP(D4615,Customers!A:A,Customers!B:B )</f>
        <v>Ryan-Flynn</v>
      </c>
      <c r="O4615" s="3" t="str">
        <f>_xlfn.XLOOKUP(C4615,Books!A:A,Books!B:B)</f>
        <v>Above treatment</v>
      </c>
      <c r="P4615" s="3" t="str">
        <f>INDEX(Customers!B:B,MATCH(D4615,Customers!A:A,0))</f>
        <v>Ryan-Flynn</v>
      </c>
    </row>
    <row r="4616" spans="1:16">
      <c r="A4616" t="s">
        <v>5263</v>
      </c>
      <c r="B4616" s="5">
        <v>44962</v>
      </c>
      <c r="C4616" t="s">
        <v>102</v>
      </c>
      <c r="D4616" t="s">
        <v>482</v>
      </c>
      <c r="E4616">
        <v>7</v>
      </c>
      <c r="F4616" t="str">
        <f t="shared" si="288"/>
        <v>Bulk</v>
      </c>
      <c r="G4616" s="3">
        <v>162</v>
      </c>
      <c r="H4616">
        <v>0</v>
      </c>
      <c r="I4616" t="str">
        <f t="shared" si="289"/>
        <v>full price</v>
      </c>
      <c r="J4616" s="3">
        <f>Table3[[#This Row],[Quantity_Sold]]*Table3[[#This Row],[Selling_Price]]</f>
        <v>1134</v>
      </c>
      <c r="K4616" s="3">
        <f t="shared" si="290"/>
        <v>0</v>
      </c>
      <c r="L4616" s="3">
        <f t="shared" si="291"/>
        <v>1134</v>
      </c>
      <c r="M4616" s="3" t="str">
        <f>TEXT(Table3[[#This Row],[Date]], "mmmm")</f>
        <v>February</v>
      </c>
      <c r="N4616" s="3" t="str">
        <f>_xlfn.XLOOKUP(D4616,Customers!A:A,Customers!B:B )</f>
        <v>Arnold-Mahoney</v>
      </c>
      <c r="O4616" s="3" t="str">
        <f>_xlfn.XLOOKUP(C4616,Books!A:A,Books!B:B)</f>
        <v>Effort same</v>
      </c>
      <c r="P4616" s="3" t="str">
        <f>INDEX(Customers!B:B,MATCH(D4616,Customers!A:A,0))</f>
        <v>Arnold-Mahoney</v>
      </c>
    </row>
    <row r="4617" spans="1:16">
      <c r="A4617" t="s">
        <v>5264</v>
      </c>
      <c r="B4617" s="5">
        <v>44985</v>
      </c>
      <c r="C4617" t="s">
        <v>60</v>
      </c>
      <c r="D4617" t="s">
        <v>478</v>
      </c>
      <c r="E4617">
        <v>6</v>
      </c>
      <c r="F4617" t="str">
        <f t="shared" si="288"/>
        <v>Bulk</v>
      </c>
      <c r="G4617" s="3">
        <v>459</v>
      </c>
      <c r="H4617">
        <v>15</v>
      </c>
      <c r="I4617" t="str">
        <f t="shared" si="289"/>
        <v>discounted</v>
      </c>
      <c r="J4617" s="3">
        <f>Table3[[#This Row],[Quantity_Sold]]*Table3[[#This Row],[Selling_Price]]</f>
        <v>2754</v>
      </c>
      <c r="K4617" s="3">
        <f t="shared" si="290"/>
        <v>68.849999999999994</v>
      </c>
      <c r="L4617" s="3">
        <f t="shared" si="291"/>
        <v>2685.15</v>
      </c>
      <c r="M4617" s="3" t="str">
        <f>TEXT(Table3[[#This Row],[Date]], "mmmm")</f>
        <v>February</v>
      </c>
      <c r="N4617" s="3" t="str">
        <f>_xlfn.XLOOKUP(D4617,Customers!A:A,Customers!B:B )</f>
        <v>Moran LLC</v>
      </c>
      <c r="O4617" s="3" t="str">
        <f>_xlfn.XLOOKUP(C4617,Books!A:A,Books!B:B)</f>
        <v>Whatever method</v>
      </c>
      <c r="P4617" s="3" t="str">
        <f>INDEX(Customers!B:B,MATCH(D4617,Customers!A:A,0))</f>
        <v>Moran LLC</v>
      </c>
    </row>
    <row r="4618" spans="1:16">
      <c r="A4618" t="s">
        <v>5265</v>
      </c>
      <c r="B4618" s="5">
        <v>44961</v>
      </c>
      <c r="C4618" t="s">
        <v>32</v>
      </c>
      <c r="D4618" t="s">
        <v>157</v>
      </c>
      <c r="E4618">
        <v>3</v>
      </c>
      <c r="F4618" t="str">
        <f t="shared" si="288"/>
        <v>normal</v>
      </c>
      <c r="G4618" s="3">
        <v>186</v>
      </c>
      <c r="H4618">
        <v>5</v>
      </c>
      <c r="I4618" t="str">
        <f t="shared" si="289"/>
        <v>discounted</v>
      </c>
      <c r="J4618" s="3">
        <f>Table3[[#This Row],[Quantity_Sold]]*Table3[[#This Row],[Selling_Price]]</f>
        <v>558</v>
      </c>
      <c r="K4618" s="3">
        <f t="shared" si="290"/>
        <v>9.3000000000000007</v>
      </c>
      <c r="L4618" s="3">
        <f t="shared" si="291"/>
        <v>548.70000000000005</v>
      </c>
      <c r="M4618" s="3" t="str">
        <f>TEXT(Table3[[#This Row],[Date]], "mmmm")</f>
        <v>February</v>
      </c>
      <c r="N4618" s="3" t="str">
        <f>_xlfn.XLOOKUP(D4618,Customers!A:A,Customers!B:B )</f>
        <v>Brown PLC</v>
      </c>
      <c r="O4618" s="3" t="str">
        <f>_xlfn.XLOOKUP(C4618,Books!A:A,Books!B:B)</f>
        <v>Charge along</v>
      </c>
      <c r="P4618" s="3" t="str">
        <f>INDEX(Customers!B:B,MATCH(D4618,Customers!A:A,0))</f>
        <v>Brown PLC</v>
      </c>
    </row>
    <row r="4619" spans="1:16">
      <c r="A4619" t="s">
        <v>5266</v>
      </c>
      <c r="B4619" s="5">
        <v>44976</v>
      </c>
      <c r="C4619" t="s">
        <v>124</v>
      </c>
      <c r="D4619" t="s">
        <v>300</v>
      </c>
      <c r="E4619">
        <v>9</v>
      </c>
      <c r="F4619" t="str">
        <f t="shared" si="288"/>
        <v>Bulk</v>
      </c>
      <c r="G4619" s="3">
        <v>362</v>
      </c>
      <c r="H4619">
        <v>15</v>
      </c>
      <c r="I4619" t="str">
        <f t="shared" si="289"/>
        <v>discounted</v>
      </c>
      <c r="J4619" s="3">
        <f>Table3[[#This Row],[Quantity_Sold]]*Table3[[#This Row],[Selling_Price]]</f>
        <v>3258</v>
      </c>
      <c r="K4619" s="3">
        <f t="shared" si="290"/>
        <v>54.3</v>
      </c>
      <c r="L4619" s="3">
        <f t="shared" si="291"/>
        <v>3203.7</v>
      </c>
      <c r="M4619" s="3" t="str">
        <f>TEXT(Table3[[#This Row],[Date]], "mmmm")</f>
        <v>February</v>
      </c>
      <c r="N4619" s="3" t="str">
        <f>_xlfn.XLOOKUP(D4619,Customers!A:A,Customers!B:B )</f>
        <v>Smith-Ramsey</v>
      </c>
      <c r="O4619" s="3" t="str">
        <f>_xlfn.XLOOKUP(C4619,Books!A:A,Books!B:B)</f>
        <v>Financial</v>
      </c>
      <c r="P4619" s="3" t="str">
        <f>INDEX(Customers!B:B,MATCH(D4619,Customers!A:A,0))</f>
        <v>Smith-Ramsey</v>
      </c>
    </row>
    <row r="4620" spans="1:16">
      <c r="A4620" t="s">
        <v>5267</v>
      </c>
      <c r="B4620" s="5">
        <v>44978</v>
      </c>
      <c r="C4620" t="s">
        <v>100</v>
      </c>
      <c r="D4620" t="s">
        <v>208</v>
      </c>
      <c r="E4620">
        <v>1</v>
      </c>
      <c r="F4620" t="str">
        <f t="shared" si="288"/>
        <v>normal</v>
      </c>
      <c r="G4620" s="3">
        <v>334</v>
      </c>
      <c r="H4620">
        <v>0</v>
      </c>
      <c r="I4620" t="str">
        <f t="shared" si="289"/>
        <v>full price</v>
      </c>
      <c r="J4620" s="3">
        <f>Table3[[#This Row],[Quantity_Sold]]*Table3[[#This Row],[Selling_Price]]</f>
        <v>334</v>
      </c>
      <c r="K4620" s="3">
        <f t="shared" si="290"/>
        <v>0</v>
      </c>
      <c r="L4620" s="3">
        <f t="shared" si="291"/>
        <v>334</v>
      </c>
      <c r="M4620" s="3" t="str">
        <f>TEXT(Table3[[#This Row],[Date]], "mmmm")</f>
        <v>February</v>
      </c>
      <c r="N4620" s="3" t="str">
        <f>_xlfn.XLOOKUP(D4620,Customers!A:A,Customers!B:B )</f>
        <v>Smith-Proctor</v>
      </c>
      <c r="O4620" s="3" t="str">
        <f>_xlfn.XLOOKUP(C4620,Books!A:A,Books!B:B)</f>
        <v>Prevent particularly wrong</v>
      </c>
      <c r="P4620" s="3" t="str">
        <f>INDEX(Customers!B:B,MATCH(D4620,Customers!A:A,0))</f>
        <v>Smith-Proctor</v>
      </c>
    </row>
    <row r="4621" spans="1:16">
      <c r="A4621" t="s">
        <v>5268</v>
      </c>
      <c r="B4621" s="5">
        <v>44979</v>
      </c>
      <c r="C4621" t="s">
        <v>30</v>
      </c>
      <c r="D4621" t="s">
        <v>522</v>
      </c>
      <c r="E4621">
        <v>9</v>
      </c>
      <c r="F4621" t="str">
        <f t="shared" si="288"/>
        <v>Bulk</v>
      </c>
      <c r="G4621" s="3">
        <v>281</v>
      </c>
      <c r="H4621">
        <v>10</v>
      </c>
      <c r="I4621" t="str">
        <f t="shared" si="289"/>
        <v>discounted</v>
      </c>
      <c r="J4621" s="3">
        <f>Table3[[#This Row],[Quantity_Sold]]*Table3[[#This Row],[Selling_Price]]</f>
        <v>2529</v>
      </c>
      <c r="K4621" s="3">
        <f t="shared" si="290"/>
        <v>28.1</v>
      </c>
      <c r="L4621" s="3">
        <f t="shared" si="291"/>
        <v>2500.9</v>
      </c>
      <c r="M4621" s="3" t="str">
        <f>TEXT(Table3[[#This Row],[Date]], "mmmm")</f>
        <v>February</v>
      </c>
      <c r="N4621" s="3" t="str">
        <f>_xlfn.XLOOKUP(D4621,Customers!A:A,Customers!B:B )</f>
        <v>Williams-Ross</v>
      </c>
      <c r="O4621" s="3" t="str">
        <f>_xlfn.XLOOKUP(C4621,Books!A:A,Books!B:B)</f>
        <v>Remember serve</v>
      </c>
      <c r="P4621" s="3" t="str">
        <f>INDEX(Customers!B:B,MATCH(D4621,Customers!A:A,0))</f>
        <v>Williams-Ross</v>
      </c>
    </row>
    <row r="4622" spans="1:16">
      <c r="A4622" t="s">
        <v>5269</v>
      </c>
      <c r="B4622" s="5">
        <v>44975</v>
      </c>
      <c r="C4622" t="s">
        <v>112</v>
      </c>
      <c r="D4622" t="s">
        <v>436</v>
      </c>
      <c r="E4622">
        <v>10</v>
      </c>
      <c r="F4622" t="str">
        <f t="shared" si="288"/>
        <v>Bulk</v>
      </c>
      <c r="G4622" s="3">
        <v>462</v>
      </c>
      <c r="H4622">
        <v>10</v>
      </c>
      <c r="I4622" t="str">
        <f t="shared" si="289"/>
        <v>discounted</v>
      </c>
      <c r="J4622" s="3">
        <f>Table3[[#This Row],[Quantity_Sold]]*Table3[[#This Row],[Selling_Price]]</f>
        <v>4620</v>
      </c>
      <c r="K4622" s="3">
        <f t="shared" si="290"/>
        <v>46.2</v>
      </c>
      <c r="L4622" s="3">
        <f t="shared" si="291"/>
        <v>4573.8</v>
      </c>
      <c r="M4622" s="3" t="str">
        <f>TEXT(Table3[[#This Row],[Date]], "mmmm")</f>
        <v>February</v>
      </c>
      <c r="N4622" s="3" t="str">
        <f>_xlfn.XLOOKUP(D4622,Customers!A:A,Customers!B:B )</f>
        <v>Brown-Rivers</v>
      </c>
      <c r="O4622" s="3" t="str">
        <f>_xlfn.XLOOKUP(C4622,Books!A:A,Books!B:B)</f>
        <v>Now stage</v>
      </c>
      <c r="P4622" s="3" t="str">
        <f>INDEX(Customers!B:B,MATCH(D4622,Customers!A:A,0))</f>
        <v>Brown-Rivers</v>
      </c>
    </row>
    <row r="4623" spans="1:16">
      <c r="A4623" t="s">
        <v>5270</v>
      </c>
      <c r="B4623" s="5">
        <v>44985</v>
      </c>
      <c r="C4623" t="s">
        <v>112</v>
      </c>
      <c r="D4623" t="s">
        <v>204</v>
      </c>
      <c r="E4623">
        <v>10</v>
      </c>
      <c r="F4623" t="str">
        <f t="shared" si="288"/>
        <v>Bulk</v>
      </c>
      <c r="G4623" s="3">
        <v>462</v>
      </c>
      <c r="H4623">
        <v>10</v>
      </c>
      <c r="I4623" t="str">
        <f t="shared" si="289"/>
        <v>discounted</v>
      </c>
      <c r="J4623" s="3">
        <f>Table3[[#This Row],[Quantity_Sold]]*Table3[[#This Row],[Selling_Price]]</f>
        <v>4620</v>
      </c>
      <c r="K4623" s="3">
        <f t="shared" si="290"/>
        <v>46.2</v>
      </c>
      <c r="L4623" s="3">
        <f t="shared" si="291"/>
        <v>4573.8</v>
      </c>
      <c r="M4623" s="3" t="str">
        <f>TEXT(Table3[[#This Row],[Date]], "mmmm")</f>
        <v>February</v>
      </c>
      <c r="N4623" s="3" t="str">
        <f>_xlfn.XLOOKUP(D4623,Customers!A:A,Customers!B:B )</f>
        <v>Garcia, Buchanan and Clark</v>
      </c>
      <c r="O4623" s="3" t="str">
        <f>_xlfn.XLOOKUP(C4623,Books!A:A,Books!B:B)</f>
        <v>Now stage</v>
      </c>
      <c r="P4623" s="3" t="str">
        <f>INDEX(Customers!B:B,MATCH(D4623,Customers!A:A,0))</f>
        <v>Garcia, Buchanan and Clark</v>
      </c>
    </row>
    <row r="4624" spans="1:16">
      <c r="A4624" t="s">
        <v>5271</v>
      </c>
      <c r="B4624" s="5">
        <v>44977</v>
      </c>
      <c r="C4624" t="s">
        <v>110</v>
      </c>
      <c r="D4624" t="s">
        <v>139</v>
      </c>
      <c r="E4624">
        <v>1</v>
      </c>
      <c r="F4624" t="str">
        <f t="shared" si="288"/>
        <v>normal</v>
      </c>
      <c r="G4624" s="3">
        <v>451</v>
      </c>
      <c r="H4624">
        <v>0</v>
      </c>
      <c r="I4624" t="str">
        <f t="shared" si="289"/>
        <v>full price</v>
      </c>
      <c r="J4624" s="3">
        <f>Table3[[#This Row],[Quantity_Sold]]*Table3[[#This Row],[Selling_Price]]</f>
        <v>451</v>
      </c>
      <c r="K4624" s="3">
        <f t="shared" si="290"/>
        <v>0</v>
      </c>
      <c r="L4624" s="3">
        <f t="shared" si="291"/>
        <v>451</v>
      </c>
      <c r="M4624" s="3" t="str">
        <f>TEXT(Table3[[#This Row],[Date]], "mmmm")</f>
        <v>February</v>
      </c>
      <c r="N4624" s="3" t="str">
        <f>_xlfn.XLOOKUP(D4624,Customers!A:A,Customers!B:B )</f>
        <v>Garcia-Martin</v>
      </c>
      <c r="O4624" s="3" t="str">
        <f>_xlfn.XLOOKUP(C4624,Books!A:A,Books!B:B)</f>
        <v>Sense produce</v>
      </c>
      <c r="P4624" s="3" t="str">
        <f>INDEX(Customers!B:B,MATCH(D4624,Customers!A:A,0))</f>
        <v>Garcia-Martin</v>
      </c>
    </row>
    <row r="4625" spans="1:16">
      <c r="A4625" t="s">
        <v>5272</v>
      </c>
      <c r="B4625" s="5">
        <v>44969</v>
      </c>
      <c r="C4625" t="s">
        <v>62</v>
      </c>
      <c r="D4625" t="s">
        <v>550</v>
      </c>
      <c r="E4625">
        <v>8</v>
      </c>
      <c r="F4625" t="str">
        <f t="shared" si="288"/>
        <v>Bulk</v>
      </c>
      <c r="G4625" s="3">
        <v>336</v>
      </c>
      <c r="H4625">
        <v>10</v>
      </c>
      <c r="I4625" t="str">
        <f t="shared" si="289"/>
        <v>discounted</v>
      </c>
      <c r="J4625" s="3">
        <f>Table3[[#This Row],[Quantity_Sold]]*Table3[[#This Row],[Selling_Price]]</f>
        <v>2688</v>
      </c>
      <c r="K4625" s="3">
        <f t="shared" si="290"/>
        <v>33.6</v>
      </c>
      <c r="L4625" s="3">
        <f t="shared" si="291"/>
        <v>2654.4</v>
      </c>
      <c r="M4625" s="3" t="str">
        <f>TEXT(Table3[[#This Row],[Date]], "mmmm")</f>
        <v>February</v>
      </c>
      <c r="N4625" s="3" t="str">
        <f>_xlfn.XLOOKUP(D4625,Customers!A:A,Customers!B:B )</f>
        <v>Hunter PLC</v>
      </c>
      <c r="O4625" s="3" t="str">
        <f>_xlfn.XLOOKUP(C4625,Books!A:A,Books!B:B)</f>
        <v>Wife get age</v>
      </c>
      <c r="P4625" s="3" t="str">
        <f>INDEX(Customers!B:B,MATCH(D4625,Customers!A:A,0))</f>
        <v>Hunter PLC</v>
      </c>
    </row>
    <row r="4626" spans="1:16">
      <c r="A4626" t="s">
        <v>5273</v>
      </c>
      <c r="B4626" s="5">
        <v>44979</v>
      </c>
      <c r="C4626" t="s">
        <v>34</v>
      </c>
      <c r="D4626" t="s">
        <v>384</v>
      </c>
      <c r="E4626">
        <v>7</v>
      </c>
      <c r="F4626" t="str">
        <f t="shared" si="288"/>
        <v>Bulk</v>
      </c>
      <c r="G4626" s="3">
        <v>284</v>
      </c>
      <c r="H4626">
        <v>0</v>
      </c>
      <c r="I4626" t="str">
        <f t="shared" si="289"/>
        <v>full price</v>
      </c>
      <c r="J4626" s="3">
        <f>Table3[[#This Row],[Quantity_Sold]]*Table3[[#This Row],[Selling_Price]]</f>
        <v>1988</v>
      </c>
      <c r="K4626" s="3">
        <f t="shared" si="290"/>
        <v>0</v>
      </c>
      <c r="L4626" s="3">
        <f t="shared" si="291"/>
        <v>1988</v>
      </c>
      <c r="M4626" s="3" t="str">
        <f>TEXT(Table3[[#This Row],[Date]], "mmmm")</f>
        <v>February</v>
      </c>
      <c r="N4626" s="3" t="str">
        <f>_xlfn.XLOOKUP(D4626,Customers!A:A,Customers!B:B )</f>
        <v>Mendoza-Burke</v>
      </c>
      <c r="O4626" s="3" t="str">
        <f>_xlfn.XLOOKUP(C4626,Books!A:A,Books!B:B)</f>
        <v>Against realize bill</v>
      </c>
      <c r="P4626" s="3" t="str">
        <f>INDEX(Customers!B:B,MATCH(D4626,Customers!A:A,0))</f>
        <v>Mendoza-Burke</v>
      </c>
    </row>
    <row r="4627" spans="1:16">
      <c r="A4627" t="s">
        <v>5274</v>
      </c>
      <c r="B4627" s="5">
        <v>44977</v>
      </c>
      <c r="C4627" t="s">
        <v>108</v>
      </c>
      <c r="D4627" t="s">
        <v>426</v>
      </c>
      <c r="E4627">
        <v>9</v>
      </c>
      <c r="F4627" t="str">
        <f t="shared" si="288"/>
        <v>Bulk</v>
      </c>
      <c r="G4627" s="3">
        <v>287</v>
      </c>
      <c r="H4627">
        <v>10</v>
      </c>
      <c r="I4627" t="str">
        <f t="shared" si="289"/>
        <v>discounted</v>
      </c>
      <c r="J4627" s="3">
        <f>Table3[[#This Row],[Quantity_Sold]]*Table3[[#This Row],[Selling_Price]]</f>
        <v>2583</v>
      </c>
      <c r="K4627" s="3">
        <f t="shared" si="290"/>
        <v>28.7</v>
      </c>
      <c r="L4627" s="3">
        <f t="shared" si="291"/>
        <v>2554.3000000000002</v>
      </c>
      <c r="M4627" s="3" t="str">
        <f>TEXT(Table3[[#This Row],[Date]], "mmmm")</f>
        <v>February</v>
      </c>
      <c r="N4627" s="3" t="str">
        <f>_xlfn.XLOOKUP(D4627,Customers!A:A,Customers!B:B )</f>
        <v>Martinez-Stout</v>
      </c>
      <c r="O4627" s="3" t="str">
        <f>_xlfn.XLOOKUP(C4627,Books!A:A,Books!B:B)</f>
        <v>Front</v>
      </c>
      <c r="P4627" s="3" t="str">
        <f>INDEX(Customers!B:B,MATCH(D4627,Customers!A:A,0))</f>
        <v>Martinez-Stout</v>
      </c>
    </row>
    <row r="4628" spans="1:16">
      <c r="A4628" t="s">
        <v>5275</v>
      </c>
      <c r="B4628" s="5">
        <v>44969</v>
      </c>
      <c r="C4628" t="s">
        <v>94</v>
      </c>
      <c r="D4628" t="s">
        <v>318</v>
      </c>
      <c r="E4628">
        <v>3</v>
      </c>
      <c r="F4628" t="str">
        <f t="shared" si="288"/>
        <v>normal</v>
      </c>
      <c r="G4628" s="3">
        <v>262</v>
      </c>
      <c r="H4628">
        <v>0</v>
      </c>
      <c r="I4628" t="str">
        <f t="shared" si="289"/>
        <v>full price</v>
      </c>
      <c r="J4628" s="3">
        <f>Table3[[#This Row],[Quantity_Sold]]*Table3[[#This Row],[Selling_Price]]</f>
        <v>786</v>
      </c>
      <c r="K4628" s="3">
        <f t="shared" si="290"/>
        <v>0</v>
      </c>
      <c r="L4628" s="3">
        <f t="shared" si="291"/>
        <v>786</v>
      </c>
      <c r="M4628" s="3" t="str">
        <f>TEXT(Table3[[#This Row],[Date]], "mmmm")</f>
        <v>February</v>
      </c>
      <c r="N4628" s="3" t="str">
        <f>_xlfn.XLOOKUP(D4628,Customers!A:A,Customers!B:B )</f>
        <v>Davis, Shepard and Clay</v>
      </c>
      <c r="O4628" s="3" t="str">
        <f>_xlfn.XLOOKUP(C4628,Books!A:A,Books!B:B)</f>
        <v>Number owner</v>
      </c>
      <c r="P4628" s="3" t="str">
        <f>INDEX(Customers!B:B,MATCH(D4628,Customers!A:A,0))</f>
        <v>Davis, Shepard and Clay</v>
      </c>
    </row>
    <row r="4629" spans="1:16">
      <c r="A4629" t="s">
        <v>5276</v>
      </c>
      <c r="B4629" s="5">
        <v>44985</v>
      </c>
      <c r="C4629" t="s">
        <v>76</v>
      </c>
      <c r="D4629" t="s">
        <v>426</v>
      </c>
      <c r="E4629">
        <v>8</v>
      </c>
      <c r="F4629" t="str">
        <f t="shared" si="288"/>
        <v>Bulk</v>
      </c>
      <c r="G4629" s="3">
        <v>305</v>
      </c>
      <c r="H4629">
        <v>0</v>
      </c>
      <c r="I4629" t="str">
        <f t="shared" si="289"/>
        <v>full price</v>
      </c>
      <c r="J4629" s="3">
        <f>Table3[[#This Row],[Quantity_Sold]]*Table3[[#This Row],[Selling_Price]]</f>
        <v>2440</v>
      </c>
      <c r="K4629" s="3">
        <f t="shared" si="290"/>
        <v>0</v>
      </c>
      <c r="L4629" s="3">
        <f t="shared" si="291"/>
        <v>2440</v>
      </c>
      <c r="M4629" s="3" t="str">
        <f>TEXT(Table3[[#This Row],[Date]], "mmmm")</f>
        <v>February</v>
      </c>
      <c r="N4629" s="3" t="str">
        <f>_xlfn.XLOOKUP(D4629,Customers!A:A,Customers!B:B )</f>
        <v>Martinez-Stout</v>
      </c>
      <c r="O4629" s="3" t="str">
        <f>_xlfn.XLOOKUP(C4629,Books!A:A,Books!B:B)</f>
        <v>Above treatment</v>
      </c>
      <c r="P4629" s="3" t="str">
        <f>INDEX(Customers!B:B,MATCH(D4629,Customers!A:A,0))</f>
        <v>Martinez-Stout</v>
      </c>
    </row>
    <row r="4630" spans="1:16">
      <c r="A4630" t="s">
        <v>5277</v>
      </c>
      <c r="B4630" s="5">
        <v>44967</v>
      </c>
      <c r="C4630" t="s">
        <v>56</v>
      </c>
      <c r="D4630" t="s">
        <v>454</v>
      </c>
      <c r="E4630">
        <v>2</v>
      </c>
      <c r="F4630" t="str">
        <f t="shared" si="288"/>
        <v>normal</v>
      </c>
      <c r="G4630" s="3">
        <v>222</v>
      </c>
      <c r="H4630">
        <v>5</v>
      </c>
      <c r="I4630" t="str">
        <f t="shared" si="289"/>
        <v>discounted</v>
      </c>
      <c r="J4630" s="3">
        <f>Table3[[#This Row],[Quantity_Sold]]*Table3[[#This Row],[Selling_Price]]</f>
        <v>444</v>
      </c>
      <c r="K4630" s="3">
        <f t="shared" si="290"/>
        <v>11.1</v>
      </c>
      <c r="L4630" s="3">
        <f t="shared" si="291"/>
        <v>432.9</v>
      </c>
      <c r="M4630" s="3" t="str">
        <f>TEXT(Table3[[#This Row],[Date]], "mmmm")</f>
        <v>February</v>
      </c>
      <c r="N4630" s="3" t="str">
        <f>_xlfn.XLOOKUP(D4630,Customers!A:A,Customers!B:B )</f>
        <v>Martin Ltd</v>
      </c>
      <c r="O4630" s="3" t="str">
        <f>_xlfn.XLOOKUP(C4630,Books!A:A,Books!B:B)</f>
        <v>Unit coach</v>
      </c>
      <c r="P4630" s="3" t="str">
        <f>INDEX(Customers!B:B,MATCH(D4630,Customers!A:A,0))</f>
        <v>Martin Ltd</v>
      </c>
    </row>
    <row r="4631" spans="1:16">
      <c r="A4631" t="s">
        <v>5278</v>
      </c>
      <c r="B4631" s="5">
        <v>44962</v>
      </c>
      <c r="C4631" t="s">
        <v>126</v>
      </c>
      <c r="D4631" t="s">
        <v>272</v>
      </c>
      <c r="E4631">
        <v>10</v>
      </c>
      <c r="F4631" t="str">
        <f t="shared" si="288"/>
        <v>Bulk</v>
      </c>
      <c r="G4631" s="3">
        <v>399</v>
      </c>
      <c r="H4631">
        <v>10</v>
      </c>
      <c r="I4631" t="str">
        <f t="shared" si="289"/>
        <v>discounted</v>
      </c>
      <c r="J4631" s="3">
        <f>Table3[[#This Row],[Quantity_Sold]]*Table3[[#This Row],[Selling_Price]]</f>
        <v>3990</v>
      </c>
      <c r="K4631" s="3">
        <f t="shared" si="290"/>
        <v>39.9</v>
      </c>
      <c r="L4631" s="3">
        <f t="shared" si="291"/>
        <v>3950.1</v>
      </c>
      <c r="M4631" s="3" t="str">
        <f>TEXT(Table3[[#This Row],[Date]], "mmmm")</f>
        <v>February</v>
      </c>
      <c r="N4631" s="3" t="str">
        <f>_xlfn.XLOOKUP(D4631,Customers!A:A,Customers!B:B )</f>
        <v>Garcia, Scott and Beltran</v>
      </c>
      <c r="O4631" s="3" t="str">
        <f>_xlfn.XLOOKUP(C4631,Books!A:A,Books!B:B)</f>
        <v>Ahead leg senior</v>
      </c>
      <c r="P4631" s="3" t="str">
        <f>INDEX(Customers!B:B,MATCH(D4631,Customers!A:A,0))</f>
        <v>Garcia, Scott and Beltran</v>
      </c>
    </row>
    <row r="4632" spans="1:16">
      <c r="A4632" t="s">
        <v>5279</v>
      </c>
      <c r="B4632" s="5">
        <v>44981</v>
      </c>
      <c r="C4632" t="s">
        <v>50</v>
      </c>
      <c r="D4632" t="s">
        <v>278</v>
      </c>
      <c r="E4632">
        <v>1</v>
      </c>
      <c r="F4632" t="str">
        <f t="shared" si="288"/>
        <v>normal</v>
      </c>
      <c r="G4632" s="3">
        <v>269</v>
      </c>
      <c r="H4632">
        <v>15</v>
      </c>
      <c r="I4632" t="str">
        <f t="shared" si="289"/>
        <v>discounted</v>
      </c>
      <c r="J4632" s="3">
        <f>Table3[[#This Row],[Quantity_Sold]]*Table3[[#This Row],[Selling_Price]]</f>
        <v>269</v>
      </c>
      <c r="K4632" s="3">
        <f t="shared" si="290"/>
        <v>40.35</v>
      </c>
      <c r="L4632" s="3">
        <f t="shared" si="291"/>
        <v>228.65</v>
      </c>
      <c r="M4632" s="3" t="str">
        <f>TEXT(Table3[[#This Row],[Date]], "mmmm")</f>
        <v>February</v>
      </c>
      <c r="N4632" s="3" t="str">
        <f>_xlfn.XLOOKUP(D4632,Customers!A:A,Customers!B:B )</f>
        <v>Reid, Chavez and Flowers</v>
      </c>
      <c r="O4632" s="3" t="str">
        <f>_xlfn.XLOOKUP(C4632,Books!A:A,Books!B:B)</f>
        <v>Course history</v>
      </c>
      <c r="P4632" s="3" t="str">
        <f>INDEX(Customers!B:B,MATCH(D4632,Customers!A:A,0))</f>
        <v>Reid, Chavez and Flowers</v>
      </c>
    </row>
    <row r="4633" spans="1:16">
      <c r="A4633" t="s">
        <v>5280</v>
      </c>
      <c r="B4633" s="5">
        <v>44980</v>
      </c>
      <c r="C4633" t="s">
        <v>13</v>
      </c>
      <c r="D4633" t="s">
        <v>504</v>
      </c>
      <c r="E4633">
        <v>10</v>
      </c>
      <c r="F4633" t="str">
        <f t="shared" si="288"/>
        <v>Bulk</v>
      </c>
      <c r="G4633" s="3">
        <v>354</v>
      </c>
      <c r="H4633">
        <v>15</v>
      </c>
      <c r="I4633" t="str">
        <f t="shared" si="289"/>
        <v>discounted</v>
      </c>
      <c r="J4633" s="3">
        <f>Table3[[#This Row],[Quantity_Sold]]*Table3[[#This Row],[Selling_Price]]</f>
        <v>3540</v>
      </c>
      <c r="K4633" s="3">
        <f t="shared" si="290"/>
        <v>53.1</v>
      </c>
      <c r="L4633" s="3">
        <f t="shared" si="291"/>
        <v>3486.9</v>
      </c>
      <c r="M4633" s="3" t="str">
        <f>TEXT(Table3[[#This Row],[Date]], "mmmm")</f>
        <v>February</v>
      </c>
      <c r="N4633" s="3" t="str">
        <f>_xlfn.XLOOKUP(D4633,Customers!A:A,Customers!B:B )</f>
        <v>Jones, Rodriguez and Alexander</v>
      </c>
      <c r="O4633" s="3" t="str">
        <f>_xlfn.XLOOKUP(C4633,Books!A:A,Books!B:B)</f>
        <v>Food ability</v>
      </c>
      <c r="P4633" s="3" t="str">
        <f>INDEX(Customers!B:B,MATCH(D4633,Customers!A:A,0))</f>
        <v>Jones, Rodriguez and Alexander</v>
      </c>
    </row>
    <row r="4634" spans="1:16">
      <c r="A4634" t="s">
        <v>5281</v>
      </c>
      <c r="B4634" s="5">
        <v>44971</v>
      </c>
      <c r="C4634" t="s">
        <v>112</v>
      </c>
      <c r="D4634" t="s">
        <v>296</v>
      </c>
      <c r="E4634">
        <v>2</v>
      </c>
      <c r="F4634" t="str">
        <f t="shared" si="288"/>
        <v>normal</v>
      </c>
      <c r="G4634" s="3">
        <v>462</v>
      </c>
      <c r="H4634">
        <v>5</v>
      </c>
      <c r="I4634" t="str">
        <f t="shared" si="289"/>
        <v>discounted</v>
      </c>
      <c r="J4634" s="3">
        <f>Table3[[#This Row],[Quantity_Sold]]*Table3[[#This Row],[Selling_Price]]</f>
        <v>924</v>
      </c>
      <c r="K4634" s="3">
        <f t="shared" si="290"/>
        <v>23.1</v>
      </c>
      <c r="L4634" s="3">
        <f t="shared" si="291"/>
        <v>900.9</v>
      </c>
      <c r="M4634" s="3" t="str">
        <f>TEXT(Table3[[#This Row],[Date]], "mmmm")</f>
        <v>February</v>
      </c>
      <c r="N4634" s="3" t="str">
        <f>_xlfn.XLOOKUP(D4634,Customers!A:A,Customers!B:B )</f>
        <v>Lee, Mullen and Hall</v>
      </c>
      <c r="O4634" s="3" t="str">
        <f>_xlfn.XLOOKUP(C4634,Books!A:A,Books!B:B)</f>
        <v>Now stage</v>
      </c>
      <c r="P4634" s="3" t="str">
        <f>INDEX(Customers!B:B,MATCH(D4634,Customers!A:A,0))</f>
        <v>Lee, Mullen and Hall</v>
      </c>
    </row>
    <row r="4635" spans="1:16">
      <c r="A4635" t="s">
        <v>5282</v>
      </c>
      <c r="B4635" s="5">
        <v>44983</v>
      </c>
      <c r="C4635" t="s">
        <v>102</v>
      </c>
      <c r="D4635" t="s">
        <v>414</v>
      </c>
      <c r="E4635">
        <v>6</v>
      </c>
      <c r="F4635" t="str">
        <f t="shared" si="288"/>
        <v>Bulk</v>
      </c>
      <c r="G4635" s="3">
        <v>162</v>
      </c>
      <c r="H4635">
        <v>5</v>
      </c>
      <c r="I4635" t="str">
        <f t="shared" si="289"/>
        <v>discounted</v>
      </c>
      <c r="J4635" s="3">
        <f>Table3[[#This Row],[Quantity_Sold]]*Table3[[#This Row],[Selling_Price]]</f>
        <v>972</v>
      </c>
      <c r="K4635" s="3">
        <f t="shared" si="290"/>
        <v>8.1</v>
      </c>
      <c r="L4635" s="3">
        <f t="shared" si="291"/>
        <v>963.9</v>
      </c>
      <c r="M4635" s="3" t="str">
        <f>TEXT(Table3[[#This Row],[Date]], "mmmm")</f>
        <v>February</v>
      </c>
      <c r="N4635" s="3" t="str">
        <f>_xlfn.XLOOKUP(D4635,Customers!A:A,Customers!B:B )</f>
        <v>Brown, Hunt and Anderson</v>
      </c>
      <c r="O4635" s="3" t="str">
        <f>_xlfn.XLOOKUP(C4635,Books!A:A,Books!B:B)</f>
        <v>Effort same</v>
      </c>
      <c r="P4635" s="3" t="str">
        <f>INDEX(Customers!B:B,MATCH(D4635,Customers!A:A,0))</f>
        <v>Brown, Hunt and Anderson</v>
      </c>
    </row>
    <row r="4636" spans="1:16">
      <c r="A4636" t="s">
        <v>5283</v>
      </c>
      <c r="B4636" s="5">
        <v>44965</v>
      </c>
      <c r="C4636" t="s">
        <v>64</v>
      </c>
      <c r="D4636" t="s">
        <v>410</v>
      </c>
      <c r="E4636">
        <v>7</v>
      </c>
      <c r="F4636" t="str">
        <f t="shared" si="288"/>
        <v>Bulk</v>
      </c>
      <c r="G4636" s="3">
        <v>487</v>
      </c>
      <c r="H4636">
        <v>15</v>
      </c>
      <c r="I4636" t="str">
        <f t="shared" si="289"/>
        <v>discounted</v>
      </c>
      <c r="J4636" s="3">
        <f>Table3[[#This Row],[Quantity_Sold]]*Table3[[#This Row],[Selling_Price]]</f>
        <v>3409</v>
      </c>
      <c r="K4636" s="3">
        <f t="shared" si="290"/>
        <v>73.05</v>
      </c>
      <c r="L4636" s="3">
        <f t="shared" si="291"/>
        <v>3335.95</v>
      </c>
      <c r="M4636" s="3" t="str">
        <f>TEXT(Table3[[#This Row],[Date]], "mmmm")</f>
        <v>February</v>
      </c>
      <c r="N4636" s="3" t="str">
        <f>_xlfn.XLOOKUP(D4636,Customers!A:A,Customers!B:B )</f>
        <v>Norris Group</v>
      </c>
      <c r="O4636" s="3" t="str">
        <f>_xlfn.XLOOKUP(C4636,Books!A:A,Books!B:B)</f>
        <v>Health beyond back</v>
      </c>
      <c r="P4636" s="3" t="str">
        <f>INDEX(Customers!B:B,MATCH(D4636,Customers!A:A,0))</f>
        <v>Norris Group</v>
      </c>
    </row>
    <row r="4637" spans="1:16">
      <c r="A4637" t="s">
        <v>5284</v>
      </c>
      <c r="B4637" s="5">
        <v>44960</v>
      </c>
      <c r="C4637" t="s">
        <v>106</v>
      </c>
      <c r="D4637" t="s">
        <v>486</v>
      </c>
      <c r="E4637">
        <v>8</v>
      </c>
      <c r="F4637" t="str">
        <f t="shared" si="288"/>
        <v>Bulk</v>
      </c>
      <c r="G4637" s="3">
        <v>219</v>
      </c>
      <c r="H4637">
        <v>15</v>
      </c>
      <c r="I4637" t="str">
        <f t="shared" si="289"/>
        <v>discounted</v>
      </c>
      <c r="J4637" s="3">
        <f>Table3[[#This Row],[Quantity_Sold]]*Table3[[#This Row],[Selling_Price]]</f>
        <v>1752</v>
      </c>
      <c r="K4637" s="3">
        <f t="shared" si="290"/>
        <v>32.85</v>
      </c>
      <c r="L4637" s="3">
        <f t="shared" si="291"/>
        <v>1719.15</v>
      </c>
      <c r="M4637" s="3" t="str">
        <f>TEXT(Table3[[#This Row],[Date]], "mmmm")</f>
        <v>February</v>
      </c>
      <c r="N4637" s="3" t="str">
        <f>_xlfn.XLOOKUP(D4637,Customers!A:A,Customers!B:B )</f>
        <v>Liu Group</v>
      </c>
      <c r="O4637" s="3" t="str">
        <f>_xlfn.XLOOKUP(C4637,Books!A:A,Books!B:B)</f>
        <v>Some may</v>
      </c>
      <c r="P4637" s="3" t="str">
        <f>INDEX(Customers!B:B,MATCH(D4637,Customers!A:A,0))</f>
        <v>Liu Group</v>
      </c>
    </row>
    <row r="4638" spans="1:16">
      <c r="A4638" t="s">
        <v>5285</v>
      </c>
      <c r="B4638" s="5">
        <v>44973</v>
      </c>
      <c r="C4638" t="s">
        <v>42</v>
      </c>
      <c r="D4638" t="s">
        <v>372</v>
      </c>
      <c r="E4638">
        <v>2</v>
      </c>
      <c r="F4638" t="str">
        <f t="shared" si="288"/>
        <v>normal</v>
      </c>
      <c r="G4638" s="3">
        <v>303</v>
      </c>
      <c r="H4638">
        <v>0</v>
      </c>
      <c r="I4638" t="str">
        <f t="shared" si="289"/>
        <v>full price</v>
      </c>
      <c r="J4638" s="3">
        <f>Table3[[#This Row],[Quantity_Sold]]*Table3[[#This Row],[Selling_Price]]</f>
        <v>606</v>
      </c>
      <c r="K4638" s="3">
        <f t="shared" si="290"/>
        <v>0</v>
      </c>
      <c r="L4638" s="3">
        <f t="shared" si="291"/>
        <v>606</v>
      </c>
      <c r="M4638" s="3" t="str">
        <f>TEXT(Table3[[#This Row],[Date]], "mmmm")</f>
        <v>February</v>
      </c>
      <c r="N4638" s="3" t="str">
        <f>_xlfn.XLOOKUP(D4638,Customers!A:A,Customers!B:B )</f>
        <v>Lambert, Valdez and Garcia</v>
      </c>
      <c r="O4638" s="3" t="str">
        <f>_xlfn.XLOOKUP(C4638,Books!A:A,Books!B:B)</f>
        <v>Industry sport interesting</v>
      </c>
      <c r="P4638" s="3" t="str">
        <f>INDEX(Customers!B:B,MATCH(D4638,Customers!A:A,0))</f>
        <v>Lambert, Valdez and Garcia</v>
      </c>
    </row>
    <row r="4639" spans="1:16">
      <c r="A4639" t="s">
        <v>5286</v>
      </c>
      <c r="B4639" s="5">
        <v>44962</v>
      </c>
      <c r="C4639" t="s">
        <v>30</v>
      </c>
      <c r="D4639" t="s">
        <v>520</v>
      </c>
      <c r="E4639">
        <v>10</v>
      </c>
      <c r="F4639" t="str">
        <f t="shared" si="288"/>
        <v>Bulk</v>
      </c>
      <c r="G4639" s="3">
        <v>281</v>
      </c>
      <c r="H4639">
        <v>10</v>
      </c>
      <c r="I4639" t="str">
        <f t="shared" si="289"/>
        <v>discounted</v>
      </c>
      <c r="J4639" s="3">
        <f>Table3[[#This Row],[Quantity_Sold]]*Table3[[#This Row],[Selling_Price]]</f>
        <v>2810</v>
      </c>
      <c r="K4639" s="3">
        <f t="shared" si="290"/>
        <v>28.1</v>
      </c>
      <c r="L4639" s="3">
        <f t="shared" si="291"/>
        <v>2781.9</v>
      </c>
      <c r="M4639" s="3" t="str">
        <f>TEXT(Table3[[#This Row],[Date]], "mmmm")</f>
        <v>February</v>
      </c>
      <c r="N4639" s="3" t="str">
        <f>_xlfn.XLOOKUP(D4639,Customers!A:A,Customers!B:B )</f>
        <v>Lucero and Sons</v>
      </c>
      <c r="O4639" s="3" t="str">
        <f>_xlfn.XLOOKUP(C4639,Books!A:A,Books!B:B)</f>
        <v>Remember serve</v>
      </c>
      <c r="P4639" s="3" t="str">
        <f>INDEX(Customers!B:B,MATCH(D4639,Customers!A:A,0))</f>
        <v>Lucero and Sons</v>
      </c>
    </row>
    <row r="4640" spans="1:16">
      <c r="A4640" t="s">
        <v>5287</v>
      </c>
      <c r="B4640" s="5">
        <v>44971</v>
      </c>
      <c r="C4640" t="s">
        <v>104</v>
      </c>
      <c r="D4640" t="s">
        <v>350</v>
      </c>
      <c r="E4640">
        <v>8</v>
      </c>
      <c r="F4640" t="str">
        <f t="shared" si="288"/>
        <v>Bulk</v>
      </c>
      <c r="G4640" s="3">
        <v>465</v>
      </c>
      <c r="H4640">
        <v>0</v>
      </c>
      <c r="I4640" t="str">
        <f t="shared" si="289"/>
        <v>full price</v>
      </c>
      <c r="J4640" s="3">
        <f>Table3[[#This Row],[Quantity_Sold]]*Table3[[#This Row],[Selling_Price]]</f>
        <v>3720</v>
      </c>
      <c r="K4640" s="3">
        <f t="shared" si="290"/>
        <v>0</v>
      </c>
      <c r="L4640" s="3">
        <f t="shared" si="291"/>
        <v>3720</v>
      </c>
      <c r="M4640" s="3" t="str">
        <f>TEXT(Table3[[#This Row],[Date]], "mmmm")</f>
        <v>February</v>
      </c>
      <c r="N4640" s="3" t="str">
        <f>_xlfn.XLOOKUP(D4640,Customers!A:A,Customers!B:B )</f>
        <v>Johnson-Bennett</v>
      </c>
      <c r="O4640" s="3" t="str">
        <f>_xlfn.XLOOKUP(C4640,Books!A:A,Books!B:B)</f>
        <v>Process find daughter</v>
      </c>
      <c r="P4640" s="3" t="str">
        <f>INDEX(Customers!B:B,MATCH(D4640,Customers!A:A,0))</f>
        <v>Johnson-Bennett</v>
      </c>
    </row>
    <row r="4641" spans="1:16">
      <c r="A4641" t="s">
        <v>5288</v>
      </c>
      <c r="B4641" s="5">
        <v>44969</v>
      </c>
      <c r="C4641" t="s">
        <v>124</v>
      </c>
      <c r="D4641" t="s">
        <v>298</v>
      </c>
      <c r="E4641">
        <v>6</v>
      </c>
      <c r="F4641" t="str">
        <f t="shared" si="288"/>
        <v>Bulk</v>
      </c>
      <c r="G4641" s="3">
        <v>362</v>
      </c>
      <c r="H4641">
        <v>10</v>
      </c>
      <c r="I4641" t="str">
        <f t="shared" si="289"/>
        <v>discounted</v>
      </c>
      <c r="J4641" s="3">
        <f>Table3[[#This Row],[Quantity_Sold]]*Table3[[#This Row],[Selling_Price]]</f>
        <v>2172</v>
      </c>
      <c r="K4641" s="3">
        <f t="shared" si="290"/>
        <v>36.200000000000003</v>
      </c>
      <c r="L4641" s="3">
        <f t="shared" si="291"/>
        <v>2135.8000000000002</v>
      </c>
      <c r="M4641" s="3" t="str">
        <f>TEXT(Table3[[#This Row],[Date]], "mmmm")</f>
        <v>February</v>
      </c>
      <c r="N4641" s="3" t="str">
        <f>_xlfn.XLOOKUP(D4641,Customers!A:A,Customers!B:B )</f>
        <v>Hayes, Hampton and Palmer</v>
      </c>
      <c r="O4641" s="3" t="str">
        <f>_xlfn.XLOOKUP(C4641,Books!A:A,Books!B:B)</f>
        <v>Financial</v>
      </c>
      <c r="P4641" s="3" t="str">
        <f>INDEX(Customers!B:B,MATCH(D4641,Customers!A:A,0))</f>
        <v>Hayes, Hampton and Palmer</v>
      </c>
    </row>
    <row r="4642" spans="1:16">
      <c r="A4642" t="s">
        <v>5289</v>
      </c>
      <c r="B4642" s="5">
        <v>44964</v>
      </c>
      <c r="C4642" t="s">
        <v>58</v>
      </c>
      <c r="D4642" t="s">
        <v>260</v>
      </c>
      <c r="E4642">
        <v>2</v>
      </c>
      <c r="F4642" t="str">
        <f t="shared" si="288"/>
        <v>normal</v>
      </c>
      <c r="G4642" s="3">
        <v>467</v>
      </c>
      <c r="H4642">
        <v>10</v>
      </c>
      <c r="I4642" t="str">
        <f t="shared" si="289"/>
        <v>discounted</v>
      </c>
      <c r="J4642" s="3">
        <f>Table3[[#This Row],[Quantity_Sold]]*Table3[[#This Row],[Selling_Price]]</f>
        <v>934</v>
      </c>
      <c r="K4642" s="3">
        <f t="shared" si="290"/>
        <v>46.7</v>
      </c>
      <c r="L4642" s="3">
        <f t="shared" si="291"/>
        <v>887.3</v>
      </c>
      <c r="M4642" s="3" t="str">
        <f>TEXT(Table3[[#This Row],[Date]], "mmmm")</f>
        <v>February</v>
      </c>
      <c r="N4642" s="3" t="str">
        <f>_xlfn.XLOOKUP(D4642,Customers!A:A,Customers!B:B )</f>
        <v>Thomas-Melendez</v>
      </c>
      <c r="O4642" s="3" t="str">
        <f>_xlfn.XLOOKUP(C4642,Books!A:A,Books!B:B)</f>
        <v>World threat</v>
      </c>
      <c r="P4642" s="3" t="str">
        <f>INDEX(Customers!B:B,MATCH(D4642,Customers!A:A,0))</f>
        <v>Thomas-Melendez</v>
      </c>
    </row>
    <row r="4643" spans="1:16">
      <c r="A4643" t="s">
        <v>5290</v>
      </c>
      <c r="B4643" s="5">
        <v>44958</v>
      </c>
      <c r="C4643" t="s">
        <v>54</v>
      </c>
      <c r="D4643" t="s">
        <v>572</v>
      </c>
      <c r="E4643">
        <v>2</v>
      </c>
      <c r="F4643" t="str">
        <f t="shared" si="288"/>
        <v>normal</v>
      </c>
      <c r="G4643" s="3">
        <v>421</v>
      </c>
      <c r="H4643">
        <v>0</v>
      </c>
      <c r="I4643" t="str">
        <f t="shared" si="289"/>
        <v>full price</v>
      </c>
      <c r="J4643" s="3">
        <f>Table3[[#This Row],[Quantity_Sold]]*Table3[[#This Row],[Selling_Price]]</f>
        <v>842</v>
      </c>
      <c r="K4643" s="3">
        <f t="shared" si="290"/>
        <v>0</v>
      </c>
      <c r="L4643" s="3">
        <f t="shared" si="291"/>
        <v>842</v>
      </c>
      <c r="M4643" s="3" t="str">
        <f>TEXT(Table3[[#This Row],[Date]], "mmmm")</f>
        <v>February</v>
      </c>
      <c r="N4643" s="3" t="str">
        <f>_xlfn.XLOOKUP(D4643,Customers!A:A,Customers!B:B )</f>
        <v>Hill Inc</v>
      </c>
      <c r="O4643" s="3" t="str">
        <f>_xlfn.XLOOKUP(C4643,Books!A:A,Books!B:B)</f>
        <v>Author director</v>
      </c>
      <c r="P4643" s="3" t="str">
        <f>INDEX(Customers!B:B,MATCH(D4643,Customers!A:A,0))</f>
        <v>Hill Inc</v>
      </c>
    </row>
    <row r="4644" spans="1:16">
      <c r="A4644" t="s">
        <v>5291</v>
      </c>
      <c r="B4644" s="5">
        <v>44968</v>
      </c>
      <c r="C4644" t="s">
        <v>94</v>
      </c>
      <c r="D4644" t="s">
        <v>570</v>
      </c>
      <c r="E4644">
        <v>7</v>
      </c>
      <c r="F4644" t="str">
        <f t="shared" si="288"/>
        <v>Bulk</v>
      </c>
      <c r="G4644" s="3">
        <v>262</v>
      </c>
      <c r="H4644">
        <v>15</v>
      </c>
      <c r="I4644" t="str">
        <f t="shared" si="289"/>
        <v>discounted</v>
      </c>
      <c r="J4644" s="3">
        <f>Table3[[#This Row],[Quantity_Sold]]*Table3[[#This Row],[Selling_Price]]</f>
        <v>1834</v>
      </c>
      <c r="K4644" s="3">
        <f t="shared" si="290"/>
        <v>39.299999999999997</v>
      </c>
      <c r="L4644" s="3">
        <f t="shared" si="291"/>
        <v>1794.7</v>
      </c>
      <c r="M4644" s="3" t="str">
        <f>TEXT(Table3[[#This Row],[Date]], "mmmm")</f>
        <v>February</v>
      </c>
      <c r="N4644" s="3" t="str">
        <f>_xlfn.XLOOKUP(D4644,Customers!A:A,Customers!B:B )</f>
        <v>Potter Group</v>
      </c>
      <c r="O4644" s="3" t="str">
        <f>_xlfn.XLOOKUP(C4644,Books!A:A,Books!B:B)</f>
        <v>Number owner</v>
      </c>
      <c r="P4644" s="3" t="str">
        <f>INDEX(Customers!B:B,MATCH(D4644,Customers!A:A,0))</f>
        <v>Potter Group</v>
      </c>
    </row>
    <row r="4645" spans="1:16">
      <c r="A4645" t="s">
        <v>5292</v>
      </c>
      <c r="B4645" s="5">
        <v>44963</v>
      </c>
      <c r="C4645" t="s">
        <v>30</v>
      </c>
      <c r="D4645" t="s">
        <v>450</v>
      </c>
      <c r="E4645">
        <v>5</v>
      </c>
      <c r="F4645" t="str">
        <f t="shared" si="288"/>
        <v>normal</v>
      </c>
      <c r="G4645" s="3">
        <v>281</v>
      </c>
      <c r="H4645">
        <v>5</v>
      </c>
      <c r="I4645" t="str">
        <f t="shared" si="289"/>
        <v>discounted</v>
      </c>
      <c r="J4645" s="3">
        <f>Table3[[#This Row],[Quantity_Sold]]*Table3[[#This Row],[Selling_Price]]</f>
        <v>1405</v>
      </c>
      <c r="K4645" s="3">
        <f t="shared" si="290"/>
        <v>14.05</v>
      </c>
      <c r="L4645" s="3">
        <f t="shared" si="291"/>
        <v>1390.95</v>
      </c>
      <c r="M4645" s="3" t="str">
        <f>TEXT(Table3[[#This Row],[Date]], "mmmm")</f>
        <v>February</v>
      </c>
      <c r="N4645" s="3" t="str">
        <f>_xlfn.XLOOKUP(D4645,Customers!A:A,Customers!B:B )</f>
        <v>Garcia, Garcia and Rose</v>
      </c>
      <c r="O4645" s="3" t="str">
        <f>_xlfn.XLOOKUP(C4645,Books!A:A,Books!B:B)</f>
        <v>Remember serve</v>
      </c>
      <c r="P4645" s="3" t="str">
        <f>INDEX(Customers!B:B,MATCH(D4645,Customers!A:A,0))</f>
        <v>Garcia, Garcia and Rose</v>
      </c>
    </row>
    <row r="4646" spans="1:16">
      <c r="A4646" t="s">
        <v>5293</v>
      </c>
      <c r="B4646" s="5">
        <v>44984</v>
      </c>
      <c r="C4646" t="s">
        <v>94</v>
      </c>
      <c r="D4646" t="s">
        <v>428</v>
      </c>
      <c r="E4646">
        <v>3</v>
      </c>
      <c r="F4646" t="str">
        <f t="shared" si="288"/>
        <v>normal</v>
      </c>
      <c r="G4646" s="3">
        <v>262</v>
      </c>
      <c r="H4646">
        <v>5</v>
      </c>
      <c r="I4646" t="str">
        <f t="shared" si="289"/>
        <v>discounted</v>
      </c>
      <c r="J4646" s="3">
        <f>Table3[[#This Row],[Quantity_Sold]]*Table3[[#This Row],[Selling_Price]]</f>
        <v>786</v>
      </c>
      <c r="K4646" s="3">
        <f t="shared" si="290"/>
        <v>13.1</v>
      </c>
      <c r="L4646" s="3">
        <f t="shared" si="291"/>
        <v>772.9</v>
      </c>
      <c r="M4646" s="3" t="str">
        <f>TEXT(Table3[[#This Row],[Date]], "mmmm")</f>
        <v>February</v>
      </c>
      <c r="N4646" s="3" t="str">
        <f>_xlfn.XLOOKUP(D4646,Customers!A:A,Customers!B:B )</f>
        <v>Daniels-Bond</v>
      </c>
      <c r="O4646" s="3" t="str">
        <f>_xlfn.XLOOKUP(C4646,Books!A:A,Books!B:B)</f>
        <v>Number owner</v>
      </c>
      <c r="P4646" s="3" t="str">
        <f>INDEX(Customers!B:B,MATCH(D4646,Customers!A:A,0))</f>
        <v>Daniels-Bond</v>
      </c>
    </row>
    <row r="4647" spans="1:16">
      <c r="A4647" t="s">
        <v>5294</v>
      </c>
      <c r="B4647" s="5">
        <v>44983</v>
      </c>
      <c r="C4647" t="s">
        <v>64</v>
      </c>
      <c r="D4647" t="s">
        <v>248</v>
      </c>
      <c r="E4647">
        <v>2</v>
      </c>
      <c r="F4647" t="str">
        <f t="shared" si="288"/>
        <v>normal</v>
      </c>
      <c r="G4647" s="3">
        <v>487</v>
      </c>
      <c r="H4647">
        <v>15</v>
      </c>
      <c r="I4647" t="str">
        <f t="shared" si="289"/>
        <v>discounted</v>
      </c>
      <c r="J4647" s="3">
        <f>Table3[[#This Row],[Quantity_Sold]]*Table3[[#This Row],[Selling_Price]]</f>
        <v>974</v>
      </c>
      <c r="K4647" s="3">
        <f t="shared" si="290"/>
        <v>73.05</v>
      </c>
      <c r="L4647" s="3">
        <f t="shared" si="291"/>
        <v>900.95</v>
      </c>
      <c r="M4647" s="3" t="str">
        <f>TEXT(Table3[[#This Row],[Date]], "mmmm")</f>
        <v>February</v>
      </c>
      <c r="N4647" s="3" t="str">
        <f>_xlfn.XLOOKUP(D4647,Customers!A:A,Customers!B:B )</f>
        <v>Macdonald Ltd</v>
      </c>
      <c r="O4647" s="3" t="str">
        <f>_xlfn.XLOOKUP(C4647,Books!A:A,Books!B:B)</f>
        <v>Health beyond back</v>
      </c>
      <c r="P4647" s="3" t="str">
        <f>INDEX(Customers!B:B,MATCH(D4647,Customers!A:A,0))</f>
        <v>Macdonald Ltd</v>
      </c>
    </row>
    <row r="4648" spans="1:16">
      <c r="A4648" t="s">
        <v>5295</v>
      </c>
      <c r="B4648" s="5">
        <v>44974</v>
      </c>
      <c r="C4648" t="s">
        <v>62</v>
      </c>
      <c r="D4648" t="s">
        <v>422</v>
      </c>
      <c r="E4648">
        <v>10</v>
      </c>
      <c r="F4648" t="str">
        <f t="shared" si="288"/>
        <v>Bulk</v>
      </c>
      <c r="G4648" s="3">
        <v>336</v>
      </c>
      <c r="H4648">
        <v>15</v>
      </c>
      <c r="I4648" t="str">
        <f t="shared" si="289"/>
        <v>discounted</v>
      </c>
      <c r="J4648" s="3">
        <f>Table3[[#This Row],[Quantity_Sold]]*Table3[[#This Row],[Selling_Price]]</f>
        <v>3360</v>
      </c>
      <c r="K4648" s="3">
        <f t="shared" si="290"/>
        <v>50.4</v>
      </c>
      <c r="L4648" s="3">
        <f t="shared" si="291"/>
        <v>3309.6</v>
      </c>
      <c r="M4648" s="3" t="str">
        <f>TEXT(Table3[[#This Row],[Date]], "mmmm")</f>
        <v>February</v>
      </c>
      <c r="N4648" s="3" t="str">
        <f>_xlfn.XLOOKUP(D4648,Customers!A:A,Customers!B:B )</f>
        <v>Butler-Carter</v>
      </c>
      <c r="O4648" s="3" t="str">
        <f>_xlfn.XLOOKUP(C4648,Books!A:A,Books!B:B)</f>
        <v>Wife get age</v>
      </c>
      <c r="P4648" s="3" t="str">
        <f>INDEX(Customers!B:B,MATCH(D4648,Customers!A:A,0))</f>
        <v>Butler-Carter</v>
      </c>
    </row>
    <row r="4649" spans="1:16">
      <c r="A4649" t="s">
        <v>5296</v>
      </c>
      <c r="B4649" s="5">
        <v>44972</v>
      </c>
      <c r="C4649" t="s">
        <v>18</v>
      </c>
      <c r="D4649" t="s">
        <v>548</v>
      </c>
      <c r="E4649">
        <v>1</v>
      </c>
      <c r="F4649" t="str">
        <f t="shared" si="288"/>
        <v>normal</v>
      </c>
      <c r="G4649" s="3">
        <v>500</v>
      </c>
      <c r="H4649">
        <v>5</v>
      </c>
      <c r="I4649" t="str">
        <f t="shared" si="289"/>
        <v>discounted</v>
      </c>
      <c r="J4649" s="3">
        <f>Table3[[#This Row],[Quantity_Sold]]*Table3[[#This Row],[Selling_Price]]</f>
        <v>500</v>
      </c>
      <c r="K4649" s="3">
        <f t="shared" si="290"/>
        <v>25</v>
      </c>
      <c r="L4649" s="3">
        <f t="shared" si="291"/>
        <v>475</v>
      </c>
      <c r="M4649" s="3" t="str">
        <f>TEXT(Table3[[#This Row],[Date]], "mmmm")</f>
        <v>February</v>
      </c>
      <c r="N4649" s="3" t="str">
        <f>_xlfn.XLOOKUP(D4649,Customers!A:A,Customers!B:B )</f>
        <v>Mendoza LLC</v>
      </c>
      <c r="O4649" s="3" t="str">
        <f>_xlfn.XLOOKUP(C4649,Books!A:A,Books!B:B)</f>
        <v>Cell become</v>
      </c>
      <c r="P4649" s="3" t="str">
        <f>INDEX(Customers!B:B,MATCH(D4649,Customers!A:A,0))</f>
        <v>Mendoza LLC</v>
      </c>
    </row>
    <row r="4650" spans="1:16">
      <c r="A4650" t="s">
        <v>5297</v>
      </c>
      <c r="B4650" s="5">
        <v>44981</v>
      </c>
      <c r="C4650" t="s">
        <v>48</v>
      </c>
      <c r="D4650" t="s">
        <v>578</v>
      </c>
      <c r="E4650">
        <v>7</v>
      </c>
      <c r="F4650" t="str">
        <f t="shared" si="288"/>
        <v>Bulk</v>
      </c>
      <c r="G4650" s="3">
        <v>386</v>
      </c>
      <c r="H4650">
        <v>0</v>
      </c>
      <c r="I4650" t="str">
        <f t="shared" si="289"/>
        <v>full price</v>
      </c>
      <c r="J4650" s="3">
        <f>Table3[[#This Row],[Quantity_Sold]]*Table3[[#This Row],[Selling_Price]]</f>
        <v>2702</v>
      </c>
      <c r="K4650" s="3">
        <f t="shared" si="290"/>
        <v>0</v>
      </c>
      <c r="L4650" s="3">
        <f t="shared" si="291"/>
        <v>2702</v>
      </c>
      <c r="M4650" s="3" t="str">
        <f>TEXT(Table3[[#This Row],[Date]], "mmmm")</f>
        <v>February</v>
      </c>
      <c r="N4650" s="3" t="str">
        <f>_xlfn.XLOOKUP(D4650,Customers!A:A,Customers!B:B )</f>
        <v>Moody-Dunn</v>
      </c>
      <c r="O4650" s="3" t="str">
        <f>_xlfn.XLOOKUP(C4650,Books!A:A,Books!B:B)</f>
        <v>Choose level</v>
      </c>
      <c r="P4650" s="3" t="str">
        <f>INDEX(Customers!B:B,MATCH(D4650,Customers!A:A,0))</f>
        <v>Moody-Dunn</v>
      </c>
    </row>
    <row r="4651" spans="1:16">
      <c r="A4651" t="s">
        <v>5298</v>
      </c>
      <c r="B4651" s="5">
        <v>44978</v>
      </c>
      <c r="C4651" t="s">
        <v>124</v>
      </c>
      <c r="D4651" t="s">
        <v>530</v>
      </c>
      <c r="E4651">
        <v>10</v>
      </c>
      <c r="F4651" t="str">
        <f t="shared" si="288"/>
        <v>Bulk</v>
      </c>
      <c r="G4651" s="3">
        <v>362</v>
      </c>
      <c r="H4651">
        <v>10</v>
      </c>
      <c r="I4651" t="str">
        <f t="shared" si="289"/>
        <v>discounted</v>
      </c>
      <c r="J4651" s="3">
        <f>Table3[[#This Row],[Quantity_Sold]]*Table3[[#This Row],[Selling_Price]]</f>
        <v>3620</v>
      </c>
      <c r="K4651" s="3">
        <f t="shared" si="290"/>
        <v>36.200000000000003</v>
      </c>
      <c r="L4651" s="3">
        <f t="shared" si="291"/>
        <v>3583.8</v>
      </c>
      <c r="M4651" s="3" t="str">
        <f>TEXT(Table3[[#This Row],[Date]], "mmmm")</f>
        <v>February</v>
      </c>
      <c r="N4651" s="3" t="str">
        <f>_xlfn.XLOOKUP(D4651,Customers!A:A,Customers!B:B )</f>
        <v>Prince Group</v>
      </c>
      <c r="O4651" s="3" t="str">
        <f>_xlfn.XLOOKUP(C4651,Books!A:A,Books!B:B)</f>
        <v>Financial</v>
      </c>
      <c r="P4651" s="3" t="str">
        <f>INDEX(Customers!B:B,MATCH(D4651,Customers!A:A,0))</f>
        <v>Prince Group</v>
      </c>
    </row>
    <row r="4652" spans="1:16">
      <c r="A4652" t="s">
        <v>5299</v>
      </c>
      <c r="B4652" s="5">
        <v>44979</v>
      </c>
      <c r="C4652" t="s">
        <v>42</v>
      </c>
      <c r="D4652" t="s">
        <v>484</v>
      </c>
      <c r="E4652">
        <v>2</v>
      </c>
      <c r="F4652" t="str">
        <f t="shared" si="288"/>
        <v>normal</v>
      </c>
      <c r="G4652" s="3">
        <v>303</v>
      </c>
      <c r="H4652">
        <v>5</v>
      </c>
      <c r="I4652" t="str">
        <f t="shared" si="289"/>
        <v>discounted</v>
      </c>
      <c r="J4652" s="3">
        <f>Table3[[#This Row],[Quantity_Sold]]*Table3[[#This Row],[Selling_Price]]</f>
        <v>606</v>
      </c>
      <c r="K4652" s="3">
        <f t="shared" si="290"/>
        <v>15.15</v>
      </c>
      <c r="L4652" s="3">
        <f t="shared" si="291"/>
        <v>590.85</v>
      </c>
      <c r="M4652" s="3" t="str">
        <f>TEXT(Table3[[#This Row],[Date]], "mmmm")</f>
        <v>February</v>
      </c>
      <c r="N4652" s="3" t="str">
        <f>_xlfn.XLOOKUP(D4652,Customers!A:A,Customers!B:B )</f>
        <v>Hall-Morgan</v>
      </c>
      <c r="O4652" s="3" t="str">
        <f>_xlfn.XLOOKUP(C4652,Books!A:A,Books!B:B)</f>
        <v>Industry sport interesting</v>
      </c>
      <c r="P4652" s="3" t="str">
        <f>INDEX(Customers!B:B,MATCH(D4652,Customers!A:A,0))</f>
        <v>Hall-Morgan</v>
      </c>
    </row>
    <row r="4653" spans="1:16">
      <c r="A4653" t="s">
        <v>5300</v>
      </c>
      <c r="B4653" s="5">
        <v>44966</v>
      </c>
      <c r="C4653" t="s">
        <v>20</v>
      </c>
      <c r="D4653" t="s">
        <v>592</v>
      </c>
      <c r="E4653">
        <v>10</v>
      </c>
      <c r="F4653" t="str">
        <f t="shared" si="288"/>
        <v>Bulk</v>
      </c>
      <c r="G4653" s="3">
        <v>213</v>
      </c>
      <c r="H4653">
        <v>0</v>
      </c>
      <c r="I4653" t="str">
        <f t="shared" si="289"/>
        <v>full price</v>
      </c>
      <c r="J4653" s="3">
        <f>Table3[[#This Row],[Quantity_Sold]]*Table3[[#This Row],[Selling_Price]]</f>
        <v>2130</v>
      </c>
      <c r="K4653" s="3">
        <f t="shared" si="290"/>
        <v>0</v>
      </c>
      <c r="L4653" s="3">
        <f t="shared" si="291"/>
        <v>2130</v>
      </c>
      <c r="M4653" s="3" t="str">
        <f>TEXT(Table3[[#This Row],[Date]], "mmmm")</f>
        <v>February</v>
      </c>
      <c r="N4653" s="3" t="str">
        <f>_xlfn.XLOOKUP(D4653,Customers!A:A,Customers!B:B )</f>
        <v>Martin, Davis and Arias</v>
      </c>
      <c r="O4653" s="3" t="str">
        <f>_xlfn.XLOOKUP(C4653,Books!A:A,Books!B:B)</f>
        <v>System they</v>
      </c>
      <c r="P4653" s="3" t="str">
        <f>INDEX(Customers!B:B,MATCH(D4653,Customers!A:A,0))</f>
        <v>Martin, Davis and Arias</v>
      </c>
    </row>
    <row r="4654" spans="1:16">
      <c r="A4654" t="s">
        <v>5301</v>
      </c>
      <c r="B4654" s="5">
        <v>44981</v>
      </c>
      <c r="C4654" t="s">
        <v>50</v>
      </c>
      <c r="D4654" t="s">
        <v>520</v>
      </c>
      <c r="E4654">
        <v>10</v>
      </c>
      <c r="F4654" t="str">
        <f t="shared" si="288"/>
        <v>Bulk</v>
      </c>
      <c r="G4654" s="3">
        <v>269</v>
      </c>
      <c r="H4654">
        <v>10</v>
      </c>
      <c r="I4654" t="str">
        <f t="shared" si="289"/>
        <v>discounted</v>
      </c>
      <c r="J4654" s="3">
        <f>Table3[[#This Row],[Quantity_Sold]]*Table3[[#This Row],[Selling_Price]]</f>
        <v>2690</v>
      </c>
      <c r="K4654" s="3">
        <f t="shared" si="290"/>
        <v>26.9</v>
      </c>
      <c r="L4654" s="3">
        <f t="shared" si="291"/>
        <v>2663.1</v>
      </c>
      <c r="M4654" s="3" t="str">
        <f>TEXT(Table3[[#This Row],[Date]], "mmmm")</f>
        <v>February</v>
      </c>
      <c r="N4654" s="3" t="str">
        <f>_xlfn.XLOOKUP(D4654,Customers!A:A,Customers!B:B )</f>
        <v>Lucero and Sons</v>
      </c>
      <c r="O4654" s="3" t="str">
        <f>_xlfn.XLOOKUP(C4654,Books!A:A,Books!B:B)</f>
        <v>Course history</v>
      </c>
      <c r="P4654" s="3" t="str">
        <f>INDEX(Customers!B:B,MATCH(D4654,Customers!A:A,0))</f>
        <v>Lucero and Sons</v>
      </c>
    </row>
    <row r="4655" spans="1:16">
      <c r="A4655" t="s">
        <v>5302</v>
      </c>
      <c r="B4655" s="5">
        <v>44959</v>
      </c>
      <c r="C4655" t="s">
        <v>36</v>
      </c>
      <c r="D4655" t="s">
        <v>548</v>
      </c>
      <c r="E4655">
        <v>9</v>
      </c>
      <c r="F4655" t="str">
        <f t="shared" si="288"/>
        <v>Bulk</v>
      </c>
      <c r="G4655" s="3">
        <v>420</v>
      </c>
      <c r="H4655">
        <v>5</v>
      </c>
      <c r="I4655" t="str">
        <f t="shared" si="289"/>
        <v>discounted</v>
      </c>
      <c r="J4655" s="3">
        <f>Table3[[#This Row],[Quantity_Sold]]*Table3[[#This Row],[Selling_Price]]</f>
        <v>3780</v>
      </c>
      <c r="K4655" s="3">
        <f t="shared" si="290"/>
        <v>21</v>
      </c>
      <c r="L4655" s="3">
        <f t="shared" si="291"/>
        <v>3759</v>
      </c>
      <c r="M4655" s="3" t="str">
        <f>TEXT(Table3[[#This Row],[Date]], "mmmm")</f>
        <v>February</v>
      </c>
      <c r="N4655" s="3" t="str">
        <f>_xlfn.XLOOKUP(D4655,Customers!A:A,Customers!B:B )</f>
        <v>Mendoza LLC</v>
      </c>
      <c r="O4655" s="3" t="str">
        <f>_xlfn.XLOOKUP(C4655,Books!A:A,Books!B:B)</f>
        <v>Try fast</v>
      </c>
      <c r="P4655" s="3" t="str">
        <f>INDEX(Customers!B:B,MATCH(D4655,Customers!A:A,0))</f>
        <v>Mendoza LLC</v>
      </c>
    </row>
    <row r="4656" spans="1:16">
      <c r="A4656" t="s">
        <v>5303</v>
      </c>
      <c r="B4656" s="5">
        <v>44977</v>
      </c>
      <c r="C4656" t="s">
        <v>38</v>
      </c>
      <c r="D4656" t="s">
        <v>190</v>
      </c>
      <c r="E4656">
        <v>4</v>
      </c>
      <c r="F4656" t="str">
        <f t="shared" si="288"/>
        <v>normal</v>
      </c>
      <c r="G4656" s="3">
        <v>417</v>
      </c>
      <c r="H4656">
        <v>15</v>
      </c>
      <c r="I4656" t="str">
        <f t="shared" si="289"/>
        <v>discounted</v>
      </c>
      <c r="J4656" s="3">
        <f>Table3[[#This Row],[Quantity_Sold]]*Table3[[#This Row],[Selling_Price]]</f>
        <v>1668</v>
      </c>
      <c r="K4656" s="3">
        <f t="shared" si="290"/>
        <v>62.55</v>
      </c>
      <c r="L4656" s="3">
        <f t="shared" si="291"/>
        <v>1605.45</v>
      </c>
      <c r="M4656" s="3" t="str">
        <f>TEXT(Table3[[#This Row],[Date]], "mmmm")</f>
        <v>February</v>
      </c>
      <c r="N4656" s="3" t="str">
        <f>_xlfn.XLOOKUP(D4656,Customers!A:A,Customers!B:B )</f>
        <v>Rowland-Morgan</v>
      </c>
      <c r="O4656" s="3" t="str">
        <f>_xlfn.XLOOKUP(C4656,Books!A:A,Books!B:B)</f>
        <v>Impact believe worker look</v>
      </c>
      <c r="P4656" s="3" t="str">
        <f>INDEX(Customers!B:B,MATCH(D4656,Customers!A:A,0))</f>
        <v>Rowland-Morgan</v>
      </c>
    </row>
    <row r="4657" spans="1:16">
      <c r="A4657" t="s">
        <v>5304</v>
      </c>
      <c r="B4657" s="5">
        <v>44981</v>
      </c>
      <c r="C4657" t="s">
        <v>96</v>
      </c>
      <c r="D4657" t="s">
        <v>380</v>
      </c>
      <c r="E4657">
        <v>5</v>
      </c>
      <c r="F4657" t="str">
        <f t="shared" si="288"/>
        <v>normal</v>
      </c>
      <c r="G4657" s="3">
        <v>396</v>
      </c>
      <c r="H4657">
        <v>15</v>
      </c>
      <c r="I4657" t="str">
        <f t="shared" si="289"/>
        <v>discounted</v>
      </c>
      <c r="J4657" s="3">
        <f>Table3[[#This Row],[Quantity_Sold]]*Table3[[#This Row],[Selling_Price]]</f>
        <v>1980</v>
      </c>
      <c r="K4657" s="3">
        <f t="shared" si="290"/>
        <v>59.4</v>
      </c>
      <c r="L4657" s="3">
        <f t="shared" si="291"/>
        <v>1920.6</v>
      </c>
      <c r="M4657" s="3" t="str">
        <f>TEXT(Table3[[#This Row],[Date]], "mmmm")</f>
        <v>February</v>
      </c>
      <c r="N4657" s="3" t="str">
        <f>_xlfn.XLOOKUP(D4657,Customers!A:A,Customers!B:B )</f>
        <v>Barnes-Johnson</v>
      </c>
      <c r="O4657" s="3" t="str">
        <f>_xlfn.XLOOKUP(C4657,Books!A:A,Books!B:B)</f>
        <v>Green city audience</v>
      </c>
      <c r="P4657" s="3" t="str">
        <f>INDEX(Customers!B:B,MATCH(D4657,Customers!A:A,0))</f>
        <v>Barnes-Johnson</v>
      </c>
    </row>
    <row r="4658" spans="1:16">
      <c r="A4658" t="s">
        <v>5305</v>
      </c>
      <c r="B4658" s="5">
        <v>44967</v>
      </c>
      <c r="C4658" t="s">
        <v>84</v>
      </c>
      <c r="D4658" t="s">
        <v>214</v>
      </c>
      <c r="E4658">
        <v>7</v>
      </c>
      <c r="F4658" t="str">
        <f t="shared" si="288"/>
        <v>Bulk</v>
      </c>
      <c r="G4658" s="3">
        <v>481</v>
      </c>
      <c r="H4658">
        <v>5</v>
      </c>
      <c r="I4658" t="str">
        <f t="shared" si="289"/>
        <v>discounted</v>
      </c>
      <c r="J4658" s="3">
        <f>Table3[[#This Row],[Quantity_Sold]]*Table3[[#This Row],[Selling_Price]]</f>
        <v>3367</v>
      </c>
      <c r="K4658" s="3">
        <f t="shared" si="290"/>
        <v>24.05</v>
      </c>
      <c r="L4658" s="3">
        <f t="shared" si="291"/>
        <v>3342.95</v>
      </c>
      <c r="M4658" s="3" t="str">
        <f>TEXT(Table3[[#This Row],[Date]], "mmmm")</f>
        <v>February</v>
      </c>
      <c r="N4658" s="3" t="str">
        <f>_xlfn.XLOOKUP(D4658,Customers!A:A,Customers!B:B )</f>
        <v>Cummings, Taylor and Pearson</v>
      </c>
      <c r="O4658" s="3" t="str">
        <f>_xlfn.XLOOKUP(C4658,Books!A:A,Books!B:B)</f>
        <v>Statement back brother</v>
      </c>
      <c r="P4658" s="3" t="str">
        <f>INDEX(Customers!B:B,MATCH(D4658,Customers!A:A,0))</f>
        <v>Cummings, Taylor and Pearson</v>
      </c>
    </row>
    <row r="4659" spans="1:16">
      <c r="A4659" t="s">
        <v>5306</v>
      </c>
      <c r="B4659" s="5">
        <v>44982</v>
      </c>
      <c r="C4659" t="s">
        <v>116</v>
      </c>
      <c r="D4659" t="s">
        <v>594</v>
      </c>
      <c r="E4659">
        <v>1</v>
      </c>
      <c r="F4659" t="str">
        <f t="shared" si="288"/>
        <v>normal</v>
      </c>
      <c r="G4659" s="3">
        <v>209</v>
      </c>
      <c r="H4659">
        <v>10</v>
      </c>
      <c r="I4659" t="str">
        <f t="shared" si="289"/>
        <v>discounted</v>
      </c>
      <c r="J4659" s="3">
        <f>Table3[[#This Row],[Quantity_Sold]]*Table3[[#This Row],[Selling_Price]]</f>
        <v>209</v>
      </c>
      <c r="K4659" s="3">
        <f t="shared" si="290"/>
        <v>20.9</v>
      </c>
      <c r="L4659" s="3">
        <f t="shared" si="291"/>
        <v>188.1</v>
      </c>
      <c r="M4659" s="3" t="str">
        <f>TEXT(Table3[[#This Row],[Date]], "mmmm")</f>
        <v>February</v>
      </c>
      <c r="N4659" s="3" t="str">
        <f>_xlfn.XLOOKUP(D4659,Customers!A:A,Customers!B:B )</f>
        <v>Bauer, Page and Archer</v>
      </c>
      <c r="O4659" s="3" t="str">
        <f>_xlfn.XLOOKUP(C4659,Books!A:A,Books!B:B)</f>
        <v>Present positive</v>
      </c>
      <c r="P4659" s="3" t="str">
        <f>INDEX(Customers!B:B,MATCH(D4659,Customers!A:A,0))</f>
        <v>Bauer, Page and Archer</v>
      </c>
    </row>
    <row r="4660" spans="1:16">
      <c r="A4660" t="s">
        <v>5307</v>
      </c>
      <c r="B4660" s="5">
        <v>44966</v>
      </c>
      <c r="C4660" t="s">
        <v>13</v>
      </c>
      <c r="D4660" t="s">
        <v>458</v>
      </c>
      <c r="E4660">
        <v>1</v>
      </c>
      <c r="F4660" t="str">
        <f t="shared" si="288"/>
        <v>normal</v>
      </c>
      <c r="G4660" s="3">
        <v>354</v>
      </c>
      <c r="H4660">
        <v>0</v>
      </c>
      <c r="I4660" t="str">
        <f t="shared" si="289"/>
        <v>full price</v>
      </c>
      <c r="J4660" s="3">
        <f>Table3[[#This Row],[Quantity_Sold]]*Table3[[#This Row],[Selling_Price]]</f>
        <v>354</v>
      </c>
      <c r="K4660" s="3">
        <f t="shared" si="290"/>
        <v>0</v>
      </c>
      <c r="L4660" s="3">
        <f t="shared" si="291"/>
        <v>354</v>
      </c>
      <c r="M4660" s="3" t="str">
        <f>TEXT(Table3[[#This Row],[Date]], "mmmm")</f>
        <v>February</v>
      </c>
      <c r="N4660" s="3" t="str">
        <f>_xlfn.XLOOKUP(D4660,Customers!A:A,Customers!B:B )</f>
        <v>Salazar, Maldonado and Thomas</v>
      </c>
      <c r="O4660" s="3" t="str">
        <f>_xlfn.XLOOKUP(C4660,Books!A:A,Books!B:B)</f>
        <v>Food ability</v>
      </c>
      <c r="P4660" s="3" t="str">
        <f>INDEX(Customers!B:B,MATCH(D4660,Customers!A:A,0))</f>
        <v>Salazar, Maldonado and Thomas</v>
      </c>
    </row>
    <row r="4661" spans="1:16">
      <c r="A4661" t="s">
        <v>5308</v>
      </c>
      <c r="B4661" s="5">
        <v>44969</v>
      </c>
      <c r="C4661" t="s">
        <v>34</v>
      </c>
      <c r="D4661" t="s">
        <v>236</v>
      </c>
      <c r="E4661">
        <v>1</v>
      </c>
      <c r="F4661" t="str">
        <f t="shared" si="288"/>
        <v>normal</v>
      </c>
      <c r="G4661" s="3">
        <v>284</v>
      </c>
      <c r="H4661">
        <v>15</v>
      </c>
      <c r="I4661" t="str">
        <f t="shared" si="289"/>
        <v>discounted</v>
      </c>
      <c r="J4661" s="3">
        <f>Table3[[#This Row],[Quantity_Sold]]*Table3[[#This Row],[Selling_Price]]</f>
        <v>284</v>
      </c>
      <c r="K4661" s="3">
        <f t="shared" si="290"/>
        <v>42.6</v>
      </c>
      <c r="L4661" s="3">
        <f t="shared" si="291"/>
        <v>241.4</v>
      </c>
      <c r="M4661" s="3" t="str">
        <f>TEXT(Table3[[#This Row],[Date]], "mmmm")</f>
        <v>February</v>
      </c>
      <c r="N4661" s="3" t="str">
        <f>_xlfn.XLOOKUP(D4661,Customers!A:A,Customers!B:B )</f>
        <v>Davis, Franklin and Pollard</v>
      </c>
      <c r="O4661" s="3" t="str">
        <f>_xlfn.XLOOKUP(C4661,Books!A:A,Books!B:B)</f>
        <v>Against realize bill</v>
      </c>
      <c r="P4661" s="3" t="str">
        <f>INDEX(Customers!B:B,MATCH(D4661,Customers!A:A,0))</f>
        <v>Davis, Franklin and Pollard</v>
      </c>
    </row>
    <row r="4662" spans="1:16">
      <c r="A4662" t="s">
        <v>5309</v>
      </c>
      <c r="B4662" s="5">
        <v>44966</v>
      </c>
      <c r="C4662" t="s">
        <v>24</v>
      </c>
      <c r="D4662" t="s">
        <v>564</v>
      </c>
      <c r="E4662">
        <v>8</v>
      </c>
      <c r="F4662" t="str">
        <f t="shared" si="288"/>
        <v>Bulk</v>
      </c>
      <c r="G4662" s="3">
        <v>492</v>
      </c>
      <c r="H4662">
        <v>0</v>
      </c>
      <c r="I4662" t="str">
        <f t="shared" si="289"/>
        <v>full price</v>
      </c>
      <c r="J4662" s="3">
        <f>Table3[[#This Row],[Quantity_Sold]]*Table3[[#This Row],[Selling_Price]]</f>
        <v>3936</v>
      </c>
      <c r="K4662" s="3">
        <f t="shared" si="290"/>
        <v>0</v>
      </c>
      <c r="L4662" s="3">
        <f t="shared" si="291"/>
        <v>3936</v>
      </c>
      <c r="M4662" s="3" t="str">
        <f>TEXT(Table3[[#This Row],[Date]], "mmmm")</f>
        <v>February</v>
      </c>
      <c r="N4662" s="3" t="str">
        <f>_xlfn.XLOOKUP(D4662,Customers!A:A,Customers!B:B )</f>
        <v>Hernandez, Castaneda and Khan</v>
      </c>
      <c r="O4662" s="3" t="str">
        <f>_xlfn.XLOOKUP(C4662,Books!A:A,Books!B:B)</f>
        <v>Audience stop sport</v>
      </c>
      <c r="P4662" s="3" t="str">
        <f>INDEX(Customers!B:B,MATCH(D4662,Customers!A:A,0))</f>
        <v>Hernandez, Castaneda and Khan</v>
      </c>
    </row>
    <row r="4663" spans="1:16">
      <c r="A4663" t="s">
        <v>5310</v>
      </c>
      <c r="B4663" s="5">
        <v>44974</v>
      </c>
      <c r="C4663" t="s">
        <v>84</v>
      </c>
      <c r="D4663" t="s">
        <v>178</v>
      </c>
      <c r="E4663">
        <v>2</v>
      </c>
      <c r="F4663" t="str">
        <f t="shared" si="288"/>
        <v>normal</v>
      </c>
      <c r="G4663" s="3">
        <v>481</v>
      </c>
      <c r="H4663">
        <v>10</v>
      </c>
      <c r="I4663" t="str">
        <f t="shared" si="289"/>
        <v>discounted</v>
      </c>
      <c r="J4663" s="3">
        <f>Table3[[#This Row],[Quantity_Sold]]*Table3[[#This Row],[Selling_Price]]</f>
        <v>962</v>
      </c>
      <c r="K4663" s="3">
        <f t="shared" si="290"/>
        <v>48.1</v>
      </c>
      <c r="L4663" s="3">
        <f t="shared" si="291"/>
        <v>913.9</v>
      </c>
      <c r="M4663" s="3" t="str">
        <f>TEXT(Table3[[#This Row],[Date]], "mmmm")</f>
        <v>February</v>
      </c>
      <c r="N4663" s="3" t="str">
        <f>_xlfn.XLOOKUP(D4663,Customers!A:A,Customers!B:B )</f>
        <v>Ross, Ballard and Clark</v>
      </c>
      <c r="O4663" s="3" t="str">
        <f>_xlfn.XLOOKUP(C4663,Books!A:A,Books!B:B)</f>
        <v>Statement back brother</v>
      </c>
      <c r="P4663" s="3" t="str">
        <f>INDEX(Customers!B:B,MATCH(D4663,Customers!A:A,0))</f>
        <v>Ross, Ballard and Clark</v>
      </c>
    </row>
    <row r="4664" spans="1:16">
      <c r="A4664" t="s">
        <v>5311</v>
      </c>
      <c r="B4664" s="5">
        <v>44978</v>
      </c>
      <c r="C4664" t="s">
        <v>64</v>
      </c>
      <c r="D4664" t="s">
        <v>260</v>
      </c>
      <c r="E4664">
        <v>4</v>
      </c>
      <c r="F4664" t="str">
        <f t="shared" si="288"/>
        <v>normal</v>
      </c>
      <c r="G4664" s="3">
        <v>487</v>
      </c>
      <c r="H4664">
        <v>10</v>
      </c>
      <c r="I4664" t="str">
        <f t="shared" si="289"/>
        <v>discounted</v>
      </c>
      <c r="J4664" s="3">
        <f>Table3[[#This Row],[Quantity_Sold]]*Table3[[#This Row],[Selling_Price]]</f>
        <v>1948</v>
      </c>
      <c r="K4664" s="3">
        <f t="shared" si="290"/>
        <v>48.7</v>
      </c>
      <c r="L4664" s="3">
        <f t="shared" si="291"/>
        <v>1899.3</v>
      </c>
      <c r="M4664" s="3" t="str">
        <f>TEXT(Table3[[#This Row],[Date]], "mmmm")</f>
        <v>February</v>
      </c>
      <c r="N4664" s="3" t="str">
        <f>_xlfn.XLOOKUP(D4664,Customers!A:A,Customers!B:B )</f>
        <v>Thomas-Melendez</v>
      </c>
      <c r="O4664" s="3" t="str">
        <f>_xlfn.XLOOKUP(C4664,Books!A:A,Books!B:B)</f>
        <v>Health beyond back</v>
      </c>
      <c r="P4664" s="3" t="str">
        <f>INDEX(Customers!B:B,MATCH(D4664,Customers!A:A,0))</f>
        <v>Thomas-Melendez</v>
      </c>
    </row>
    <row r="4665" spans="1:16">
      <c r="A4665" t="s">
        <v>5312</v>
      </c>
      <c r="B4665" s="5">
        <v>44958</v>
      </c>
      <c r="C4665" t="s">
        <v>30</v>
      </c>
      <c r="D4665" t="s">
        <v>232</v>
      </c>
      <c r="E4665">
        <v>6</v>
      </c>
      <c r="F4665" t="str">
        <f t="shared" si="288"/>
        <v>Bulk</v>
      </c>
      <c r="G4665" s="3">
        <v>281</v>
      </c>
      <c r="H4665">
        <v>5</v>
      </c>
      <c r="I4665" t="str">
        <f t="shared" si="289"/>
        <v>discounted</v>
      </c>
      <c r="J4665" s="3">
        <f>Table3[[#This Row],[Quantity_Sold]]*Table3[[#This Row],[Selling_Price]]</f>
        <v>1686</v>
      </c>
      <c r="K4665" s="3">
        <f t="shared" si="290"/>
        <v>14.05</v>
      </c>
      <c r="L4665" s="3">
        <f t="shared" si="291"/>
        <v>1671.95</v>
      </c>
      <c r="M4665" s="3" t="str">
        <f>TEXT(Table3[[#This Row],[Date]], "mmmm")</f>
        <v>February</v>
      </c>
      <c r="N4665" s="3" t="str">
        <f>_xlfn.XLOOKUP(D4665,Customers!A:A,Customers!B:B )</f>
        <v>Mcknight LLC</v>
      </c>
      <c r="O4665" s="3" t="str">
        <f>_xlfn.XLOOKUP(C4665,Books!A:A,Books!B:B)</f>
        <v>Remember serve</v>
      </c>
      <c r="P4665" s="3" t="str">
        <f>INDEX(Customers!B:B,MATCH(D4665,Customers!A:A,0))</f>
        <v>Mcknight LLC</v>
      </c>
    </row>
    <row r="4666" spans="1:16">
      <c r="A4666" t="s">
        <v>5313</v>
      </c>
      <c r="B4666" s="5">
        <v>44981</v>
      </c>
      <c r="C4666" t="s">
        <v>76</v>
      </c>
      <c r="D4666" t="s">
        <v>526</v>
      </c>
      <c r="E4666">
        <v>3</v>
      </c>
      <c r="F4666" t="str">
        <f t="shared" si="288"/>
        <v>normal</v>
      </c>
      <c r="G4666" s="3">
        <v>305</v>
      </c>
      <c r="H4666">
        <v>15</v>
      </c>
      <c r="I4666" t="str">
        <f t="shared" si="289"/>
        <v>discounted</v>
      </c>
      <c r="J4666" s="3">
        <f>Table3[[#This Row],[Quantity_Sold]]*Table3[[#This Row],[Selling_Price]]</f>
        <v>915</v>
      </c>
      <c r="K4666" s="3">
        <f t="shared" si="290"/>
        <v>45.75</v>
      </c>
      <c r="L4666" s="3">
        <f t="shared" si="291"/>
        <v>869.25</v>
      </c>
      <c r="M4666" s="3" t="str">
        <f>TEXT(Table3[[#This Row],[Date]], "mmmm")</f>
        <v>February</v>
      </c>
      <c r="N4666" s="3" t="str">
        <f>_xlfn.XLOOKUP(D4666,Customers!A:A,Customers!B:B )</f>
        <v>Holden, Austin and Robinson</v>
      </c>
      <c r="O4666" s="3" t="str">
        <f>_xlfn.XLOOKUP(C4666,Books!A:A,Books!B:B)</f>
        <v>Above treatment</v>
      </c>
      <c r="P4666" s="3" t="str">
        <f>INDEX(Customers!B:B,MATCH(D4666,Customers!A:A,0))</f>
        <v>Holden, Austin and Robinson</v>
      </c>
    </row>
    <row r="4667" spans="1:16">
      <c r="A4667" t="s">
        <v>5314</v>
      </c>
      <c r="B4667" s="5">
        <v>44961</v>
      </c>
      <c r="C4667" t="s">
        <v>18</v>
      </c>
      <c r="D4667" t="s">
        <v>374</v>
      </c>
      <c r="E4667">
        <v>6</v>
      </c>
      <c r="F4667" t="str">
        <f t="shared" si="288"/>
        <v>Bulk</v>
      </c>
      <c r="G4667" s="3">
        <v>500</v>
      </c>
      <c r="H4667">
        <v>0</v>
      </c>
      <c r="I4667" t="str">
        <f t="shared" si="289"/>
        <v>full price</v>
      </c>
      <c r="J4667" s="3">
        <f>Table3[[#This Row],[Quantity_Sold]]*Table3[[#This Row],[Selling_Price]]</f>
        <v>3000</v>
      </c>
      <c r="K4667" s="3">
        <f t="shared" si="290"/>
        <v>0</v>
      </c>
      <c r="L4667" s="3">
        <f t="shared" si="291"/>
        <v>3000</v>
      </c>
      <c r="M4667" s="3" t="str">
        <f>TEXT(Table3[[#This Row],[Date]], "mmmm")</f>
        <v>February</v>
      </c>
      <c r="N4667" s="3" t="str">
        <f>_xlfn.XLOOKUP(D4667,Customers!A:A,Customers!B:B )</f>
        <v>Smith-Wolfe</v>
      </c>
      <c r="O4667" s="3" t="str">
        <f>_xlfn.XLOOKUP(C4667,Books!A:A,Books!B:B)</f>
        <v>Cell become</v>
      </c>
      <c r="P4667" s="3" t="str">
        <f>INDEX(Customers!B:B,MATCH(D4667,Customers!A:A,0))</f>
        <v>Smith-Wolfe</v>
      </c>
    </row>
    <row r="4668" spans="1:16">
      <c r="A4668" t="s">
        <v>5315</v>
      </c>
      <c r="B4668" s="5">
        <v>44977</v>
      </c>
      <c r="C4668" t="s">
        <v>78</v>
      </c>
      <c r="D4668" t="s">
        <v>288</v>
      </c>
      <c r="E4668">
        <v>4</v>
      </c>
      <c r="F4668" t="str">
        <f t="shared" si="288"/>
        <v>normal</v>
      </c>
      <c r="G4668" s="3">
        <v>288</v>
      </c>
      <c r="H4668">
        <v>0</v>
      </c>
      <c r="I4668" t="str">
        <f t="shared" si="289"/>
        <v>full price</v>
      </c>
      <c r="J4668" s="3">
        <f>Table3[[#This Row],[Quantity_Sold]]*Table3[[#This Row],[Selling_Price]]</f>
        <v>1152</v>
      </c>
      <c r="K4668" s="3">
        <f t="shared" si="290"/>
        <v>0</v>
      </c>
      <c r="L4668" s="3">
        <f t="shared" si="291"/>
        <v>1152</v>
      </c>
      <c r="M4668" s="3" t="str">
        <f>TEXT(Table3[[#This Row],[Date]], "mmmm")</f>
        <v>February</v>
      </c>
      <c r="N4668" s="3" t="str">
        <f>_xlfn.XLOOKUP(D4668,Customers!A:A,Customers!B:B )</f>
        <v>Martinez, Bruce and Brady</v>
      </c>
      <c r="O4668" s="3" t="str">
        <f>_xlfn.XLOOKUP(C4668,Books!A:A,Books!B:B)</f>
        <v>Visit although I</v>
      </c>
      <c r="P4668" s="3" t="str">
        <f>INDEX(Customers!B:B,MATCH(D4668,Customers!A:A,0))</f>
        <v>Martinez, Bruce and Brady</v>
      </c>
    </row>
    <row r="4669" spans="1:16">
      <c r="A4669" t="s">
        <v>5316</v>
      </c>
      <c r="B4669" s="5">
        <v>44960</v>
      </c>
      <c r="C4669" t="s">
        <v>76</v>
      </c>
      <c r="D4669" t="s">
        <v>294</v>
      </c>
      <c r="E4669">
        <v>8</v>
      </c>
      <c r="F4669" t="str">
        <f t="shared" si="288"/>
        <v>Bulk</v>
      </c>
      <c r="G4669" s="3">
        <v>305</v>
      </c>
      <c r="H4669">
        <v>15</v>
      </c>
      <c r="I4669" t="str">
        <f t="shared" si="289"/>
        <v>discounted</v>
      </c>
      <c r="J4669" s="3">
        <f>Table3[[#This Row],[Quantity_Sold]]*Table3[[#This Row],[Selling_Price]]</f>
        <v>2440</v>
      </c>
      <c r="K4669" s="3">
        <f t="shared" si="290"/>
        <v>45.75</v>
      </c>
      <c r="L4669" s="3">
        <f t="shared" si="291"/>
        <v>2394.25</v>
      </c>
      <c r="M4669" s="3" t="str">
        <f>TEXT(Table3[[#This Row],[Date]], "mmmm")</f>
        <v>February</v>
      </c>
      <c r="N4669" s="3" t="str">
        <f>_xlfn.XLOOKUP(D4669,Customers!A:A,Customers!B:B )</f>
        <v>Davis-Buckley</v>
      </c>
      <c r="O4669" s="3" t="str">
        <f>_xlfn.XLOOKUP(C4669,Books!A:A,Books!B:B)</f>
        <v>Above treatment</v>
      </c>
      <c r="P4669" s="3" t="str">
        <f>INDEX(Customers!B:B,MATCH(D4669,Customers!A:A,0))</f>
        <v>Davis-Buckley</v>
      </c>
    </row>
    <row r="4670" spans="1:16">
      <c r="A4670" t="s">
        <v>5317</v>
      </c>
      <c r="B4670" s="5">
        <v>44983</v>
      </c>
      <c r="C4670" t="s">
        <v>10</v>
      </c>
      <c r="D4670" t="s">
        <v>384</v>
      </c>
      <c r="E4670">
        <v>9</v>
      </c>
      <c r="F4670" t="str">
        <f t="shared" si="288"/>
        <v>Bulk</v>
      </c>
      <c r="G4670" s="3">
        <v>167</v>
      </c>
      <c r="H4670">
        <v>5</v>
      </c>
      <c r="I4670" t="str">
        <f t="shared" si="289"/>
        <v>discounted</v>
      </c>
      <c r="J4670" s="3">
        <f>Table3[[#This Row],[Quantity_Sold]]*Table3[[#This Row],[Selling_Price]]</f>
        <v>1503</v>
      </c>
      <c r="K4670" s="3">
        <f t="shared" si="290"/>
        <v>8.35</v>
      </c>
      <c r="L4670" s="3">
        <f t="shared" si="291"/>
        <v>1494.65</v>
      </c>
      <c r="M4670" s="3" t="str">
        <f>TEXT(Table3[[#This Row],[Date]], "mmmm")</f>
        <v>February</v>
      </c>
      <c r="N4670" s="3" t="str">
        <f>_xlfn.XLOOKUP(D4670,Customers!A:A,Customers!B:B )</f>
        <v>Mendoza-Burke</v>
      </c>
      <c r="O4670" s="3" t="str">
        <f>_xlfn.XLOOKUP(C4670,Books!A:A,Books!B:B)</f>
        <v>Late</v>
      </c>
      <c r="P4670" s="3" t="str">
        <f>INDEX(Customers!B:B,MATCH(D4670,Customers!A:A,0))</f>
        <v>Mendoza-Burke</v>
      </c>
    </row>
    <row r="4671" spans="1:16">
      <c r="A4671" t="s">
        <v>5318</v>
      </c>
      <c r="B4671" s="5">
        <v>44968</v>
      </c>
      <c r="C4671" t="s">
        <v>82</v>
      </c>
      <c r="D4671" t="s">
        <v>526</v>
      </c>
      <c r="E4671">
        <v>1</v>
      </c>
      <c r="F4671" t="str">
        <f t="shared" si="288"/>
        <v>normal</v>
      </c>
      <c r="G4671" s="3">
        <v>373</v>
      </c>
      <c r="H4671">
        <v>5</v>
      </c>
      <c r="I4671" t="str">
        <f t="shared" si="289"/>
        <v>discounted</v>
      </c>
      <c r="J4671" s="3">
        <f>Table3[[#This Row],[Quantity_Sold]]*Table3[[#This Row],[Selling_Price]]</f>
        <v>373</v>
      </c>
      <c r="K4671" s="3">
        <f t="shared" si="290"/>
        <v>18.649999999999999</v>
      </c>
      <c r="L4671" s="3">
        <f t="shared" si="291"/>
        <v>354.35</v>
      </c>
      <c r="M4671" s="3" t="str">
        <f>TEXT(Table3[[#This Row],[Date]], "mmmm")</f>
        <v>February</v>
      </c>
      <c r="N4671" s="3" t="str">
        <f>_xlfn.XLOOKUP(D4671,Customers!A:A,Customers!B:B )</f>
        <v>Holden, Austin and Robinson</v>
      </c>
      <c r="O4671" s="3" t="str">
        <f>_xlfn.XLOOKUP(C4671,Books!A:A,Books!B:B)</f>
        <v>Light leader expect</v>
      </c>
      <c r="P4671" s="3" t="str">
        <f>INDEX(Customers!B:B,MATCH(D4671,Customers!A:A,0))</f>
        <v>Holden, Austin and Robinson</v>
      </c>
    </row>
    <row r="4672" spans="1:16">
      <c r="A4672" t="s">
        <v>5319</v>
      </c>
      <c r="B4672" s="5">
        <v>44976</v>
      </c>
      <c r="C4672" t="s">
        <v>106</v>
      </c>
      <c r="D4672" t="s">
        <v>458</v>
      </c>
      <c r="E4672">
        <v>8</v>
      </c>
      <c r="F4672" t="str">
        <f t="shared" si="288"/>
        <v>Bulk</v>
      </c>
      <c r="G4672" s="3">
        <v>219</v>
      </c>
      <c r="H4672">
        <v>15</v>
      </c>
      <c r="I4672" t="str">
        <f t="shared" si="289"/>
        <v>discounted</v>
      </c>
      <c r="J4672" s="3">
        <f>Table3[[#This Row],[Quantity_Sold]]*Table3[[#This Row],[Selling_Price]]</f>
        <v>1752</v>
      </c>
      <c r="K4672" s="3">
        <f t="shared" si="290"/>
        <v>32.85</v>
      </c>
      <c r="L4672" s="3">
        <f t="shared" si="291"/>
        <v>1719.15</v>
      </c>
      <c r="M4672" s="3" t="str">
        <f>TEXT(Table3[[#This Row],[Date]], "mmmm")</f>
        <v>February</v>
      </c>
      <c r="N4672" s="3" t="str">
        <f>_xlfn.XLOOKUP(D4672,Customers!A:A,Customers!B:B )</f>
        <v>Salazar, Maldonado and Thomas</v>
      </c>
      <c r="O4672" s="3" t="str">
        <f>_xlfn.XLOOKUP(C4672,Books!A:A,Books!B:B)</f>
        <v>Some may</v>
      </c>
      <c r="P4672" s="3" t="str">
        <f>INDEX(Customers!B:B,MATCH(D4672,Customers!A:A,0))</f>
        <v>Salazar, Maldonado and Thomas</v>
      </c>
    </row>
    <row r="4673" spans="1:16">
      <c r="A4673" t="s">
        <v>5320</v>
      </c>
      <c r="B4673" s="5">
        <v>44977</v>
      </c>
      <c r="C4673" t="s">
        <v>22</v>
      </c>
      <c r="D4673" t="s">
        <v>578</v>
      </c>
      <c r="E4673">
        <v>5</v>
      </c>
      <c r="F4673" t="str">
        <f t="shared" si="288"/>
        <v>normal</v>
      </c>
      <c r="G4673" s="3">
        <v>332</v>
      </c>
      <c r="H4673">
        <v>0</v>
      </c>
      <c r="I4673" t="str">
        <f t="shared" si="289"/>
        <v>full price</v>
      </c>
      <c r="J4673" s="3">
        <f>Table3[[#This Row],[Quantity_Sold]]*Table3[[#This Row],[Selling_Price]]</f>
        <v>1660</v>
      </c>
      <c r="K4673" s="3">
        <f t="shared" si="290"/>
        <v>0</v>
      </c>
      <c r="L4673" s="3">
        <f t="shared" si="291"/>
        <v>1660</v>
      </c>
      <c r="M4673" s="3" t="str">
        <f>TEXT(Table3[[#This Row],[Date]], "mmmm")</f>
        <v>February</v>
      </c>
      <c r="N4673" s="3" t="str">
        <f>_xlfn.XLOOKUP(D4673,Customers!A:A,Customers!B:B )</f>
        <v>Moody-Dunn</v>
      </c>
      <c r="O4673" s="3" t="str">
        <f>_xlfn.XLOOKUP(C4673,Books!A:A,Books!B:B)</f>
        <v>Loss peace on</v>
      </c>
      <c r="P4673" s="3" t="str">
        <f>INDEX(Customers!B:B,MATCH(D4673,Customers!A:A,0))</f>
        <v>Moody-Dunn</v>
      </c>
    </row>
    <row r="4674" spans="1:16">
      <c r="A4674" t="s">
        <v>5321</v>
      </c>
      <c r="B4674" s="5">
        <v>44963</v>
      </c>
      <c r="C4674" t="s">
        <v>102</v>
      </c>
      <c r="D4674" t="s">
        <v>544</v>
      </c>
      <c r="E4674">
        <v>1</v>
      </c>
      <c r="F4674" t="str">
        <f t="shared" ref="F4674:F4737" si="292">IF(E4674&gt;5,"Bulk","normal")</f>
        <v>normal</v>
      </c>
      <c r="G4674" s="3">
        <v>162</v>
      </c>
      <c r="H4674">
        <v>15</v>
      </c>
      <c r="I4674" t="str">
        <f t="shared" ref="I4674:I4737" si="293">IF(H4674&gt;0,"discounted","full price")</f>
        <v>discounted</v>
      </c>
      <c r="J4674" s="3">
        <f>Table3[[#This Row],[Quantity_Sold]]*Table3[[#This Row],[Selling_Price]]</f>
        <v>162</v>
      </c>
      <c r="K4674" s="3">
        <f t="shared" ref="K4674:K4737" si="294">H4674*G4674/100</f>
        <v>24.3</v>
      </c>
      <c r="L4674" s="3">
        <f t="shared" ref="L4674:L4737" si="295">J4674-K4674</f>
        <v>137.69999999999999</v>
      </c>
      <c r="M4674" s="3" t="str">
        <f>TEXT(Table3[[#This Row],[Date]], "mmmm")</f>
        <v>February</v>
      </c>
      <c r="N4674" s="3" t="str">
        <f>_xlfn.XLOOKUP(D4674,Customers!A:A,Customers!B:B )</f>
        <v>Lee Ltd</v>
      </c>
      <c r="O4674" s="3" t="str">
        <f>_xlfn.XLOOKUP(C4674,Books!A:A,Books!B:B)</f>
        <v>Effort same</v>
      </c>
      <c r="P4674" s="3" t="str">
        <f>INDEX(Customers!B:B,MATCH(D4674,Customers!A:A,0))</f>
        <v>Lee Ltd</v>
      </c>
    </row>
    <row r="4675" spans="1:16">
      <c r="A4675" t="s">
        <v>5322</v>
      </c>
      <c r="B4675" s="5">
        <v>44974</v>
      </c>
      <c r="C4675" t="s">
        <v>76</v>
      </c>
      <c r="D4675" t="s">
        <v>298</v>
      </c>
      <c r="E4675">
        <v>2</v>
      </c>
      <c r="F4675" t="str">
        <f t="shared" si="292"/>
        <v>normal</v>
      </c>
      <c r="G4675" s="3">
        <v>305</v>
      </c>
      <c r="H4675">
        <v>5</v>
      </c>
      <c r="I4675" t="str">
        <f t="shared" si="293"/>
        <v>discounted</v>
      </c>
      <c r="J4675" s="3">
        <f>Table3[[#This Row],[Quantity_Sold]]*Table3[[#This Row],[Selling_Price]]</f>
        <v>610</v>
      </c>
      <c r="K4675" s="3">
        <f t="shared" si="294"/>
        <v>15.25</v>
      </c>
      <c r="L4675" s="3">
        <f t="shared" si="295"/>
        <v>594.75</v>
      </c>
      <c r="M4675" s="3" t="str">
        <f>TEXT(Table3[[#This Row],[Date]], "mmmm")</f>
        <v>February</v>
      </c>
      <c r="N4675" s="3" t="str">
        <f>_xlfn.XLOOKUP(D4675,Customers!A:A,Customers!B:B )</f>
        <v>Hayes, Hampton and Palmer</v>
      </c>
      <c r="O4675" s="3" t="str">
        <f>_xlfn.XLOOKUP(C4675,Books!A:A,Books!B:B)</f>
        <v>Above treatment</v>
      </c>
      <c r="P4675" s="3" t="str">
        <f>INDEX(Customers!B:B,MATCH(D4675,Customers!A:A,0))</f>
        <v>Hayes, Hampton and Palmer</v>
      </c>
    </row>
    <row r="4676" spans="1:16">
      <c r="A4676" t="s">
        <v>5323</v>
      </c>
      <c r="B4676" s="5">
        <v>44968</v>
      </c>
      <c r="C4676" t="s">
        <v>86</v>
      </c>
      <c r="D4676" t="s">
        <v>228</v>
      </c>
      <c r="E4676">
        <v>4</v>
      </c>
      <c r="F4676" t="str">
        <f t="shared" si="292"/>
        <v>normal</v>
      </c>
      <c r="G4676" s="3">
        <v>356</v>
      </c>
      <c r="H4676">
        <v>0</v>
      </c>
      <c r="I4676" t="str">
        <f t="shared" si="293"/>
        <v>full price</v>
      </c>
      <c r="J4676" s="3">
        <f>Table3[[#This Row],[Quantity_Sold]]*Table3[[#This Row],[Selling_Price]]</f>
        <v>1424</v>
      </c>
      <c r="K4676" s="3">
        <f t="shared" si="294"/>
        <v>0</v>
      </c>
      <c r="L4676" s="3">
        <f t="shared" si="295"/>
        <v>1424</v>
      </c>
      <c r="M4676" s="3" t="str">
        <f>TEXT(Table3[[#This Row],[Date]], "mmmm")</f>
        <v>February</v>
      </c>
      <c r="N4676" s="3" t="str">
        <f>_xlfn.XLOOKUP(D4676,Customers!A:A,Customers!B:B )</f>
        <v>Gonzalez, Perry and Gonzalez</v>
      </c>
      <c r="O4676" s="3" t="str">
        <f>_xlfn.XLOOKUP(C4676,Books!A:A,Books!B:B)</f>
        <v>While responsibility</v>
      </c>
      <c r="P4676" s="3" t="str">
        <f>INDEX(Customers!B:B,MATCH(D4676,Customers!A:A,0))</f>
        <v>Gonzalez, Perry and Gonzalez</v>
      </c>
    </row>
    <row r="4677" spans="1:16">
      <c r="A4677" t="s">
        <v>5324</v>
      </c>
      <c r="B4677" s="5">
        <v>44966</v>
      </c>
      <c r="C4677" t="s">
        <v>50</v>
      </c>
      <c r="D4677" t="s">
        <v>256</v>
      </c>
      <c r="E4677">
        <v>2</v>
      </c>
      <c r="F4677" t="str">
        <f t="shared" si="292"/>
        <v>normal</v>
      </c>
      <c r="G4677" s="3">
        <v>269</v>
      </c>
      <c r="H4677">
        <v>5</v>
      </c>
      <c r="I4677" t="str">
        <f t="shared" si="293"/>
        <v>discounted</v>
      </c>
      <c r="J4677" s="3">
        <f>Table3[[#This Row],[Quantity_Sold]]*Table3[[#This Row],[Selling_Price]]</f>
        <v>538</v>
      </c>
      <c r="K4677" s="3">
        <f t="shared" si="294"/>
        <v>13.45</v>
      </c>
      <c r="L4677" s="3">
        <f t="shared" si="295"/>
        <v>524.54999999999995</v>
      </c>
      <c r="M4677" s="3" t="str">
        <f>TEXT(Table3[[#This Row],[Date]], "mmmm")</f>
        <v>February</v>
      </c>
      <c r="N4677" s="3" t="str">
        <f>_xlfn.XLOOKUP(D4677,Customers!A:A,Customers!B:B )</f>
        <v>Stevenson-Phillips</v>
      </c>
      <c r="O4677" s="3" t="str">
        <f>_xlfn.XLOOKUP(C4677,Books!A:A,Books!B:B)</f>
        <v>Course history</v>
      </c>
      <c r="P4677" s="3" t="str">
        <f>INDEX(Customers!B:B,MATCH(D4677,Customers!A:A,0))</f>
        <v>Stevenson-Phillips</v>
      </c>
    </row>
    <row r="4678" spans="1:16">
      <c r="A4678" t="s">
        <v>5325</v>
      </c>
      <c r="B4678" s="5">
        <v>44968</v>
      </c>
      <c r="C4678" t="s">
        <v>120</v>
      </c>
      <c r="D4678" t="s">
        <v>348</v>
      </c>
      <c r="E4678">
        <v>4</v>
      </c>
      <c r="F4678" t="str">
        <f t="shared" si="292"/>
        <v>normal</v>
      </c>
      <c r="G4678" s="3">
        <v>204</v>
      </c>
      <c r="H4678">
        <v>10</v>
      </c>
      <c r="I4678" t="str">
        <f t="shared" si="293"/>
        <v>discounted</v>
      </c>
      <c r="J4678" s="3">
        <f>Table3[[#This Row],[Quantity_Sold]]*Table3[[#This Row],[Selling_Price]]</f>
        <v>816</v>
      </c>
      <c r="K4678" s="3">
        <f t="shared" si="294"/>
        <v>20.399999999999999</v>
      </c>
      <c r="L4678" s="3">
        <f t="shared" si="295"/>
        <v>795.6</v>
      </c>
      <c r="M4678" s="3" t="str">
        <f>TEXT(Table3[[#This Row],[Date]], "mmmm")</f>
        <v>February</v>
      </c>
      <c r="N4678" s="3" t="str">
        <f>_xlfn.XLOOKUP(D4678,Customers!A:A,Customers!B:B )</f>
        <v>Wade Group</v>
      </c>
      <c r="O4678" s="3" t="str">
        <f>_xlfn.XLOOKUP(C4678,Books!A:A,Books!B:B)</f>
        <v>Expect turn</v>
      </c>
      <c r="P4678" s="3" t="str">
        <f>INDEX(Customers!B:B,MATCH(D4678,Customers!A:A,0))</f>
        <v>Wade Group</v>
      </c>
    </row>
    <row r="4679" spans="1:16">
      <c r="A4679" t="s">
        <v>5326</v>
      </c>
      <c r="B4679" s="5">
        <v>44984</v>
      </c>
      <c r="C4679" t="s">
        <v>13</v>
      </c>
      <c r="D4679" t="s">
        <v>596</v>
      </c>
      <c r="E4679">
        <v>5</v>
      </c>
      <c r="F4679" t="str">
        <f t="shared" si="292"/>
        <v>normal</v>
      </c>
      <c r="G4679" s="3">
        <v>354</v>
      </c>
      <c r="H4679">
        <v>10</v>
      </c>
      <c r="I4679" t="str">
        <f t="shared" si="293"/>
        <v>discounted</v>
      </c>
      <c r="J4679" s="3">
        <f>Table3[[#This Row],[Quantity_Sold]]*Table3[[#This Row],[Selling_Price]]</f>
        <v>1770</v>
      </c>
      <c r="K4679" s="3">
        <f t="shared" si="294"/>
        <v>35.4</v>
      </c>
      <c r="L4679" s="3">
        <f t="shared" si="295"/>
        <v>1734.6</v>
      </c>
      <c r="M4679" s="3" t="str">
        <f>TEXT(Table3[[#This Row],[Date]], "mmmm")</f>
        <v>February</v>
      </c>
      <c r="N4679" s="3" t="str">
        <f>_xlfn.XLOOKUP(D4679,Customers!A:A,Customers!B:B )</f>
        <v>Adams-Aguilar</v>
      </c>
      <c r="O4679" s="3" t="str">
        <f>_xlfn.XLOOKUP(C4679,Books!A:A,Books!B:B)</f>
        <v>Food ability</v>
      </c>
      <c r="P4679" s="3" t="str">
        <f>INDEX(Customers!B:B,MATCH(D4679,Customers!A:A,0))</f>
        <v>Adams-Aguilar</v>
      </c>
    </row>
    <row r="4680" spans="1:16">
      <c r="A4680" t="s">
        <v>5327</v>
      </c>
      <c r="B4680" s="5">
        <v>44985</v>
      </c>
      <c r="C4680" t="s">
        <v>18</v>
      </c>
      <c r="D4680" t="s">
        <v>384</v>
      </c>
      <c r="E4680">
        <v>10</v>
      </c>
      <c r="F4680" t="str">
        <f t="shared" si="292"/>
        <v>Bulk</v>
      </c>
      <c r="G4680" s="3">
        <v>500</v>
      </c>
      <c r="H4680">
        <v>0</v>
      </c>
      <c r="I4680" t="str">
        <f t="shared" si="293"/>
        <v>full price</v>
      </c>
      <c r="J4680" s="3">
        <f>Table3[[#This Row],[Quantity_Sold]]*Table3[[#This Row],[Selling_Price]]</f>
        <v>5000</v>
      </c>
      <c r="K4680" s="3">
        <f t="shared" si="294"/>
        <v>0</v>
      </c>
      <c r="L4680" s="3">
        <f t="shared" si="295"/>
        <v>5000</v>
      </c>
      <c r="M4680" s="3" t="str">
        <f>TEXT(Table3[[#This Row],[Date]], "mmmm")</f>
        <v>February</v>
      </c>
      <c r="N4680" s="3" t="str">
        <f>_xlfn.XLOOKUP(D4680,Customers!A:A,Customers!B:B )</f>
        <v>Mendoza-Burke</v>
      </c>
      <c r="O4680" s="3" t="str">
        <f>_xlfn.XLOOKUP(C4680,Books!A:A,Books!B:B)</f>
        <v>Cell become</v>
      </c>
      <c r="P4680" s="3" t="str">
        <f>INDEX(Customers!B:B,MATCH(D4680,Customers!A:A,0))</f>
        <v>Mendoza-Burke</v>
      </c>
    </row>
    <row r="4681" spans="1:16">
      <c r="A4681" t="s">
        <v>5328</v>
      </c>
      <c r="B4681" s="5">
        <v>44985</v>
      </c>
      <c r="C4681" t="s">
        <v>98</v>
      </c>
      <c r="D4681" t="s">
        <v>628</v>
      </c>
      <c r="E4681">
        <v>7</v>
      </c>
      <c r="F4681" t="str">
        <f t="shared" si="292"/>
        <v>Bulk</v>
      </c>
      <c r="G4681" s="3">
        <v>206</v>
      </c>
      <c r="H4681">
        <v>5</v>
      </c>
      <c r="I4681" t="str">
        <f t="shared" si="293"/>
        <v>discounted</v>
      </c>
      <c r="J4681" s="3">
        <f>Table3[[#This Row],[Quantity_Sold]]*Table3[[#This Row],[Selling_Price]]</f>
        <v>1442</v>
      </c>
      <c r="K4681" s="3">
        <f t="shared" si="294"/>
        <v>10.3</v>
      </c>
      <c r="L4681" s="3">
        <f t="shared" si="295"/>
        <v>1431.7</v>
      </c>
      <c r="M4681" s="3" t="str">
        <f>TEXT(Table3[[#This Row],[Date]], "mmmm")</f>
        <v>February</v>
      </c>
      <c r="N4681" s="3" t="str">
        <f>_xlfn.XLOOKUP(D4681,Customers!A:A,Customers!B:B )</f>
        <v>Curtis Group</v>
      </c>
      <c r="O4681" s="3" t="str">
        <f>_xlfn.XLOOKUP(C4681,Books!A:A,Books!B:B)</f>
        <v>Inside lot never discover</v>
      </c>
      <c r="P4681" s="3" t="str">
        <f>INDEX(Customers!B:B,MATCH(D4681,Customers!A:A,0))</f>
        <v>Curtis Group</v>
      </c>
    </row>
    <row r="4682" spans="1:16">
      <c r="A4682" t="s">
        <v>5329</v>
      </c>
      <c r="B4682" s="5">
        <v>44984</v>
      </c>
      <c r="C4682" t="s">
        <v>100</v>
      </c>
      <c r="D4682" t="s">
        <v>538</v>
      </c>
      <c r="E4682">
        <v>5</v>
      </c>
      <c r="F4682" t="str">
        <f t="shared" si="292"/>
        <v>normal</v>
      </c>
      <c r="G4682" s="3">
        <v>334</v>
      </c>
      <c r="H4682">
        <v>0</v>
      </c>
      <c r="I4682" t="str">
        <f t="shared" si="293"/>
        <v>full price</v>
      </c>
      <c r="J4682" s="3">
        <f>Table3[[#This Row],[Quantity_Sold]]*Table3[[#This Row],[Selling_Price]]</f>
        <v>1670</v>
      </c>
      <c r="K4682" s="3">
        <f t="shared" si="294"/>
        <v>0</v>
      </c>
      <c r="L4682" s="3">
        <f t="shared" si="295"/>
        <v>1670</v>
      </c>
      <c r="M4682" s="3" t="str">
        <f>TEXT(Table3[[#This Row],[Date]], "mmmm")</f>
        <v>February</v>
      </c>
      <c r="N4682" s="3" t="str">
        <f>_xlfn.XLOOKUP(D4682,Customers!A:A,Customers!B:B )</f>
        <v>Savage, Boyle and Kennedy</v>
      </c>
      <c r="O4682" s="3" t="str">
        <f>_xlfn.XLOOKUP(C4682,Books!A:A,Books!B:B)</f>
        <v>Prevent particularly wrong</v>
      </c>
      <c r="P4682" s="3" t="str">
        <f>INDEX(Customers!B:B,MATCH(D4682,Customers!A:A,0))</f>
        <v>Savage, Boyle and Kennedy</v>
      </c>
    </row>
    <row r="4683" spans="1:16">
      <c r="A4683" t="s">
        <v>5330</v>
      </c>
      <c r="B4683" s="5">
        <v>44984</v>
      </c>
      <c r="C4683" t="s">
        <v>84</v>
      </c>
      <c r="D4683" t="s">
        <v>298</v>
      </c>
      <c r="E4683">
        <v>8</v>
      </c>
      <c r="F4683" t="str">
        <f t="shared" si="292"/>
        <v>Bulk</v>
      </c>
      <c r="G4683" s="3">
        <v>481</v>
      </c>
      <c r="H4683">
        <v>10</v>
      </c>
      <c r="I4683" t="str">
        <f t="shared" si="293"/>
        <v>discounted</v>
      </c>
      <c r="J4683" s="3">
        <f>Table3[[#This Row],[Quantity_Sold]]*Table3[[#This Row],[Selling_Price]]</f>
        <v>3848</v>
      </c>
      <c r="K4683" s="3">
        <f t="shared" si="294"/>
        <v>48.1</v>
      </c>
      <c r="L4683" s="3">
        <f t="shared" si="295"/>
        <v>3799.9</v>
      </c>
      <c r="M4683" s="3" t="str">
        <f>TEXT(Table3[[#This Row],[Date]], "mmmm")</f>
        <v>February</v>
      </c>
      <c r="N4683" s="3" t="str">
        <f>_xlfn.XLOOKUP(D4683,Customers!A:A,Customers!B:B )</f>
        <v>Hayes, Hampton and Palmer</v>
      </c>
      <c r="O4683" s="3" t="str">
        <f>_xlfn.XLOOKUP(C4683,Books!A:A,Books!B:B)</f>
        <v>Statement back brother</v>
      </c>
      <c r="P4683" s="3" t="str">
        <f>INDEX(Customers!B:B,MATCH(D4683,Customers!A:A,0))</f>
        <v>Hayes, Hampton and Palmer</v>
      </c>
    </row>
    <row r="4684" spans="1:16">
      <c r="A4684" t="s">
        <v>5331</v>
      </c>
      <c r="B4684" s="5">
        <v>44985</v>
      </c>
      <c r="C4684" t="s">
        <v>20</v>
      </c>
      <c r="D4684" t="s">
        <v>548</v>
      </c>
      <c r="E4684">
        <v>2</v>
      </c>
      <c r="F4684" t="str">
        <f t="shared" si="292"/>
        <v>normal</v>
      </c>
      <c r="G4684" s="3">
        <v>213</v>
      </c>
      <c r="H4684">
        <v>10</v>
      </c>
      <c r="I4684" t="str">
        <f t="shared" si="293"/>
        <v>discounted</v>
      </c>
      <c r="J4684" s="3">
        <f>Table3[[#This Row],[Quantity_Sold]]*Table3[[#This Row],[Selling_Price]]</f>
        <v>426</v>
      </c>
      <c r="K4684" s="3">
        <f t="shared" si="294"/>
        <v>21.3</v>
      </c>
      <c r="L4684" s="3">
        <f t="shared" si="295"/>
        <v>404.7</v>
      </c>
      <c r="M4684" s="3" t="str">
        <f>TEXT(Table3[[#This Row],[Date]], "mmmm")</f>
        <v>February</v>
      </c>
      <c r="N4684" s="3" t="str">
        <f>_xlfn.XLOOKUP(D4684,Customers!A:A,Customers!B:B )</f>
        <v>Mendoza LLC</v>
      </c>
      <c r="O4684" s="3" t="str">
        <f>_xlfn.XLOOKUP(C4684,Books!A:A,Books!B:B)</f>
        <v>System they</v>
      </c>
      <c r="P4684" s="3" t="str">
        <f>INDEX(Customers!B:B,MATCH(D4684,Customers!A:A,0))</f>
        <v>Mendoza LLC</v>
      </c>
    </row>
    <row r="4685" spans="1:16">
      <c r="A4685" t="s">
        <v>5332</v>
      </c>
      <c r="B4685" s="5">
        <v>44979</v>
      </c>
      <c r="C4685" t="s">
        <v>96</v>
      </c>
      <c r="D4685" t="s">
        <v>508</v>
      </c>
      <c r="E4685">
        <v>10</v>
      </c>
      <c r="F4685" t="str">
        <f t="shared" si="292"/>
        <v>Bulk</v>
      </c>
      <c r="G4685" s="3">
        <v>396</v>
      </c>
      <c r="H4685">
        <v>5</v>
      </c>
      <c r="I4685" t="str">
        <f t="shared" si="293"/>
        <v>discounted</v>
      </c>
      <c r="J4685" s="3">
        <f>Table3[[#This Row],[Quantity_Sold]]*Table3[[#This Row],[Selling_Price]]</f>
        <v>3960</v>
      </c>
      <c r="K4685" s="3">
        <f t="shared" si="294"/>
        <v>19.8</v>
      </c>
      <c r="L4685" s="3">
        <f t="shared" si="295"/>
        <v>3940.2</v>
      </c>
      <c r="M4685" s="3" t="str">
        <f>TEXT(Table3[[#This Row],[Date]], "mmmm")</f>
        <v>February</v>
      </c>
      <c r="N4685" s="3" t="str">
        <f>_xlfn.XLOOKUP(D4685,Customers!A:A,Customers!B:B )</f>
        <v>George, Howard and Mcdaniel</v>
      </c>
      <c r="O4685" s="3" t="str">
        <f>_xlfn.XLOOKUP(C4685,Books!A:A,Books!B:B)</f>
        <v>Green city audience</v>
      </c>
      <c r="P4685" s="3" t="str">
        <f>INDEX(Customers!B:B,MATCH(D4685,Customers!A:A,0))</f>
        <v>George, Howard and Mcdaniel</v>
      </c>
    </row>
    <row r="4686" spans="1:16">
      <c r="A4686" t="s">
        <v>5333</v>
      </c>
      <c r="B4686" s="5">
        <v>44973</v>
      </c>
      <c r="C4686" t="s">
        <v>66</v>
      </c>
      <c r="D4686" t="s">
        <v>560</v>
      </c>
      <c r="E4686">
        <v>2</v>
      </c>
      <c r="F4686" t="str">
        <f t="shared" si="292"/>
        <v>normal</v>
      </c>
      <c r="G4686" s="3">
        <v>271</v>
      </c>
      <c r="H4686">
        <v>0</v>
      </c>
      <c r="I4686" t="str">
        <f t="shared" si="293"/>
        <v>full price</v>
      </c>
      <c r="J4686" s="3">
        <f>Table3[[#This Row],[Quantity_Sold]]*Table3[[#This Row],[Selling_Price]]</f>
        <v>542</v>
      </c>
      <c r="K4686" s="3">
        <f t="shared" si="294"/>
        <v>0</v>
      </c>
      <c r="L4686" s="3">
        <f t="shared" si="295"/>
        <v>542</v>
      </c>
      <c r="M4686" s="3" t="str">
        <f>TEXT(Table3[[#This Row],[Date]], "mmmm")</f>
        <v>February</v>
      </c>
      <c r="N4686" s="3" t="str">
        <f>_xlfn.XLOOKUP(D4686,Customers!A:A,Customers!B:B )</f>
        <v>Ryan-Flynn</v>
      </c>
      <c r="O4686" s="3" t="str">
        <f>_xlfn.XLOOKUP(C4686,Books!A:A,Books!B:B)</f>
        <v>Easy citizen time</v>
      </c>
      <c r="P4686" s="3" t="str">
        <f>INDEX(Customers!B:B,MATCH(D4686,Customers!A:A,0))</f>
        <v>Ryan-Flynn</v>
      </c>
    </row>
    <row r="4687" spans="1:16">
      <c r="A4687" t="s">
        <v>5334</v>
      </c>
      <c r="B4687" s="5">
        <v>44979</v>
      </c>
      <c r="C4687" t="s">
        <v>118</v>
      </c>
      <c r="D4687" t="s">
        <v>470</v>
      </c>
      <c r="E4687">
        <v>9</v>
      </c>
      <c r="F4687" t="str">
        <f t="shared" si="292"/>
        <v>Bulk</v>
      </c>
      <c r="G4687" s="3">
        <v>192</v>
      </c>
      <c r="H4687">
        <v>0</v>
      </c>
      <c r="I4687" t="str">
        <f t="shared" si="293"/>
        <v>full price</v>
      </c>
      <c r="J4687" s="3">
        <f>Table3[[#This Row],[Quantity_Sold]]*Table3[[#This Row],[Selling_Price]]</f>
        <v>1728</v>
      </c>
      <c r="K4687" s="3">
        <f t="shared" si="294"/>
        <v>0</v>
      </c>
      <c r="L4687" s="3">
        <f t="shared" si="295"/>
        <v>1728</v>
      </c>
      <c r="M4687" s="3" t="str">
        <f>TEXT(Table3[[#This Row],[Date]], "mmmm")</f>
        <v>February</v>
      </c>
      <c r="N4687" s="3" t="str">
        <f>_xlfn.XLOOKUP(D4687,Customers!A:A,Customers!B:B )</f>
        <v>Hill-Rojas</v>
      </c>
      <c r="O4687" s="3" t="str">
        <f>_xlfn.XLOOKUP(C4687,Books!A:A,Books!B:B)</f>
        <v>Attorney</v>
      </c>
      <c r="P4687" s="3" t="str">
        <f>INDEX(Customers!B:B,MATCH(D4687,Customers!A:A,0))</f>
        <v>Hill-Rojas</v>
      </c>
    </row>
    <row r="4688" spans="1:16">
      <c r="A4688" t="s">
        <v>5335</v>
      </c>
      <c r="B4688" s="5">
        <v>44968</v>
      </c>
      <c r="C4688" t="s">
        <v>10</v>
      </c>
      <c r="D4688" t="s">
        <v>628</v>
      </c>
      <c r="E4688">
        <v>7</v>
      </c>
      <c r="F4688" t="str">
        <f t="shared" si="292"/>
        <v>Bulk</v>
      </c>
      <c r="G4688" s="3">
        <v>167</v>
      </c>
      <c r="H4688">
        <v>0</v>
      </c>
      <c r="I4688" t="str">
        <f t="shared" si="293"/>
        <v>full price</v>
      </c>
      <c r="J4688" s="3">
        <f>Table3[[#This Row],[Quantity_Sold]]*Table3[[#This Row],[Selling_Price]]</f>
        <v>1169</v>
      </c>
      <c r="K4688" s="3">
        <f t="shared" si="294"/>
        <v>0</v>
      </c>
      <c r="L4688" s="3">
        <f t="shared" si="295"/>
        <v>1169</v>
      </c>
      <c r="M4688" s="3" t="str">
        <f>TEXT(Table3[[#This Row],[Date]], "mmmm")</f>
        <v>February</v>
      </c>
      <c r="N4688" s="3" t="str">
        <f>_xlfn.XLOOKUP(D4688,Customers!A:A,Customers!B:B )</f>
        <v>Curtis Group</v>
      </c>
      <c r="O4688" s="3" t="str">
        <f>_xlfn.XLOOKUP(C4688,Books!A:A,Books!B:B)</f>
        <v>Late</v>
      </c>
      <c r="P4688" s="3" t="str">
        <f>INDEX(Customers!B:B,MATCH(D4688,Customers!A:A,0))</f>
        <v>Curtis Group</v>
      </c>
    </row>
    <row r="4689" spans="1:16">
      <c r="A4689" t="s">
        <v>5336</v>
      </c>
      <c r="B4689" s="5">
        <v>44977</v>
      </c>
      <c r="C4689" t="s">
        <v>22</v>
      </c>
      <c r="D4689" t="s">
        <v>548</v>
      </c>
      <c r="E4689">
        <v>9</v>
      </c>
      <c r="F4689" t="str">
        <f t="shared" si="292"/>
        <v>Bulk</v>
      </c>
      <c r="G4689" s="3">
        <v>332</v>
      </c>
      <c r="H4689">
        <v>10</v>
      </c>
      <c r="I4689" t="str">
        <f t="shared" si="293"/>
        <v>discounted</v>
      </c>
      <c r="J4689" s="3">
        <f>Table3[[#This Row],[Quantity_Sold]]*Table3[[#This Row],[Selling_Price]]</f>
        <v>2988</v>
      </c>
      <c r="K4689" s="3">
        <f t="shared" si="294"/>
        <v>33.200000000000003</v>
      </c>
      <c r="L4689" s="3">
        <f t="shared" si="295"/>
        <v>2954.8</v>
      </c>
      <c r="M4689" s="3" t="str">
        <f>TEXT(Table3[[#This Row],[Date]], "mmmm")</f>
        <v>February</v>
      </c>
      <c r="N4689" s="3" t="str">
        <f>_xlfn.XLOOKUP(D4689,Customers!A:A,Customers!B:B )</f>
        <v>Mendoza LLC</v>
      </c>
      <c r="O4689" s="3" t="str">
        <f>_xlfn.XLOOKUP(C4689,Books!A:A,Books!B:B)</f>
        <v>Loss peace on</v>
      </c>
      <c r="P4689" s="3" t="str">
        <f>INDEX(Customers!B:B,MATCH(D4689,Customers!A:A,0))</f>
        <v>Mendoza LLC</v>
      </c>
    </row>
    <row r="4690" spans="1:16">
      <c r="A4690" t="s">
        <v>5337</v>
      </c>
      <c r="B4690" s="5">
        <v>44981</v>
      </c>
      <c r="C4690" t="s">
        <v>34</v>
      </c>
      <c r="D4690" t="s">
        <v>408</v>
      </c>
      <c r="E4690">
        <v>5</v>
      </c>
      <c r="F4690" t="str">
        <f t="shared" si="292"/>
        <v>normal</v>
      </c>
      <c r="G4690" s="3">
        <v>284</v>
      </c>
      <c r="H4690">
        <v>15</v>
      </c>
      <c r="I4690" t="str">
        <f t="shared" si="293"/>
        <v>discounted</v>
      </c>
      <c r="J4690" s="3">
        <f>Table3[[#This Row],[Quantity_Sold]]*Table3[[#This Row],[Selling_Price]]</f>
        <v>1420</v>
      </c>
      <c r="K4690" s="3">
        <f t="shared" si="294"/>
        <v>42.6</v>
      </c>
      <c r="L4690" s="3">
        <f t="shared" si="295"/>
        <v>1377.4</v>
      </c>
      <c r="M4690" s="3" t="str">
        <f>TEXT(Table3[[#This Row],[Date]], "mmmm")</f>
        <v>February</v>
      </c>
      <c r="N4690" s="3" t="str">
        <f>_xlfn.XLOOKUP(D4690,Customers!A:A,Customers!B:B )</f>
        <v>Miranda-Jimenez</v>
      </c>
      <c r="O4690" s="3" t="str">
        <f>_xlfn.XLOOKUP(C4690,Books!A:A,Books!B:B)</f>
        <v>Against realize bill</v>
      </c>
      <c r="P4690" s="3" t="str">
        <f>INDEX(Customers!B:B,MATCH(D4690,Customers!A:A,0))</f>
        <v>Miranda-Jimenez</v>
      </c>
    </row>
    <row r="4691" spans="1:16">
      <c r="A4691" t="s">
        <v>5338</v>
      </c>
      <c r="B4691" s="5">
        <v>44969</v>
      </c>
      <c r="C4691" t="s">
        <v>22</v>
      </c>
      <c r="D4691" t="s">
        <v>446</v>
      </c>
      <c r="E4691">
        <v>5</v>
      </c>
      <c r="F4691" t="str">
        <f t="shared" si="292"/>
        <v>normal</v>
      </c>
      <c r="G4691" s="3">
        <v>332</v>
      </c>
      <c r="H4691">
        <v>0</v>
      </c>
      <c r="I4691" t="str">
        <f t="shared" si="293"/>
        <v>full price</v>
      </c>
      <c r="J4691" s="3">
        <f>Table3[[#This Row],[Quantity_Sold]]*Table3[[#This Row],[Selling_Price]]</f>
        <v>1660</v>
      </c>
      <c r="K4691" s="3">
        <f t="shared" si="294"/>
        <v>0</v>
      </c>
      <c r="L4691" s="3">
        <f t="shared" si="295"/>
        <v>1660</v>
      </c>
      <c r="M4691" s="3" t="str">
        <f>TEXT(Table3[[#This Row],[Date]], "mmmm")</f>
        <v>February</v>
      </c>
      <c r="N4691" s="3" t="str">
        <f>_xlfn.XLOOKUP(D4691,Customers!A:A,Customers!B:B )</f>
        <v>Trevino LLC</v>
      </c>
      <c r="O4691" s="3" t="str">
        <f>_xlfn.XLOOKUP(C4691,Books!A:A,Books!B:B)</f>
        <v>Loss peace on</v>
      </c>
      <c r="P4691" s="3" t="str">
        <f>INDEX(Customers!B:B,MATCH(D4691,Customers!A:A,0))</f>
        <v>Trevino LLC</v>
      </c>
    </row>
    <row r="4692" spans="1:16">
      <c r="A4692" t="s">
        <v>5339</v>
      </c>
      <c r="B4692" s="5">
        <v>44960</v>
      </c>
      <c r="C4692" t="s">
        <v>86</v>
      </c>
      <c r="D4692" t="s">
        <v>302</v>
      </c>
      <c r="E4692">
        <v>8</v>
      </c>
      <c r="F4692" t="str">
        <f t="shared" si="292"/>
        <v>Bulk</v>
      </c>
      <c r="G4692" s="3">
        <v>356</v>
      </c>
      <c r="H4692">
        <v>5</v>
      </c>
      <c r="I4692" t="str">
        <f t="shared" si="293"/>
        <v>discounted</v>
      </c>
      <c r="J4692" s="3">
        <f>Table3[[#This Row],[Quantity_Sold]]*Table3[[#This Row],[Selling_Price]]</f>
        <v>2848</v>
      </c>
      <c r="K4692" s="3">
        <f t="shared" si="294"/>
        <v>17.8</v>
      </c>
      <c r="L4692" s="3">
        <f t="shared" si="295"/>
        <v>2830.2</v>
      </c>
      <c r="M4692" s="3" t="str">
        <f>TEXT(Table3[[#This Row],[Date]], "mmmm")</f>
        <v>February</v>
      </c>
      <c r="N4692" s="3" t="str">
        <f>_xlfn.XLOOKUP(D4692,Customers!A:A,Customers!B:B )</f>
        <v>Miles Ltd</v>
      </c>
      <c r="O4692" s="3" t="str">
        <f>_xlfn.XLOOKUP(C4692,Books!A:A,Books!B:B)</f>
        <v>While responsibility</v>
      </c>
      <c r="P4692" s="3" t="str">
        <f>INDEX(Customers!B:B,MATCH(D4692,Customers!A:A,0))</f>
        <v>Miles Ltd</v>
      </c>
    </row>
    <row r="4693" spans="1:16">
      <c r="A4693" t="s">
        <v>5340</v>
      </c>
      <c r="B4693" s="5">
        <v>44973</v>
      </c>
      <c r="C4693" t="s">
        <v>26</v>
      </c>
      <c r="D4693" t="s">
        <v>254</v>
      </c>
      <c r="E4693">
        <v>4</v>
      </c>
      <c r="F4693" t="str">
        <f t="shared" si="292"/>
        <v>normal</v>
      </c>
      <c r="G4693" s="3">
        <v>210</v>
      </c>
      <c r="H4693">
        <v>15</v>
      </c>
      <c r="I4693" t="str">
        <f t="shared" si="293"/>
        <v>discounted</v>
      </c>
      <c r="J4693" s="3">
        <f>Table3[[#This Row],[Quantity_Sold]]*Table3[[#This Row],[Selling_Price]]</f>
        <v>840</v>
      </c>
      <c r="K4693" s="3">
        <f t="shared" si="294"/>
        <v>31.5</v>
      </c>
      <c r="L4693" s="3">
        <f t="shared" si="295"/>
        <v>808.5</v>
      </c>
      <c r="M4693" s="3" t="str">
        <f>TEXT(Table3[[#This Row],[Date]], "mmmm")</f>
        <v>February</v>
      </c>
      <c r="N4693" s="3" t="str">
        <f>_xlfn.XLOOKUP(D4693,Customers!A:A,Customers!B:B )</f>
        <v>Nielsen, Chandler and Erickson</v>
      </c>
      <c r="O4693" s="3" t="str">
        <f>_xlfn.XLOOKUP(C4693,Books!A:A,Books!B:B)</f>
        <v>Nearly material</v>
      </c>
      <c r="P4693" s="3" t="str">
        <f>INDEX(Customers!B:B,MATCH(D4693,Customers!A:A,0))</f>
        <v>Nielsen, Chandler and Erickson</v>
      </c>
    </row>
    <row r="4694" spans="1:16">
      <c r="A4694" t="s">
        <v>5341</v>
      </c>
      <c r="B4694" s="5">
        <v>44974</v>
      </c>
      <c r="C4694" t="s">
        <v>104</v>
      </c>
      <c r="D4694" t="s">
        <v>256</v>
      </c>
      <c r="E4694">
        <v>4</v>
      </c>
      <c r="F4694" t="str">
        <f t="shared" si="292"/>
        <v>normal</v>
      </c>
      <c r="G4694" s="3">
        <v>465</v>
      </c>
      <c r="H4694">
        <v>10</v>
      </c>
      <c r="I4694" t="str">
        <f t="shared" si="293"/>
        <v>discounted</v>
      </c>
      <c r="J4694" s="3">
        <f>Table3[[#This Row],[Quantity_Sold]]*Table3[[#This Row],[Selling_Price]]</f>
        <v>1860</v>
      </c>
      <c r="K4694" s="3">
        <f t="shared" si="294"/>
        <v>46.5</v>
      </c>
      <c r="L4694" s="3">
        <f t="shared" si="295"/>
        <v>1813.5</v>
      </c>
      <c r="M4694" s="3" t="str">
        <f>TEXT(Table3[[#This Row],[Date]], "mmmm")</f>
        <v>February</v>
      </c>
      <c r="N4694" s="3" t="str">
        <f>_xlfn.XLOOKUP(D4694,Customers!A:A,Customers!B:B )</f>
        <v>Stevenson-Phillips</v>
      </c>
      <c r="O4694" s="3" t="str">
        <f>_xlfn.XLOOKUP(C4694,Books!A:A,Books!B:B)</f>
        <v>Process find daughter</v>
      </c>
      <c r="P4694" s="3" t="str">
        <f>INDEX(Customers!B:B,MATCH(D4694,Customers!A:A,0))</f>
        <v>Stevenson-Phillips</v>
      </c>
    </row>
    <row r="4695" spans="1:16">
      <c r="A4695" t="s">
        <v>5342</v>
      </c>
      <c r="B4695" s="5">
        <v>44979</v>
      </c>
      <c r="C4695" t="s">
        <v>66</v>
      </c>
      <c r="D4695" t="s">
        <v>620</v>
      </c>
      <c r="E4695">
        <v>10</v>
      </c>
      <c r="F4695" t="str">
        <f t="shared" si="292"/>
        <v>Bulk</v>
      </c>
      <c r="G4695" s="3">
        <v>271</v>
      </c>
      <c r="H4695">
        <v>10</v>
      </c>
      <c r="I4695" t="str">
        <f t="shared" si="293"/>
        <v>discounted</v>
      </c>
      <c r="J4695" s="3">
        <f>Table3[[#This Row],[Quantity_Sold]]*Table3[[#This Row],[Selling_Price]]</f>
        <v>2710</v>
      </c>
      <c r="K4695" s="3">
        <f t="shared" si="294"/>
        <v>27.1</v>
      </c>
      <c r="L4695" s="3">
        <f t="shared" si="295"/>
        <v>2682.9</v>
      </c>
      <c r="M4695" s="3" t="str">
        <f>TEXT(Table3[[#This Row],[Date]], "mmmm")</f>
        <v>February</v>
      </c>
      <c r="N4695" s="3" t="str">
        <f>_xlfn.XLOOKUP(D4695,Customers!A:A,Customers!B:B )</f>
        <v>Crane LLC</v>
      </c>
      <c r="O4695" s="3" t="str">
        <f>_xlfn.XLOOKUP(C4695,Books!A:A,Books!B:B)</f>
        <v>Easy citizen time</v>
      </c>
      <c r="P4695" s="3" t="str">
        <f>INDEX(Customers!B:B,MATCH(D4695,Customers!A:A,0))</f>
        <v>Crane LLC</v>
      </c>
    </row>
    <row r="4696" spans="1:16">
      <c r="A4696" t="s">
        <v>5343</v>
      </c>
      <c r="B4696" s="5">
        <v>44967</v>
      </c>
      <c r="C4696" t="s">
        <v>28</v>
      </c>
      <c r="D4696" t="s">
        <v>570</v>
      </c>
      <c r="E4696">
        <v>1</v>
      </c>
      <c r="F4696" t="str">
        <f t="shared" si="292"/>
        <v>normal</v>
      </c>
      <c r="G4696" s="3">
        <v>342</v>
      </c>
      <c r="H4696">
        <v>15</v>
      </c>
      <c r="I4696" t="str">
        <f t="shared" si="293"/>
        <v>discounted</v>
      </c>
      <c r="J4696" s="3">
        <f>Table3[[#This Row],[Quantity_Sold]]*Table3[[#This Row],[Selling_Price]]</f>
        <v>342</v>
      </c>
      <c r="K4696" s="3">
        <f t="shared" si="294"/>
        <v>51.3</v>
      </c>
      <c r="L4696" s="3">
        <f t="shared" si="295"/>
        <v>290.7</v>
      </c>
      <c r="M4696" s="3" t="str">
        <f>TEXT(Table3[[#This Row],[Date]], "mmmm")</f>
        <v>February</v>
      </c>
      <c r="N4696" s="3" t="str">
        <f>_xlfn.XLOOKUP(D4696,Customers!A:A,Customers!B:B )</f>
        <v>Potter Group</v>
      </c>
      <c r="O4696" s="3" t="str">
        <f>_xlfn.XLOOKUP(C4696,Books!A:A,Books!B:B)</f>
        <v>Eat pattern view</v>
      </c>
      <c r="P4696" s="3" t="str">
        <f>INDEX(Customers!B:B,MATCH(D4696,Customers!A:A,0))</f>
        <v>Potter Group</v>
      </c>
    </row>
    <row r="4697" spans="1:16">
      <c r="A4697" t="s">
        <v>5344</v>
      </c>
      <c r="B4697" s="5">
        <v>44973</v>
      </c>
      <c r="C4697" t="s">
        <v>114</v>
      </c>
      <c r="D4697" t="s">
        <v>192</v>
      </c>
      <c r="E4697">
        <v>10</v>
      </c>
      <c r="F4697" t="str">
        <f t="shared" si="292"/>
        <v>Bulk</v>
      </c>
      <c r="G4697" s="3">
        <v>315</v>
      </c>
      <c r="H4697">
        <v>0</v>
      </c>
      <c r="I4697" t="str">
        <f t="shared" si="293"/>
        <v>full price</v>
      </c>
      <c r="J4697" s="3">
        <f>Table3[[#This Row],[Quantity_Sold]]*Table3[[#This Row],[Selling_Price]]</f>
        <v>3150</v>
      </c>
      <c r="K4697" s="3">
        <f t="shared" si="294"/>
        <v>0</v>
      </c>
      <c r="L4697" s="3">
        <f t="shared" si="295"/>
        <v>3150</v>
      </c>
      <c r="M4697" s="3" t="str">
        <f>TEXT(Table3[[#This Row],[Date]], "mmmm")</f>
        <v>February</v>
      </c>
      <c r="N4697" s="3" t="str">
        <f>_xlfn.XLOOKUP(D4697,Customers!A:A,Customers!B:B )</f>
        <v>Evans LLC</v>
      </c>
      <c r="O4697" s="3" t="str">
        <f>_xlfn.XLOOKUP(C4697,Books!A:A,Books!B:B)</f>
        <v>Detail difficult power</v>
      </c>
      <c r="P4697" s="3" t="str">
        <f>INDEX(Customers!B:B,MATCH(D4697,Customers!A:A,0))</f>
        <v>Evans LLC</v>
      </c>
    </row>
    <row r="4698" spans="1:16">
      <c r="A4698" t="s">
        <v>5345</v>
      </c>
      <c r="B4698" s="5">
        <v>44973</v>
      </c>
      <c r="C4698" t="s">
        <v>48</v>
      </c>
      <c r="D4698" t="s">
        <v>224</v>
      </c>
      <c r="E4698">
        <v>5</v>
      </c>
      <c r="F4698" t="str">
        <f t="shared" si="292"/>
        <v>normal</v>
      </c>
      <c r="G4698" s="3">
        <v>386</v>
      </c>
      <c r="H4698">
        <v>0</v>
      </c>
      <c r="I4698" t="str">
        <f t="shared" si="293"/>
        <v>full price</v>
      </c>
      <c r="J4698" s="3">
        <f>Table3[[#This Row],[Quantity_Sold]]*Table3[[#This Row],[Selling_Price]]</f>
        <v>1930</v>
      </c>
      <c r="K4698" s="3">
        <f t="shared" si="294"/>
        <v>0</v>
      </c>
      <c r="L4698" s="3">
        <f t="shared" si="295"/>
        <v>1930</v>
      </c>
      <c r="M4698" s="3" t="str">
        <f>TEXT(Table3[[#This Row],[Date]], "mmmm")</f>
        <v>February</v>
      </c>
      <c r="N4698" s="3" t="str">
        <f>_xlfn.XLOOKUP(D4698,Customers!A:A,Customers!B:B )</f>
        <v>Williams Ltd</v>
      </c>
      <c r="O4698" s="3" t="str">
        <f>_xlfn.XLOOKUP(C4698,Books!A:A,Books!B:B)</f>
        <v>Choose level</v>
      </c>
      <c r="P4698" s="3" t="str">
        <f>INDEX(Customers!B:B,MATCH(D4698,Customers!A:A,0))</f>
        <v>Williams Ltd</v>
      </c>
    </row>
    <row r="4699" spans="1:16">
      <c r="A4699" t="s">
        <v>5346</v>
      </c>
      <c r="B4699" s="5">
        <v>44978</v>
      </c>
      <c r="C4699" t="s">
        <v>96</v>
      </c>
      <c r="D4699" t="s">
        <v>510</v>
      </c>
      <c r="E4699">
        <v>7</v>
      </c>
      <c r="F4699" t="str">
        <f t="shared" si="292"/>
        <v>Bulk</v>
      </c>
      <c r="G4699" s="3">
        <v>396</v>
      </c>
      <c r="H4699">
        <v>5</v>
      </c>
      <c r="I4699" t="str">
        <f t="shared" si="293"/>
        <v>discounted</v>
      </c>
      <c r="J4699" s="3">
        <f>Table3[[#This Row],[Quantity_Sold]]*Table3[[#This Row],[Selling_Price]]</f>
        <v>2772</v>
      </c>
      <c r="K4699" s="3">
        <f t="shared" si="294"/>
        <v>19.8</v>
      </c>
      <c r="L4699" s="3">
        <f t="shared" si="295"/>
        <v>2752.2</v>
      </c>
      <c r="M4699" s="3" t="str">
        <f>TEXT(Table3[[#This Row],[Date]], "mmmm")</f>
        <v>February</v>
      </c>
      <c r="N4699" s="3" t="str">
        <f>_xlfn.XLOOKUP(D4699,Customers!A:A,Customers!B:B )</f>
        <v>Matthews, Flores and Bradley</v>
      </c>
      <c r="O4699" s="3" t="str">
        <f>_xlfn.XLOOKUP(C4699,Books!A:A,Books!B:B)</f>
        <v>Green city audience</v>
      </c>
      <c r="P4699" s="3" t="str">
        <f>INDEX(Customers!B:B,MATCH(D4699,Customers!A:A,0))</f>
        <v>Matthews, Flores and Bradley</v>
      </c>
    </row>
    <row r="4700" spans="1:16">
      <c r="A4700" t="s">
        <v>5347</v>
      </c>
      <c r="B4700" s="5">
        <v>44977</v>
      </c>
      <c r="C4700" t="s">
        <v>96</v>
      </c>
      <c r="D4700" t="s">
        <v>162</v>
      </c>
      <c r="E4700">
        <v>6</v>
      </c>
      <c r="F4700" t="str">
        <f t="shared" si="292"/>
        <v>Bulk</v>
      </c>
      <c r="G4700" s="3">
        <v>396</v>
      </c>
      <c r="H4700">
        <v>5</v>
      </c>
      <c r="I4700" t="str">
        <f t="shared" si="293"/>
        <v>discounted</v>
      </c>
      <c r="J4700" s="3">
        <f>Table3[[#This Row],[Quantity_Sold]]*Table3[[#This Row],[Selling_Price]]</f>
        <v>2376</v>
      </c>
      <c r="K4700" s="3">
        <f t="shared" si="294"/>
        <v>19.8</v>
      </c>
      <c r="L4700" s="3">
        <f t="shared" si="295"/>
        <v>2356.1999999999998</v>
      </c>
      <c r="M4700" s="3" t="str">
        <f>TEXT(Table3[[#This Row],[Date]], "mmmm")</f>
        <v>February</v>
      </c>
      <c r="N4700" s="3" t="str">
        <f>_xlfn.XLOOKUP(D4700,Customers!A:A,Customers!B:B )</f>
        <v>Trevino PLC</v>
      </c>
      <c r="O4700" s="3" t="str">
        <f>_xlfn.XLOOKUP(C4700,Books!A:A,Books!B:B)</f>
        <v>Green city audience</v>
      </c>
      <c r="P4700" s="3" t="str">
        <f>INDEX(Customers!B:B,MATCH(D4700,Customers!A:A,0))</f>
        <v>Trevino PLC</v>
      </c>
    </row>
    <row r="4701" spans="1:16">
      <c r="A4701" t="s">
        <v>5348</v>
      </c>
      <c r="B4701" s="5">
        <v>44985</v>
      </c>
      <c r="C4701" t="s">
        <v>126</v>
      </c>
      <c r="D4701" t="s">
        <v>576</v>
      </c>
      <c r="E4701">
        <v>5</v>
      </c>
      <c r="F4701" t="str">
        <f t="shared" si="292"/>
        <v>normal</v>
      </c>
      <c r="G4701" s="3">
        <v>399</v>
      </c>
      <c r="H4701">
        <v>10</v>
      </c>
      <c r="I4701" t="str">
        <f t="shared" si="293"/>
        <v>discounted</v>
      </c>
      <c r="J4701" s="3">
        <f>Table3[[#This Row],[Quantity_Sold]]*Table3[[#This Row],[Selling_Price]]</f>
        <v>1995</v>
      </c>
      <c r="K4701" s="3">
        <f t="shared" si="294"/>
        <v>39.9</v>
      </c>
      <c r="L4701" s="3">
        <f t="shared" si="295"/>
        <v>1955.1</v>
      </c>
      <c r="M4701" s="3" t="str">
        <f>TEXT(Table3[[#This Row],[Date]], "mmmm")</f>
        <v>February</v>
      </c>
      <c r="N4701" s="3" t="str">
        <f>_xlfn.XLOOKUP(D4701,Customers!A:A,Customers!B:B )</f>
        <v>Griffin Group</v>
      </c>
      <c r="O4701" s="3" t="str">
        <f>_xlfn.XLOOKUP(C4701,Books!A:A,Books!B:B)</f>
        <v>Ahead leg senior</v>
      </c>
      <c r="P4701" s="3" t="str">
        <f>INDEX(Customers!B:B,MATCH(D4701,Customers!A:A,0))</f>
        <v>Griffin Group</v>
      </c>
    </row>
    <row r="4702" spans="1:16">
      <c r="A4702" t="s">
        <v>5349</v>
      </c>
      <c r="B4702" s="5">
        <v>44983</v>
      </c>
      <c r="C4702" t="s">
        <v>22</v>
      </c>
      <c r="D4702" t="s">
        <v>512</v>
      </c>
      <c r="E4702">
        <v>6</v>
      </c>
      <c r="F4702" t="str">
        <f t="shared" si="292"/>
        <v>Bulk</v>
      </c>
      <c r="G4702" s="3">
        <v>332</v>
      </c>
      <c r="H4702">
        <v>10</v>
      </c>
      <c r="I4702" t="str">
        <f t="shared" si="293"/>
        <v>discounted</v>
      </c>
      <c r="J4702" s="3">
        <f>Table3[[#This Row],[Quantity_Sold]]*Table3[[#This Row],[Selling_Price]]</f>
        <v>1992</v>
      </c>
      <c r="K4702" s="3">
        <f t="shared" si="294"/>
        <v>33.200000000000003</v>
      </c>
      <c r="L4702" s="3">
        <f t="shared" si="295"/>
        <v>1958.8</v>
      </c>
      <c r="M4702" s="3" t="str">
        <f>TEXT(Table3[[#This Row],[Date]], "mmmm")</f>
        <v>February</v>
      </c>
      <c r="N4702" s="3" t="str">
        <f>_xlfn.XLOOKUP(D4702,Customers!A:A,Customers!B:B )</f>
        <v>Melton Ltd</v>
      </c>
      <c r="O4702" s="3" t="str">
        <f>_xlfn.XLOOKUP(C4702,Books!A:A,Books!B:B)</f>
        <v>Loss peace on</v>
      </c>
      <c r="P4702" s="3" t="str">
        <f>INDEX(Customers!B:B,MATCH(D4702,Customers!A:A,0))</f>
        <v>Melton Ltd</v>
      </c>
    </row>
    <row r="4703" spans="1:16">
      <c r="A4703" t="s">
        <v>5350</v>
      </c>
      <c r="B4703" s="5">
        <v>44978</v>
      </c>
      <c r="C4703" t="s">
        <v>40</v>
      </c>
      <c r="D4703" t="s">
        <v>508</v>
      </c>
      <c r="E4703">
        <v>9</v>
      </c>
      <c r="F4703" t="str">
        <f t="shared" si="292"/>
        <v>Bulk</v>
      </c>
      <c r="G4703" s="3">
        <v>427</v>
      </c>
      <c r="H4703">
        <v>15</v>
      </c>
      <c r="I4703" t="str">
        <f t="shared" si="293"/>
        <v>discounted</v>
      </c>
      <c r="J4703" s="3">
        <f>Table3[[#This Row],[Quantity_Sold]]*Table3[[#This Row],[Selling_Price]]</f>
        <v>3843</v>
      </c>
      <c r="K4703" s="3">
        <f t="shared" si="294"/>
        <v>64.05</v>
      </c>
      <c r="L4703" s="3">
        <f t="shared" si="295"/>
        <v>3778.95</v>
      </c>
      <c r="M4703" s="3" t="str">
        <f>TEXT(Table3[[#This Row],[Date]], "mmmm")</f>
        <v>February</v>
      </c>
      <c r="N4703" s="3" t="str">
        <f>_xlfn.XLOOKUP(D4703,Customers!A:A,Customers!B:B )</f>
        <v>George, Howard and Mcdaniel</v>
      </c>
      <c r="O4703" s="3" t="str">
        <f>_xlfn.XLOOKUP(C4703,Books!A:A,Books!B:B)</f>
        <v>Big thought where</v>
      </c>
      <c r="P4703" s="3" t="str">
        <f>INDEX(Customers!B:B,MATCH(D4703,Customers!A:A,0))</f>
        <v>George, Howard and Mcdaniel</v>
      </c>
    </row>
    <row r="4704" spans="1:16">
      <c r="A4704" t="s">
        <v>5351</v>
      </c>
      <c r="B4704" s="5">
        <v>44975</v>
      </c>
      <c r="C4704" t="s">
        <v>50</v>
      </c>
      <c r="D4704" t="s">
        <v>164</v>
      </c>
      <c r="E4704">
        <v>2</v>
      </c>
      <c r="F4704" t="str">
        <f t="shared" si="292"/>
        <v>normal</v>
      </c>
      <c r="G4704" s="3">
        <v>269</v>
      </c>
      <c r="H4704">
        <v>15</v>
      </c>
      <c r="I4704" t="str">
        <f t="shared" si="293"/>
        <v>discounted</v>
      </c>
      <c r="J4704" s="3">
        <f>Table3[[#This Row],[Quantity_Sold]]*Table3[[#This Row],[Selling_Price]]</f>
        <v>538</v>
      </c>
      <c r="K4704" s="3">
        <f t="shared" si="294"/>
        <v>40.35</v>
      </c>
      <c r="L4704" s="3">
        <f t="shared" si="295"/>
        <v>497.65</v>
      </c>
      <c r="M4704" s="3" t="str">
        <f>TEXT(Table3[[#This Row],[Date]], "mmmm")</f>
        <v>February</v>
      </c>
      <c r="N4704" s="3" t="str">
        <f>_xlfn.XLOOKUP(D4704,Customers!A:A,Customers!B:B )</f>
        <v>Munoz, Black and Wilson</v>
      </c>
      <c r="O4704" s="3" t="str">
        <f>_xlfn.XLOOKUP(C4704,Books!A:A,Books!B:B)</f>
        <v>Course history</v>
      </c>
      <c r="P4704" s="3" t="str">
        <f>INDEX(Customers!B:B,MATCH(D4704,Customers!A:A,0))</f>
        <v>Munoz, Black and Wilson</v>
      </c>
    </row>
    <row r="4705" spans="1:16">
      <c r="A4705" t="s">
        <v>5352</v>
      </c>
      <c r="B4705" s="5">
        <v>44958</v>
      </c>
      <c r="C4705" t="s">
        <v>76</v>
      </c>
      <c r="D4705" t="s">
        <v>466</v>
      </c>
      <c r="E4705">
        <v>4</v>
      </c>
      <c r="F4705" t="str">
        <f t="shared" si="292"/>
        <v>normal</v>
      </c>
      <c r="G4705" s="3">
        <v>305</v>
      </c>
      <c r="H4705">
        <v>15</v>
      </c>
      <c r="I4705" t="str">
        <f t="shared" si="293"/>
        <v>discounted</v>
      </c>
      <c r="J4705" s="3">
        <f>Table3[[#This Row],[Quantity_Sold]]*Table3[[#This Row],[Selling_Price]]</f>
        <v>1220</v>
      </c>
      <c r="K4705" s="3">
        <f t="shared" si="294"/>
        <v>45.75</v>
      </c>
      <c r="L4705" s="3">
        <f t="shared" si="295"/>
        <v>1174.25</v>
      </c>
      <c r="M4705" s="3" t="str">
        <f>TEXT(Table3[[#This Row],[Date]], "mmmm")</f>
        <v>February</v>
      </c>
      <c r="N4705" s="3" t="str">
        <f>_xlfn.XLOOKUP(D4705,Customers!A:A,Customers!B:B )</f>
        <v>Knight-Coleman</v>
      </c>
      <c r="O4705" s="3" t="str">
        <f>_xlfn.XLOOKUP(C4705,Books!A:A,Books!B:B)</f>
        <v>Above treatment</v>
      </c>
      <c r="P4705" s="3" t="str">
        <f>INDEX(Customers!B:B,MATCH(D4705,Customers!A:A,0))</f>
        <v>Knight-Coleman</v>
      </c>
    </row>
    <row r="4706" spans="1:16">
      <c r="A4706" t="s">
        <v>5353</v>
      </c>
      <c r="B4706" s="5">
        <v>44963</v>
      </c>
      <c r="C4706" t="s">
        <v>30</v>
      </c>
      <c r="D4706" t="s">
        <v>462</v>
      </c>
      <c r="E4706">
        <v>6</v>
      </c>
      <c r="F4706" t="str">
        <f t="shared" si="292"/>
        <v>Bulk</v>
      </c>
      <c r="G4706" s="3">
        <v>281</v>
      </c>
      <c r="H4706">
        <v>15</v>
      </c>
      <c r="I4706" t="str">
        <f t="shared" si="293"/>
        <v>discounted</v>
      </c>
      <c r="J4706" s="3">
        <f>Table3[[#This Row],[Quantity_Sold]]*Table3[[#This Row],[Selling_Price]]</f>
        <v>1686</v>
      </c>
      <c r="K4706" s="3">
        <f t="shared" si="294"/>
        <v>42.15</v>
      </c>
      <c r="L4706" s="3">
        <f t="shared" si="295"/>
        <v>1643.85</v>
      </c>
      <c r="M4706" s="3" t="str">
        <f>TEXT(Table3[[#This Row],[Date]], "mmmm")</f>
        <v>February</v>
      </c>
      <c r="N4706" s="3" t="str">
        <f>_xlfn.XLOOKUP(D4706,Customers!A:A,Customers!B:B )</f>
        <v>Harris Ltd</v>
      </c>
      <c r="O4706" s="3" t="str">
        <f>_xlfn.XLOOKUP(C4706,Books!A:A,Books!B:B)</f>
        <v>Remember serve</v>
      </c>
      <c r="P4706" s="3" t="str">
        <f>INDEX(Customers!B:B,MATCH(D4706,Customers!A:A,0))</f>
        <v>Harris Ltd</v>
      </c>
    </row>
    <row r="4707" spans="1:16">
      <c r="A4707" t="s">
        <v>5354</v>
      </c>
      <c r="B4707" s="5">
        <v>44964</v>
      </c>
      <c r="C4707" t="s">
        <v>20</v>
      </c>
      <c r="D4707" t="s">
        <v>145</v>
      </c>
      <c r="E4707">
        <v>2</v>
      </c>
      <c r="F4707" t="str">
        <f t="shared" si="292"/>
        <v>normal</v>
      </c>
      <c r="G4707" s="3">
        <v>213</v>
      </c>
      <c r="H4707">
        <v>5</v>
      </c>
      <c r="I4707" t="str">
        <f t="shared" si="293"/>
        <v>discounted</v>
      </c>
      <c r="J4707" s="3">
        <f>Table3[[#This Row],[Quantity_Sold]]*Table3[[#This Row],[Selling_Price]]</f>
        <v>426</v>
      </c>
      <c r="K4707" s="3">
        <f t="shared" si="294"/>
        <v>10.65</v>
      </c>
      <c r="L4707" s="3">
        <f t="shared" si="295"/>
        <v>415.35</v>
      </c>
      <c r="M4707" s="3" t="str">
        <f>TEXT(Table3[[#This Row],[Date]], "mmmm")</f>
        <v>February</v>
      </c>
      <c r="N4707" s="3" t="str">
        <f>_xlfn.XLOOKUP(D4707,Customers!A:A,Customers!B:B )</f>
        <v>Curtis-Hatfield</v>
      </c>
      <c r="O4707" s="3" t="str">
        <f>_xlfn.XLOOKUP(C4707,Books!A:A,Books!B:B)</f>
        <v>System they</v>
      </c>
      <c r="P4707" s="3" t="str">
        <f>INDEX(Customers!B:B,MATCH(D4707,Customers!A:A,0))</f>
        <v>Curtis-Hatfield</v>
      </c>
    </row>
    <row r="4708" spans="1:16">
      <c r="A4708" t="s">
        <v>5355</v>
      </c>
      <c r="B4708" s="5">
        <v>44976</v>
      </c>
      <c r="C4708" t="s">
        <v>34</v>
      </c>
      <c r="D4708" t="s">
        <v>556</v>
      </c>
      <c r="E4708">
        <v>5</v>
      </c>
      <c r="F4708" t="str">
        <f t="shared" si="292"/>
        <v>normal</v>
      </c>
      <c r="G4708" s="3">
        <v>284</v>
      </c>
      <c r="H4708">
        <v>10</v>
      </c>
      <c r="I4708" t="str">
        <f t="shared" si="293"/>
        <v>discounted</v>
      </c>
      <c r="J4708" s="3">
        <f>Table3[[#This Row],[Quantity_Sold]]*Table3[[#This Row],[Selling_Price]]</f>
        <v>1420</v>
      </c>
      <c r="K4708" s="3">
        <f t="shared" si="294"/>
        <v>28.4</v>
      </c>
      <c r="L4708" s="3">
        <f t="shared" si="295"/>
        <v>1391.6</v>
      </c>
      <c r="M4708" s="3" t="str">
        <f>TEXT(Table3[[#This Row],[Date]], "mmmm")</f>
        <v>February</v>
      </c>
      <c r="N4708" s="3" t="str">
        <f>_xlfn.XLOOKUP(D4708,Customers!A:A,Customers!B:B )</f>
        <v>Richards Ltd</v>
      </c>
      <c r="O4708" s="3" t="str">
        <f>_xlfn.XLOOKUP(C4708,Books!A:A,Books!B:B)</f>
        <v>Against realize bill</v>
      </c>
      <c r="P4708" s="3" t="str">
        <f>INDEX(Customers!B:B,MATCH(D4708,Customers!A:A,0))</f>
        <v>Richards Ltd</v>
      </c>
    </row>
    <row r="4709" spans="1:16">
      <c r="A4709" t="s">
        <v>5356</v>
      </c>
      <c r="B4709" s="5">
        <v>44962</v>
      </c>
      <c r="C4709" t="s">
        <v>116</v>
      </c>
      <c r="D4709" t="s">
        <v>310</v>
      </c>
      <c r="E4709">
        <v>3</v>
      </c>
      <c r="F4709" t="str">
        <f t="shared" si="292"/>
        <v>normal</v>
      </c>
      <c r="G4709" s="3">
        <v>209</v>
      </c>
      <c r="H4709">
        <v>10</v>
      </c>
      <c r="I4709" t="str">
        <f t="shared" si="293"/>
        <v>discounted</v>
      </c>
      <c r="J4709" s="3">
        <f>Table3[[#This Row],[Quantity_Sold]]*Table3[[#This Row],[Selling_Price]]</f>
        <v>627</v>
      </c>
      <c r="K4709" s="3">
        <f t="shared" si="294"/>
        <v>20.9</v>
      </c>
      <c r="L4709" s="3">
        <f t="shared" si="295"/>
        <v>606.1</v>
      </c>
      <c r="M4709" s="3" t="str">
        <f>TEXT(Table3[[#This Row],[Date]], "mmmm")</f>
        <v>February</v>
      </c>
      <c r="N4709" s="3" t="str">
        <f>_xlfn.XLOOKUP(D4709,Customers!A:A,Customers!B:B )</f>
        <v>Jackson-Hays</v>
      </c>
      <c r="O4709" s="3" t="str">
        <f>_xlfn.XLOOKUP(C4709,Books!A:A,Books!B:B)</f>
        <v>Present positive</v>
      </c>
      <c r="P4709" s="3" t="str">
        <f>INDEX(Customers!B:B,MATCH(D4709,Customers!A:A,0))</f>
        <v>Jackson-Hays</v>
      </c>
    </row>
    <row r="4710" spans="1:16">
      <c r="A4710" t="s">
        <v>5357</v>
      </c>
      <c r="B4710" s="5">
        <v>44977</v>
      </c>
      <c r="C4710" t="s">
        <v>70</v>
      </c>
      <c r="D4710" t="s">
        <v>490</v>
      </c>
      <c r="E4710">
        <v>8</v>
      </c>
      <c r="F4710" t="str">
        <f t="shared" si="292"/>
        <v>Bulk</v>
      </c>
      <c r="G4710" s="3">
        <v>370</v>
      </c>
      <c r="H4710">
        <v>10</v>
      </c>
      <c r="I4710" t="str">
        <f t="shared" si="293"/>
        <v>discounted</v>
      </c>
      <c r="J4710" s="3">
        <f>Table3[[#This Row],[Quantity_Sold]]*Table3[[#This Row],[Selling_Price]]</f>
        <v>2960</v>
      </c>
      <c r="K4710" s="3">
        <f t="shared" si="294"/>
        <v>37</v>
      </c>
      <c r="L4710" s="3">
        <f t="shared" si="295"/>
        <v>2923</v>
      </c>
      <c r="M4710" s="3" t="str">
        <f>TEXT(Table3[[#This Row],[Date]], "mmmm")</f>
        <v>February</v>
      </c>
      <c r="N4710" s="3" t="str">
        <f>_xlfn.XLOOKUP(D4710,Customers!A:A,Customers!B:B )</f>
        <v>Edwards, Ayers and Lowe</v>
      </c>
      <c r="O4710" s="3" t="str">
        <f>_xlfn.XLOOKUP(C4710,Books!A:A,Books!B:B)</f>
        <v>Assume wrong</v>
      </c>
      <c r="P4710" s="3" t="str">
        <f>INDEX(Customers!B:B,MATCH(D4710,Customers!A:A,0))</f>
        <v>Edwards, Ayers and Lowe</v>
      </c>
    </row>
    <row r="4711" spans="1:16">
      <c r="A4711" t="s">
        <v>5358</v>
      </c>
      <c r="B4711" s="5">
        <v>44966</v>
      </c>
      <c r="C4711" t="s">
        <v>72</v>
      </c>
      <c r="D4711" t="s">
        <v>366</v>
      </c>
      <c r="E4711">
        <v>1</v>
      </c>
      <c r="F4711" t="str">
        <f t="shared" si="292"/>
        <v>normal</v>
      </c>
      <c r="G4711" s="3">
        <v>423</v>
      </c>
      <c r="H4711">
        <v>0</v>
      </c>
      <c r="I4711" t="str">
        <f t="shared" si="293"/>
        <v>full price</v>
      </c>
      <c r="J4711" s="3">
        <f>Table3[[#This Row],[Quantity_Sold]]*Table3[[#This Row],[Selling_Price]]</f>
        <v>423</v>
      </c>
      <c r="K4711" s="3">
        <f t="shared" si="294"/>
        <v>0</v>
      </c>
      <c r="L4711" s="3">
        <f t="shared" si="295"/>
        <v>423</v>
      </c>
      <c r="M4711" s="3" t="str">
        <f>TEXT(Table3[[#This Row],[Date]], "mmmm")</f>
        <v>February</v>
      </c>
      <c r="N4711" s="3" t="str">
        <f>_xlfn.XLOOKUP(D4711,Customers!A:A,Customers!B:B )</f>
        <v>Carr Ltd</v>
      </c>
      <c r="O4711" s="3" t="str">
        <f>_xlfn.XLOOKUP(C4711,Books!A:A,Books!B:B)</f>
        <v>Remain hard</v>
      </c>
      <c r="P4711" s="3" t="str">
        <f>INDEX(Customers!B:B,MATCH(D4711,Customers!A:A,0))</f>
        <v>Carr Ltd</v>
      </c>
    </row>
    <row r="4712" spans="1:16">
      <c r="A4712" t="s">
        <v>5359</v>
      </c>
      <c r="B4712" s="5">
        <v>44979</v>
      </c>
      <c r="C4712" t="s">
        <v>62</v>
      </c>
      <c r="D4712" t="s">
        <v>626</v>
      </c>
      <c r="E4712">
        <v>10</v>
      </c>
      <c r="F4712" t="str">
        <f t="shared" si="292"/>
        <v>Bulk</v>
      </c>
      <c r="G4712" s="3">
        <v>336</v>
      </c>
      <c r="H4712">
        <v>0</v>
      </c>
      <c r="I4712" t="str">
        <f t="shared" si="293"/>
        <v>full price</v>
      </c>
      <c r="J4712" s="3">
        <f>Table3[[#This Row],[Quantity_Sold]]*Table3[[#This Row],[Selling_Price]]</f>
        <v>3360</v>
      </c>
      <c r="K4712" s="3">
        <f t="shared" si="294"/>
        <v>0</v>
      </c>
      <c r="L4712" s="3">
        <f t="shared" si="295"/>
        <v>3360</v>
      </c>
      <c r="M4712" s="3" t="str">
        <f>TEXT(Table3[[#This Row],[Date]], "mmmm")</f>
        <v>February</v>
      </c>
      <c r="N4712" s="3" t="str">
        <f>_xlfn.XLOOKUP(D4712,Customers!A:A,Customers!B:B )</f>
        <v>Young Ltd</v>
      </c>
      <c r="O4712" s="3" t="str">
        <f>_xlfn.XLOOKUP(C4712,Books!A:A,Books!B:B)</f>
        <v>Wife get age</v>
      </c>
      <c r="P4712" s="3" t="str">
        <f>INDEX(Customers!B:B,MATCH(D4712,Customers!A:A,0))</f>
        <v>Young Ltd</v>
      </c>
    </row>
    <row r="4713" spans="1:16">
      <c r="A4713" t="s">
        <v>5360</v>
      </c>
      <c r="B4713" s="5">
        <v>44965</v>
      </c>
      <c r="C4713" t="s">
        <v>94</v>
      </c>
      <c r="D4713" t="s">
        <v>280</v>
      </c>
      <c r="E4713">
        <v>3</v>
      </c>
      <c r="F4713" t="str">
        <f t="shared" si="292"/>
        <v>normal</v>
      </c>
      <c r="G4713" s="3">
        <v>262</v>
      </c>
      <c r="H4713">
        <v>10</v>
      </c>
      <c r="I4713" t="str">
        <f t="shared" si="293"/>
        <v>discounted</v>
      </c>
      <c r="J4713" s="3">
        <f>Table3[[#This Row],[Quantity_Sold]]*Table3[[#This Row],[Selling_Price]]</f>
        <v>786</v>
      </c>
      <c r="K4713" s="3">
        <f t="shared" si="294"/>
        <v>26.2</v>
      </c>
      <c r="L4713" s="3">
        <f t="shared" si="295"/>
        <v>759.8</v>
      </c>
      <c r="M4713" s="3" t="str">
        <f>TEXT(Table3[[#This Row],[Date]], "mmmm")</f>
        <v>February</v>
      </c>
      <c r="N4713" s="3" t="str">
        <f>_xlfn.XLOOKUP(D4713,Customers!A:A,Customers!B:B )</f>
        <v>Bautista-Wright</v>
      </c>
      <c r="O4713" s="3" t="str">
        <f>_xlfn.XLOOKUP(C4713,Books!A:A,Books!B:B)</f>
        <v>Number owner</v>
      </c>
      <c r="P4713" s="3" t="str">
        <f>INDEX(Customers!B:B,MATCH(D4713,Customers!A:A,0))</f>
        <v>Bautista-Wright</v>
      </c>
    </row>
    <row r="4714" spans="1:16">
      <c r="A4714" t="s">
        <v>5361</v>
      </c>
      <c r="B4714" s="5">
        <v>44982</v>
      </c>
      <c r="C4714" t="s">
        <v>64</v>
      </c>
      <c r="D4714" t="s">
        <v>470</v>
      </c>
      <c r="E4714">
        <v>8</v>
      </c>
      <c r="F4714" t="str">
        <f t="shared" si="292"/>
        <v>Bulk</v>
      </c>
      <c r="G4714" s="3">
        <v>487</v>
      </c>
      <c r="H4714">
        <v>5</v>
      </c>
      <c r="I4714" t="str">
        <f t="shared" si="293"/>
        <v>discounted</v>
      </c>
      <c r="J4714" s="3">
        <f>Table3[[#This Row],[Quantity_Sold]]*Table3[[#This Row],[Selling_Price]]</f>
        <v>3896</v>
      </c>
      <c r="K4714" s="3">
        <f t="shared" si="294"/>
        <v>24.35</v>
      </c>
      <c r="L4714" s="3">
        <f t="shared" si="295"/>
        <v>3871.65</v>
      </c>
      <c r="M4714" s="3" t="str">
        <f>TEXT(Table3[[#This Row],[Date]], "mmmm")</f>
        <v>February</v>
      </c>
      <c r="N4714" s="3" t="str">
        <f>_xlfn.XLOOKUP(D4714,Customers!A:A,Customers!B:B )</f>
        <v>Hill-Rojas</v>
      </c>
      <c r="O4714" s="3" t="str">
        <f>_xlfn.XLOOKUP(C4714,Books!A:A,Books!B:B)</f>
        <v>Health beyond back</v>
      </c>
      <c r="P4714" s="3" t="str">
        <f>INDEX(Customers!B:B,MATCH(D4714,Customers!A:A,0))</f>
        <v>Hill-Rojas</v>
      </c>
    </row>
    <row r="4715" spans="1:16">
      <c r="A4715" t="s">
        <v>5362</v>
      </c>
      <c r="B4715" s="5">
        <v>44968</v>
      </c>
      <c r="C4715" t="s">
        <v>120</v>
      </c>
      <c r="D4715" t="s">
        <v>536</v>
      </c>
      <c r="E4715">
        <v>7</v>
      </c>
      <c r="F4715" t="str">
        <f t="shared" si="292"/>
        <v>Bulk</v>
      </c>
      <c r="G4715" s="3">
        <v>204</v>
      </c>
      <c r="H4715">
        <v>5</v>
      </c>
      <c r="I4715" t="str">
        <f t="shared" si="293"/>
        <v>discounted</v>
      </c>
      <c r="J4715" s="3">
        <f>Table3[[#This Row],[Quantity_Sold]]*Table3[[#This Row],[Selling_Price]]</f>
        <v>1428</v>
      </c>
      <c r="K4715" s="3">
        <f t="shared" si="294"/>
        <v>10.199999999999999</v>
      </c>
      <c r="L4715" s="3">
        <f t="shared" si="295"/>
        <v>1417.8</v>
      </c>
      <c r="M4715" s="3" t="str">
        <f>TEXT(Table3[[#This Row],[Date]], "mmmm")</f>
        <v>February</v>
      </c>
      <c r="N4715" s="3" t="str">
        <f>_xlfn.XLOOKUP(D4715,Customers!A:A,Customers!B:B )</f>
        <v>Watts, Phillips and Vang</v>
      </c>
      <c r="O4715" s="3" t="str">
        <f>_xlfn.XLOOKUP(C4715,Books!A:A,Books!B:B)</f>
        <v>Expect turn</v>
      </c>
      <c r="P4715" s="3" t="str">
        <f>INDEX(Customers!B:B,MATCH(D4715,Customers!A:A,0))</f>
        <v>Watts, Phillips and Vang</v>
      </c>
    </row>
    <row r="4716" spans="1:16">
      <c r="A4716" t="s">
        <v>5363</v>
      </c>
      <c r="B4716" s="5">
        <v>44960</v>
      </c>
      <c r="C4716" t="s">
        <v>42</v>
      </c>
      <c r="D4716" t="s">
        <v>232</v>
      </c>
      <c r="E4716">
        <v>10</v>
      </c>
      <c r="F4716" t="str">
        <f t="shared" si="292"/>
        <v>Bulk</v>
      </c>
      <c r="G4716" s="3">
        <v>303</v>
      </c>
      <c r="H4716">
        <v>10</v>
      </c>
      <c r="I4716" t="str">
        <f t="shared" si="293"/>
        <v>discounted</v>
      </c>
      <c r="J4716" s="3">
        <f>Table3[[#This Row],[Quantity_Sold]]*Table3[[#This Row],[Selling_Price]]</f>
        <v>3030</v>
      </c>
      <c r="K4716" s="3">
        <f t="shared" si="294"/>
        <v>30.3</v>
      </c>
      <c r="L4716" s="3">
        <f t="shared" si="295"/>
        <v>2999.7</v>
      </c>
      <c r="M4716" s="3" t="str">
        <f>TEXT(Table3[[#This Row],[Date]], "mmmm")</f>
        <v>February</v>
      </c>
      <c r="N4716" s="3" t="str">
        <f>_xlfn.XLOOKUP(D4716,Customers!A:A,Customers!B:B )</f>
        <v>Mcknight LLC</v>
      </c>
      <c r="O4716" s="3" t="str">
        <f>_xlfn.XLOOKUP(C4716,Books!A:A,Books!B:B)</f>
        <v>Industry sport interesting</v>
      </c>
      <c r="P4716" s="3" t="str">
        <f>INDEX(Customers!B:B,MATCH(D4716,Customers!A:A,0))</f>
        <v>Mcknight LLC</v>
      </c>
    </row>
    <row r="4717" spans="1:16">
      <c r="A4717" t="s">
        <v>5364</v>
      </c>
      <c r="B4717" s="5">
        <v>44963</v>
      </c>
      <c r="C4717" t="s">
        <v>56</v>
      </c>
      <c r="D4717" t="s">
        <v>334</v>
      </c>
      <c r="E4717">
        <v>3</v>
      </c>
      <c r="F4717" t="str">
        <f t="shared" si="292"/>
        <v>normal</v>
      </c>
      <c r="G4717" s="3">
        <v>222</v>
      </c>
      <c r="H4717">
        <v>15</v>
      </c>
      <c r="I4717" t="str">
        <f t="shared" si="293"/>
        <v>discounted</v>
      </c>
      <c r="J4717" s="3">
        <f>Table3[[#This Row],[Quantity_Sold]]*Table3[[#This Row],[Selling_Price]]</f>
        <v>666</v>
      </c>
      <c r="K4717" s="3">
        <f t="shared" si="294"/>
        <v>33.299999999999997</v>
      </c>
      <c r="L4717" s="3">
        <f t="shared" si="295"/>
        <v>632.70000000000005</v>
      </c>
      <c r="M4717" s="3" t="str">
        <f>TEXT(Table3[[#This Row],[Date]], "mmmm")</f>
        <v>February</v>
      </c>
      <c r="N4717" s="3" t="str">
        <f>_xlfn.XLOOKUP(D4717,Customers!A:A,Customers!B:B )</f>
        <v>Torres, Rodriguez and Edwards</v>
      </c>
      <c r="O4717" s="3" t="str">
        <f>_xlfn.XLOOKUP(C4717,Books!A:A,Books!B:B)</f>
        <v>Unit coach</v>
      </c>
      <c r="P4717" s="3" t="str">
        <f>INDEX(Customers!B:B,MATCH(D4717,Customers!A:A,0))</f>
        <v>Torres, Rodriguez and Edwards</v>
      </c>
    </row>
    <row r="4718" spans="1:16">
      <c r="A4718" t="s">
        <v>5365</v>
      </c>
      <c r="B4718" s="5">
        <v>44962</v>
      </c>
      <c r="C4718" t="s">
        <v>46</v>
      </c>
      <c r="D4718" t="s">
        <v>392</v>
      </c>
      <c r="E4718">
        <v>1</v>
      </c>
      <c r="F4718" t="str">
        <f t="shared" si="292"/>
        <v>normal</v>
      </c>
      <c r="G4718" s="3">
        <v>167</v>
      </c>
      <c r="H4718">
        <v>0</v>
      </c>
      <c r="I4718" t="str">
        <f t="shared" si="293"/>
        <v>full price</v>
      </c>
      <c r="J4718" s="3">
        <f>Table3[[#This Row],[Quantity_Sold]]*Table3[[#This Row],[Selling_Price]]</f>
        <v>167</v>
      </c>
      <c r="K4718" s="3">
        <f t="shared" si="294"/>
        <v>0</v>
      </c>
      <c r="L4718" s="3">
        <f t="shared" si="295"/>
        <v>167</v>
      </c>
      <c r="M4718" s="3" t="str">
        <f>TEXT(Table3[[#This Row],[Date]], "mmmm")</f>
        <v>February</v>
      </c>
      <c r="N4718" s="3" t="str">
        <f>_xlfn.XLOOKUP(D4718,Customers!A:A,Customers!B:B )</f>
        <v>Bruce-Jacobs</v>
      </c>
      <c r="O4718" s="3" t="str">
        <f>_xlfn.XLOOKUP(C4718,Books!A:A,Books!B:B)</f>
        <v>Result population age</v>
      </c>
      <c r="P4718" s="3" t="str">
        <f>INDEX(Customers!B:B,MATCH(D4718,Customers!A:A,0))</f>
        <v>Bruce-Jacobs</v>
      </c>
    </row>
    <row r="4719" spans="1:16">
      <c r="A4719" t="s">
        <v>5366</v>
      </c>
      <c r="B4719" s="5">
        <v>44959</v>
      </c>
      <c r="C4719" t="s">
        <v>40</v>
      </c>
      <c r="D4719" t="s">
        <v>616</v>
      </c>
      <c r="E4719">
        <v>3</v>
      </c>
      <c r="F4719" t="str">
        <f t="shared" si="292"/>
        <v>normal</v>
      </c>
      <c r="G4719" s="3">
        <v>427</v>
      </c>
      <c r="H4719">
        <v>15</v>
      </c>
      <c r="I4719" t="str">
        <f t="shared" si="293"/>
        <v>discounted</v>
      </c>
      <c r="J4719" s="3">
        <f>Table3[[#This Row],[Quantity_Sold]]*Table3[[#This Row],[Selling_Price]]</f>
        <v>1281</v>
      </c>
      <c r="K4719" s="3">
        <f t="shared" si="294"/>
        <v>64.05</v>
      </c>
      <c r="L4719" s="3">
        <f t="shared" si="295"/>
        <v>1216.95</v>
      </c>
      <c r="M4719" s="3" t="str">
        <f>TEXT(Table3[[#This Row],[Date]], "mmmm")</f>
        <v>February</v>
      </c>
      <c r="N4719" s="3" t="str">
        <f>_xlfn.XLOOKUP(D4719,Customers!A:A,Customers!B:B )</f>
        <v>Parker-Turner</v>
      </c>
      <c r="O4719" s="3" t="str">
        <f>_xlfn.XLOOKUP(C4719,Books!A:A,Books!B:B)</f>
        <v>Big thought where</v>
      </c>
      <c r="P4719" s="3" t="str">
        <f>INDEX(Customers!B:B,MATCH(D4719,Customers!A:A,0))</f>
        <v>Parker-Turner</v>
      </c>
    </row>
    <row r="4720" spans="1:16">
      <c r="A4720" t="s">
        <v>5367</v>
      </c>
      <c r="B4720" s="5">
        <v>44984</v>
      </c>
      <c r="C4720" t="s">
        <v>102</v>
      </c>
      <c r="D4720" t="s">
        <v>166</v>
      </c>
      <c r="E4720">
        <v>9</v>
      </c>
      <c r="F4720" t="str">
        <f t="shared" si="292"/>
        <v>Bulk</v>
      </c>
      <c r="G4720" s="3">
        <v>162</v>
      </c>
      <c r="H4720">
        <v>10</v>
      </c>
      <c r="I4720" t="str">
        <f t="shared" si="293"/>
        <v>discounted</v>
      </c>
      <c r="J4720" s="3">
        <f>Table3[[#This Row],[Quantity_Sold]]*Table3[[#This Row],[Selling_Price]]</f>
        <v>1458</v>
      </c>
      <c r="K4720" s="3">
        <f t="shared" si="294"/>
        <v>16.2</v>
      </c>
      <c r="L4720" s="3">
        <f t="shared" si="295"/>
        <v>1441.8</v>
      </c>
      <c r="M4720" s="3" t="str">
        <f>TEXT(Table3[[#This Row],[Date]], "mmmm")</f>
        <v>February</v>
      </c>
      <c r="N4720" s="3" t="str">
        <f>_xlfn.XLOOKUP(D4720,Customers!A:A,Customers!B:B )</f>
        <v>Mendez-Taylor</v>
      </c>
      <c r="O4720" s="3" t="str">
        <f>_xlfn.XLOOKUP(C4720,Books!A:A,Books!B:B)</f>
        <v>Effort same</v>
      </c>
      <c r="P4720" s="3" t="str">
        <f>INDEX(Customers!B:B,MATCH(D4720,Customers!A:A,0))</f>
        <v>Mendez-Taylor</v>
      </c>
    </row>
    <row r="4721" spans="1:16">
      <c r="A4721" t="s">
        <v>5368</v>
      </c>
      <c r="B4721" s="5">
        <v>44958</v>
      </c>
      <c r="C4721" t="s">
        <v>92</v>
      </c>
      <c r="D4721" t="s">
        <v>448</v>
      </c>
      <c r="E4721">
        <v>9</v>
      </c>
      <c r="F4721" t="str">
        <f t="shared" si="292"/>
        <v>Bulk</v>
      </c>
      <c r="G4721" s="3">
        <v>381</v>
      </c>
      <c r="H4721">
        <v>10</v>
      </c>
      <c r="I4721" t="str">
        <f t="shared" si="293"/>
        <v>discounted</v>
      </c>
      <c r="J4721" s="3">
        <f>Table3[[#This Row],[Quantity_Sold]]*Table3[[#This Row],[Selling_Price]]</f>
        <v>3429</v>
      </c>
      <c r="K4721" s="3">
        <f t="shared" si="294"/>
        <v>38.1</v>
      </c>
      <c r="L4721" s="3">
        <f t="shared" si="295"/>
        <v>3390.9</v>
      </c>
      <c r="M4721" s="3" t="str">
        <f>TEXT(Table3[[#This Row],[Date]], "mmmm")</f>
        <v>February</v>
      </c>
      <c r="N4721" s="3" t="str">
        <f>_xlfn.XLOOKUP(D4721,Customers!A:A,Customers!B:B )</f>
        <v>Blair, Gibson and Patel</v>
      </c>
      <c r="O4721" s="3" t="str">
        <f>_xlfn.XLOOKUP(C4721,Books!A:A,Books!B:B)</f>
        <v>Also general growth local</v>
      </c>
      <c r="P4721" s="3" t="str">
        <f>INDEX(Customers!B:B,MATCH(D4721,Customers!A:A,0))</f>
        <v>Blair, Gibson and Patel</v>
      </c>
    </row>
    <row r="4722" spans="1:16">
      <c r="A4722" t="s">
        <v>5369</v>
      </c>
      <c r="B4722" s="5">
        <v>44976</v>
      </c>
      <c r="C4722" t="s">
        <v>46</v>
      </c>
      <c r="D4722" t="s">
        <v>574</v>
      </c>
      <c r="E4722">
        <v>4</v>
      </c>
      <c r="F4722" t="str">
        <f t="shared" si="292"/>
        <v>normal</v>
      </c>
      <c r="G4722" s="3">
        <v>167</v>
      </c>
      <c r="H4722">
        <v>10</v>
      </c>
      <c r="I4722" t="str">
        <f t="shared" si="293"/>
        <v>discounted</v>
      </c>
      <c r="J4722" s="3">
        <f>Table3[[#This Row],[Quantity_Sold]]*Table3[[#This Row],[Selling_Price]]</f>
        <v>668</v>
      </c>
      <c r="K4722" s="3">
        <f t="shared" si="294"/>
        <v>16.7</v>
      </c>
      <c r="L4722" s="3">
        <f t="shared" si="295"/>
        <v>651.29999999999995</v>
      </c>
      <c r="M4722" s="3" t="str">
        <f>TEXT(Table3[[#This Row],[Date]], "mmmm")</f>
        <v>February</v>
      </c>
      <c r="N4722" s="3" t="str">
        <f>_xlfn.XLOOKUP(D4722,Customers!A:A,Customers!B:B )</f>
        <v>Williams Group</v>
      </c>
      <c r="O4722" s="3" t="str">
        <f>_xlfn.XLOOKUP(C4722,Books!A:A,Books!B:B)</f>
        <v>Result population age</v>
      </c>
      <c r="P4722" s="3" t="str">
        <f>INDEX(Customers!B:B,MATCH(D4722,Customers!A:A,0))</f>
        <v>Williams Group</v>
      </c>
    </row>
    <row r="4723" spans="1:16">
      <c r="A4723" t="s">
        <v>5370</v>
      </c>
      <c r="B4723" s="5">
        <v>44981</v>
      </c>
      <c r="C4723" t="s">
        <v>15</v>
      </c>
      <c r="D4723" t="s">
        <v>362</v>
      </c>
      <c r="E4723">
        <v>5</v>
      </c>
      <c r="F4723" t="str">
        <f t="shared" si="292"/>
        <v>normal</v>
      </c>
      <c r="G4723" s="3">
        <v>248</v>
      </c>
      <c r="H4723">
        <v>0</v>
      </c>
      <c r="I4723" t="str">
        <f t="shared" si="293"/>
        <v>full price</v>
      </c>
      <c r="J4723" s="3">
        <f>Table3[[#This Row],[Quantity_Sold]]*Table3[[#This Row],[Selling_Price]]</f>
        <v>1240</v>
      </c>
      <c r="K4723" s="3">
        <f t="shared" si="294"/>
        <v>0</v>
      </c>
      <c r="L4723" s="3">
        <f t="shared" si="295"/>
        <v>1240</v>
      </c>
      <c r="M4723" s="3" t="str">
        <f>TEXT(Table3[[#This Row],[Date]], "mmmm")</f>
        <v>February</v>
      </c>
      <c r="N4723" s="3" t="str">
        <f>_xlfn.XLOOKUP(D4723,Customers!A:A,Customers!B:B )</f>
        <v>Moss, Lewis and Rosales</v>
      </c>
      <c r="O4723" s="3" t="str">
        <f>_xlfn.XLOOKUP(C4723,Books!A:A,Books!B:B)</f>
        <v>Especially father down</v>
      </c>
      <c r="P4723" s="3" t="str">
        <f>INDEX(Customers!B:B,MATCH(D4723,Customers!A:A,0))</f>
        <v>Moss, Lewis and Rosales</v>
      </c>
    </row>
    <row r="4724" spans="1:16">
      <c r="A4724" t="s">
        <v>5371</v>
      </c>
      <c r="B4724" s="5">
        <v>44959</v>
      </c>
      <c r="C4724" t="s">
        <v>28</v>
      </c>
      <c r="D4724" t="s">
        <v>322</v>
      </c>
      <c r="E4724">
        <v>4</v>
      </c>
      <c r="F4724" t="str">
        <f t="shared" si="292"/>
        <v>normal</v>
      </c>
      <c r="G4724" s="3">
        <v>342</v>
      </c>
      <c r="H4724">
        <v>0</v>
      </c>
      <c r="I4724" t="str">
        <f t="shared" si="293"/>
        <v>full price</v>
      </c>
      <c r="J4724" s="3">
        <f>Table3[[#This Row],[Quantity_Sold]]*Table3[[#This Row],[Selling_Price]]</f>
        <v>1368</v>
      </c>
      <c r="K4724" s="3">
        <f t="shared" si="294"/>
        <v>0</v>
      </c>
      <c r="L4724" s="3">
        <f t="shared" si="295"/>
        <v>1368</v>
      </c>
      <c r="M4724" s="3" t="str">
        <f>TEXT(Table3[[#This Row],[Date]], "mmmm")</f>
        <v>February</v>
      </c>
      <c r="N4724" s="3" t="str">
        <f>_xlfn.XLOOKUP(D4724,Customers!A:A,Customers!B:B )</f>
        <v>Henderson, Daniels and Kelly</v>
      </c>
      <c r="O4724" s="3" t="str">
        <f>_xlfn.XLOOKUP(C4724,Books!A:A,Books!B:B)</f>
        <v>Eat pattern view</v>
      </c>
      <c r="P4724" s="3" t="str">
        <f>INDEX(Customers!B:B,MATCH(D4724,Customers!A:A,0))</f>
        <v>Henderson, Daniels and Kelly</v>
      </c>
    </row>
    <row r="4725" spans="1:16">
      <c r="A4725" t="s">
        <v>5372</v>
      </c>
      <c r="B4725" s="5">
        <v>44972</v>
      </c>
      <c r="C4725" t="s">
        <v>50</v>
      </c>
      <c r="D4725" t="s">
        <v>564</v>
      </c>
      <c r="E4725">
        <v>1</v>
      </c>
      <c r="F4725" t="str">
        <f t="shared" si="292"/>
        <v>normal</v>
      </c>
      <c r="G4725" s="3">
        <v>269</v>
      </c>
      <c r="H4725">
        <v>5</v>
      </c>
      <c r="I4725" t="str">
        <f t="shared" si="293"/>
        <v>discounted</v>
      </c>
      <c r="J4725" s="3">
        <f>Table3[[#This Row],[Quantity_Sold]]*Table3[[#This Row],[Selling_Price]]</f>
        <v>269</v>
      </c>
      <c r="K4725" s="3">
        <f t="shared" si="294"/>
        <v>13.45</v>
      </c>
      <c r="L4725" s="3">
        <f t="shared" si="295"/>
        <v>255.55</v>
      </c>
      <c r="M4725" s="3" t="str">
        <f>TEXT(Table3[[#This Row],[Date]], "mmmm")</f>
        <v>February</v>
      </c>
      <c r="N4725" s="3" t="str">
        <f>_xlfn.XLOOKUP(D4725,Customers!A:A,Customers!B:B )</f>
        <v>Hernandez, Castaneda and Khan</v>
      </c>
      <c r="O4725" s="3" t="str">
        <f>_xlfn.XLOOKUP(C4725,Books!A:A,Books!B:B)</f>
        <v>Course history</v>
      </c>
      <c r="P4725" s="3" t="str">
        <f>INDEX(Customers!B:B,MATCH(D4725,Customers!A:A,0))</f>
        <v>Hernandez, Castaneda and Khan</v>
      </c>
    </row>
    <row r="4726" spans="1:16">
      <c r="A4726" t="s">
        <v>5373</v>
      </c>
      <c r="B4726" s="5">
        <v>44973</v>
      </c>
      <c r="C4726" t="s">
        <v>66</v>
      </c>
      <c r="D4726" t="s">
        <v>280</v>
      </c>
      <c r="E4726">
        <v>10</v>
      </c>
      <c r="F4726" t="str">
        <f t="shared" si="292"/>
        <v>Bulk</v>
      </c>
      <c r="G4726" s="3">
        <v>271</v>
      </c>
      <c r="H4726">
        <v>10</v>
      </c>
      <c r="I4726" t="str">
        <f t="shared" si="293"/>
        <v>discounted</v>
      </c>
      <c r="J4726" s="3">
        <f>Table3[[#This Row],[Quantity_Sold]]*Table3[[#This Row],[Selling_Price]]</f>
        <v>2710</v>
      </c>
      <c r="K4726" s="3">
        <f t="shared" si="294"/>
        <v>27.1</v>
      </c>
      <c r="L4726" s="3">
        <f t="shared" si="295"/>
        <v>2682.9</v>
      </c>
      <c r="M4726" s="3" t="str">
        <f>TEXT(Table3[[#This Row],[Date]], "mmmm")</f>
        <v>February</v>
      </c>
      <c r="N4726" s="3" t="str">
        <f>_xlfn.XLOOKUP(D4726,Customers!A:A,Customers!B:B )</f>
        <v>Bautista-Wright</v>
      </c>
      <c r="O4726" s="3" t="str">
        <f>_xlfn.XLOOKUP(C4726,Books!A:A,Books!B:B)</f>
        <v>Easy citizen time</v>
      </c>
      <c r="P4726" s="3" t="str">
        <f>INDEX(Customers!B:B,MATCH(D4726,Customers!A:A,0))</f>
        <v>Bautista-Wright</v>
      </c>
    </row>
    <row r="4727" spans="1:16">
      <c r="A4727" t="s">
        <v>5374</v>
      </c>
      <c r="B4727" s="5">
        <v>44968</v>
      </c>
      <c r="C4727" t="s">
        <v>104</v>
      </c>
      <c r="D4727" t="s">
        <v>590</v>
      </c>
      <c r="E4727">
        <v>4</v>
      </c>
      <c r="F4727" t="str">
        <f t="shared" si="292"/>
        <v>normal</v>
      </c>
      <c r="G4727" s="3">
        <v>465</v>
      </c>
      <c r="H4727">
        <v>15</v>
      </c>
      <c r="I4727" t="str">
        <f t="shared" si="293"/>
        <v>discounted</v>
      </c>
      <c r="J4727" s="3">
        <f>Table3[[#This Row],[Quantity_Sold]]*Table3[[#This Row],[Selling_Price]]</f>
        <v>1860</v>
      </c>
      <c r="K4727" s="3">
        <f t="shared" si="294"/>
        <v>69.75</v>
      </c>
      <c r="L4727" s="3">
        <f t="shared" si="295"/>
        <v>1790.25</v>
      </c>
      <c r="M4727" s="3" t="str">
        <f>TEXT(Table3[[#This Row],[Date]], "mmmm")</f>
        <v>February</v>
      </c>
      <c r="N4727" s="3" t="str">
        <f>_xlfn.XLOOKUP(D4727,Customers!A:A,Customers!B:B )</f>
        <v>Mills, Robles and Smith</v>
      </c>
      <c r="O4727" s="3" t="str">
        <f>_xlfn.XLOOKUP(C4727,Books!A:A,Books!B:B)</f>
        <v>Process find daughter</v>
      </c>
      <c r="P4727" s="3" t="str">
        <f>INDEX(Customers!B:B,MATCH(D4727,Customers!A:A,0))</f>
        <v>Mills, Robles and Smith</v>
      </c>
    </row>
    <row r="4728" spans="1:16">
      <c r="A4728" t="s">
        <v>5375</v>
      </c>
      <c r="B4728" s="5">
        <v>44962</v>
      </c>
      <c r="C4728" t="s">
        <v>76</v>
      </c>
      <c r="D4728" t="s">
        <v>610</v>
      </c>
      <c r="E4728">
        <v>10</v>
      </c>
      <c r="F4728" t="str">
        <f t="shared" si="292"/>
        <v>Bulk</v>
      </c>
      <c r="G4728" s="3">
        <v>305</v>
      </c>
      <c r="H4728">
        <v>5</v>
      </c>
      <c r="I4728" t="str">
        <f t="shared" si="293"/>
        <v>discounted</v>
      </c>
      <c r="J4728" s="3">
        <f>Table3[[#This Row],[Quantity_Sold]]*Table3[[#This Row],[Selling_Price]]</f>
        <v>3050</v>
      </c>
      <c r="K4728" s="3">
        <f t="shared" si="294"/>
        <v>15.25</v>
      </c>
      <c r="L4728" s="3">
        <f t="shared" si="295"/>
        <v>3034.75</v>
      </c>
      <c r="M4728" s="3" t="str">
        <f>TEXT(Table3[[#This Row],[Date]], "mmmm")</f>
        <v>February</v>
      </c>
      <c r="N4728" s="3" t="str">
        <f>_xlfn.XLOOKUP(D4728,Customers!A:A,Customers!B:B )</f>
        <v>Ross Ltd</v>
      </c>
      <c r="O4728" s="3" t="str">
        <f>_xlfn.XLOOKUP(C4728,Books!A:A,Books!B:B)</f>
        <v>Above treatment</v>
      </c>
      <c r="P4728" s="3" t="str">
        <f>INDEX(Customers!B:B,MATCH(D4728,Customers!A:A,0))</f>
        <v>Ross Ltd</v>
      </c>
    </row>
    <row r="4729" spans="1:16">
      <c r="A4729" t="s">
        <v>5376</v>
      </c>
      <c r="B4729" s="5">
        <v>44984</v>
      </c>
      <c r="C4729" t="s">
        <v>80</v>
      </c>
      <c r="D4729" t="s">
        <v>604</v>
      </c>
      <c r="E4729">
        <v>4</v>
      </c>
      <c r="F4729" t="str">
        <f t="shared" si="292"/>
        <v>normal</v>
      </c>
      <c r="G4729" s="3">
        <v>164</v>
      </c>
      <c r="H4729">
        <v>5</v>
      </c>
      <c r="I4729" t="str">
        <f t="shared" si="293"/>
        <v>discounted</v>
      </c>
      <c r="J4729" s="3">
        <f>Table3[[#This Row],[Quantity_Sold]]*Table3[[#This Row],[Selling_Price]]</f>
        <v>656</v>
      </c>
      <c r="K4729" s="3">
        <f t="shared" si="294"/>
        <v>8.1999999999999993</v>
      </c>
      <c r="L4729" s="3">
        <f t="shared" si="295"/>
        <v>647.79999999999995</v>
      </c>
      <c r="M4729" s="3" t="str">
        <f>TEXT(Table3[[#This Row],[Date]], "mmmm")</f>
        <v>February</v>
      </c>
      <c r="N4729" s="3" t="str">
        <f>_xlfn.XLOOKUP(D4729,Customers!A:A,Customers!B:B )</f>
        <v>Mclaughlin-Ballard</v>
      </c>
      <c r="O4729" s="3" t="str">
        <f>_xlfn.XLOOKUP(C4729,Books!A:A,Books!B:B)</f>
        <v>Can apply</v>
      </c>
      <c r="P4729" s="3" t="str">
        <f>INDEX(Customers!B:B,MATCH(D4729,Customers!A:A,0))</f>
        <v>Mclaughlin-Ballard</v>
      </c>
    </row>
    <row r="4730" spans="1:16">
      <c r="A4730" t="s">
        <v>5377</v>
      </c>
      <c r="B4730" s="5">
        <v>44972</v>
      </c>
      <c r="C4730" t="s">
        <v>80</v>
      </c>
      <c r="D4730" t="s">
        <v>526</v>
      </c>
      <c r="E4730">
        <v>1</v>
      </c>
      <c r="F4730" t="str">
        <f t="shared" si="292"/>
        <v>normal</v>
      </c>
      <c r="G4730" s="3">
        <v>164</v>
      </c>
      <c r="H4730">
        <v>0</v>
      </c>
      <c r="I4730" t="str">
        <f t="shared" si="293"/>
        <v>full price</v>
      </c>
      <c r="J4730" s="3">
        <f>Table3[[#This Row],[Quantity_Sold]]*Table3[[#This Row],[Selling_Price]]</f>
        <v>164</v>
      </c>
      <c r="K4730" s="3">
        <f t="shared" si="294"/>
        <v>0</v>
      </c>
      <c r="L4730" s="3">
        <f t="shared" si="295"/>
        <v>164</v>
      </c>
      <c r="M4730" s="3" t="str">
        <f>TEXT(Table3[[#This Row],[Date]], "mmmm")</f>
        <v>February</v>
      </c>
      <c r="N4730" s="3" t="str">
        <f>_xlfn.XLOOKUP(D4730,Customers!A:A,Customers!B:B )</f>
        <v>Holden, Austin and Robinson</v>
      </c>
      <c r="O4730" s="3" t="str">
        <f>_xlfn.XLOOKUP(C4730,Books!A:A,Books!B:B)</f>
        <v>Can apply</v>
      </c>
      <c r="P4730" s="3" t="str">
        <f>INDEX(Customers!B:B,MATCH(D4730,Customers!A:A,0))</f>
        <v>Holden, Austin and Robinson</v>
      </c>
    </row>
    <row r="4731" spans="1:16">
      <c r="A4731" t="s">
        <v>5378</v>
      </c>
      <c r="B4731" s="5">
        <v>44982</v>
      </c>
      <c r="C4731" t="s">
        <v>13</v>
      </c>
      <c r="D4731" t="s">
        <v>400</v>
      </c>
      <c r="E4731">
        <v>7</v>
      </c>
      <c r="F4731" t="str">
        <f t="shared" si="292"/>
        <v>Bulk</v>
      </c>
      <c r="G4731" s="3">
        <v>354</v>
      </c>
      <c r="H4731">
        <v>5</v>
      </c>
      <c r="I4731" t="str">
        <f t="shared" si="293"/>
        <v>discounted</v>
      </c>
      <c r="J4731" s="3">
        <f>Table3[[#This Row],[Quantity_Sold]]*Table3[[#This Row],[Selling_Price]]</f>
        <v>2478</v>
      </c>
      <c r="K4731" s="3">
        <f t="shared" si="294"/>
        <v>17.7</v>
      </c>
      <c r="L4731" s="3">
        <f t="shared" si="295"/>
        <v>2460.3000000000002</v>
      </c>
      <c r="M4731" s="3" t="str">
        <f>TEXT(Table3[[#This Row],[Date]], "mmmm")</f>
        <v>February</v>
      </c>
      <c r="N4731" s="3" t="str">
        <f>_xlfn.XLOOKUP(D4731,Customers!A:A,Customers!B:B )</f>
        <v>Clarke Group</v>
      </c>
      <c r="O4731" s="3" t="str">
        <f>_xlfn.XLOOKUP(C4731,Books!A:A,Books!B:B)</f>
        <v>Food ability</v>
      </c>
      <c r="P4731" s="3" t="str">
        <f>INDEX(Customers!B:B,MATCH(D4731,Customers!A:A,0))</f>
        <v>Clarke Group</v>
      </c>
    </row>
    <row r="4732" spans="1:16">
      <c r="A4732" t="s">
        <v>5379</v>
      </c>
      <c r="B4732" s="5">
        <v>44979</v>
      </c>
      <c r="C4732" t="s">
        <v>84</v>
      </c>
      <c r="D4732" t="s">
        <v>147</v>
      </c>
      <c r="E4732">
        <v>8</v>
      </c>
      <c r="F4732" t="str">
        <f t="shared" si="292"/>
        <v>Bulk</v>
      </c>
      <c r="G4732" s="3">
        <v>481</v>
      </c>
      <c r="H4732">
        <v>0</v>
      </c>
      <c r="I4732" t="str">
        <f t="shared" si="293"/>
        <v>full price</v>
      </c>
      <c r="J4732" s="3">
        <f>Table3[[#This Row],[Quantity_Sold]]*Table3[[#This Row],[Selling_Price]]</f>
        <v>3848</v>
      </c>
      <c r="K4732" s="3">
        <f t="shared" si="294"/>
        <v>0</v>
      </c>
      <c r="L4732" s="3">
        <f t="shared" si="295"/>
        <v>3848</v>
      </c>
      <c r="M4732" s="3" t="str">
        <f>TEXT(Table3[[#This Row],[Date]], "mmmm")</f>
        <v>February</v>
      </c>
      <c r="N4732" s="3" t="str">
        <f>_xlfn.XLOOKUP(D4732,Customers!A:A,Customers!B:B )</f>
        <v>Callahan-Sullivan</v>
      </c>
      <c r="O4732" s="3" t="str">
        <f>_xlfn.XLOOKUP(C4732,Books!A:A,Books!B:B)</f>
        <v>Statement back brother</v>
      </c>
      <c r="P4732" s="3" t="str">
        <f>INDEX(Customers!B:B,MATCH(D4732,Customers!A:A,0))</f>
        <v>Callahan-Sullivan</v>
      </c>
    </row>
    <row r="4733" spans="1:16">
      <c r="A4733" t="s">
        <v>5380</v>
      </c>
      <c r="B4733" s="5">
        <v>44969</v>
      </c>
      <c r="C4733" t="s">
        <v>96</v>
      </c>
      <c r="D4733" t="s">
        <v>224</v>
      </c>
      <c r="E4733">
        <v>8</v>
      </c>
      <c r="F4733" t="str">
        <f t="shared" si="292"/>
        <v>Bulk</v>
      </c>
      <c r="G4733" s="3">
        <v>396</v>
      </c>
      <c r="H4733">
        <v>5</v>
      </c>
      <c r="I4733" t="str">
        <f t="shared" si="293"/>
        <v>discounted</v>
      </c>
      <c r="J4733" s="3">
        <f>Table3[[#This Row],[Quantity_Sold]]*Table3[[#This Row],[Selling_Price]]</f>
        <v>3168</v>
      </c>
      <c r="K4733" s="3">
        <f t="shared" si="294"/>
        <v>19.8</v>
      </c>
      <c r="L4733" s="3">
        <f t="shared" si="295"/>
        <v>3148.2</v>
      </c>
      <c r="M4733" s="3" t="str">
        <f>TEXT(Table3[[#This Row],[Date]], "mmmm")</f>
        <v>February</v>
      </c>
      <c r="N4733" s="3" t="str">
        <f>_xlfn.XLOOKUP(D4733,Customers!A:A,Customers!B:B )</f>
        <v>Williams Ltd</v>
      </c>
      <c r="O4733" s="3" t="str">
        <f>_xlfn.XLOOKUP(C4733,Books!A:A,Books!B:B)</f>
        <v>Green city audience</v>
      </c>
      <c r="P4733" s="3" t="str">
        <f>INDEX(Customers!B:B,MATCH(D4733,Customers!A:A,0))</f>
        <v>Williams Ltd</v>
      </c>
    </row>
    <row r="4734" spans="1:16">
      <c r="A4734" t="s">
        <v>5381</v>
      </c>
      <c r="B4734" s="5">
        <v>44963</v>
      </c>
      <c r="C4734" t="s">
        <v>116</v>
      </c>
      <c r="D4734" t="s">
        <v>392</v>
      </c>
      <c r="E4734">
        <v>4</v>
      </c>
      <c r="F4734" t="str">
        <f t="shared" si="292"/>
        <v>normal</v>
      </c>
      <c r="G4734" s="3">
        <v>209</v>
      </c>
      <c r="H4734">
        <v>5</v>
      </c>
      <c r="I4734" t="str">
        <f t="shared" si="293"/>
        <v>discounted</v>
      </c>
      <c r="J4734" s="3">
        <f>Table3[[#This Row],[Quantity_Sold]]*Table3[[#This Row],[Selling_Price]]</f>
        <v>836</v>
      </c>
      <c r="K4734" s="3">
        <f t="shared" si="294"/>
        <v>10.45</v>
      </c>
      <c r="L4734" s="3">
        <f t="shared" si="295"/>
        <v>825.55</v>
      </c>
      <c r="M4734" s="3" t="str">
        <f>TEXT(Table3[[#This Row],[Date]], "mmmm")</f>
        <v>February</v>
      </c>
      <c r="N4734" s="3" t="str">
        <f>_xlfn.XLOOKUP(D4734,Customers!A:A,Customers!B:B )</f>
        <v>Bruce-Jacobs</v>
      </c>
      <c r="O4734" s="3" t="str">
        <f>_xlfn.XLOOKUP(C4734,Books!A:A,Books!B:B)</f>
        <v>Present positive</v>
      </c>
      <c r="P4734" s="3" t="str">
        <f>INDEX(Customers!B:B,MATCH(D4734,Customers!A:A,0))</f>
        <v>Bruce-Jacobs</v>
      </c>
    </row>
    <row r="4735" spans="1:16">
      <c r="A4735" t="s">
        <v>5382</v>
      </c>
      <c r="B4735" s="5">
        <v>44979</v>
      </c>
      <c r="C4735" t="s">
        <v>22</v>
      </c>
      <c r="D4735" t="s">
        <v>348</v>
      </c>
      <c r="E4735">
        <v>6</v>
      </c>
      <c r="F4735" t="str">
        <f t="shared" si="292"/>
        <v>Bulk</v>
      </c>
      <c r="G4735" s="3">
        <v>332</v>
      </c>
      <c r="H4735">
        <v>0</v>
      </c>
      <c r="I4735" t="str">
        <f t="shared" si="293"/>
        <v>full price</v>
      </c>
      <c r="J4735" s="3">
        <f>Table3[[#This Row],[Quantity_Sold]]*Table3[[#This Row],[Selling_Price]]</f>
        <v>1992</v>
      </c>
      <c r="K4735" s="3">
        <f t="shared" si="294"/>
        <v>0</v>
      </c>
      <c r="L4735" s="3">
        <f t="shared" si="295"/>
        <v>1992</v>
      </c>
      <c r="M4735" s="3" t="str">
        <f>TEXT(Table3[[#This Row],[Date]], "mmmm")</f>
        <v>February</v>
      </c>
      <c r="N4735" s="3" t="str">
        <f>_xlfn.XLOOKUP(D4735,Customers!A:A,Customers!B:B )</f>
        <v>Wade Group</v>
      </c>
      <c r="O4735" s="3" t="str">
        <f>_xlfn.XLOOKUP(C4735,Books!A:A,Books!B:B)</f>
        <v>Loss peace on</v>
      </c>
      <c r="P4735" s="3" t="str">
        <f>INDEX(Customers!B:B,MATCH(D4735,Customers!A:A,0))</f>
        <v>Wade Group</v>
      </c>
    </row>
    <row r="4736" spans="1:16">
      <c r="A4736" t="s">
        <v>5383</v>
      </c>
      <c r="B4736" s="5">
        <v>44962</v>
      </c>
      <c r="C4736" t="s">
        <v>86</v>
      </c>
      <c r="D4736" t="s">
        <v>558</v>
      </c>
      <c r="E4736">
        <v>4</v>
      </c>
      <c r="F4736" t="str">
        <f t="shared" si="292"/>
        <v>normal</v>
      </c>
      <c r="G4736" s="3">
        <v>356</v>
      </c>
      <c r="H4736">
        <v>0</v>
      </c>
      <c r="I4736" t="str">
        <f t="shared" si="293"/>
        <v>full price</v>
      </c>
      <c r="J4736" s="3">
        <f>Table3[[#This Row],[Quantity_Sold]]*Table3[[#This Row],[Selling_Price]]</f>
        <v>1424</v>
      </c>
      <c r="K4736" s="3">
        <f t="shared" si="294"/>
        <v>0</v>
      </c>
      <c r="L4736" s="3">
        <f t="shared" si="295"/>
        <v>1424</v>
      </c>
      <c r="M4736" s="3" t="str">
        <f>TEXT(Table3[[#This Row],[Date]], "mmmm")</f>
        <v>February</v>
      </c>
      <c r="N4736" s="3" t="str">
        <f>_xlfn.XLOOKUP(D4736,Customers!A:A,Customers!B:B )</f>
        <v>Maldonado-Cohen</v>
      </c>
      <c r="O4736" s="3" t="str">
        <f>_xlfn.XLOOKUP(C4736,Books!A:A,Books!B:B)</f>
        <v>While responsibility</v>
      </c>
      <c r="P4736" s="3" t="str">
        <f>INDEX(Customers!B:B,MATCH(D4736,Customers!A:A,0))</f>
        <v>Maldonado-Cohen</v>
      </c>
    </row>
    <row r="4737" spans="1:16">
      <c r="A4737" t="s">
        <v>5384</v>
      </c>
      <c r="B4737" s="5">
        <v>44982</v>
      </c>
      <c r="C4737" t="s">
        <v>70</v>
      </c>
      <c r="D4737" t="s">
        <v>358</v>
      </c>
      <c r="E4737">
        <v>4</v>
      </c>
      <c r="F4737" t="str">
        <f t="shared" si="292"/>
        <v>normal</v>
      </c>
      <c r="G4737" s="3">
        <v>370</v>
      </c>
      <c r="H4737">
        <v>5</v>
      </c>
      <c r="I4737" t="str">
        <f t="shared" si="293"/>
        <v>discounted</v>
      </c>
      <c r="J4737" s="3">
        <f>Table3[[#This Row],[Quantity_Sold]]*Table3[[#This Row],[Selling_Price]]</f>
        <v>1480</v>
      </c>
      <c r="K4737" s="3">
        <f t="shared" si="294"/>
        <v>18.5</v>
      </c>
      <c r="L4737" s="3">
        <f t="shared" si="295"/>
        <v>1461.5</v>
      </c>
      <c r="M4737" s="3" t="str">
        <f>TEXT(Table3[[#This Row],[Date]], "mmmm")</f>
        <v>February</v>
      </c>
      <c r="N4737" s="3" t="str">
        <f>_xlfn.XLOOKUP(D4737,Customers!A:A,Customers!B:B )</f>
        <v>Hood-Pena</v>
      </c>
      <c r="O4737" s="3" t="str">
        <f>_xlfn.XLOOKUP(C4737,Books!A:A,Books!B:B)</f>
        <v>Assume wrong</v>
      </c>
      <c r="P4737" s="3" t="str">
        <f>INDEX(Customers!B:B,MATCH(D4737,Customers!A:A,0))</f>
        <v>Hood-Pena</v>
      </c>
    </row>
    <row r="4738" spans="1:16">
      <c r="A4738" t="s">
        <v>5385</v>
      </c>
      <c r="B4738" s="5">
        <v>44958</v>
      </c>
      <c r="C4738" t="s">
        <v>66</v>
      </c>
      <c r="D4738" t="s">
        <v>394</v>
      </c>
      <c r="E4738">
        <v>2</v>
      </c>
      <c r="F4738" t="str">
        <f t="shared" ref="F4738:F4801" si="296">IF(E4738&gt;5,"Bulk","normal")</f>
        <v>normal</v>
      </c>
      <c r="G4738" s="3">
        <v>271</v>
      </c>
      <c r="H4738">
        <v>10</v>
      </c>
      <c r="I4738" t="str">
        <f t="shared" ref="I4738:I4801" si="297">IF(H4738&gt;0,"discounted","full price")</f>
        <v>discounted</v>
      </c>
      <c r="J4738" s="3">
        <f>Table3[[#This Row],[Quantity_Sold]]*Table3[[#This Row],[Selling_Price]]</f>
        <v>542</v>
      </c>
      <c r="K4738" s="3">
        <f t="shared" ref="K4738:K4801" si="298">H4738*G4738/100</f>
        <v>27.1</v>
      </c>
      <c r="L4738" s="3">
        <f t="shared" ref="L4738:L4801" si="299">J4738-K4738</f>
        <v>514.9</v>
      </c>
      <c r="M4738" s="3" t="str">
        <f>TEXT(Table3[[#This Row],[Date]], "mmmm")</f>
        <v>February</v>
      </c>
      <c r="N4738" s="3" t="str">
        <f>_xlfn.XLOOKUP(D4738,Customers!A:A,Customers!B:B )</f>
        <v>Johnson, Gordon and Fuentes</v>
      </c>
      <c r="O4738" s="3" t="str">
        <f>_xlfn.XLOOKUP(C4738,Books!A:A,Books!B:B)</f>
        <v>Easy citizen time</v>
      </c>
      <c r="P4738" s="3" t="str">
        <f>INDEX(Customers!B:B,MATCH(D4738,Customers!A:A,0))</f>
        <v>Johnson, Gordon and Fuentes</v>
      </c>
    </row>
    <row r="4739" spans="1:16">
      <c r="A4739" t="s">
        <v>5386</v>
      </c>
      <c r="B4739" s="5">
        <v>44968</v>
      </c>
      <c r="C4739" t="s">
        <v>56</v>
      </c>
      <c r="D4739" t="s">
        <v>380</v>
      </c>
      <c r="E4739">
        <v>2</v>
      </c>
      <c r="F4739" t="str">
        <f t="shared" si="296"/>
        <v>normal</v>
      </c>
      <c r="G4739" s="3">
        <v>222</v>
      </c>
      <c r="H4739">
        <v>15</v>
      </c>
      <c r="I4739" t="str">
        <f t="shared" si="297"/>
        <v>discounted</v>
      </c>
      <c r="J4739" s="3">
        <f>Table3[[#This Row],[Quantity_Sold]]*Table3[[#This Row],[Selling_Price]]</f>
        <v>444</v>
      </c>
      <c r="K4739" s="3">
        <f t="shared" si="298"/>
        <v>33.299999999999997</v>
      </c>
      <c r="L4739" s="3">
        <f t="shared" si="299"/>
        <v>410.7</v>
      </c>
      <c r="M4739" s="3" t="str">
        <f>TEXT(Table3[[#This Row],[Date]], "mmmm")</f>
        <v>February</v>
      </c>
      <c r="N4739" s="3" t="str">
        <f>_xlfn.XLOOKUP(D4739,Customers!A:A,Customers!B:B )</f>
        <v>Barnes-Johnson</v>
      </c>
      <c r="O4739" s="3" t="str">
        <f>_xlfn.XLOOKUP(C4739,Books!A:A,Books!B:B)</f>
        <v>Unit coach</v>
      </c>
      <c r="P4739" s="3" t="str">
        <f>INDEX(Customers!B:B,MATCH(D4739,Customers!A:A,0))</f>
        <v>Barnes-Johnson</v>
      </c>
    </row>
    <row r="4740" spans="1:16">
      <c r="A4740" t="s">
        <v>5387</v>
      </c>
      <c r="B4740" s="5">
        <v>44972</v>
      </c>
      <c r="C4740" t="s">
        <v>120</v>
      </c>
      <c r="D4740" t="s">
        <v>236</v>
      </c>
      <c r="E4740">
        <v>10</v>
      </c>
      <c r="F4740" t="str">
        <f t="shared" si="296"/>
        <v>Bulk</v>
      </c>
      <c r="G4740" s="3">
        <v>204</v>
      </c>
      <c r="H4740">
        <v>5</v>
      </c>
      <c r="I4740" t="str">
        <f t="shared" si="297"/>
        <v>discounted</v>
      </c>
      <c r="J4740" s="3">
        <f>Table3[[#This Row],[Quantity_Sold]]*Table3[[#This Row],[Selling_Price]]</f>
        <v>2040</v>
      </c>
      <c r="K4740" s="3">
        <f t="shared" si="298"/>
        <v>10.199999999999999</v>
      </c>
      <c r="L4740" s="3">
        <f t="shared" si="299"/>
        <v>2029.8</v>
      </c>
      <c r="M4740" s="3" t="str">
        <f>TEXT(Table3[[#This Row],[Date]], "mmmm")</f>
        <v>February</v>
      </c>
      <c r="N4740" s="3" t="str">
        <f>_xlfn.XLOOKUP(D4740,Customers!A:A,Customers!B:B )</f>
        <v>Davis, Franklin and Pollard</v>
      </c>
      <c r="O4740" s="3" t="str">
        <f>_xlfn.XLOOKUP(C4740,Books!A:A,Books!B:B)</f>
        <v>Expect turn</v>
      </c>
      <c r="P4740" s="3" t="str">
        <f>INDEX(Customers!B:B,MATCH(D4740,Customers!A:A,0))</f>
        <v>Davis, Franklin and Pollard</v>
      </c>
    </row>
    <row r="4741" spans="1:16">
      <c r="A4741" t="s">
        <v>5388</v>
      </c>
      <c r="B4741" s="5">
        <v>44976</v>
      </c>
      <c r="C4741" t="s">
        <v>72</v>
      </c>
      <c r="D4741" t="s">
        <v>258</v>
      </c>
      <c r="E4741">
        <v>6</v>
      </c>
      <c r="F4741" t="str">
        <f t="shared" si="296"/>
        <v>Bulk</v>
      </c>
      <c r="G4741" s="3">
        <v>423</v>
      </c>
      <c r="H4741">
        <v>5</v>
      </c>
      <c r="I4741" t="str">
        <f t="shared" si="297"/>
        <v>discounted</v>
      </c>
      <c r="J4741" s="3">
        <f>Table3[[#This Row],[Quantity_Sold]]*Table3[[#This Row],[Selling_Price]]</f>
        <v>2538</v>
      </c>
      <c r="K4741" s="3">
        <f t="shared" si="298"/>
        <v>21.15</v>
      </c>
      <c r="L4741" s="3">
        <f t="shared" si="299"/>
        <v>2516.85</v>
      </c>
      <c r="M4741" s="3" t="str">
        <f>TEXT(Table3[[#This Row],[Date]], "mmmm")</f>
        <v>February</v>
      </c>
      <c r="N4741" s="3" t="str">
        <f>_xlfn.XLOOKUP(D4741,Customers!A:A,Customers!B:B )</f>
        <v>Williams LLC</v>
      </c>
      <c r="O4741" s="3" t="str">
        <f>_xlfn.XLOOKUP(C4741,Books!A:A,Books!B:B)</f>
        <v>Remain hard</v>
      </c>
      <c r="P4741" s="3" t="str">
        <f>INDEX(Customers!B:B,MATCH(D4741,Customers!A:A,0))</f>
        <v>Williams LLC</v>
      </c>
    </row>
    <row r="4742" spans="1:16">
      <c r="A4742" t="s">
        <v>5389</v>
      </c>
      <c r="B4742" s="5">
        <v>44976</v>
      </c>
      <c r="C4742" t="s">
        <v>54</v>
      </c>
      <c r="D4742" t="s">
        <v>490</v>
      </c>
      <c r="E4742">
        <v>4</v>
      </c>
      <c r="F4742" t="str">
        <f t="shared" si="296"/>
        <v>normal</v>
      </c>
      <c r="G4742" s="3">
        <v>421</v>
      </c>
      <c r="H4742">
        <v>15</v>
      </c>
      <c r="I4742" t="str">
        <f t="shared" si="297"/>
        <v>discounted</v>
      </c>
      <c r="J4742" s="3">
        <f>Table3[[#This Row],[Quantity_Sold]]*Table3[[#This Row],[Selling_Price]]</f>
        <v>1684</v>
      </c>
      <c r="K4742" s="3">
        <f t="shared" si="298"/>
        <v>63.15</v>
      </c>
      <c r="L4742" s="3">
        <f t="shared" si="299"/>
        <v>1620.85</v>
      </c>
      <c r="M4742" s="3" t="str">
        <f>TEXT(Table3[[#This Row],[Date]], "mmmm")</f>
        <v>February</v>
      </c>
      <c r="N4742" s="3" t="str">
        <f>_xlfn.XLOOKUP(D4742,Customers!A:A,Customers!B:B )</f>
        <v>Edwards, Ayers and Lowe</v>
      </c>
      <c r="O4742" s="3" t="str">
        <f>_xlfn.XLOOKUP(C4742,Books!A:A,Books!B:B)</f>
        <v>Author director</v>
      </c>
      <c r="P4742" s="3" t="str">
        <f>INDEX(Customers!B:B,MATCH(D4742,Customers!A:A,0))</f>
        <v>Edwards, Ayers and Lowe</v>
      </c>
    </row>
    <row r="4743" spans="1:16">
      <c r="A4743" t="s">
        <v>5390</v>
      </c>
      <c r="B4743" s="5">
        <v>44983</v>
      </c>
      <c r="C4743" t="s">
        <v>108</v>
      </c>
      <c r="D4743" t="s">
        <v>200</v>
      </c>
      <c r="E4743">
        <v>1</v>
      </c>
      <c r="F4743" t="str">
        <f t="shared" si="296"/>
        <v>normal</v>
      </c>
      <c r="G4743" s="3">
        <v>287</v>
      </c>
      <c r="H4743">
        <v>5</v>
      </c>
      <c r="I4743" t="str">
        <f t="shared" si="297"/>
        <v>discounted</v>
      </c>
      <c r="J4743" s="3">
        <f>Table3[[#This Row],[Quantity_Sold]]*Table3[[#This Row],[Selling_Price]]</f>
        <v>287</v>
      </c>
      <c r="K4743" s="3">
        <f t="shared" si="298"/>
        <v>14.35</v>
      </c>
      <c r="L4743" s="3">
        <f t="shared" si="299"/>
        <v>272.64999999999998</v>
      </c>
      <c r="M4743" s="3" t="str">
        <f>TEXT(Table3[[#This Row],[Date]], "mmmm")</f>
        <v>February</v>
      </c>
      <c r="N4743" s="3" t="str">
        <f>_xlfn.XLOOKUP(D4743,Customers!A:A,Customers!B:B )</f>
        <v>Baird, Johnson and Ellison</v>
      </c>
      <c r="O4743" s="3" t="str">
        <f>_xlfn.XLOOKUP(C4743,Books!A:A,Books!B:B)</f>
        <v>Front</v>
      </c>
      <c r="P4743" s="3" t="str">
        <f>INDEX(Customers!B:B,MATCH(D4743,Customers!A:A,0))</f>
        <v>Baird, Johnson and Ellison</v>
      </c>
    </row>
    <row r="4744" spans="1:16">
      <c r="A4744" t="s">
        <v>5391</v>
      </c>
      <c r="B4744" s="5">
        <v>44971</v>
      </c>
      <c r="C4744" t="s">
        <v>80</v>
      </c>
      <c r="D4744" t="s">
        <v>570</v>
      </c>
      <c r="E4744">
        <v>3</v>
      </c>
      <c r="F4744" t="str">
        <f t="shared" si="296"/>
        <v>normal</v>
      </c>
      <c r="G4744" s="3">
        <v>164</v>
      </c>
      <c r="H4744">
        <v>5</v>
      </c>
      <c r="I4744" t="str">
        <f t="shared" si="297"/>
        <v>discounted</v>
      </c>
      <c r="J4744" s="3">
        <f>Table3[[#This Row],[Quantity_Sold]]*Table3[[#This Row],[Selling_Price]]</f>
        <v>492</v>
      </c>
      <c r="K4744" s="3">
        <f t="shared" si="298"/>
        <v>8.1999999999999993</v>
      </c>
      <c r="L4744" s="3">
        <f t="shared" si="299"/>
        <v>483.8</v>
      </c>
      <c r="M4744" s="3" t="str">
        <f>TEXT(Table3[[#This Row],[Date]], "mmmm")</f>
        <v>February</v>
      </c>
      <c r="N4744" s="3" t="str">
        <f>_xlfn.XLOOKUP(D4744,Customers!A:A,Customers!B:B )</f>
        <v>Potter Group</v>
      </c>
      <c r="O4744" s="3" t="str">
        <f>_xlfn.XLOOKUP(C4744,Books!A:A,Books!B:B)</f>
        <v>Can apply</v>
      </c>
      <c r="P4744" s="3" t="str">
        <f>INDEX(Customers!B:B,MATCH(D4744,Customers!A:A,0))</f>
        <v>Potter Group</v>
      </c>
    </row>
    <row r="4745" spans="1:16">
      <c r="A4745" t="s">
        <v>5392</v>
      </c>
      <c r="B4745" s="5">
        <v>44963</v>
      </c>
      <c r="C4745" t="s">
        <v>98</v>
      </c>
      <c r="D4745" t="s">
        <v>216</v>
      </c>
      <c r="E4745">
        <v>8</v>
      </c>
      <c r="F4745" t="str">
        <f t="shared" si="296"/>
        <v>Bulk</v>
      </c>
      <c r="G4745" s="3">
        <v>206</v>
      </c>
      <c r="H4745">
        <v>5</v>
      </c>
      <c r="I4745" t="str">
        <f t="shared" si="297"/>
        <v>discounted</v>
      </c>
      <c r="J4745" s="3">
        <f>Table3[[#This Row],[Quantity_Sold]]*Table3[[#This Row],[Selling_Price]]</f>
        <v>1648</v>
      </c>
      <c r="K4745" s="3">
        <f t="shared" si="298"/>
        <v>10.3</v>
      </c>
      <c r="L4745" s="3">
        <f t="shared" si="299"/>
        <v>1637.7</v>
      </c>
      <c r="M4745" s="3" t="str">
        <f>TEXT(Table3[[#This Row],[Date]], "mmmm")</f>
        <v>February</v>
      </c>
      <c r="N4745" s="3" t="str">
        <f>_xlfn.XLOOKUP(D4745,Customers!A:A,Customers!B:B )</f>
        <v>Evans PLC</v>
      </c>
      <c r="O4745" s="3" t="str">
        <f>_xlfn.XLOOKUP(C4745,Books!A:A,Books!B:B)</f>
        <v>Inside lot never discover</v>
      </c>
      <c r="P4745" s="3" t="str">
        <f>INDEX(Customers!B:B,MATCH(D4745,Customers!A:A,0))</f>
        <v>Evans PLC</v>
      </c>
    </row>
    <row r="4746" spans="1:16">
      <c r="A4746" t="s">
        <v>5393</v>
      </c>
      <c r="B4746" s="5">
        <v>44964</v>
      </c>
      <c r="C4746" t="s">
        <v>18</v>
      </c>
      <c r="D4746" t="s">
        <v>600</v>
      </c>
      <c r="E4746">
        <v>10</v>
      </c>
      <c r="F4746" t="str">
        <f t="shared" si="296"/>
        <v>Bulk</v>
      </c>
      <c r="G4746" s="3">
        <v>500</v>
      </c>
      <c r="H4746">
        <v>15</v>
      </c>
      <c r="I4746" t="str">
        <f t="shared" si="297"/>
        <v>discounted</v>
      </c>
      <c r="J4746" s="3">
        <f>Table3[[#This Row],[Quantity_Sold]]*Table3[[#This Row],[Selling_Price]]</f>
        <v>5000</v>
      </c>
      <c r="K4746" s="3">
        <f t="shared" si="298"/>
        <v>75</v>
      </c>
      <c r="L4746" s="3">
        <f t="shared" si="299"/>
        <v>4925</v>
      </c>
      <c r="M4746" s="3" t="str">
        <f>TEXT(Table3[[#This Row],[Date]], "mmmm")</f>
        <v>February</v>
      </c>
      <c r="N4746" s="3" t="str">
        <f>_xlfn.XLOOKUP(D4746,Customers!A:A,Customers!B:B )</f>
        <v>Lester and Sons</v>
      </c>
      <c r="O4746" s="3" t="str">
        <f>_xlfn.XLOOKUP(C4746,Books!A:A,Books!B:B)</f>
        <v>Cell become</v>
      </c>
      <c r="P4746" s="3" t="str">
        <f>INDEX(Customers!B:B,MATCH(D4746,Customers!A:A,0))</f>
        <v>Lester and Sons</v>
      </c>
    </row>
    <row r="4747" spans="1:16">
      <c r="A4747" t="s">
        <v>5394</v>
      </c>
      <c r="B4747" s="5">
        <v>44961</v>
      </c>
      <c r="C4747" t="s">
        <v>124</v>
      </c>
      <c r="D4747" t="s">
        <v>342</v>
      </c>
      <c r="E4747">
        <v>6</v>
      </c>
      <c r="F4747" t="str">
        <f t="shared" si="296"/>
        <v>Bulk</v>
      </c>
      <c r="G4747" s="3">
        <v>362</v>
      </c>
      <c r="H4747">
        <v>5</v>
      </c>
      <c r="I4747" t="str">
        <f t="shared" si="297"/>
        <v>discounted</v>
      </c>
      <c r="J4747" s="3">
        <f>Table3[[#This Row],[Quantity_Sold]]*Table3[[#This Row],[Selling_Price]]</f>
        <v>2172</v>
      </c>
      <c r="K4747" s="3">
        <f t="shared" si="298"/>
        <v>18.100000000000001</v>
      </c>
      <c r="L4747" s="3">
        <f t="shared" si="299"/>
        <v>2153.9</v>
      </c>
      <c r="M4747" s="3" t="str">
        <f>TEXT(Table3[[#This Row],[Date]], "mmmm")</f>
        <v>February</v>
      </c>
      <c r="N4747" s="3" t="str">
        <f>_xlfn.XLOOKUP(D4747,Customers!A:A,Customers!B:B )</f>
        <v>Cooper-Bennett</v>
      </c>
      <c r="O4747" s="3" t="str">
        <f>_xlfn.XLOOKUP(C4747,Books!A:A,Books!B:B)</f>
        <v>Financial</v>
      </c>
      <c r="P4747" s="3" t="str">
        <f>INDEX(Customers!B:B,MATCH(D4747,Customers!A:A,0))</f>
        <v>Cooper-Bennett</v>
      </c>
    </row>
    <row r="4748" spans="1:16">
      <c r="A4748" t="s">
        <v>5395</v>
      </c>
      <c r="B4748" s="5">
        <v>44981</v>
      </c>
      <c r="C4748" t="s">
        <v>13</v>
      </c>
      <c r="D4748" t="s">
        <v>488</v>
      </c>
      <c r="E4748">
        <v>10</v>
      </c>
      <c r="F4748" t="str">
        <f t="shared" si="296"/>
        <v>Bulk</v>
      </c>
      <c r="G4748" s="3">
        <v>354</v>
      </c>
      <c r="H4748">
        <v>10</v>
      </c>
      <c r="I4748" t="str">
        <f t="shared" si="297"/>
        <v>discounted</v>
      </c>
      <c r="J4748" s="3">
        <f>Table3[[#This Row],[Quantity_Sold]]*Table3[[#This Row],[Selling_Price]]</f>
        <v>3540</v>
      </c>
      <c r="K4748" s="3">
        <f t="shared" si="298"/>
        <v>35.4</v>
      </c>
      <c r="L4748" s="3">
        <f t="shared" si="299"/>
        <v>3504.6</v>
      </c>
      <c r="M4748" s="3" t="str">
        <f>TEXT(Table3[[#This Row],[Date]], "mmmm")</f>
        <v>February</v>
      </c>
      <c r="N4748" s="3" t="str">
        <f>_xlfn.XLOOKUP(D4748,Customers!A:A,Customers!B:B )</f>
        <v>Young, Reed and Goodwin</v>
      </c>
      <c r="O4748" s="3" t="str">
        <f>_xlfn.XLOOKUP(C4748,Books!A:A,Books!B:B)</f>
        <v>Food ability</v>
      </c>
      <c r="P4748" s="3" t="str">
        <f>INDEX(Customers!B:B,MATCH(D4748,Customers!A:A,0))</f>
        <v>Young, Reed and Goodwin</v>
      </c>
    </row>
    <row r="4749" spans="1:16">
      <c r="A4749" t="s">
        <v>5396</v>
      </c>
      <c r="B4749" s="5">
        <v>44971</v>
      </c>
      <c r="C4749" t="s">
        <v>118</v>
      </c>
      <c r="D4749" t="s">
        <v>302</v>
      </c>
      <c r="E4749">
        <v>10</v>
      </c>
      <c r="F4749" t="str">
        <f t="shared" si="296"/>
        <v>Bulk</v>
      </c>
      <c r="G4749" s="3">
        <v>192</v>
      </c>
      <c r="H4749">
        <v>10</v>
      </c>
      <c r="I4749" t="str">
        <f t="shared" si="297"/>
        <v>discounted</v>
      </c>
      <c r="J4749" s="3">
        <f>Table3[[#This Row],[Quantity_Sold]]*Table3[[#This Row],[Selling_Price]]</f>
        <v>1920</v>
      </c>
      <c r="K4749" s="3">
        <f t="shared" si="298"/>
        <v>19.2</v>
      </c>
      <c r="L4749" s="3">
        <f t="shared" si="299"/>
        <v>1900.8</v>
      </c>
      <c r="M4749" s="3" t="str">
        <f>TEXT(Table3[[#This Row],[Date]], "mmmm")</f>
        <v>February</v>
      </c>
      <c r="N4749" s="3" t="str">
        <f>_xlfn.XLOOKUP(D4749,Customers!A:A,Customers!B:B )</f>
        <v>Miles Ltd</v>
      </c>
      <c r="O4749" s="3" t="str">
        <f>_xlfn.XLOOKUP(C4749,Books!A:A,Books!B:B)</f>
        <v>Attorney</v>
      </c>
      <c r="P4749" s="3" t="str">
        <f>INDEX(Customers!B:B,MATCH(D4749,Customers!A:A,0))</f>
        <v>Miles Ltd</v>
      </c>
    </row>
    <row r="4750" spans="1:16">
      <c r="A4750" t="s">
        <v>5397</v>
      </c>
      <c r="B4750" s="5">
        <v>44981</v>
      </c>
      <c r="C4750" t="s">
        <v>50</v>
      </c>
      <c r="D4750" t="s">
        <v>190</v>
      </c>
      <c r="E4750">
        <v>4</v>
      </c>
      <c r="F4750" t="str">
        <f t="shared" si="296"/>
        <v>normal</v>
      </c>
      <c r="G4750" s="3">
        <v>269</v>
      </c>
      <c r="H4750">
        <v>10</v>
      </c>
      <c r="I4750" t="str">
        <f t="shared" si="297"/>
        <v>discounted</v>
      </c>
      <c r="J4750" s="3">
        <f>Table3[[#This Row],[Quantity_Sold]]*Table3[[#This Row],[Selling_Price]]</f>
        <v>1076</v>
      </c>
      <c r="K4750" s="3">
        <f t="shared" si="298"/>
        <v>26.9</v>
      </c>
      <c r="L4750" s="3">
        <f t="shared" si="299"/>
        <v>1049.0999999999999</v>
      </c>
      <c r="M4750" s="3" t="str">
        <f>TEXT(Table3[[#This Row],[Date]], "mmmm")</f>
        <v>February</v>
      </c>
      <c r="N4750" s="3" t="str">
        <f>_xlfn.XLOOKUP(D4750,Customers!A:A,Customers!B:B )</f>
        <v>Rowland-Morgan</v>
      </c>
      <c r="O4750" s="3" t="str">
        <f>_xlfn.XLOOKUP(C4750,Books!A:A,Books!B:B)</f>
        <v>Course history</v>
      </c>
      <c r="P4750" s="3" t="str">
        <f>INDEX(Customers!B:B,MATCH(D4750,Customers!A:A,0))</f>
        <v>Rowland-Morgan</v>
      </c>
    </row>
    <row r="4751" spans="1:16">
      <c r="A4751" t="s">
        <v>5398</v>
      </c>
      <c r="B4751" s="5">
        <v>44975</v>
      </c>
      <c r="C4751" t="s">
        <v>110</v>
      </c>
      <c r="D4751" t="s">
        <v>582</v>
      </c>
      <c r="E4751">
        <v>1</v>
      </c>
      <c r="F4751" t="str">
        <f t="shared" si="296"/>
        <v>normal</v>
      </c>
      <c r="G4751" s="3">
        <v>451</v>
      </c>
      <c r="H4751">
        <v>0</v>
      </c>
      <c r="I4751" t="str">
        <f t="shared" si="297"/>
        <v>full price</v>
      </c>
      <c r="J4751" s="3">
        <f>Table3[[#This Row],[Quantity_Sold]]*Table3[[#This Row],[Selling_Price]]</f>
        <v>451</v>
      </c>
      <c r="K4751" s="3">
        <f t="shared" si="298"/>
        <v>0</v>
      </c>
      <c r="L4751" s="3">
        <f t="shared" si="299"/>
        <v>451</v>
      </c>
      <c r="M4751" s="3" t="str">
        <f>TEXT(Table3[[#This Row],[Date]], "mmmm")</f>
        <v>February</v>
      </c>
      <c r="N4751" s="3" t="str">
        <f>_xlfn.XLOOKUP(D4751,Customers!A:A,Customers!B:B )</f>
        <v>Martin Inc</v>
      </c>
      <c r="O4751" s="3" t="str">
        <f>_xlfn.XLOOKUP(C4751,Books!A:A,Books!B:B)</f>
        <v>Sense produce</v>
      </c>
      <c r="P4751" s="3" t="str">
        <f>INDEX(Customers!B:B,MATCH(D4751,Customers!A:A,0))</f>
        <v>Martin Inc</v>
      </c>
    </row>
    <row r="4752" spans="1:16">
      <c r="A4752" t="s">
        <v>5399</v>
      </c>
      <c r="B4752" s="5">
        <v>44976</v>
      </c>
      <c r="C4752" t="s">
        <v>13</v>
      </c>
      <c r="D4752" t="s">
        <v>522</v>
      </c>
      <c r="E4752">
        <v>1</v>
      </c>
      <c r="F4752" t="str">
        <f t="shared" si="296"/>
        <v>normal</v>
      </c>
      <c r="G4752" s="3">
        <v>354</v>
      </c>
      <c r="H4752">
        <v>5</v>
      </c>
      <c r="I4752" t="str">
        <f t="shared" si="297"/>
        <v>discounted</v>
      </c>
      <c r="J4752" s="3">
        <f>Table3[[#This Row],[Quantity_Sold]]*Table3[[#This Row],[Selling_Price]]</f>
        <v>354</v>
      </c>
      <c r="K4752" s="3">
        <f t="shared" si="298"/>
        <v>17.7</v>
      </c>
      <c r="L4752" s="3">
        <f t="shared" si="299"/>
        <v>336.3</v>
      </c>
      <c r="M4752" s="3" t="str">
        <f>TEXT(Table3[[#This Row],[Date]], "mmmm")</f>
        <v>February</v>
      </c>
      <c r="N4752" s="3" t="str">
        <f>_xlfn.XLOOKUP(D4752,Customers!A:A,Customers!B:B )</f>
        <v>Williams-Ross</v>
      </c>
      <c r="O4752" s="3" t="str">
        <f>_xlfn.XLOOKUP(C4752,Books!A:A,Books!B:B)</f>
        <v>Food ability</v>
      </c>
      <c r="P4752" s="3" t="str">
        <f>INDEX(Customers!B:B,MATCH(D4752,Customers!A:A,0))</f>
        <v>Williams-Ross</v>
      </c>
    </row>
    <row r="4753" spans="1:16">
      <c r="A4753" t="s">
        <v>5400</v>
      </c>
      <c r="B4753" s="5">
        <v>44982</v>
      </c>
      <c r="C4753" t="s">
        <v>28</v>
      </c>
      <c r="D4753" t="s">
        <v>470</v>
      </c>
      <c r="E4753">
        <v>10</v>
      </c>
      <c r="F4753" t="str">
        <f t="shared" si="296"/>
        <v>Bulk</v>
      </c>
      <c r="G4753" s="3">
        <v>342</v>
      </c>
      <c r="H4753">
        <v>0</v>
      </c>
      <c r="I4753" t="str">
        <f t="shared" si="297"/>
        <v>full price</v>
      </c>
      <c r="J4753" s="3">
        <f>Table3[[#This Row],[Quantity_Sold]]*Table3[[#This Row],[Selling_Price]]</f>
        <v>3420</v>
      </c>
      <c r="K4753" s="3">
        <f t="shared" si="298"/>
        <v>0</v>
      </c>
      <c r="L4753" s="3">
        <f t="shared" si="299"/>
        <v>3420</v>
      </c>
      <c r="M4753" s="3" t="str">
        <f>TEXT(Table3[[#This Row],[Date]], "mmmm")</f>
        <v>February</v>
      </c>
      <c r="N4753" s="3" t="str">
        <f>_xlfn.XLOOKUP(D4753,Customers!A:A,Customers!B:B )</f>
        <v>Hill-Rojas</v>
      </c>
      <c r="O4753" s="3" t="str">
        <f>_xlfn.XLOOKUP(C4753,Books!A:A,Books!B:B)</f>
        <v>Eat pattern view</v>
      </c>
      <c r="P4753" s="3" t="str">
        <f>INDEX(Customers!B:B,MATCH(D4753,Customers!A:A,0))</f>
        <v>Hill-Rojas</v>
      </c>
    </row>
    <row r="4754" spans="1:16">
      <c r="A4754" t="s">
        <v>5401</v>
      </c>
      <c r="B4754" s="5">
        <v>44974</v>
      </c>
      <c r="C4754" t="s">
        <v>60</v>
      </c>
      <c r="D4754" t="s">
        <v>274</v>
      </c>
      <c r="E4754">
        <v>7</v>
      </c>
      <c r="F4754" t="str">
        <f t="shared" si="296"/>
        <v>Bulk</v>
      </c>
      <c r="G4754" s="3">
        <v>459</v>
      </c>
      <c r="H4754">
        <v>5</v>
      </c>
      <c r="I4754" t="str">
        <f t="shared" si="297"/>
        <v>discounted</v>
      </c>
      <c r="J4754" s="3">
        <f>Table3[[#This Row],[Quantity_Sold]]*Table3[[#This Row],[Selling_Price]]</f>
        <v>3213</v>
      </c>
      <c r="K4754" s="3">
        <f t="shared" si="298"/>
        <v>22.95</v>
      </c>
      <c r="L4754" s="3">
        <f t="shared" si="299"/>
        <v>3190.05</v>
      </c>
      <c r="M4754" s="3" t="str">
        <f>TEXT(Table3[[#This Row],[Date]], "mmmm")</f>
        <v>February</v>
      </c>
      <c r="N4754" s="3" t="str">
        <f>_xlfn.XLOOKUP(D4754,Customers!A:A,Customers!B:B )</f>
        <v>Green, Wilson and Flynn</v>
      </c>
      <c r="O4754" s="3" t="str">
        <f>_xlfn.XLOOKUP(C4754,Books!A:A,Books!B:B)</f>
        <v>Whatever method</v>
      </c>
      <c r="P4754" s="3" t="str">
        <f>INDEX(Customers!B:B,MATCH(D4754,Customers!A:A,0))</f>
        <v>Green, Wilson and Flynn</v>
      </c>
    </row>
    <row r="4755" spans="1:16">
      <c r="A4755" t="s">
        <v>5402</v>
      </c>
      <c r="B4755" s="5">
        <v>44962</v>
      </c>
      <c r="C4755" t="s">
        <v>42</v>
      </c>
      <c r="D4755" t="s">
        <v>560</v>
      </c>
      <c r="E4755">
        <v>4</v>
      </c>
      <c r="F4755" t="str">
        <f t="shared" si="296"/>
        <v>normal</v>
      </c>
      <c r="G4755" s="3">
        <v>303</v>
      </c>
      <c r="H4755">
        <v>0</v>
      </c>
      <c r="I4755" t="str">
        <f t="shared" si="297"/>
        <v>full price</v>
      </c>
      <c r="J4755" s="3">
        <f>Table3[[#This Row],[Quantity_Sold]]*Table3[[#This Row],[Selling_Price]]</f>
        <v>1212</v>
      </c>
      <c r="K4755" s="3">
        <f t="shared" si="298"/>
        <v>0</v>
      </c>
      <c r="L4755" s="3">
        <f t="shared" si="299"/>
        <v>1212</v>
      </c>
      <c r="M4755" s="3" t="str">
        <f>TEXT(Table3[[#This Row],[Date]], "mmmm")</f>
        <v>February</v>
      </c>
      <c r="N4755" s="3" t="str">
        <f>_xlfn.XLOOKUP(D4755,Customers!A:A,Customers!B:B )</f>
        <v>Ryan-Flynn</v>
      </c>
      <c r="O4755" s="3" t="str">
        <f>_xlfn.XLOOKUP(C4755,Books!A:A,Books!B:B)</f>
        <v>Industry sport interesting</v>
      </c>
      <c r="P4755" s="3" t="str">
        <f>INDEX(Customers!B:B,MATCH(D4755,Customers!A:A,0))</f>
        <v>Ryan-Flynn</v>
      </c>
    </row>
    <row r="4756" spans="1:16">
      <c r="A4756" t="s">
        <v>5403</v>
      </c>
      <c r="B4756" s="5">
        <v>44963</v>
      </c>
      <c r="C4756" t="s">
        <v>88</v>
      </c>
      <c r="D4756" t="s">
        <v>560</v>
      </c>
      <c r="E4756">
        <v>9</v>
      </c>
      <c r="F4756" t="str">
        <f t="shared" si="296"/>
        <v>Bulk</v>
      </c>
      <c r="G4756" s="3">
        <v>456</v>
      </c>
      <c r="H4756">
        <v>15</v>
      </c>
      <c r="I4756" t="str">
        <f t="shared" si="297"/>
        <v>discounted</v>
      </c>
      <c r="J4756" s="3">
        <f>Table3[[#This Row],[Quantity_Sold]]*Table3[[#This Row],[Selling_Price]]</f>
        <v>4104</v>
      </c>
      <c r="K4756" s="3">
        <f t="shared" si="298"/>
        <v>68.400000000000006</v>
      </c>
      <c r="L4756" s="3">
        <f t="shared" si="299"/>
        <v>4035.6</v>
      </c>
      <c r="M4756" s="3" t="str">
        <f>TEXT(Table3[[#This Row],[Date]], "mmmm")</f>
        <v>February</v>
      </c>
      <c r="N4756" s="3" t="str">
        <f>_xlfn.XLOOKUP(D4756,Customers!A:A,Customers!B:B )</f>
        <v>Ryan-Flynn</v>
      </c>
      <c r="O4756" s="3" t="str">
        <f>_xlfn.XLOOKUP(C4756,Books!A:A,Books!B:B)</f>
        <v>Lay chance</v>
      </c>
      <c r="P4756" s="3" t="str">
        <f>INDEX(Customers!B:B,MATCH(D4756,Customers!A:A,0))</f>
        <v>Ryan-Flynn</v>
      </c>
    </row>
    <row r="4757" spans="1:16">
      <c r="A4757" t="s">
        <v>5404</v>
      </c>
      <c r="B4757" s="5">
        <v>44975</v>
      </c>
      <c r="C4757" t="s">
        <v>28</v>
      </c>
      <c r="D4757" t="s">
        <v>408</v>
      </c>
      <c r="E4757">
        <v>9</v>
      </c>
      <c r="F4757" t="str">
        <f t="shared" si="296"/>
        <v>Bulk</v>
      </c>
      <c r="G4757" s="3">
        <v>342</v>
      </c>
      <c r="H4757">
        <v>5</v>
      </c>
      <c r="I4757" t="str">
        <f t="shared" si="297"/>
        <v>discounted</v>
      </c>
      <c r="J4757" s="3">
        <f>Table3[[#This Row],[Quantity_Sold]]*Table3[[#This Row],[Selling_Price]]</f>
        <v>3078</v>
      </c>
      <c r="K4757" s="3">
        <f t="shared" si="298"/>
        <v>17.100000000000001</v>
      </c>
      <c r="L4757" s="3">
        <f t="shared" si="299"/>
        <v>3060.9</v>
      </c>
      <c r="M4757" s="3" t="str">
        <f>TEXT(Table3[[#This Row],[Date]], "mmmm")</f>
        <v>February</v>
      </c>
      <c r="N4757" s="3" t="str">
        <f>_xlfn.XLOOKUP(D4757,Customers!A:A,Customers!B:B )</f>
        <v>Miranda-Jimenez</v>
      </c>
      <c r="O4757" s="3" t="str">
        <f>_xlfn.XLOOKUP(C4757,Books!A:A,Books!B:B)</f>
        <v>Eat pattern view</v>
      </c>
      <c r="P4757" s="3" t="str">
        <f>INDEX(Customers!B:B,MATCH(D4757,Customers!A:A,0))</f>
        <v>Miranda-Jimenez</v>
      </c>
    </row>
    <row r="4758" spans="1:16">
      <c r="A4758" t="s">
        <v>5405</v>
      </c>
      <c r="B4758" s="5">
        <v>44962</v>
      </c>
      <c r="C4758" t="s">
        <v>66</v>
      </c>
      <c r="D4758" t="s">
        <v>548</v>
      </c>
      <c r="E4758">
        <v>2</v>
      </c>
      <c r="F4758" t="str">
        <f t="shared" si="296"/>
        <v>normal</v>
      </c>
      <c r="G4758" s="3">
        <v>271</v>
      </c>
      <c r="H4758">
        <v>15</v>
      </c>
      <c r="I4758" t="str">
        <f t="shared" si="297"/>
        <v>discounted</v>
      </c>
      <c r="J4758" s="3">
        <f>Table3[[#This Row],[Quantity_Sold]]*Table3[[#This Row],[Selling_Price]]</f>
        <v>542</v>
      </c>
      <c r="K4758" s="3">
        <f t="shared" si="298"/>
        <v>40.65</v>
      </c>
      <c r="L4758" s="3">
        <f t="shared" si="299"/>
        <v>501.35</v>
      </c>
      <c r="M4758" s="3" t="str">
        <f>TEXT(Table3[[#This Row],[Date]], "mmmm")</f>
        <v>February</v>
      </c>
      <c r="N4758" s="3" t="str">
        <f>_xlfn.XLOOKUP(D4758,Customers!A:A,Customers!B:B )</f>
        <v>Mendoza LLC</v>
      </c>
      <c r="O4758" s="3" t="str">
        <f>_xlfn.XLOOKUP(C4758,Books!A:A,Books!B:B)</f>
        <v>Easy citizen time</v>
      </c>
      <c r="P4758" s="3" t="str">
        <f>INDEX(Customers!B:B,MATCH(D4758,Customers!A:A,0))</f>
        <v>Mendoza LLC</v>
      </c>
    </row>
    <row r="4759" spans="1:16">
      <c r="A4759" t="s">
        <v>5406</v>
      </c>
      <c r="B4759" s="5">
        <v>44980</v>
      </c>
      <c r="C4759" t="s">
        <v>72</v>
      </c>
      <c r="D4759" t="s">
        <v>300</v>
      </c>
      <c r="E4759">
        <v>6</v>
      </c>
      <c r="F4759" t="str">
        <f t="shared" si="296"/>
        <v>Bulk</v>
      </c>
      <c r="G4759" s="3">
        <v>423</v>
      </c>
      <c r="H4759">
        <v>0</v>
      </c>
      <c r="I4759" t="str">
        <f t="shared" si="297"/>
        <v>full price</v>
      </c>
      <c r="J4759" s="3">
        <f>Table3[[#This Row],[Quantity_Sold]]*Table3[[#This Row],[Selling_Price]]</f>
        <v>2538</v>
      </c>
      <c r="K4759" s="3">
        <f t="shared" si="298"/>
        <v>0</v>
      </c>
      <c r="L4759" s="3">
        <f t="shared" si="299"/>
        <v>2538</v>
      </c>
      <c r="M4759" s="3" t="str">
        <f>TEXT(Table3[[#This Row],[Date]], "mmmm")</f>
        <v>February</v>
      </c>
      <c r="N4759" s="3" t="str">
        <f>_xlfn.XLOOKUP(D4759,Customers!A:A,Customers!B:B )</f>
        <v>Smith-Ramsey</v>
      </c>
      <c r="O4759" s="3" t="str">
        <f>_xlfn.XLOOKUP(C4759,Books!A:A,Books!B:B)</f>
        <v>Remain hard</v>
      </c>
      <c r="P4759" s="3" t="str">
        <f>INDEX(Customers!B:B,MATCH(D4759,Customers!A:A,0))</f>
        <v>Smith-Ramsey</v>
      </c>
    </row>
    <row r="4760" spans="1:16">
      <c r="A4760" t="s">
        <v>5407</v>
      </c>
      <c r="B4760" s="5">
        <v>44975</v>
      </c>
      <c r="C4760" t="s">
        <v>88</v>
      </c>
      <c r="D4760" t="s">
        <v>176</v>
      </c>
      <c r="E4760">
        <v>3</v>
      </c>
      <c r="F4760" t="str">
        <f t="shared" si="296"/>
        <v>normal</v>
      </c>
      <c r="G4760" s="3">
        <v>456</v>
      </c>
      <c r="H4760">
        <v>15</v>
      </c>
      <c r="I4760" t="str">
        <f t="shared" si="297"/>
        <v>discounted</v>
      </c>
      <c r="J4760" s="3">
        <f>Table3[[#This Row],[Quantity_Sold]]*Table3[[#This Row],[Selling_Price]]</f>
        <v>1368</v>
      </c>
      <c r="K4760" s="3">
        <f t="shared" si="298"/>
        <v>68.400000000000006</v>
      </c>
      <c r="L4760" s="3">
        <f t="shared" si="299"/>
        <v>1299.5999999999999</v>
      </c>
      <c r="M4760" s="3" t="str">
        <f>TEXT(Table3[[#This Row],[Date]], "mmmm")</f>
        <v>February</v>
      </c>
      <c r="N4760" s="3" t="str">
        <f>_xlfn.XLOOKUP(D4760,Customers!A:A,Customers!B:B )</f>
        <v>Pierce, Cross and Solomon</v>
      </c>
      <c r="O4760" s="3" t="str">
        <f>_xlfn.XLOOKUP(C4760,Books!A:A,Books!B:B)</f>
        <v>Lay chance</v>
      </c>
      <c r="P4760" s="3" t="str">
        <f>INDEX(Customers!B:B,MATCH(D4760,Customers!A:A,0))</f>
        <v>Pierce, Cross and Solomon</v>
      </c>
    </row>
    <row r="4761" spans="1:16">
      <c r="A4761" t="s">
        <v>5408</v>
      </c>
      <c r="B4761" s="5">
        <v>44969</v>
      </c>
      <c r="C4761" t="s">
        <v>52</v>
      </c>
      <c r="D4761" t="s">
        <v>626</v>
      </c>
      <c r="E4761">
        <v>6</v>
      </c>
      <c r="F4761" t="str">
        <f t="shared" si="296"/>
        <v>Bulk</v>
      </c>
      <c r="G4761" s="3">
        <v>441</v>
      </c>
      <c r="H4761">
        <v>5</v>
      </c>
      <c r="I4761" t="str">
        <f t="shared" si="297"/>
        <v>discounted</v>
      </c>
      <c r="J4761" s="3">
        <f>Table3[[#This Row],[Quantity_Sold]]*Table3[[#This Row],[Selling_Price]]</f>
        <v>2646</v>
      </c>
      <c r="K4761" s="3">
        <f t="shared" si="298"/>
        <v>22.05</v>
      </c>
      <c r="L4761" s="3">
        <f t="shared" si="299"/>
        <v>2623.95</v>
      </c>
      <c r="M4761" s="3" t="str">
        <f>TEXT(Table3[[#This Row],[Date]], "mmmm")</f>
        <v>February</v>
      </c>
      <c r="N4761" s="3" t="str">
        <f>_xlfn.XLOOKUP(D4761,Customers!A:A,Customers!B:B )</f>
        <v>Young Ltd</v>
      </c>
      <c r="O4761" s="3" t="str">
        <f>_xlfn.XLOOKUP(C4761,Books!A:A,Books!B:B)</f>
        <v>Hope meet thing</v>
      </c>
      <c r="P4761" s="3" t="str">
        <f>INDEX(Customers!B:B,MATCH(D4761,Customers!A:A,0))</f>
        <v>Young Ltd</v>
      </c>
    </row>
    <row r="4762" spans="1:16">
      <c r="A4762" t="s">
        <v>5409</v>
      </c>
      <c r="B4762" s="5">
        <v>44962</v>
      </c>
      <c r="C4762" t="s">
        <v>38</v>
      </c>
      <c r="D4762" t="s">
        <v>616</v>
      </c>
      <c r="E4762">
        <v>8</v>
      </c>
      <c r="F4762" t="str">
        <f t="shared" si="296"/>
        <v>Bulk</v>
      </c>
      <c r="G4762" s="3">
        <v>417</v>
      </c>
      <c r="H4762">
        <v>15</v>
      </c>
      <c r="I4762" t="str">
        <f t="shared" si="297"/>
        <v>discounted</v>
      </c>
      <c r="J4762" s="3">
        <f>Table3[[#This Row],[Quantity_Sold]]*Table3[[#This Row],[Selling_Price]]</f>
        <v>3336</v>
      </c>
      <c r="K4762" s="3">
        <f t="shared" si="298"/>
        <v>62.55</v>
      </c>
      <c r="L4762" s="3">
        <f t="shared" si="299"/>
        <v>3273.45</v>
      </c>
      <c r="M4762" s="3" t="str">
        <f>TEXT(Table3[[#This Row],[Date]], "mmmm")</f>
        <v>February</v>
      </c>
      <c r="N4762" s="3" t="str">
        <f>_xlfn.XLOOKUP(D4762,Customers!A:A,Customers!B:B )</f>
        <v>Parker-Turner</v>
      </c>
      <c r="O4762" s="3" t="str">
        <f>_xlfn.XLOOKUP(C4762,Books!A:A,Books!B:B)</f>
        <v>Impact believe worker look</v>
      </c>
      <c r="P4762" s="3" t="str">
        <f>INDEX(Customers!B:B,MATCH(D4762,Customers!A:A,0))</f>
        <v>Parker-Turner</v>
      </c>
    </row>
    <row r="4763" spans="1:16">
      <c r="A4763" t="s">
        <v>5410</v>
      </c>
      <c r="B4763" s="5">
        <v>44963</v>
      </c>
      <c r="C4763" t="s">
        <v>76</v>
      </c>
      <c r="D4763" t="s">
        <v>374</v>
      </c>
      <c r="E4763">
        <v>6</v>
      </c>
      <c r="F4763" t="str">
        <f t="shared" si="296"/>
        <v>Bulk</v>
      </c>
      <c r="G4763" s="3">
        <v>305</v>
      </c>
      <c r="H4763">
        <v>5</v>
      </c>
      <c r="I4763" t="str">
        <f t="shared" si="297"/>
        <v>discounted</v>
      </c>
      <c r="J4763" s="3">
        <f>Table3[[#This Row],[Quantity_Sold]]*Table3[[#This Row],[Selling_Price]]</f>
        <v>1830</v>
      </c>
      <c r="K4763" s="3">
        <f t="shared" si="298"/>
        <v>15.25</v>
      </c>
      <c r="L4763" s="3">
        <f t="shared" si="299"/>
        <v>1814.75</v>
      </c>
      <c r="M4763" s="3" t="str">
        <f>TEXT(Table3[[#This Row],[Date]], "mmmm")</f>
        <v>February</v>
      </c>
      <c r="N4763" s="3" t="str">
        <f>_xlfn.XLOOKUP(D4763,Customers!A:A,Customers!B:B )</f>
        <v>Smith-Wolfe</v>
      </c>
      <c r="O4763" s="3" t="str">
        <f>_xlfn.XLOOKUP(C4763,Books!A:A,Books!B:B)</f>
        <v>Above treatment</v>
      </c>
      <c r="P4763" s="3" t="str">
        <f>INDEX(Customers!B:B,MATCH(D4763,Customers!A:A,0))</f>
        <v>Smith-Wolfe</v>
      </c>
    </row>
    <row r="4764" spans="1:16">
      <c r="A4764" t="s">
        <v>5411</v>
      </c>
      <c r="B4764" s="5">
        <v>44967</v>
      </c>
      <c r="C4764" t="s">
        <v>52</v>
      </c>
      <c r="D4764" t="s">
        <v>136</v>
      </c>
      <c r="E4764">
        <v>8</v>
      </c>
      <c r="F4764" t="str">
        <f t="shared" si="296"/>
        <v>Bulk</v>
      </c>
      <c r="G4764" s="3">
        <v>441</v>
      </c>
      <c r="H4764">
        <v>0</v>
      </c>
      <c r="I4764" t="str">
        <f t="shared" si="297"/>
        <v>full price</v>
      </c>
      <c r="J4764" s="3">
        <f>Table3[[#This Row],[Quantity_Sold]]*Table3[[#This Row],[Selling_Price]]</f>
        <v>3528</v>
      </c>
      <c r="K4764" s="3">
        <f t="shared" si="298"/>
        <v>0</v>
      </c>
      <c r="L4764" s="3">
        <f t="shared" si="299"/>
        <v>3528</v>
      </c>
      <c r="M4764" s="3" t="str">
        <f>TEXT(Table3[[#This Row],[Date]], "mmmm")</f>
        <v>February</v>
      </c>
      <c r="N4764" s="3" t="str">
        <f>_xlfn.XLOOKUP(D4764,Customers!A:A,Customers!B:B )</f>
        <v>Bowman Group</v>
      </c>
      <c r="O4764" s="3" t="str">
        <f>_xlfn.XLOOKUP(C4764,Books!A:A,Books!B:B)</f>
        <v>Hope meet thing</v>
      </c>
      <c r="P4764" s="3" t="str">
        <f>INDEX(Customers!B:B,MATCH(D4764,Customers!A:A,0))</f>
        <v>Bowman Group</v>
      </c>
    </row>
    <row r="4765" spans="1:16">
      <c r="A4765" t="s">
        <v>5412</v>
      </c>
      <c r="B4765" s="5">
        <v>44968</v>
      </c>
      <c r="C4765" t="s">
        <v>22</v>
      </c>
      <c r="D4765" t="s">
        <v>200</v>
      </c>
      <c r="E4765">
        <v>3</v>
      </c>
      <c r="F4765" t="str">
        <f t="shared" si="296"/>
        <v>normal</v>
      </c>
      <c r="G4765" s="3">
        <v>332</v>
      </c>
      <c r="H4765">
        <v>10</v>
      </c>
      <c r="I4765" t="str">
        <f t="shared" si="297"/>
        <v>discounted</v>
      </c>
      <c r="J4765" s="3">
        <f>Table3[[#This Row],[Quantity_Sold]]*Table3[[#This Row],[Selling_Price]]</f>
        <v>996</v>
      </c>
      <c r="K4765" s="3">
        <f t="shared" si="298"/>
        <v>33.200000000000003</v>
      </c>
      <c r="L4765" s="3">
        <f t="shared" si="299"/>
        <v>962.8</v>
      </c>
      <c r="M4765" s="3" t="str">
        <f>TEXT(Table3[[#This Row],[Date]], "mmmm")</f>
        <v>February</v>
      </c>
      <c r="N4765" s="3" t="str">
        <f>_xlfn.XLOOKUP(D4765,Customers!A:A,Customers!B:B )</f>
        <v>Baird, Johnson and Ellison</v>
      </c>
      <c r="O4765" s="3" t="str">
        <f>_xlfn.XLOOKUP(C4765,Books!A:A,Books!B:B)</f>
        <v>Loss peace on</v>
      </c>
      <c r="P4765" s="3" t="str">
        <f>INDEX(Customers!B:B,MATCH(D4765,Customers!A:A,0))</f>
        <v>Baird, Johnson and Ellison</v>
      </c>
    </row>
    <row r="4766" spans="1:16">
      <c r="A4766" t="s">
        <v>5413</v>
      </c>
      <c r="B4766" s="5">
        <v>44974</v>
      </c>
      <c r="C4766" t="s">
        <v>100</v>
      </c>
      <c r="D4766" t="s">
        <v>276</v>
      </c>
      <c r="E4766">
        <v>6</v>
      </c>
      <c r="F4766" t="str">
        <f t="shared" si="296"/>
        <v>Bulk</v>
      </c>
      <c r="G4766" s="3">
        <v>334</v>
      </c>
      <c r="H4766">
        <v>5</v>
      </c>
      <c r="I4766" t="str">
        <f t="shared" si="297"/>
        <v>discounted</v>
      </c>
      <c r="J4766" s="3">
        <f>Table3[[#This Row],[Quantity_Sold]]*Table3[[#This Row],[Selling_Price]]</f>
        <v>2004</v>
      </c>
      <c r="K4766" s="3">
        <f t="shared" si="298"/>
        <v>16.7</v>
      </c>
      <c r="L4766" s="3">
        <f t="shared" si="299"/>
        <v>1987.3</v>
      </c>
      <c r="M4766" s="3" t="str">
        <f>TEXT(Table3[[#This Row],[Date]], "mmmm")</f>
        <v>February</v>
      </c>
      <c r="N4766" s="3" t="str">
        <f>_xlfn.XLOOKUP(D4766,Customers!A:A,Customers!B:B )</f>
        <v>Johnston and Sons</v>
      </c>
      <c r="O4766" s="3" t="str">
        <f>_xlfn.XLOOKUP(C4766,Books!A:A,Books!B:B)</f>
        <v>Prevent particularly wrong</v>
      </c>
      <c r="P4766" s="3" t="str">
        <f>INDEX(Customers!B:B,MATCH(D4766,Customers!A:A,0))</f>
        <v>Johnston and Sons</v>
      </c>
    </row>
    <row r="4767" spans="1:16">
      <c r="A4767" t="s">
        <v>5414</v>
      </c>
      <c r="B4767" s="5">
        <v>44960</v>
      </c>
      <c r="C4767" t="s">
        <v>68</v>
      </c>
      <c r="D4767" t="s">
        <v>566</v>
      </c>
      <c r="E4767">
        <v>3</v>
      </c>
      <c r="F4767" t="str">
        <f t="shared" si="296"/>
        <v>normal</v>
      </c>
      <c r="G4767" s="3">
        <v>410</v>
      </c>
      <c r="H4767">
        <v>5</v>
      </c>
      <c r="I4767" t="str">
        <f t="shared" si="297"/>
        <v>discounted</v>
      </c>
      <c r="J4767" s="3">
        <f>Table3[[#This Row],[Quantity_Sold]]*Table3[[#This Row],[Selling_Price]]</f>
        <v>1230</v>
      </c>
      <c r="K4767" s="3">
        <f t="shared" si="298"/>
        <v>20.5</v>
      </c>
      <c r="L4767" s="3">
        <f t="shared" si="299"/>
        <v>1209.5</v>
      </c>
      <c r="M4767" s="3" t="str">
        <f>TEXT(Table3[[#This Row],[Date]], "mmmm")</f>
        <v>February</v>
      </c>
      <c r="N4767" s="3" t="str">
        <f>_xlfn.XLOOKUP(D4767,Customers!A:A,Customers!B:B )</f>
        <v>Benson, Cervantes and Johnson</v>
      </c>
      <c r="O4767" s="3" t="str">
        <f>_xlfn.XLOOKUP(C4767,Books!A:A,Books!B:B)</f>
        <v>Audience will series</v>
      </c>
      <c r="P4767" s="3" t="str">
        <f>INDEX(Customers!B:B,MATCH(D4767,Customers!A:A,0))</f>
        <v>Benson, Cervantes and Johnson</v>
      </c>
    </row>
    <row r="4768" spans="1:16">
      <c r="A4768" t="s">
        <v>5415</v>
      </c>
      <c r="B4768" s="5">
        <v>44973</v>
      </c>
      <c r="C4768" t="s">
        <v>106</v>
      </c>
      <c r="D4768" t="s">
        <v>234</v>
      </c>
      <c r="E4768">
        <v>2</v>
      </c>
      <c r="F4768" t="str">
        <f t="shared" si="296"/>
        <v>normal</v>
      </c>
      <c r="G4768" s="3">
        <v>219</v>
      </c>
      <c r="H4768">
        <v>0</v>
      </c>
      <c r="I4768" t="str">
        <f t="shared" si="297"/>
        <v>full price</v>
      </c>
      <c r="J4768" s="3">
        <f>Table3[[#This Row],[Quantity_Sold]]*Table3[[#This Row],[Selling_Price]]</f>
        <v>438</v>
      </c>
      <c r="K4768" s="3">
        <f t="shared" si="298"/>
        <v>0</v>
      </c>
      <c r="L4768" s="3">
        <f t="shared" si="299"/>
        <v>438</v>
      </c>
      <c r="M4768" s="3" t="str">
        <f>TEXT(Table3[[#This Row],[Date]], "mmmm")</f>
        <v>February</v>
      </c>
      <c r="N4768" s="3" t="str">
        <f>_xlfn.XLOOKUP(D4768,Customers!A:A,Customers!B:B )</f>
        <v>Alvarez, Le and Wilson</v>
      </c>
      <c r="O4768" s="3" t="str">
        <f>_xlfn.XLOOKUP(C4768,Books!A:A,Books!B:B)</f>
        <v>Some may</v>
      </c>
      <c r="P4768" s="3" t="str">
        <f>INDEX(Customers!B:B,MATCH(D4768,Customers!A:A,0))</f>
        <v>Alvarez, Le and Wilson</v>
      </c>
    </row>
    <row r="4769" spans="1:16">
      <c r="A4769" t="s">
        <v>5416</v>
      </c>
      <c r="B4769" s="5">
        <v>44982</v>
      </c>
      <c r="C4769" t="s">
        <v>86</v>
      </c>
      <c r="D4769" t="s">
        <v>334</v>
      </c>
      <c r="E4769">
        <v>8</v>
      </c>
      <c r="F4769" t="str">
        <f t="shared" si="296"/>
        <v>Bulk</v>
      </c>
      <c r="G4769" s="3">
        <v>356</v>
      </c>
      <c r="H4769">
        <v>0</v>
      </c>
      <c r="I4769" t="str">
        <f t="shared" si="297"/>
        <v>full price</v>
      </c>
      <c r="J4769" s="3">
        <f>Table3[[#This Row],[Quantity_Sold]]*Table3[[#This Row],[Selling_Price]]</f>
        <v>2848</v>
      </c>
      <c r="K4769" s="3">
        <f t="shared" si="298"/>
        <v>0</v>
      </c>
      <c r="L4769" s="3">
        <f t="shared" si="299"/>
        <v>2848</v>
      </c>
      <c r="M4769" s="3" t="str">
        <f>TEXT(Table3[[#This Row],[Date]], "mmmm")</f>
        <v>February</v>
      </c>
      <c r="N4769" s="3" t="str">
        <f>_xlfn.XLOOKUP(D4769,Customers!A:A,Customers!B:B )</f>
        <v>Torres, Rodriguez and Edwards</v>
      </c>
      <c r="O4769" s="3" t="str">
        <f>_xlfn.XLOOKUP(C4769,Books!A:A,Books!B:B)</f>
        <v>While responsibility</v>
      </c>
      <c r="P4769" s="3" t="str">
        <f>INDEX(Customers!B:B,MATCH(D4769,Customers!A:A,0))</f>
        <v>Torres, Rodriguez and Edwards</v>
      </c>
    </row>
    <row r="4770" spans="1:16">
      <c r="A4770" t="s">
        <v>5417</v>
      </c>
      <c r="B4770" s="5">
        <v>44980</v>
      </c>
      <c r="C4770" t="s">
        <v>66</v>
      </c>
      <c r="D4770" t="s">
        <v>184</v>
      </c>
      <c r="E4770">
        <v>2</v>
      </c>
      <c r="F4770" t="str">
        <f t="shared" si="296"/>
        <v>normal</v>
      </c>
      <c r="G4770" s="3">
        <v>271</v>
      </c>
      <c r="H4770">
        <v>10</v>
      </c>
      <c r="I4770" t="str">
        <f t="shared" si="297"/>
        <v>discounted</v>
      </c>
      <c r="J4770" s="3">
        <f>Table3[[#This Row],[Quantity_Sold]]*Table3[[#This Row],[Selling_Price]]</f>
        <v>542</v>
      </c>
      <c r="K4770" s="3">
        <f t="shared" si="298"/>
        <v>27.1</v>
      </c>
      <c r="L4770" s="3">
        <f t="shared" si="299"/>
        <v>514.9</v>
      </c>
      <c r="M4770" s="3" t="str">
        <f>TEXT(Table3[[#This Row],[Date]], "mmmm")</f>
        <v>February</v>
      </c>
      <c r="N4770" s="3" t="str">
        <f>_xlfn.XLOOKUP(D4770,Customers!A:A,Customers!B:B )</f>
        <v>Wells, Jones and Rogers</v>
      </c>
      <c r="O4770" s="3" t="str">
        <f>_xlfn.XLOOKUP(C4770,Books!A:A,Books!B:B)</f>
        <v>Easy citizen time</v>
      </c>
      <c r="P4770" s="3" t="str">
        <f>INDEX(Customers!B:B,MATCH(D4770,Customers!A:A,0))</f>
        <v>Wells, Jones and Rogers</v>
      </c>
    </row>
    <row r="4771" spans="1:16">
      <c r="A4771" t="s">
        <v>5418</v>
      </c>
      <c r="B4771" s="5">
        <v>44959</v>
      </c>
      <c r="C4771" t="s">
        <v>98</v>
      </c>
      <c r="D4771" t="s">
        <v>254</v>
      </c>
      <c r="E4771">
        <v>5</v>
      </c>
      <c r="F4771" t="str">
        <f t="shared" si="296"/>
        <v>normal</v>
      </c>
      <c r="G4771" s="3">
        <v>206</v>
      </c>
      <c r="H4771">
        <v>5</v>
      </c>
      <c r="I4771" t="str">
        <f t="shared" si="297"/>
        <v>discounted</v>
      </c>
      <c r="J4771" s="3">
        <f>Table3[[#This Row],[Quantity_Sold]]*Table3[[#This Row],[Selling_Price]]</f>
        <v>1030</v>
      </c>
      <c r="K4771" s="3">
        <f t="shared" si="298"/>
        <v>10.3</v>
      </c>
      <c r="L4771" s="3">
        <f t="shared" si="299"/>
        <v>1019.7</v>
      </c>
      <c r="M4771" s="3" t="str">
        <f>TEXT(Table3[[#This Row],[Date]], "mmmm")</f>
        <v>February</v>
      </c>
      <c r="N4771" s="3" t="str">
        <f>_xlfn.XLOOKUP(D4771,Customers!A:A,Customers!B:B )</f>
        <v>Nielsen, Chandler and Erickson</v>
      </c>
      <c r="O4771" s="3" t="str">
        <f>_xlfn.XLOOKUP(C4771,Books!A:A,Books!B:B)</f>
        <v>Inside lot never discover</v>
      </c>
      <c r="P4771" s="3" t="str">
        <f>INDEX(Customers!B:B,MATCH(D4771,Customers!A:A,0))</f>
        <v>Nielsen, Chandler and Erickson</v>
      </c>
    </row>
    <row r="4772" spans="1:16">
      <c r="A4772" t="s">
        <v>5419</v>
      </c>
      <c r="B4772" s="5">
        <v>44964</v>
      </c>
      <c r="C4772" t="s">
        <v>126</v>
      </c>
      <c r="D4772" t="s">
        <v>606</v>
      </c>
      <c r="E4772">
        <v>7</v>
      </c>
      <c r="F4772" t="str">
        <f t="shared" si="296"/>
        <v>Bulk</v>
      </c>
      <c r="G4772" s="3">
        <v>399</v>
      </c>
      <c r="H4772">
        <v>0</v>
      </c>
      <c r="I4772" t="str">
        <f t="shared" si="297"/>
        <v>full price</v>
      </c>
      <c r="J4772" s="3">
        <f>Table3[[#This Row],[Quantity_Sold]]*Table3[[#This Row],[Selling_Price]]</f>
        <v>2793</v>
      </c>
      <c r="K4772" s="3">
        <f t="shared" si="298"/>
        <v>0</v>
      </c>
      <c r="L4772" s="3">
        <f t="shared" si="299"/>
        <v>2793</v>
      </c>
      <c r="M4772" s="3" t="str">
        <f>TEXT(Table3[[#This Row],[Date]], "mmmm")</f>
        <v>February</v>
      </c>
      <c r="N4772" s="3" t="str">
        <f>_xlfn.XLOOKUP(D4772,Customers!A:A,Customers!B:B )</f>
        <v>Jackson Inc</v>
      </c>
      <c r="O4772" s="3" t="str">
        <f>_xlfn.XLOOKUP(C4772,Books!A:A,Books!B:B)</f>
        <v>Ahead leg senior</v>
      </c>
      <c r="P4772" s="3" t="str">
        <f>INDEX(Customers!B:B,MATCH(D4772,Customers!A:A,0))</f>
        <v>Jackson Inc</v>
      </c>
    </row>
    <row r="4773" spans="1:16">
      <c r="A4773" t="s">
        <v>5420</v>
      </c>
      <c r="B4773" s="5">
        <v>44967</v>
      </c>
      <c r="C4773" t="s">
        <v>52</v>
      </c>
      <c r="D4773" t="s">
        <v>564</v>
      </c>
      <c r="E4773">
        <v>4</v>
      </c>
      <c r="F4773" t="str">
        <f t="shared" si="296"/>
        <v>normal</v>
      </c>
      <c r="G4773" s="3">
        <v>441</v>
      </c>
      <c r="H4773">
        <v>0</v>
      </c>
      <c r="I4773" t="str">
        <f t="shared" si="297"/>
        <v>full price</v>
      </c>
      <c r="J4773" s="3">
        <f>Table3[[#This Row],[Quantity_Sold]]*Table3[[#This Row],[Selling_Price]]</f>
        <v>1764</v>
      </c>
      <c r="K4773" s="3">
        <f t="shared" si="298"/>
        <v>0</v>
      </c>
      <c r="L4773" s="3">
        <f t="shared" si="299"/>
        <v>1764</v>
      </c>
      <c r="M4773" s="3" t="str">
        <f>TEXT(Table3[[#This Row],[Date]], "mmmm")</f>
        <v>February</v>
      </c>
      <c r="N4773" s="3" t="str">
        <f>_xlfn.XLOOKUP(D4773,Customers!A:A,Customers!B:B )</f>
        <v>Hernandez, Castaneda and Khan</v>
      </c>
      <c r="O4773" s="3" t="str">
        <f>_xlfn.XLOOKUP(C4773,Books!A:A,Books!B:B)</f>
        <v>Hope meet thing</v>
      </c>
      <c r="P4773" s="3" t="str">
        <f>INDEX(Customers!B:B,MATCH(D4773,Customers!A:A,0))</f>
        <v>Hernandez, Castaneda and Khan</v>
      </c>
    </row>
    <row r="4774" spans="1:16">
      <c r="A4774" t="s">
        <v>5421</v>
      </c>
      <c r="B4774" s="5">
        <v>44960</v>
      </c>
      <c r="C4774" t="s">
        <v>120</v>
      </c>
      <c r="D4774" t="s">
        <v>196</v>
      </c>
      <c r="E4774">
        <v>3</v>
      </c>
      <c r="F4774" t="str">
        <f t="shared" si="296"/>
        <v>normal</v>
      </c>
      <c r="G4774" s="3">
        <v>204</v>
      </c>
      <c r="H4774">
        <v>5</v>
      </c>
      <c r="I4774" t="str">
        <f t="shared" si="297"/>
        <v>discounted</v>
      </c>
      <c r="J4774" s="3">
        <f>Table3[[#This Row],[Quantity_Sold]]*Table3[[#This Row],[Selling_Price]]</f>
        <v>612</v>
      </c>
      <c r="K4774" s="3">
        <f t="shared" si="298"/>
        <v>10.199999999999999</v>
      </c>
      <c r="L4774" s="3">
        <f t="shared" si="299"/>
        <v>601.79999999999995</v>
      </c>
      <c r="M4774" s="3" t="str">
        <f>TEXT(Table3[[#This Row],[Date]], "mmmm")</f>
        <v>February</v>
      </c>
      <c r="N4774" s="3" t="str">
        <f>_xlfn.XLOOKUP(D4774,Customers!A:A,Customers!B:B )</f>
        <v>Martinez-Monroe</v>
      </c>
      <c r="O4774" s="3" t="str">
        <f>_xlfn.XLOOKUP(C4774,Books!A:A,Books!B:B)</f>
        <v>Expect turn</v>
      </c>
      <c r="P4774" s="3" t="str">
        <f>INDEX(Customers!B:B,MATCH(D4774,Customers!A:A,0))</f>
        <v>Martinez-Monroe</v>
      </c>
    </row>
    <row r="4775" spans="1:16">
      <c r="A4775" t="s">
        <v>5422</v>
      </c>
      <c r="B4775" s="5">
        <v>44963</v>
      </c>
      <c r="C4775" t="s">
        <v>32</v>
      </c>
      <c r="D4775" t="s">
        <v>566</v>
      </c>
      <c r="E4775">
        <v>3</v>
      </c>
      <c r="F4775" t="str">
        <f t="shared" si="296"/>
        <v>normal</v>
      </c>
      <c r="G4775" s="3">
        <v>186</v>
      </c>
      <c r="H4775">
        <v>10</v>
      </c>
      <c r="I4775" t="str">
        <f t="shared" si="297"/>
        <v>discounted</v>
      </c>
      <c r="J4775" s="3">
        <f>Table3[[#This Row],[Quantity_Sold]]*Table3[[#This Row],[Selling_Price]]</f>
        <v>558</v>
      </c>
      <c r="K4775" s="3">
        <f t="shared" si="298"/>
        <v>18.600000000000001</v>
      </c>
      <c r="L4775" s="3">
        <f t="shared" si="299"/>
        <v>539.4</v>
      </c>
      <c r="M4775" s="3" t="str">
        <f>TEXT(Table3[[#This Row],[Date]], "mmmm")</f>
        <v>February</v>
      </c>
      <c r="N4775" s="3" t="str">
        <f>_xlfn.XLOOKUP(D4775,Customers!A:A,Customers!B:B )</f>
        <v>Benson, Cervantes and Johnson</v>
      </c>
      <c r="O4775" s="3" t="str">
        <f>_xlfn.XLOOKUP(C4775,Books!A:A,Books!B:B)</f>
        <v>Charge along</v>
      </c>
      <c r="P4775" s="3" t="str">
        <f>INDEX(Customers!B:B,MATCH(D4775,Customers!A:A,0))</f>
        <v>Benson, Cervantes and Johnson</v>
      </c>
    </row>
    <row r="4776" spans="1:16">
      <c r="A4776" t="s">
        <v>5423</v>
      </c>
      <c r="B4776" s="5">
        <v>44972</v>
      </c>
      <c r="C4776" t="s">
        <v>74</v>
      </c>
      <c r="D4776" t="s">
        <v>386</v>
      </c>
      <c r="E4776">
        <v>9</v>
      </c>
      <c r="F4776" t="str">
        <f t="shared" si="296"/>
        <v>Bulk</v>
      </c>
      <c r="G4776" s="3">
        <v>347</v>
      </c>
      <c r="H4776">
        <v>5</v>
      </c>
      <c r="I4776" t="str">
        <f t="shared" si="297"/>
        <v>discounted</v>
      </c>
      <c r="J4776" s="3">
        <f>Table3[[#This Row],[Quantity_Sold]]*Table3[[#This Row],[Selling_Price]]</f>
        <v>3123</v>
      </c>
      <c r="K4776" s="3">
        <f t="shared" si="298"/>
        <v>17.350000000000001</v>
      </c>
      <c r="L4776" s="3">
        <f t="shared" si="299"/>
        <v>3105.65</v>
      </c>
      <c r="M4776" s="3" t="str">
        <f>TEXT(Table3[[#This Row],[Date]], "mmmm")</f>
        <v>February</v>
      </c>
      <c r="N4776" s="3" t="str">
        <f>_xlfn.XLOOKUP(D4776,Customers!A:A,Customers!B:B )</f>
        <v>Sullivan-Patterson</v>
      </c>
      <c r="O4776" s="3" t="str">
        <f>_xlfn.XLOOKUP(C4776,Books!A:A,Books!B:B)</f>
        <v>Think either pressure</v>
      </c>
      <c r="P4776" s="3" t="str">
        <f>INDEX(Customers!B:B,MATCH(D4776,Customers!A:A,0))</f>
        <v>Sullivan-Patterson</v>
      </c>
    </row>
    <row r="4777" spans="1:16">
      <c r="A4777" t="s">
        <v>5424</v>
      </c>
      <c r="B4777" s="5">
        <v>44972</v>
      </c>
      <c r="C4777" t="s">
        <v>120</v>
      </c>
      <c r="D4777" t="s">
        <v>560</v>
      </c>
      <c r="E4777">
        <v>4</v>
      </c>
      <c r="F4777" t="str">
        <f t="shared" si="296"/>
        <v>normal</v>
      </c>
      <c r="G4777" s="3">
        <v>204</v>
      </c>
      <c r="H4777">
        <v>0</v>
      </c>
      <c r="I4777" t="str">
        <f t="shared" si="297"/>
        <v>full price</v>
      </c>
      <c r="J4777" s="3">
        <f>Table3[[#This Row],[Quantity_Sold]]*Table3[[#This Row],[Selling_Price]]</f>
        <v>816</v>
      </c>
      <c r="K4777" s="3">
        <f t="shared" si="298"/>
        <v>0</v>
      </c>
      <c r="L4777" s="3">
        <f t="shared" si="299"/>
        <v>816</v>
      </c>
      <c r="M4777" s="3" t="str">
        <f>TEXT(Table3[[#This Row],[Date]], "mmmm")</f>
        <v>February</v>
      </c>
      <c r="N4777" s="3" t="str">
        <f>_xlfn.XLOOKUP(D4777,Customers!A:A,Customers!B:B )</f>
        <v>Ryan-Flynn</v>
      </c>
      <c r="O4777" s="3" t="str">
        <f>_xlfn.XLOOKUP(C4777,Books!A:A,Books!B:B)</f>
        <v>Expect turn</v>
      </c>
      <c r="P4777" s="3" t="str">
        <f>INDEX(Customers!B:B,MATCH(D4777,Customers!A:A,0))</f>
        <v>Ryan-Flynn</v>
      </c>
    </row>
    <row r="4778" spans="1:16">
      <c r="A4778" t="s">
        <v>5425</v>
      </c>
      <c r="B4778" s="5">
        <v>44981</v>
      </c>
      <c r="C4778" t="s">
        <v>106</v>
      </c>
      <c r="D4778" t="s">
        <v>366</v>
      </c>
      <c r="E4778">
        <v>1</v>
      </c>
      <c r="F4778" t="str">
        <f t="shared" si="296"/>
        <v>normal</v>
      </c>
      <c r="G4778" s="3">
        <v>219</v>
      </c>
      <c r="H4778">
        <v>10</v>
      </c>
      <c r="I4778" t="str">
        <f t="shared" si="297"/>
        <v>discounted</v>
      </c>
      <c r="J4778" s="3">
        <f>Table3[[#This Row],[Quantity_Sold]]*Table3[[#This Row],[Selling_Price]]</f>
        <v>219</v>
      </c>
      <c r="K4778" s="3">
        <f t="shared" si="298"/>
        <v>21.9</v>
      </c>
      <c r="L4778" s="3">
        <f t="shared" si="299"/>
        <v>197.1</v>
      </c>
      <c r="M4778" s="3" t="str">
        <f>TEXT(Table3[[#This Row],[Date]], "mmmm")</f>
        <v>February</v>
      </c>
      <c r="N4778" s="3" t="str">
        <f>_xlfn.XLOOKUP(D4778,Customers!A:A,Customers!B:B )</f>
        <v>Carr Ltd</v>
      </c>
      <c r="O4778" s="3" t="str">
        <f>_xlfn.XLOOKUP(C4778,Books!A:A,Books!B:B)</f>
        <v>Some may</v>
      </c>
      <c r="P4778" s="3" t="str">
        <f>INDEX(Customers!B:B,MATCH(D4778,Customers!A:A,0))</f>
        <v>Carr Ltd</v>
      </c>
    </row>
    <row r="4779" spans="1:16">
      <c r="A4779" t="s">
        <v>5426</v>
      </c>
      <c r="B4779" s="5">
        <v>44962</v>
      </c>
      <c r="C4779" t="s">
        <v>20</v>
      </c>
      <c r="D4779" t="s">
        <v>434</v>
      </c>
      <c r="E4779">
        <v>7</v>
      </c>
      <c r="F4779" t="str">
        <f t="shared" si="296"/>
        <v>Bulk</v>
      </c>
      <c r="G4779" s="3">
        <v>213</v>
      </c>
      <c r="H4779">
        <v>5</v>
      </c>
      <c r="I4779" t="str">
        <f t="shared" si="297"/>
        <v>discounted</v>
      </c>
      <c r="J4779" s="3">
        <f>Table3[[#This Row],[Quantity_Sold]]*Table3[[#This Row],[Selling_Price]]</f>
        <v>1491</v>
      </c>
      <c r="K4779" s="3">
        <f t="shared" si="298"/>
        <v>10.65</v>
      </c>
      <c r="L4779" s="3">
        <f t="shared" si="299"/>
        <v>1480.35</v>
      </c>
      <c r="M4779" s="3" t="str">
        <f>TEXT(Table3[[#This Row],[Date]], "mmmm")</f>
        <v>February</v>
      </c>
      <c r="N4779" s="3" t="str">
        <f>_xlfn.XLOOKUP(D4779,Customers!A:A,Customers!B:B )</f>
        <v>Gonzalez-Tran</v>
      </c>
      <c r="O4779" s="3" t="str">
        <f>_xlfn.XLOOKUP(C4779,Books!A:A,Books!B:B)</f>
        <v>System they</v>
      </c>
      <c r="P4779" s="3" t="str">
        <f>INDEX(Customers!B:B,MATCH(D4779,Customers!A:A,0))</f>
        <v>Gonzalez-Tran</v>
      </c>
    </row>
    <row r="4780" spans="1:16">
      <c r="A4780" t="s">
        <v>5427</v>
      </c>
      <c r="B4780" s="5">
        <v>44965</v>
      </c>
      <c r="C4780" t="s">
        <v>74</v>
      </c>
      <c r="D4780" t="s">
        <v>428</v>
      </c>
      <c r="E4780">
        <v>3</v>
      </c>
      <c r="F4780" t="str">
        <f t="shared" si="296"/>
        <v>normal</v>
      </c>
      <c r="G4780" s="3">
        <v>347</v>
      </c>
      <c r="H4780">
        <v>5</v>
      </c>
      <c r="I4780" t="str">
        <f t="shared" si="297"/>
        <v>discounted</v>
      </c>
      <c r="J4780" s="3">
        <f>Table3[[#This Row],[Quantity_Sold]]*Table3[[#This Row],[Selling_Price]]</f>
        <v>1041</v>
      </c>
      <c r="K4780" s="3">
        <f t="shared" si="298"/>
        <v>17.350000000000001</v>
      </c>
      <c r="L4780" s="3">
        <f t="shared" si="299"/>
        <v>1023.65</v>
      </c>
      <c r="M4780" s="3" t="str">
        <f>TEXT(Table3[[#This Row],[Date]], "mmmm")</f>
        <v>February</v>
      </c>
      <c r="N4780" s="3" t="str">
        <f>_xlfn.XLOOKUP(D4780,Customers!A:A,Customers!B:B )</f>
        <v>Daniels-Bond</v>
      </c>
      <c r="O4780" s="3" t="str">
        <f>_xlfn.XLOOKUP(C4780,Books!A:A,Books!B:B)</f>
        <v>Think either pressure</v>
      </c>
      <c r="P4780" s="3" t="str">
        <f>INDEX(Customers!B:B,MATCH(D4780,Customers!A:A,0))</f>
        <v>Daniels-Bond</v>
      </c>
    </row>
    <row r="4781" spans="1:16">
      <c r="A4781" t="s">
        <v>5428</v>
      </c>
      <c r="B4781" s="5">
        <v>44983</v>
      </c>
      <c r="C4781" t="s">
        <v>10</v>
      </c>
      <c r="D4781" t="s">
        <v>296</v>
      </c>
      <c r="E4781">
        <v>6</v>
      </c>
      <c r="F4781" t="str">
        <f t="shared" si="296"/>
        <v>Bulk</v>
      </c>
      <c r="G4781" s="3">
        <v>167</v>
      </c>
      <c r="H4781">
        <v>15</v>
      </c>
      <c r="I4781" t="str">
        <f t="shared" si="297"/>
        <v>discounted</v>
      </c>
      <c r="J4781" s="3">
        <f>Table3[[#This Row],[Quantity_Sold]]*Table3[[#This Row],[Selling_Price]]</f>
        <v>1002</v>
      </c>
      <c r="K4781" s="3">
        <f t="shared" si="298"/>
        <v>25.05</v>
      </c>
      <c r="L4781" s="3">
        <f t="shared" si="299"/>
        <v>976.95</v>
      </c>
      <c r="M4781" s="3" t="str">
        <f>TEXT(Table3[[#This Row],[Date]], "mmmm")</f>
        <v>February</v>
      </c>
      <c r="N4781" s="3" t="str">
        <f>_xlfn.XLOOKUP(D4781,Customers!A:A,Customers!B:B )</f>
        <v>Lee, Mullen and Hall</v>
      </c>
      <c r="O4781" s="3" t="str">
        <f>_xlfn.XLOOKUP(C4781,Books!A:A,Books!B:B)</f>
        <v>Late</v>
      </c>
      <c r="P4781" s="3" t="str">
        <f>INDEX(Customers!B:B,MATCH(D4781,Customers!A:A,0))</f>
        <v>Lee, Mullen and Hall</v>
      </c>
    </row>
    <row r="4782" spans="1:16">
      <c r="A4782" t="s">
        <v>5429</v>
      </c>
      <c r="B4782" s="5">
        <v>44962</v>
      </c>
      <c r="C4782" t="s">
        <v>104</v>
      </c>
      <c r="D4782" t="s">
        <v>628</v>
      </c>
      <c r="E4782">
        <v>7</v>
      </c>
      <c r="F4782" t="str">
        <f t="shared" si="296"/>
        <v>Bulk</v>
      </c>
      <c r="G4782" s="3">
        <v>465</v>
      </c>
      <c r="H4782">
        <v>5</v>
      </c>
      <c r="I4782" t="str">
        <f t="shared" si="297"/>
        <v>discounted</v>
      </c>
      <c r="J4782" s="3">
        <f>Table3[[#This Row],[Quantity_Sold]]*Table3[[#This Row],[Selling_Price]]</f>
        <v>3255</v>
      </c>
      <c r="K4782" s="3">
        <f t="shared" si="298"/>
        <v>23.25</v>
      </c>
      <c r="L4782" s="3">
        <f t="shared" si="299"/>
        <v>3231.75</v>
      </c>
      <c r="M4782" s="3" t="str">
        <f>TEXT(Table3[[#This Row],[Date]], "mmmm")</f>
        <v>February</v>
      </c>
      <c r="N4782" s="3" t="str">
        <f>_xlfn.XLOOKUP(D4782,Customers!A:A,Customers!B:B )</f>
        <v>Curtis Group</v>
      </c>
      <c r="O4782" s="3" t="str">
        <f>_xlfn.XLOOKUP(C4782,Books!A:A,Books!B:B)</f>
        <v>Process find daughter</v>
      </c>
      <c r="P4782" s="3" t="str">
        <f>INDEX(Customers!B:B,MATCH(D4782,Customers!A:A,0))</f>
        <v>Curtis Group</v>
      </c>
    </row>
    <row r="4783" spans="1:16">
      <c r="A4783" t="s">
        <v>5430</v>
      </c>
      <c r="B4783" s="5">
        <v>44978</v>
      </c>
      <c r="C4783" t="s">
        <v>96</v>
      </c>
      <c r="D4783" t="s">
        <v>176</v>
      </c>
      <c r="E4783">
        <v>10</v>
      </c>
      <c r="F4783" t="str">
        <f t="shared" si="296"/>
        <v>Bulk</v>
      </c>
      <c r="G4783" s="3">
        <v>396</v>
      </c>
      <c r="H4783">
        <v>5</v>
      </c>
      <c r="I4783" t="str">
        <f t="shared" si="297"/>
        <v>discounted</v>
      </c>
      <c r="J4783" s="3">
        <f>Table3[[#This Row],[Quantity_Sold]]*Table3[[#This Row],[Selling_Price]]</f>
        <v>3960</v>
      </c>
      <c r="K4783" s="3">
        <f t="shared" si="298"/>
        <v>19.8</v>
      </c>
      <c r="L4783" s="3">
        <f t="shared" si="299"/>
        <v>3940.2</v>
      </c>
      <c r="M4783" s="3" t="str">
        <f>TEXT(Table3[[#This Row],[Date]], "mmmm")</f>
        <v>February</v>
      </c>
      <c r="N4783" s="3" t="str">
        <f>_xlfn.XLOOKUP(D4783,Customers!A:A,Customers!B:B )</f>
        <v>Pierce, Cross and Solomon</v>
      </c>
      <c r="O4783" s="3" t="str">
        <f>_xlfn.XLOOKUP(C4783,Books!A:A,Books!B:B)</f>
        <v>Green city audience</v>
      </c>
      <c r="P4783" s="3" t="str">
        <f>INDEX(Customers!B:B,MATCH(D4783,Customers!A:A,0))</f>
        <v>Pierce, Cross and Solomon</v>
      </c>
    </row>
    <row r="4784" spans="1:16">
      <c r="A4784" t="s">
        <v>5431</v>
      </c>
      <c r="B4784" s="5">
        <v>44965</v>
      </c>
      <c r="C4784" t="s">
        <v>20</v>
      </c>
      <c r="D4784" t="s">
        <v>480</v>
      </c>
      <c r="E4784">
        <v>1</v>
      </c>
      <c r="F4784" t="str">
        <f t="shared" si="296"/>
        <v>normal</v>
      </c>
      <c r="G4784" s="3">
        <v>213</v>
      </c>
      <c r="H4784">
        <v>15</v>
      </c>
      <c r="I4784" t="str">
        <f t="shared" si="297"/>
        <v>discounted</v>
      </c>
      <c r="J4784" s="3">
        <f>Table3[[#This Row],[Quantity_Sold]]*Table3[[#This Row],[Selling_Price]]</f>
        <v>213</v>
      </c>
      <c r="K4784" s="3">
        <f t="shared" si="298"/>
        <v>31.95</v>
      </c>
      <c r="L4784" s="3">
        <f t="shared" si="299"/>
        <v>181.05</v>
      </c>
      <c r="M4784" s="3" t="str">
        <f>TEXT(Table3[[#This Row],[Date]], "mmmm")</f>
        <v>February</v>
      </c>
      <c r="N4784" s="3" t="str">
        <f>_xlfn.XLOOKUP(D4784,Customers!A:A,Customers!B:B )</f>
        <v>Jordan, Parker and Adams</v>
      </c>
      <c r="O4784" s="3" t="str">
        <f>_xlfn.XLOOKUP(C4784,Books!A:A,Books!B:B)</f>
        <v>System they</v>
      </c>
      <c r="P4784" s="3" t="str">
        <f>INDEX(Customers!B:B,MATCH(D4784,Customers!A:A,0))</f>
        <v>Jordan, Parker and Adams</v>
      </c>
    </row>
    <row r="4785" spans="1:16">
      <c r="A4785" t="s">
        <v>5432</v>
      </c>
      <c r="B4785" s="5">
        <v>44960</v>
      </c>
      <c r="C4785" t="s">
        <v>84</v>
      </c>
      <c r="D4785" t="s">
        <v>164</v>
      </c>
      <c r="E4785">
        <v>7</v>
      </c>
      <c r="F4785" t="str">
        <f t="shared" si="296"/>
        <v>Bulk</v>
      </c>
      <c r="G4785" s="3">
        <v>481</v>
      </c>
      <c r="H4785">
        <v>0</v>
      </c>
      <c r="I4785" t="str">
        <f t="shared" si="297"/>
        <v>full price</v>
      </c>
      <c r="J4785" s="3">
        <f>Table3[[#This Row],[Quantity_Sold]]*Table3[[#This Row],[Selling_Price]]</f>
        <v>3367</v>
      </c>
      <c r="K4785" s="3">
        <f t="shared" si="298"/>
        <v>0</v>
      </c>
      <c r="L4785" s="3">
        <f t="shared" si="299"/>
        <v>3367</v>
      </c>
      <c r="M4785" s="3" t="str">
        <f>TEXT(Table3[[#This Row],[Date]], "mmmm")</f>
        <v>February</v>
      </c>
      <c r="N4785" s="3" t="str">
        <f>_xlfn.XLOOKUP(D4785,Customers!A:A,Customers!B:B )</f>
        <v>Munoz, Black and Wilson</v>
      </c>
      <c r="O4785" s="3" t="str">
        <f>_xlfn.XLOOKUP(C4785,Books!A:A,Books!B:B)</f>
        <v>Statement back brother</v>
      </c>
      <c r="P4785" s="3" t="str">
        <f>INDEX(Customers!B:B,MATCH(D4785,Customers!A:A,0))</f>
        <v>Munoz, Black and Wilson</v>
      </c>
    </row>
    <row r="4786" spans="1:16">
      <c r="A4786" t="s">
        <v>5433</v>
      </c>
      <c r="B4786" s="5">
        <v>44958</v>
      </c>
      <c r="C4786" t="s">
        <v>30</v>
      </c>
      <c r="D4786" t="s">
        <v>262</v>
      </c>
      <c r="E4786">
        <v>2</v>
      </c>
      <c r="F4786" t="str">
        <f t="shared" si="296"/>
        <v>normal</v>
      </c>
      <c r="G4786" s="3">
        <v>281</v>
      </c>
      <c r="H4786">
        <v>15</v>
      </c>
      <c r="I4786" t="str">
        <f t="shared" si="297"/>
        <v>discounted</v>
      </c>
      <c r="J4786" s="3">
        <f>Table3[[#This Row],[Quantity_Sold]]*Table3[[#This Row],[Selling_Price]]</f>
        <v>562</v>
      </c>
      <c r="K4786" s="3">
        <f t="shared" si="298"/>
        <v>42.15</v>
      </c>
      <c r="L4786" s="3">
        <f t="shared" si="299"/>
        <v>519.85</v>
      </c>
      <c r="M4786" s="3" t="str">
        <f>TEXT(Table3[[#This Row],[Date]], "mmmm")</f>
        <v>February</v>
      </c>
      <c r="N4786" s="3" t="str">
        <f>_xlfn.XLOOKUP(D4786,Customers!A:A,Customers!B:B )</f>
        <v>Brown, Diaz and Freeman</v>
      </c>
      <c r="O4786" s="3" t="str">
        <f>_xlfn.XLOOKUP(C4786,Books!A:A,Books!B:B)</f>
        <v>Remember serve</v>
      </c>
      <c r="P4786" s="3" t="str">
        <f>INDEX(Customers!B:B,MATCH(D4786,Customers!A:A,0))</f>
        <v>Brown, Diaz and Freeman</v>
      </c>
    </row>
    <row r="4787" spans="1:16">
      <c r="A4787" t="s">
        <v>5434</v>
      </c>
      <c r="B4787" s="5">
        <v>44966</v>
      </c>
      <c r="C4787" t="s">
        <v>102</v>
      </c>
      <c r="D4787" t="s">
        <v>530</v>
      </c>
      <c r="E4787">
        <v>6</v>
      </c>
      <c r="F4787" t="str">
        <f t="shared" si="296"/>
        <v>Bulk</v>
      </c>
      <c r="G4787" s="3">
        <v>162</v>
      </c>
      <c r="H4787">
        <v>10</v>
      </c>
      <c r="I4787" t="str">
        <f t="shared" si="297"/>
        <v>discounted</v>
      </c>
      <c r="J4787" s="3">
        <f>Table3[[#This Row],[Quantity_Sold]]*Table3[[#This Row],[Selling_Price]]</f>
        <v>972</v>
      </c>
      <c r="K4787" s="3">
        <f t="shared" si="298"/>
        <v>16.2</v>
      </c>
      <c r="L4787" s="3">
        <f t="shared" si="299"/>
        <v>955.8</v>
      </c>
      <c r="M4787" s="3" t="str">
        <f>TEXT(Table3[[#This Row],[Date]], "mmmm")</f>
        <v>February</v>
      </c>
      <c r="N4787" s="3" t="str">
        <f>_xlfn.XLOOKUP(D4787,Customers!A:A,Customers!B:B )</f>
        <v>Prince Group</v>
      </c>
      <c r="O4787" s="3" t="str">
        <f>_xlfn.XLOOKUP(C4787,Books!A:A,Books!B:B)</f>
        <v>Effort same</v>
      </c>
      <c r="P4787" s="3" t="str">
        <f>INDEX(Customers!B:B,MATCH(D4787,Customers!A:A,0))</f>
        <v>Prince Group</v>
      </c>
    </row>
    <row r="4788" spans="1:16">
      <c r="A4788" t="s">
        <v>5435</v>
      </c>
      <c r="B4788" s="5">
        <v>44984</v>
      </c>
      <c r="C4788" t="s">
        <v>52</v>
      </c>
      <c r="D4788" t="s">
        <v>556</v>
      </c>
      <c r="E4788">
        <v>3</v>
      </c>
      <c r="F4788" t="str">
        <f t="shared" si="296"/>
        <v>normal</v>
      </c>
      <c r="G4788" s="3">
        <v>441</v>
      </c>
      <c r="H4788">
        <v>5</v>
      </c>
      <c r="I4788" t="str">
        <f t="shared" si="297"/>
        <v>discounted</v>
      </c>
      <c r="J4788" s="3">
        <f>Table3[[#This Row],[Quantity_Sold]]*Table3[[#This Row],[Selling_Price]]</f>
        <v>1323</v>
      </c>
      <c r="K4788" s="3">
        <f t="shared" si="298"/>
        <v>22.05</v>
      </c>
      <c r="L4788" s="3">
        <f t="shared" si="299"/>
        <v>1300.95</v>
      </c>
      <c r="M4788" s="3" t="str">
        <f>TEXT(Table3[[#This Row],[Date]], "mmmm")</f>
        <v>February</v>
      </c>
      <c r="N4788" s="3" t="str">
        <f>_xlfn.XLOOKUP(D4788,Customers!A:A,Customers!B:B )</f>
        <v>Richards Ltd</v>
      </c>
      <c r="O4788" s="3" t="str">
        <f>_xlfn.XLOOKUP(C4788,Books!A:A,Books!B:B)</f>
        <v>Hope meet thing</v>
      </c>
      <c r="P4788" s="3" t="str">
        <f>INDEX(Customers!B:B,MATCH(D4788,Customers!A:A,0))</f>
        <v>Richards Ltd</v>
      </c>
    </row>
    <row r="4789" spans="1:16">
      <c r="A4789" t="s">
        <v>5436</v>
      </c>
      <c r="B4789" s="5">
        <v>44960</v>
      </c>
      <c r="C4789" t="s">
        <v>44</v>
      </c>
      <c r="D4789" t="s">
        <v>446</v>
      </c>
      <c r="E4789">
        <v>8</v>
      </c>
      <c r="F4789" t="str">
        <f t="shared" si="296"/>
        <v>Bulk</v>
      </c>
      <c r="G4789" s="3">
        <v>295</v>
      </c>
      <c r="H4789">
        <v>5</v>
      </c>
      <c r="I4789" t="str">
        <f t="shared" si="297"/>
        <v>discounted</v>
      </c>
      <c r="J4789" s="3">
        <f>Table3[[#This Row],[Quantity_Sold]]*Table3[[#This Row],[Selling_Price]]</f>
        <v>2360</v>
      </c>
      <c r="K4789" s="3">
        <f t="shared" si="298"/>
        <v>14.75</v>
      </c>
      <c r="L4789" s="3">
        <f t="shared" si="299"/>
        <v>2345.25</v>
      </c>
      <c r="M4789" s="3" t="str">
        <f>TEXT(Table3[[#This Row],[Date]], "mmmm")</f>
        <v>February</v>
      </c>
      <c r="N4789" s="3" t="str">
        <f>_xlfn.XLOOKUP(D4789,Customers!A:A,Customers!B:B )</f>
        <v>Trevino LLC</v>
      </c>
      <c r="O4789" s="3" t="str">
        <f>_xlfn.XLOOKUP(C4789,Books!A:A,Books!B:B)</f>
        <v>Once suddenly</v>
      </c>
      <c r="P4789" s="3" t="str">
        <f>INDEX(Customers!B:B,MATCH(D4789,Customers!A:A,0))</f>
        <v>Trevino LLC</v>
      </c>
    </row>
    <row r="4790" spans="1:16">
      <c r="A4790" t="s">
        <v>5437</v>
      </c>
      <c r="B4790" s="5">
        <v>44967</v>
      </c>
      <c r="C4790" t="s">
        <v>18</v>
      </c>
      <c r="D4790" t="s">
        <v>216</v>
      </c>
      <c r="E4790">
        <v>4</v>
      </c>
      <c r="F4790" t="str">
        <f t="shared" si="296"/>
        <v>normal</v>
      </c>
      <c r="G4790" s="3">
        <v>500</v>
      </c>
      <c r="H4790">
        <v>10</v>
      </c>
      <c r="I4790" t="str">
        <f t="shared" si="297"/>
        <v>discounted</v>
      </c>
      <c r="J4790" s="3">
        <f>Table3[[#This Row],[Quantity_Sold]]*Table3[[#This Row],[Selling_Price]]</f>
        <v>2000</v>
      </c>
      <c r="K4790" s="3">
        <f t="shared" si="298"/>
        <v>50</v>
      </c>
      <c r="L4790" s="3">
        <f t="shared" si="299"/>
        <v>1950</v>
      </c>
      <c r="M4790" s="3" t="str">
        <f>TEXT(Table3[[#This Row],[Date]], "mmmm")</f>
        <v>February</v>
      </c>
      <c r="N4790" s="3" t="str">
        <f>_xlfn.XLOOKUP(D4790,Customers!A:A,Customers!B:B )</f>
        <v>Evans PLC</v>
      </c>
      <c r="O4790" s="3" t="str">
        <f>_xlfn.XLOOKUP(C4790,Books!A:A,Books!B:B)</f>
        <v>Cell become</v>
      </c>
      <c r="P4790" s="3" t="str">
        <f>INDEX(Customers!B:B,MATCH(D4790,Customers!A:A,0))</f>
        <v>Evans PLC</v>
      </c>
    </row>
    <row r="4791" spans="1:16">
      <c r="A4791" t="s">
        <v>5438</v>
      </c>
      <c r="B4791" s="5">
        <v>44977</v>
      </c>
      <c r="C4791" t="s">
        <v>34</v>
      </c>
      <c r="D4791" t="s">
        <v>440</v>
      </c>
      <c r="E4791">
        <v>4</v>
      </c>
      <c r="F4791" t="str">
        <f t="shared" si="296"/>
        <v>normal</v>
      </c>
      <c r="G4791" s="3">
        <v>284</v>
      </c>
      <c r="H4791">
        <v>15</v>
      </c>
      <c r="I4791" t="str">
        <f t="shared" si="297"/>
        <v>discounted</v>
      </c>
      <c r="J4791" s="3">
        <f>Table3[[#This Row],[Quantity_Sold]]*Table3[[#This Row],[Selling_Price]]</f>
        <v>1136</v>
      </c>
      <c r="K4791" s="3">
        <f t="shared" si="298"/>
        <v>42.6</v>
      </c>
      <c r="L4791" s="3">
        <f t="shared" si="299"/>
        <v>1093.4000000000001</v>
      </c>
      <c r="M4791" s="3" t="str">
        <f>TEXT(Table3[[#This Row],[Date]], "mmmm")</f>
        <v>February</v>
      </c>
      <c r="N4791" s="3" t="str">
        <f>_xlfn.XLOOKUP(D4791,Customers!A:A,Customers!B:B )</f>
        <v>Lopez Ltd</v>
      </c>
      <c r="O4791" s="3" t="str">
        <f>_xlfn.XLOOKUP(C4791,Books!A:A,Books!B:B)</f>
        <v>Against realize bill</v>
      </c>
      <c r="P4791" s="3" t="str">
        <f>INDEX(Customers!B:B,MATCH(D4791,Customers!A:A,0))</f>
        <v>Lopez Ltd</v>
      </c>
    </row>
    <row r="4792" spans="1:16">
      <c r="A4792" t="s">
        <v>5439</v>
      </c>
      <c r="B4792" s="5">
        <v>44980</v>
      </c>
      <c r="C4792" t="s">
        <v>112</v>
      </c>
      <c r="D4792" t="s">
        <v>254</v>
      </c>
      <c r="E4792">
        <v>5</v>
      </c>
      <c r="F4792" t="str">
        <f t="shared" si="296"/>
        <v>normal</v>
      </c>
      <c r="G4792" s="3">
        <v>462</v>
      </c>
      <c r="H4792">
        <v>10</v>
      </c>
      <c r="I4792" t="str">
        <f t="shared" si="297"/>
        <v>discounted</v>
      </c>
      <c r="J4792" s="3">
        <f>Table3[[#This Row],[Quantity_Sold]]*Table3[[#This Row],[Selling_Price]]</f>
        <v>2310</v>
      </c>
      <c r="K4792" s="3">
        <f t="shared" si="298"/>
        <v>46.2</v>
      </c>
      <c r="L4792" s="3">
        <f t="shared" si="299"/>
        <v>2263.8000000000002</v>
      </c>
      <c r="M4792" s="3" t="str">
        <f>TEXT(Table3[[#This Row],[Date]], "mmmm")</f>
        <v>February</v>
      </c>
      <c r="N4792" s="3" t="str">
        <f>_xlfn.XLOOKUP(D4792,Customers!A:A,Customers!B:B )</f>
        <v>Nielsen, Chandler and Erickson</v>
      </c>
      <c r="O4792" s="3" t="str">
        <f>_xlfn.XLOOKUP(C4792,Books!A:A,Books!B:B)</f>
        <v>Now stage</v>
      </c>
      <c r="P4792" s="3" t="str">
        <f>INDEX(Customers!B:B,MATCH(D4792,Customers!A:A,0))</f>
        <v>Nielsen, Chandler and Erickson</v>
      </c>
    </row>
    <row r="4793" spans="1:16">
      <c r="A4793" t="s">
        <v>5440</v>
      </c>
      <c r="B4793" s="5">
        <v>44981</v>
      </c>
      <c r="C4793" t="s">
        <v>50</v>
      </c>
      <c r="D4793" t="s">
        <v>192</v>
      </c>
      <c r="E4793">
        <v>6</v>
      </c>
      <c r="F4793" t="str">
        <f t="shared" si="296"/>
        <v>Bulk</v>
      </c>
      <c r="G4793" s="3">
        <v>269</v>
      </c>
      <c r="H4793">
        <v>5</v>
      </c>
      <c r="I4793" t="str">
        <f t="shared" si="297"/>
        <v>discounted</v>
      </c>
      <c r="J4793" s="3">
        <f>Table3[[#This Row],[Quantity_Sold]]*Table3[[#This Row],[Selling_Price]]</f>
        <v>1614</v>
      </c>
      <c r="K4793" s="3">
        <f t="shared" si="298"/>
        <v>13.45</v>
      </c>
      <c r="L4793" s="3">
        <f t="shared" si="299"/>
        <v>1600.55</v>
      </c>
      <c r="M4793" s="3" t="str">
        <f>TEXT(Table3[[#This Row],[Date]], "mmmm")</f>
        <v>February</v>
      </c>
      <c r="N4793" s="3" t="str">
        <f>_xlfn.XLOOKUP(D4793,Customers!A:A,Customers!B:B )</f>
        <v>Evans LLC</v>
      </c>
      <c r="O4793" s="3" t="str">
        <f>_xlfn.XLOOKUP(C4793,Books!A:A,Books!B:B)</f>
        <v>Course history</v>
      </c>
      <c r="P4793" s="3" t="str">
        <f>INDEX(Customers!B:B,MATCH(D4793,Customers!A:A,0))</f>
        <v>Evans LLC</v>
      </c>
    </row>
    <row r="4794" spans="1:16">
      <c r="A4794" t="s">
        <v>5441</v>
      </c>
      <c r="B4794" s="5">
        <v>44984</v>
      </c>
      <c r="C4794" t="s">
        <v>92</v>
      </c>
      <c r="D4794" t="s">
        <v>442</v>
      </c>
      <c r="E4794">
        <v>1</v>
      </c>
      <c r="F4794" t="str">
        <f t="shared" si="296"/>
        <v>normal</v>
      </c>
      <c r="G4794" s="3">
        <v>381</v>
      </c>
      <c r="H4794">
        <v>15</v>
      </c>
      <c r="I4794" t="str">
        <f t="shared" si="297"/>
        <v>discounted</v>
      </c>
      <c r="J4794" s="3">
        <f>Table3[[#This Row],[Quantity_Sold]]*Table3[[#This Row],[Selling_Price]]</f>
        <v>381</v>
      </c>
      <c r="K4794" s="3">
        <f t="shared" si="298"/>
        <v>57.15</v>
      </c>
      <c r="L4794" s="3">
        <f t="shared" si="299"/>
        <v>323.85000000000002</v>
      </c>
      <c r="M4794" s="3" t="str">
        <f>TEXT(Table3[[#This Row],[Date]], "mmmm")</f>
        <v>February</v>
      </c>
      <c r="N4794" s="3" t="str">
        <f>_xlfn.XLOOKUP(D4794,Customers!A:A,Customers!B:B )</f>
        <v>Terry-Simpson</v>
      </c>
      <c r="O4794" s="3" t="str">
        <f>_xlfn.XLOOKUP(C4794,Books!A:A,Books!B:B)</f>
        <v>Also general growth local</v>
      </c>
      <c r="P4794" s="3" t="str">
        <f>INDEX(Customers!B:B,MATCH(D4794,Customers!A:A,0))</f>
        <v>Terry-Simpson</v>
      </c>
    </row>
    <row r="4795" spans="1:16">
      <c r="A4795" t="s">
        <v>5442</v>
      </c>
      <c r="B4795" s="5">
        <v>44982</v>
      </c>
      <c r="C4795" t="s">
        <v>112</v>
      </c>
      <c r="D4795" t="s">
        <v>216</v>
      </c>
      <c r="E4795">
        <v>5</v>
      </c>
      <c r="F4795" t="str">
        <f t="shared" si="296"/>
        <v>normal</v>
      </c>
      <c r="G4795" s="3">
        <v>462</v>
      </c>
      <c r="H4795">
        <v>0</v>
      </c>
      <c r="I4795" t="str">
        <f t="shared" si="297"/>
        <v>full price</v>
      </c>
      <c r="J4795" s="3">
        <f>Table3[[#This Row],[Quantity_Sold]]*Table3[[#This Row],[Selling_Price]]</f>
        <v>2310</v>
      </c>
      <c r="K4795" s="3">
        <f t="shared" si="298"/>
        <v>0</v>
      </c>
      <c r="L4795" s="3">
        <f t="shared" si="299"/>
        <v>2310</v>
      </c>
      <c r="M4795" s="3" t="str">
        <f>TEXT(Table3[[#This Row],[Date]], "mmmm")</f>
        <v>February</v>
      </c>
      <c r="N4795" s="3" t="str">
        <f>_xlfn.XLOOKUP(D4795,Customers!A:A,Customers!B:B )</f>
        <v>Evans PLC</v>
      </c>
      <c r="O4795" s="3" t="str">
        <f>_xlfn.XLOOKUP(C4795,Books!A:A,Books!B:B)</f>
        <v>Now stage</v>
      </c>
      <c r="P4795" s="3" t="str">
        <f>INDEX(Customers!B:B,MATCH(D4795,Customers!A:A,0))</f>
        <v>Evans PLC</v>
      </c>
    </row>
    <row r="4796" spans="1:16">
      <c r="A4796" t="s">
        <v>5443</v>
      </c>
      <c r="B4796" s="5">
        <v>44975</v>
      </c>
      <c r="C4796" t="s">
        <v>64</v>
      </c>
      <c r="D4796" t="s">
        <v>478</v>
      </c>
      <c r="E4796">
        <v>9</v>
      </c>
      <c r="F4796" t="str">
        <f t="shared" si="296"/>
        <v>Bulk</v>
      </c>
      <c r="G4796" s="3">
        <v>487</v>
      </c>
      <c r="H4796">
        <v>15</v>
      </c>
      <c r="I4796" t="str">
        <f t="shared" si="297"/>
        <v>discounted</v>
      </c>
      <c r="J4796" s="3">
        <f>Table3[[#This Row],[Quantity_Sold]]*Table3[[#This Row],[Selling_Price]]</f>
        <v>4383</v>
      </c>
      <c r="K4796" s="3">
        <f t="shared" si="298"/>
        <v>73.05</v>
      </c>
      <c r="L4796" s="3">
        <f t="shared" si="299"/>
        <v>4309.95</v>
      </c>
      <c r="M4796" s="3" t="str">
        <f>TEXT(Table3[[#This Row],[Date]], "mmmm")</f>
        <v>February</v>
      </c>
      <c r="N4796" s="3" t="str">
        <f>_xlfn.XLOOKUP(D4796,Customers!A:A,Customers!B:B )</f>
        <v>Moran LLC</v>
      </c>
      <c r="O4796" s="3" t="str">
        <f>_xlfn.XLOOKUP(C4796,Books!A:A,Books!B:B)</f>
        <v>Health beyond back</v>
      </c>
      <c r="P4796" s="3" t="str">
        <f>INDEX(Customers!B:B,MATCH(D4796,Customers!A:A,0))</f>
        <v>Moran LLC</v>
      </c>
    </row>
    <row r="4797" spans="1:16">
      <c r="A4797" t="s">
        <v>5444</v>
      </c>
      <c r="B4797" s="5">
        <v>44962</v>
      </c>
      <c r="C4797" t="s">
        <v>118</v>
      </c>
      <c r="D4797" t="s">
        <v>434</v>
      </c>
      <c r="E4797">
        <v>10</v>
      </c>
      <c r="F4797" t="str">
        <f t="shared" si="296"/>
        <v>Bulk</v>
      </c>
      <c r="G4797" s="3">
        <v>192</v>
      </c>
      <c r="H4797">
        <v>5</v>
      </c>
      <c r="I4797" t="str">
        <f t="shared" si="297"/>
        <v>discounted</v>
      </c>
      <c r="J4797" s="3">
        <f>Table3[[#This Row],[Quantity_Sold]]*Table3[[#This Row],[Selling_Price]]</f>
        <v>1920</v>
      </c>
      <c r="K4797" s="3">
        <f t="shared" si="298"/>
        <v>9.6</v>
      </c>
      <c r="L4797" s="3">
        <f t="shared" si="299"/>
        <v>1910.4</v>
      </c>
      <c r="M4797" s="3" t="str">
        <f>TEXT(Table3[[#This Row],[Date]], "mmmm")</f>
        <v>February</v>
      </c>
      <c r="N4797" s="3" t="str">
        <f>_xlfn.XLOOKUP(D4797,Customers!A:A,Customers!B:B )</f>
        <v>Gonzalez-Tran</v>
      </c>
      <c r="O4797" s="3" t="str">
        <f>_xlfn.XLOOKUP(C4797,Books!A:A,Books!B:B)</f>
        <v>Attorney</v>
      </c>
      <c r="P4797" s="3" t="str">
        <f>INDEX(Customers!B:B,MATCH(D4797,Customers!A:A,0))</f>
        <v>Gonzalez-Tran</v>
      </c>
    </row>
    <row r="4798" spans="1:16">
      <c r="A4798" t="s">
        <v>5445</v>
      </c>
      <c r="B4798" s="5">
        <v>44958</v>
      </c>
      <c r="C4798" t="s">
        <v>26</v>
      </c>
      <c r="D4798" t="s">
        <v>448</v>
      </c>
      <c r="E4798">
        <v>1</v>
      </c>
      <c r="F4798" t="str">
        <f t="shared" si="296"/>
        <v>normal</v>
      </c>
      <c r="G4798" s="3">
        <v>210</v>
      </c>
      <c r="H4798">
        <v>5</v>
      </c>
      <c r="I4798" t="str">
        <f t="shared" si="297"/>
        <v>discounted</v>
      </c>
      <c r="J4798" s="3">
        <f>Table3[[#This Row],[Quantity_Sold]]*Table3[[#This Row],[Selling_Price]]</f>
        <v>210</v>
      </c>
      <c r="K4798" s="3">
        <f t="shared" si="298"/>
        <v>10.5</v>
      </c>
      <c r="L4798" s="3">
        <f t="shared" si="299"/>
        <v>199.5</v>
      </c>
      <c r="M4798" s="3" t="str">
        <f>TEXT(Table3[[#This Row],[Date]], "mmmm")</f>
        <v>February</v>
      </c>
      <c r="N4798" s="3" t="str">
        <f>_xlfn.XLOOKUP(D4798,Customers!A:A,Customers!B:B )</f>
        <v>Blair, Gibson and Patel</v>
      </c>
      <c r="O4798" s="3" t="str">
        <f>_xlfn.XLOOKUP(C4798,Books!A:A,Books!B:B)</f>
        <v>Nearly material</v>
      </c>
      <c r="P4798" s="3" t="str">
        <f>INDEX(Customers!B:B,MATCH(D4798,Customers!A:A,0))</f>
        <v>Blair, Gibson and Patel</v>
      </c>
    </row>
    <row r="4799" spans="1:16">
      <c r="A4799" t="s">
        <v>5446</v>
      </c>
      <c r="B4799" s="5">
        <v>44968</v>
      </c>
      <c r="C4799" t="s">
        <v>70</v>
      </c>
      <c r="D4799" t="s">
        <v>508</v>
      </c>
      <c r="E4799">
        <v>3</v>
      </c>
      <c r="F4799" t="str">
        <f t="shared" si="296"/>
        <v>normal</v>
      </c>
      <c r="G4799" s="3">
        <v>370</v>
      </c>
      <c r="H4799">
        <v>5</v>
      </c>
      <c r="I4799" t="str">
        <f t="shared" si="297"/>
        <v>discounted</v>
      </c>
      <c r="J4799" s="3">
        <f>Table3[[#This Row],[Quantity_Sold]]*Table3[[#This Row],[Selling_Price]]</f>
        <v>1110</v>
      </c>
      <c r="K4799" s="3">
        <f t="shared" si="298"/>
        <v>18.5</v>
      </c>
      <c r="L4799" s="3">
        <f t="shared" si="299"/>
        <v>1091.5</v>
      </c>
      <c r="M4799" s="3" t="str">
        <f>TEXT(Table3[[#This Row],[Date]], "mmmm")</f>
        <v>February</v>
      </c>
      <c r="N4799" s="3" t="str">
        <f>_xlfn.XLOOKUP(D4799,Customers!A:A,Customers!B:B )</f>
        <v>George, Howard and Mcdaniel</v>
      </c>
      <c r="O4799" s="3" t="str">
        <f>_xlfn.XLOOKUP(C4799,Books!A:A,Books!B:B)</f>
        <v>Assume wrong</v>
      </c>
      <c r="P4799" s="3" t="str">
        <f>INDEX(Customers!B:B,MATCH(D4799,Customers!A:A,0))</f>
        <v>George, Howard and Mcdaniel</v>
      </c>
    </row>
    <row r="4800" spans="1:16">
      <c r="A4800" t="s">
        <v>5447</v>
      </c>
      <c r="B4800" s="5">
        <v>44984</v>
      </c>
      <c r="C4800" t="s">
        <v>46</v>
      </c>
      <c r="D4800" t="s">
        <v>544</v>
      </c>
      <c r="E4800">
        <v>10</v>
      </c>
      <c r="F4800" t="str">
        <f t="shared" si="296"/>
        <v>Bulk</v>
      </c>
      <c r="G4800" s="3">
        <v>167</v>
      </c>
      <c r="H4800">
        <v>15</v>
      </c>
      <c r="I4800" t="str">
        <f t="shared" si="297"/>
        <v>discounted</v>
      </c>
      <c r="J4800" s="3">
        <f>Table3[[#This Row],[Quantity_Sold]]*Table3[[#This Row],[Selling_Price]]</f>
        <v>1670</v>
      </c>
      <c r="K4800" s="3">
        <f t="shared" si="298"/>
        <v>25.05</v>
      </c>
      <c r="L4800" s="3">
        <f t="shared" si="299"/>
        <v>1644.95</v>
      </c>
      <c r="M4800" s="3" t="str">
        <f>TEXT(Table3[[#This Row],[Date]], "mmmm")</f>
        <v>February</v>
      </c>
      <c r="N4800" s="3" t="str">
        <f>_xlfn.XLOOKUP(D4800,Customers!A:A,Customers!B:B )</f>
        <v>Lee Ltd</v>
      </c>
      <c r="O4800" s="3" t="str">
        <f>_xlfn.XLOOKUP(C4800,Books!A:A,Books!B:B)</f>
        <v>Result population age</v>
      </c>
      <c r="P4800" s="3" t="str">
        <f>INDEX(Customers!B:B,MATCH(D4800,Customers!A:A,0))</f>
        <v>Lee Ltd</v>
      </c>
    </row>
    <row r="4801" spans="1:16">
      <c r="A4801" t="s">
        <v>5448</v>
      </c>
      <c r="B4801" s="5">
        <v>44977</v>
      </c>
      <c r="C4801" t="s">
        <v>80</v>
      </c>
      <c r="D4801" t="s">
        <v>174</v>
      </c>
      <c r="E4801">
        <v>2</v>
      </c>
      <c r="F4801" t="str">
        <f t="shared" si="296"/>
        <v>normal</v>
      </c>
      <c r="G4801" s="3">
        <v>164</v>
      </c>
      <c r="H4801">
        <v>5</v>
      </c>
      <c r="I4801" t="str">
        <f t="shared" si="297"/>
        <v>discounted</v>
      </c>
      <c r="J4801" s="3">
        <f>Table3[[#This Row],[Quantity_Sold]]*Table3[[#This Row],[Selling_Price]]</f>
        <v>328</v>
      </c>
      <c r="K4801" s="3">
        <f t="shared" si="298"/>
        <v>8.1999999999999993</v>
      </c>
      <c r="L4801" s="3">
        <f t="shared" si="299"/>
        <v>319.8</v>
      </c>
      <c r="M4801" s="3" t="str">
        <f>TEXT(Table3[[#This Row],[Date]], "mmmm")</f>
        <v>February</v>
      </c>
      <c r="N4801" s="3" t="str">
        <f>_xlfn.XLOOKUP(D4801,Customers!A:A,Customers!B:B )</f>
        <v>Martinez, Burch and Bates</v>
      </c>
      <c r="O4801" s="3" t="str">
        <f>_xlfn.XLOOKUP(C4801,Books!A:A,Books!B:B)</f>
        <v>Can apply</v>
      </c>
      <c r="P4801" s="3" t="str">
        <f>INDEX(Customers!B:B,MATCH(D4801,Customers!A:A,0))</f>
        <v>Martinez, Burch and Bates</v>
      </c>
    </row>
  </sheetData>
  <dataValidations count="4">
    <dataValidation type="list" allowBlank="1" showInputMessage="1" showErrorMessage="1" sqref="T6" xr:uid="{1D3D59DC-E9C4-44AF-A889-9A6D015EAF61}">
      <formula1>$O$1:$O$4801</formula1>
    </dataValidation>
    <dataValidation type="list" allowBlank="1" showInputMessage="1" showErrorMessage="1" sqref="U5" xr:uid="{403D0BE5-74FD-4739-8257-657DE308337A}">
      <formula1>$A$1:$P$1</formula1>
    </dataValidation>
    <dataValidation type="list" allowBlank="1" showInputMessage="1" showErrorMessage="1" sqref="T10" xr:uid="{4E527C0F-94FA-4A39-8633-D9035E7FB456}">
      <formula1>$O$2:$O$4801</formula1>
    </dataValidation>
    <dataValidation allowBlank="1" showInputMessage="1" showErrorMessage="1" sqref="U10" xr:uid="{E4EF1951-0310-43F4-A0CB-69EACC135B81}"/>
  </dataValidations>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71904-0F90-4D89-A31C-10B5A47EE544}">
  <dimension ref="A1:Q15"/>
  <sheetViews>
    <sheetView showGridLines="0" workbookViewId="0">
      <selection activeCell="I6" sqref="I6"/>
    </sheetView>
  </sheetViews>
  <sheetFormatPr defaultRowHeight="15"/>
  <cols>
    <col min="1" max="2" width="9.140625" style="14"/>
    <col min="3" max="3" width="30.28515625" style="14" bestFit="1" customWidth="1"/>
    <col min="4" max="8" width="9.140625" style="14"/>
    <col min="9" max="9" width="21.42578125" style="14" bestFit="1" customWidth="1"/>
    <col min="10" max="16384" width="9.140625" style="14"/>
  </cols>
  <sheetData>
    <row r="1" spans="1:17" ht="32.25">
      <c r="A1" s="19" t="s">
        <v>5449</v>
      </c>
      <c r="B1" s="19"/>
      <c r="C1" s="19"/>
      <c r="D1" s="19"/>
      <c r="E1" s="19"/>
      <c r="F1" s="19"/>
      <c r="G1" s="19"/>
      <c r="H1" s="19"/>
      <c r="I1" s="19"/>
      <c r="J1" s="19"/>
      <c r="K1" s="19"/>
      <c r="L1" s="19"/>
      <c r="M1" s="19"/>
      <c r="N1" s="19"/>
      <c r="O1" s="19"/>
      <c r="P1" s="19"/>
      <c r="Q1" s="19"/>
    </row>
    <row r="3" spans="1:17">
      <c r="I3" t="s">
        <v>5450</v>
      </c>
    </row>
    <row r="4" spans="1:17" ht="15.75">
      <c r="I4" s="16">
        <v>8622570.4500000626</v>
      </c>
    </row>
    <row r="7" spans="1:17">
      <c r="C7" s="15"/>
      <c r="I7" t="s">
        <v>5451</v>
      </c>
    </row>
    <row r="8" spans="1:17" ht="18.75">
      <c r="I8" s="18">
        <v>26419</v>
      </c>
    </row>
    <row r="11" spans="1:17">
      <c r="I11" t="s">
        <v>5452</v>
      </c>
    </row>
    <row r="12" spans="1:17" ht="15.75">
      <c r="I12" s="16">
        <v>117643.55000000089</v>
      </c>
    </row>
    <row r="14" spans="1:17">
      <c r="I14" t="s">
        <v>5453</v>
      </c>
    </row>
    <row r="15" spans="1:17" ht="15.75">
      <c r="I15" s="17">
        <v>7.3989583333333337</v>
      </c>
    </row>
  </sheetData>
  <mergeCells count="1">
    <mergeCell ref="A1:Q1"/>
  </mergeCells>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0344B-101E-4BE2-9633-73AE47436523}">
  <dimension ref="A1:B30"/>
  <sheetViews>
    <sheetView workbookViewId="0">
      <selection activeCell="B4" sqref="B4"/>
    </sheetView>
  </sheetViews>
  <sheetFormatPr defaultRowHeight="15"/>
  <cols>
    <col min="1" max="1" width="11.42578125" bestFit="1" customWidth="1"/>
    <col min="2" max="2" width="19.140625" bestFit="1" customWidth="1"/>
  </cols>
  <sheetData>
    <row r="1" spans="1:2">
      <c r="A1" s="8" t="s">
        <v>635</v>
      </c>
      <c r="B1" t="s">
        <v>5454</v>
      </c>
    </row>
    <row r="2" spans="1:2">
      <c r="A2" s="5">
        <v>44958</v>
      </c>
      <c r="B2" s="3">
        <v>320521.90000000014</v>
      </c>
    </row>
    <row r="3" spans="1:2">
      <c r="A3" s="5">
        <v>44959</v>
      </c>
      <c r="B3" s="3">
        <v>293589.25000000006</v>
      </c>
    </row>
    <row r="4" spans="1:2">
      <c r="A4" s="5">
        <v>44960</v>
      </c>
      <c r="B4" s="3">
        <v>317424.60000000003</v>
      </c>
    </row>
    <row r="5" spans="1:2">
      <c r="A5" s="5">
        <v>44961</v>
      </c>
      <c r="B5" s="3">
        <v>328359.7</v>
      </c>
    </row>
    <row r="6" spans="1:2">
      <c r="A6" s="5">
        <v>44962</v>
      </c>
      <c r="B6" s="3">
        <v>293576.4499999999</v>
      </c>
    </row>
    <row r="7" spans="1:2">
      <c r="A7" s="5">
        <v>44963</v>
      </c>
      <c r="B7" s="3">
        <v>288033.45000000007</v>
      </c>
    </row>
    <row r="8" spans="1:2">
      <c r="A8" s="5">
        <v>44964</v>
      </c>
      <c r="B8" s="3">
        <v>390381.45000000007</v>
      </c>
    </row>
    <row r="9" spans="1:2">
      <c r="A9" s="5">
        <v>44965</v>
      </c>
      <c r="B9" s="3">
        <v>293271.85000000003</v>
      </c>
    </row>
    <row r="10" spans="1:2">
      <c r="A10" s="5">
        <v>44966</v>
      </c>
      <c r="B10" s="3">
        <v>319642.89999999991</v>
      </c>
    </row>
    <row r="11" spans="1:2">
      <c r="A11" s="5">
        <v>44967</v>
      </c>
      <c r="B11" s="3">
        <v>298493.5</v>
      </c>
    </row>
    <row r="12" spans="1:2">
      <c r="A12" s="5">
        <v>44968</v>
      </c>
      <c r="B12" s="3">
        <v>262695.40000000014</v>
      </c>
    </row>
    <row r="13" spans="1:2">
      <c r="A13" s="5">
        <v>44969</v>
      </c>
      <c r="B13" s="3">
        <v>281665.30000000016</v>
      </c>
    </row>
    <row r="14" spans="1:2">
      <c r="A14" s="5">
        <v>44970</v>
      </c>
      <c r="B14" s="3">
        <v>280901.50000000012</v>
      </c>
    </row>
    <row r="15" spans="1:2">
      <c r="A15" s="5">
        <v>44971</v>
      </c>
      <c r="B15" s="3">
        <v>342664.75000000012</v>
      </c>
    </row>
    <row r="16" spans="1:2">
      <c r="A16" s="5">
        <v>44972</v>
      </c>
      <c r="B16" s="3">
        <v>323345.45000000013</v>
      </c>
    </row>
    <row r="17" spans="1:2">
      <c r="A17" s="5">
        <v>44973</v>
      </c>
      <c r="B17" s="3">
        <v>331626.00000000012</v>
      </c>
    </row>
    <row r="18" spans="1:2">
      <c r="A18" s="5">
        <v>44974</v>
      </c>
      <c r="B18" s="3">
        <v>267525.34999999998</v>
      </c>
    </row>
    <row r="19" spans="1:2">
      <c r="A19" s="5">
        <v>44975</v>
      </c>
      <c r="B19" s="3">
        <v>296236.34999999998</v>
      </c>
    </row>
    <row r="20" spans="1:2">
      <c r="A20" s="5">
        <v>44976</v>
      </c>
      <c r="B20" s="3">
        <v>317588.09999999998</v>
      </c>
    </row>
    <row r="21" spans="1:2">
      <c r="A21" s="5">
        <v>44977</v>
      </c>
      <c r="B21" s="3">
        <v>320866.00000000006</v>
      </c>
    </row>
    <row r="22" spans="1:2">
      <c r="A22" s="5">
        <v>44978</v>
      </c>
      <c r="B22" s="3">
        <v>314110.79999999993</v>
      </c>
    </row>
    <row r="23" spans="1:2">
      <c r="A23" s="5">
        <v>44979</v>
      </c>
      <c r="B23" s="3">
        <v>314616.80000000005</v>
      </c>
    </row>
    <row r="24" spans="1:2">
      <c r="A24" s="5">
        <v>44980</v>
      </c>
      <c r="B24" s="3">
        <v>330623.65000000002</v>
      </c>
    </row>
    <row r="25" spans="1:2">
      <c r="A25" s="5">
        <v>44981</v>
      </c>
      <c r="B25" s="3">
        <v>269686.24999999988</v>
      </c>
    </row>
    <row r="26" spans="1:2">
      <c r="A26" s="5">
        <v>44982</v>
      </c>
      <c r="B26" s="3">
        <v>294605.09999999998</v>
      </c>
    </row>
    <row r="27" spans="1:2">
      <c r="A27" s="5">
        <v>44983</v>
      </c>
      <c r="B27" s="3">
        <v>318490.7</v>
      </c>
    </row>
    <row r="28" spans="1:2">
      <c r="A28" s="5">
        <v>44984</v>
      </c>
      <c r="B28" s="3">
        <v>328989.8000000001</v>
      </c>
    </row>
    <row r="29" spans="1:2">
      <c r="A29" s="5">
        <v>44985</v>
      </c>
      <c r="B29" s="3">
        <v>283038.10000000009</v>
      </c>
    </row>
    <row r="30" spans="1:2">
      <c r="A30" s="5" t="s">
        <v>5455</v>
      </c>
      <c r="B30" s="3">
        <v>8622570.4499999993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BE4E7-93CD-4452-812A-28F5FC81C1FD}">
  <dimension ref="A1:B251"/>
  <sheetViews>
    <sheetView workbookViewId="0">
      <selection activeCell="B9" sqref="B9"/>
    </sheetView>
  </sheetViews>
  <sheetFormatPr defaultRowHeight="15"/>
  <cols>
    <col min="1" max="1" width="30" bestFit="1" customWidth="1"/>
    <col min="2" max="2" width="19.140625" bestFit="1" customWidth="1"/>
  </cols>
  <sheetData>
    <row r="1" spans="1:2">
      <c r="A1" s="8" t="s">
        <v>644</v>
      </c>
      <c r="B1" t="s">
        <v>5454</v>
      </c>
    </row>
    <row r="2" spans="1:2">
      <c r="A2" t="s">
        <v>597</v>
      </c>
      <c r="B2" s="3">
        <v>21222.249999999996</v>
      </c>
    </row>
    <row r="3" spans="1:2">
      <c r="A3" t="s">
        <v>379</v>
      </c>
      <c r="B3" s="3">
        <v>32559.350000000009</v>
      </c>
    </row>
    <row r="4" spans="1:2">
      <c r="A4" t="s">
        <v>231</v>
      </c>
      <c r="B4" s="3">
        <v>40357.599999999999</v>
      </c>
    </row>
    <row r="5" spans="1:2">
      <c r="A5" t="s">
        <v>461</v>
      </c>
      <c r="B5" s="3">
        <v>27918.799999999999</v>
      </c>
    </row>
    <row r="6" spans="1:2">
      <c r="A6" t="s">
        <v>235</v>
      </c>
      <c r="B6" s="3">
        <v>21374.85</v>
      </c>
    </row>
    <row r="7" spans="1:2">
      <c r="A7" t="s">
        <v>315</v>
      </c>
      <c r="B7" s="3">
        <v>45356.5</v>
      </c>
    </row>
    <row r="8" spans="1:2">
      <c r="A8" t="s">
        <v>499</v>
      </c>
      <c r="B8" s="3">
        <v>32723.349999999995</v>
      </c>
    </row>
    <row r="9" spans="1:2">
      <c r="A9" t="s">
        <v>369</v>
      </c>
      <c r="B9" s="3">
        <v>51243.45</v>
      </c>
    </row>
    <row r="10" spans="1:2">
      <c r="A10" t="s">
        <v>483</v>
      </c>
      <c r="B10" s="3">
        <v>30345.149999999994</v>
      </c>
    </row>
    <row r="11" spans="1:2">
      <c r="A11" t="s">
        <v>417</v>
      </c>
      <c r="B11" s="3">
        <v>38848.700000000004</v>
      </c>
    </row>
    <row r="12" spans="1:2">
      <c r="A12" t="s">
        <v>585</v>
      </c>
      <c r="B12" s="3">
        <v>23002.550000000003</v>
      </c>
    </row>
    <row r="13" spans="1:2">
      <c r="A13" t="s">
        <v>201</v>
      </c>
      <c r="B13" s="3">
        <v>15047.35</v>
      </c>
    </row>
    <row r="14" spans="1:2">
      <c r="A14" t="s">
        <v>457</v>
      </c>
      <c r="B14" s="3">
        <v>25997.949999999997</v>
      </c>
    </row>
    <row r="15" spans="1:2">
      <c r="A15" t="s">
        <v>469</v>
      </c>
      <c r="B15" s="3">
        <v>27440.15</v>
      </c>
    </row>
    <row r="16" spans="1:2">
      <c r="A16" t="s">
        <v>381</v>
      </c>
      <c r="B16" s="3">
        <v>29551.350000000002</v>
      </c>
    </row>
    <row r="17" spans="1:2">
      <c r="A17" t="s">
        <v>213</v>
      </c>
      <c r="B17" s="3">
        <v>29063.149999999998</v>
      </c>
    </row>
    <row r="18" spans="1:2">
      <c r="A18" t="s">
        <v>595</v>
      </c>
      <c r="B18" s="3">
        <v>47952.100000000006</v>
      </c>
    </row>
    <row r="19" spans="1:2">
      <c r="A19" t="s">
        <v>281</v>
      </c>
      <c r="B19" s="3">
        <v>23097.100000000002</v>
      </c>
    </row>
    <row r="20" spans="1:2">
      <c r="A20" t="s">
        <v>533</v>
      </c>
      <c r="B20" s="3">
        <v>38609.550000000003</v>
      </c>
    </row>
    <row r="21" spans="1:2">
      <c r="A21" t="s">
        <v>567</v>
      </c>
      <c r="B21" s="3">
        <v>38540.800000000003</v>
      </c>
    </row>
    <row r="22" spans="1:2">
      <c r="A22" t="s">
        <v>227</v>
      </c>
      <c r="B22" s="3">
        <v>27919.550000000007</v>
      </c>
    </row>
    <row r="23" spans="1:2">
      <c r="A23" t="s">
        <v>449</v>
      </c>
      <c r="B23" s="3">
        <v>53166.100000000006</v>
      </c>
    </row>
    <row r="24" spans="1:2">
      <c r="A24" t="s">
        <v>173</v>
      </c>
      <c r="B24" s="3">
        <v>26667.300000000007</v>
      </c>
    </row>
    <row r="25" spans="1:2">
      <c r="A25" t="s">
        <v>137</v>
      </c>
      <c r="B25" s="3">
        <v>46108.44999999999</v>
      </c>
    </row>
    <row r="26" spans="1:2">
      <c r="A26" t="s">
        <v>154</v>
      </c>
      <c r="B26" s="3">
        <v>77967.050000000017</v>
      </c>
    </row>
    <row r="27" spans="1:2">
      <c r="A27" t="s">
        <v>158</v>
      </c>
      <c r="B27" s="3">
        <v>33998.35</v>
      </c>
    </row>
    <row r="28" spans="1:2">
      <c r="A28" t="s">
        <v>263</v>
      </c>
      <c r="B28" s="3">
        <v>31392.399999999998</v>
      </c>
    </row>
    <row r="29" spans="1:2">
      <c r="A29" t="s">
        <v>415</v>
      </c>
      <c r="B29" s="3">
        <v>28678.350000000002</v>
      </c>
    </row>
    <row r="30" spans="1:2">
      <c r="A30" t="s">
        <v>437</v>
      </c>
      <c r="B30" s="3">
        <v>48913.85</v>
      </c>
    </row>
    <row r="31" spans="1:2">
      <c r="A31" t="s">
        <v>307</v>
      </c>
      <c r="B31" s="3">
        <v>30136.5</v>
      </c>
    </row>
    <row r="32" spans="1:2">
      <c r="A32" t="s">
        <v>581</v>
      </c>
      <c r="B32" s="3">
        <v>33758.9</v>
      </c>
    </row>
    <row r="33" spans="1:2">
      <c r="A33" t="s">
        <v>393</v>
      </c>
      <c r="B33" s="3">
        <v>35537.599999999999</v>
      </c>
    </row>
    <row r="34" spans="1:2">
      <c r="A34" t="s">
        <v>423</v>
      </c>
      <c r="B34" s="3">
        <v>32882.050000000003</v>
      </c>
    </row>
    <row r="35" spans="1:2">
      <c r="A35" t="s">
        <v>245</v>
      </c>
      <c r="B35" s="3">
        <v>39101.05000000001</v>
      </c>
    </row>
    <row r="36" spans="1:2">
      <c r="A36" t="s">
        <v>403</v>
      </c>
      <c r="B36" s="3">
        <v>53288.549999999996</v>
      </c>
    </row>
    <row r="37" spans="1:2">
      <c r="A37" t="s">
        <v>329</v>
      </c>
      <c r="B37" s="3">
        <v>15440.95</v>
      </c>
    </row>
    <row r="38" spans="1:2">
      <c r="A38" t="s">
        <v>148</v>
      </c>
      <c r="B38" s="3">
        <v>47302.799999999996</v>
      </c>
    </row>
    <row r="39" spans="1:2">
      <c r="A39" t="s">
        <v>367</v>
      </c>
      <c r="B39" s="3">
        <v>34871.4</v>
      </c>
    </row>
    <row r="40" spans="1:2">
      <c r="A40" t="s">
        <v>555</v>
      </c>
      <c r="B40" s="3">
        <v>26251.9</v>
      </c>
    </row>
    <row r="41" spans="1:2">
      <c r="A41" t="s">
        <v>517</v>
      </c>
      <c r="B41" s="3">
        <v>39078.100000000006</v>
      </c>
    </row>
    <row r="42" spans="1:2">
      <c r="A42" t="s">
        <v>142</v>
      </c>
      <c r="B42" s="3">
        <v>31344.500000000004</v>
      </c>
    </row>
    <row r="43" spans="1:2">
      <c r="A43" t="s">
        <v>599</v>
      </c>
      <c r="B43" s="3">
        <v>34542.850000000006</v>
      </c>
    </row>
    <row r="44" spans="1:2">
      <c r="A44" t="s">
        <v>401</v>
      </c>
      <c r="B44" s="3">
        <v>42850.700000000004</v>
      </c>
    </row>
    <row r="45" spans="1:2">
      <c r="A45" t="s">
        <v>587</v>
      </c>
      <c r="B45" s="3">
        <v>44248.600000000006</v>
      </c>
    </row>
    <row r="46" spans="1:2">
      <c r="A46" t="s">
        <v>515</v>
      </c>
      <c r="B46" s="3">
        <v>28256.850000000002</v>
      </c>
    </row>
    <row r="47" spans="1:2">
      <c r="A47" t="s">
        <v>251</v>
      </c>
      <c r="B47" s="3">
        <v>29485.7</v>
      </c>
    </row>
    <row r="48" spans="1:2">
      <c r="A48" t="s">
        <v>195</v>
      </c>
      <c r="B48" s="3">
        <v>42946.75</v>
      </c>
    </row>
    <row r="49" spans="1:2">
      <c r="A49" t="s">
        <v>343</v>
      </c>
      <c r="B49" s="3">
        <v>50865.049999999996</v>
      </c>
    </row>
    <row r="50" spans="1:2">
      <c r="A50" t="s">
        <v>621</v>
      </c>
      <c r="B50" s="3">
        <v>28768.400000000001</v>
      </c>
    </row>
    <row r="51" spans="1:2">
      <c r="A51" t="s">
        <v>215</v>
      </c>
      <c r="B51" s="3">
        <v>22508.25</v>
      </c>
    </row>
    <row r="52" spans="1:2">
      <c r="A52" t="s">
        <v>629</v>
      </c>
      <c r="B52" s="3">
        <v>33145.200000000004</v>
      </c>
    </row>
    <row r="53" spans="1:2">
      <c r="A53" t="s">
        <v>146</v>
      </c>
      <c r="B53" s="3">
        <v>33720.549999999996</v>
      </c>
    </row>
    <row r="54" spans="1:2">
      <c r="A54" t="s">
        <v>429</v>
      </c>
      <c r="B54" s="3">
        <v>46127.9</v>
      </c>
    </row>
    <row r="55" spans="1:2">
      <c r="A55" t="s">
        <v>237</v>
      </c>
      <c r="B55" s="3">
        <v>33245.650000000009</v>
      </c>
    </row>
    <row r="56" spans="1:2">
      <c r="A56" t="s">
        <v>355</v>
      </c>
      <c r="B56" s="3">
        <v>32924.5</v>
      </c>
    </row>
    <row r="57" spans="1:2">
      <c r="A57" t="s">
        <v>319</v>
      </c>
      <c r="B57" s="3">
        <v>44051.05</v>
      </c>
    </row>
    <row r="58" spans="1:2">
      <c r="A58" t="s">
        <v>295</v>
      </c>
      <c r="B58" s="3">
        <v>43538.849999999991</v>
      </c>
    </row>
    <row r="59" spans="1:2">
      <c r="A59" t="s">
        <v>425</v>
      </c>
      <c r="B59" s="3">
        <v>28197.000000000004</v>
      </c>
    </row>
    <row r="60" spans="1:2">
      <c r="A60" t="s">
        <v>491</v>
      </c>
      <c r="B60" s="3">
        <v>42711.700000000004</v>
      </c>
    </row>
    <row r="61" spans="1:2">
      <c r="A61" t="s">
        <v>193</v>
      </c>
      <c r="B61" s="3">
        <v>35518.25</v>
      </c>
    </row>
    <row r="62" spans="1:2">
      <c r="A62" t="s">
        <v>217</v>
      </c>
      <c r="B62" s="3">
        <v>34073.5</v>
      </c>
    </row>
    <row r="63" spans="1:2">
      <c r="A63" t="s">
        <v>203</v>
      </c>
      <c r="B63" s="3">
        <v>24110.999999999996</v>
      </c>
    </row>
    <row r="64" spans="1:2">
      <c r="A64" t="s">
        <v>431</v>
      </c>
      <c r="B64" s="3">
        <v>37375.25</v>
      </c>
    </row>
    <row r="65" spans="1:2">
      <c r="A65" t="s">
        <v>219</v>
      </c>
      <c r="B65" s="3">
        <v>40698.400000000001</v>
      </c>
    </row>
    <row r="66" spans="1:2">
      <c r="A66" t="s">
        <v>205</v>
      </c>
      <c r="B66" s="3">
        <v>34169</v>
      </c>
    </row>
    <row r="67" spans="1:2">
      <c r="A67" t="s">
        <v>451</v>
      </c>
      <c r="B67" s="3">
        <v>41537.550000000003</v>
      </c>
    </row>
    <row r="68" spans="1:2">
      <c r="A68" t="s">
        <v>273</v>
      </c>
      <c r="B68" s="3">
        <v>39379.699999999997</v>
      </c>
    </row>
    <row r="69" spans="1:2">
      <c r="A69" t="s">
        <v>140</v>
      </c>
      <c r="B69" s="3">
        <v>38717.949999999997</v>
      </c>
    </row>
    <row r="70" spans="1:2">
      <c r="A70" t="s">
        <v>353</v>
      </c>
      <c r="B70" s="3">
        <v>40417.250000000007</v>
      </c>
    </row>
    <row r="71" spans="1:2">
      <c r="A71" t="s">
        <v>495</v>
      </c>
      <c r="B71" s="3">
        <v>28056.949999999997</v>
      </c>
    </row>
    <row r="72" spans="1:2">
      <c r="A72" t="s">
        <v>509</v>
      </c>
      <c r="B72" s="3">
        <v>44519.549999999996</v>
      </c>
    </row>
    <row r="73" spans="1:2">
      <c r="A73" t="s">
        <v>156</v>
      </c>
      <c r="B73" s="3">
        <v>34288.300000000003</v>
      </c>
    </row>
    <row r="74" spans="1:2">
      <c r="A74" t="s">
        <v>525</v>
      </c>
      <c r="B74" s="3">
        <v>34211.550000000003</v>
      </c>
    </row>
    <row r="75" spans="1:2">
      <c r="A75" t="s">
        <v>535</v>
      </c>
      <c r="B75" s="3">
        <v>42350.9</v>
      </c>
    </row>
    <row r="76" spans="1:2">
      <c r="A76" t="s">
        <v>229</v>
      </c>
      <c r="B76" s="3">
        <v>23304.100000000002</v>
      </c>
    </row>
    <row r="77" spans="1:2">
      <c r="A77" t="s">
        <v>435</v>
      </c>
      <c r="B77" s="3">
        <v>46739.95</v>
      </c>
    </row>
    <row r="78" spans="1:2">
      <c r="A78" t="s">
        <v>275</v>
      </c>
      <c r="B78" s="3">
        <v>54861.5</v>
      </c>
    </row>
    <row r="79" spans="1:2">
      <c r="A79" t="s">
        <v>211</v>
      </c>
      <c r="B79" s="3">
        <v>25493.850000000002</v>
      </c>
    </row>
    <row r="80" spans="1:2">
      <c r="A80" t="s">
        <v>577</v>
      </c>
      <c r="B80" s="3">
        <v>26637.500000000004</v>
      </c>
    </row>
    <row r="81" spans="1:2">
      <c r="A81" t="s">
        <v>361</v>
      </c>
      <c r="B81" s="3">
        <v>47455.650000000009</v>
      </c>
    </row>
    <row r="82" spans="1:2">
      <c r="A82" t="s">
        <v>485</v>
      </c>
      <c r="B82" s="3">
        <v>50934.400000000009</v>
      </c>
    </row>
    <row r="83" spans="1:2">
      <c r="A83" t="s">
        <v>631</v>
      </c>
      <c r="B83" s="3">
        <v>23389.100000000002</v>
      </c>
    </row>
    <row r="84" spans="1:2">
      <c r="A84" t="s">
        <v>463</v>
      </c>
      <c r="B84" s="3">
        <v>46717.7</v>
      </c>
    </row>
    <row r="85" spans="1:2">
      <c r="A85" t="s">
        <v>133</v>
      </c>
      <c r="B85" s="3">
        <v>28671.850000000002</v>
      </c>
    </row>
    <row r="86" spans="1:2">
      <c r="A86" t="s">
        <v>181</v>
      </c>
      <c r="B86" s="3">
        <v>28120.399999999998</v>
      </c>
    </row>
    <row r="87" spans="1:2">
      <c r="A87" t="s">
        <v>199</v>
      </c>
      <c r="B87" s="3">
        <v>40561.75</v>
      </c>
    </row>
    <row r="88" spans="1:2">
      <c r="A88" t="s">
        <v>299</v>
      </c>
      <c r="B88" s="3">
        <v>52248.700000000012</v>
      </c>
    </row>
    <row r="89" spans="1:2">
      <c r="A89" t="s">
        <v>241</v>
      </c>
      <c r="B89" s="3">
        <v>28118.3</v>
      </c>
    </row>
    <row r="90" spans="1:2">
      <c r="A90" t="s">
        <v>323</v>
      </c>
      <c r="B90" s="3">
        <v>28728.599999999995</v>
      </c>
    </row>
    <row r="91" spans="1:2">
      <c r="A91" t="s">
        <v>183</v>
      </c>
      <c r="B91" s="3">
        <v>29049.85</v>
      </c>
    </row>
    <row r="92" spans="1:2">
      <c r="A92" t="s">
        <v>407</v>
      </c>
      <c r="B92" s="3">
        <v>35149.75</v>
      </c>
    </row>
    <row r="93" spans="1:2">
      <c r="A93" t="s">
        <v>565</v>
      </c>
      <c r="B93" s="3">
        <v>29162.499999999996</v>
      </c>
    </row>
    <row r="94" spans="1:2">
      <c r="A94" t="s">
        <v>573</v>
      </c>
      <c r="B94" s="3">
        <v>26618.799999999996</v>
      </c>
    </row>
    <row r="95" spans="1:2">
      <c r="A95" t="s">
        <v>471</v>
      </c>
      <c r="B95" s="3">
        <v>40080.699999999997</v>
      </c>
    </row>
    <row r="96" spans="1:2">
      <c r="A96" t="s">
        <v>527</v>
      </c>
      <c r="B96" s="3">
        <v>31452.400000000001</v>
      </c>
    </row>
    <row r="97" spans="1:2">
      <c r="A97" t="s">
        <v>419</v>
      </c>
      <c r="B97" s="3">
        <v>27457.9</v>
      </c>
    </row>
    <row r="98" spans="1:2">
      <c r="A98" t="s">
        <v>397</v>
      </c>
      <c r="B98" s="3">
        <v>26467.750000000004</v>
      </c>
    </row>
    <row r="99" spans="1:2">
      <c r="A99" t="s">
        <v>359</v>
      </c>
      <c r="B99" s="3">
        <v>27621.750000000004</v>
      </c>
    </row>
    <row r="100" spans="1:2">
      <c r="A100" t="s">
        <v>551</v>
      </c>
      <c r="B100" s="3">
        <v>36193.15</v>
      </c>
    </row>
    <row r="101" spans="1:2">
      <c r="A101" t="s">
        <v>607</v>
      </c>
      <c r="B101" s="3">
        <v>42344.600000000006</v>
      </c>
    </row>
    <row r="102" spans="1:2">
      <c r="A102" t="s">
        <v>311</v>
      </c>
      <c r="B102" s="3">
        <v>19594.05</v>
      </c>
    </row>
    <row r="103" spans="1:2">
      <c r="A103" t="s">
        <v>395</v>
      </c>
      <c r="B103" s="3">
        <v>41790.500000000015</v>
      </c>
    </row>
    <row r="104" spans="1:2">
      <c r="A104" t="s">
        <v>351</v>
      </c>
      <c r="B104" s="3">
        <v>29234.449999999997</v>
      </c>
    </row>
    <row r="105" spans="1:2">
      <c r="A105" t="s">
        <v>277</v>
      </c>
      <c r="B105" s="3">
        <v>59368.399999999994</v>
      </c>
    </row>
    <row r="106" spans="1:2">
      <c r="A106" t="s">
        <v>505</v>
      </c>
      <c r="B106" s="3">
        <v>37375.4</v>
      </c>
    </row>
    <row r="107" spans="1:2">
      <c r="A107" t="s">
        <v>633</v>
      </c>
      <c r="B107" s="3">
        <v>33570.65</v>
      </c>
    </row>
    <row r="108" spans="1:2">
      <c r="A108" t="s">
        <v>481</v>
      </c>
      <c r="B108" s="3">
        <v>23597.75</v>
      </c>
    </row>
    <row r="109" spans="1:2">
      <c r="A109" t="s">
        <v>453</v>
      </c>
      <c r="B109" s="3">
        <v>23546.350000000002</v>
      </c>
    </row>
    <row r="110" spans="1:2">
      <c r="A110" t="s">
        <v>291</v>
      </c>
      <c r="B110" s="3">
        <v>46019.399999999994</v>
      </c>
    </row>
    <row r="111" spans="1:2">
      <c r="A111" t="s">
        <v>337</v>
      </c>
      <c r="B111" s="3">
        <v>28668.150000000005</v>
      </c>
    </row>
    <row r="112" spans="1:2">
      <c r="A112" t="s">
        <v>317</v>
      </c>
      <c r="B112" s="3">
        <v>36198.449999999997</v>
      </c>
    </row>
    <row r="113" spans="1:2">
      <c r="A113" t="s">
        <v>467</v>
      </c>
      <c r="B113" s="3">
        <v>36608.65</v>
      </c>
    </row>
    <row r="114" spans="1:2">
      <c r="A114" t="s">
        <v>519</v>
      </c>
      <c r="B114" s="3">
        <v>32442.100000000002</v>
      </c>
    </row>
    <row r="115" spans="1:2">
      <c r="A115" t="s">
        <v>553</v>
      </c>
      <c r="B115" s="3">
        <v>40632.750000000007</v>
      </c>
    </row>
    <row r="116" spans="1:2">
      <c r="A116" t="s">
        <v>373</v>
      </c>
      <c r="B116" s="3">
        <v>31355.45</v>
      </c>
    </row>
    <row r="117" spans="1:2">
      <c r="A117" t="s">
        <v>445</v>
      </c>
      <c r="B117" s="3">
        <v>39249.049999999996</v>
      </c>
    </row>
    <row r="118" spans="1:2">
      <c r="A118" t="s">
        <v>545</v>
      </c>
      <c r="B118" s="3">
        <v>43732.049999999988</v>
      </c>
    </row>
    <row r="119" spans="1:2">
      <c r="A119" t="s">
        <v>297</v>
      </c>
      <c r="B119" s="3">
        <v>20252.800000000003</v>
      </c>
    </row>
    <row r="120" spans="1:2">
      <c r="A120" t="s">
        <v>601</v>
      </c>
      <c r="B120" s="3">
        <v>31516.5</v>
      </c>
    </row>
    <row r="121" spans="1:2">
      <c r="A121" t="s">
        <v>223</v>
      </c>
      <c r="B121" s="3">
        <v>29226.2</v>
      </c>
    </row>
    <row r="122" spans="1:2">
      <c r="A122" t="s">
        <v>487</v>
      </c>
      <c r="B122" s="3">
        <v>23911.250000000004</v>
      </c>
    </row>
    <row r="123" spans="1:2">
      <c r="A123" t="s">
        <v>389</v>
      </c>
      <c r="B123" s="3">
        <v>18573.7</v>
      </c>
    </row>
    <row r="124" spans="1:2">
      <c r="A124" t="s">
        <v>441</v>
      </c>
      <c r="B124" s="3">
        <v>22817.900000000005</v>
      </c>
    </row>
    <row r="125" spans="1:2">
      <c r="A125" t="s">
        <v>521</v>
      </c>
      <c r="B125" s="3">
        <v>37485.200000000004</v>
      </c>
    </row>
    <row r="126" spans="1:2">
      <c r="A126" t="s">
        <v>249</v>
      </c>
      <c r="B126" s="3">
        <v>14144.35</v>
      </c>
    </row>
    <row r="127" spans="1:2">
      <c r="A127" t="s">
        <v>339</v>
      </c>
      <c r="B127" s="3">
        <v>52474.6</v>
      </c>
    </row>
    <row r="128" spans="1:2">
      <c r="A128" t="s">
        <v>169</v>
      </c>
      <c r="B128" s="3">
        <v>39088.35</v>
      </c>
    </row>
    <row r="129" spans="1:2">
      <c r="A129" t="s">
        <v>559</v>
      </c>
      <c r="B129" s="3">
        <v>38211.15</v>
      </c>
    </row>
    <row r="130" spans="1:2">
      <c r="A130" t="s">
        <v>421</v>
      </c>
      <c r="B130" s="3">
        <v>23652.75</v>
      </c>
    </row>
    <row r="131" spans="1:2">
      <c r="A131" t="s">
        <v>365</v>
      </c>
      <c r="B131" s="3">
        <v>41771.300000000003</v>
      </c>
    </row>
    <row r="132" spans="1:2">
      <c r="A132" t="s">
        <v>271</v>
      </c>
      <c r="B132" s="3">
        <v>15555.85</v>
      </c>
    </row>
    <row r="133" spans="1:2">
      <c r="A133" t="s">
        <v>583</v>
      </c>
      <c r="B133" s="3">
        <v>33815.600000000006</v>
      </c>
    </row>
    <row r="134" spans="1:2">
      <c r="A134" t="s">
        <v>455</v>
      </c>
      <c r="B134" s="3">
        <v>25674.350000000002</v>
      </c>
    </row>
    <row r="135" spans="1:2">
      <c r="A135" t="s">
        <v>593</v>
      </c>
      <c r="B135" s="3">
        <v>33904.449999999997</v>
      </c>
    </row>
    <row r="136" spans="1:2">
      <c r="A136" t="s">
        <v>289</v>
      </c>
      <c r="B136" s="3">
        <v>27508.200000000004</v>
      </c>
    </row>
    <row r="137" spans="1:2">
      <c r="A137" t="s">
        <v>175</v>
      </c>
      <c r="B137" s="3">
        <v>27119.850000000002</v>
      </c>
    </row>
    <row r="138" spans="1:2">
      <c r="A138" t="s">
        <v>197</v>
      </c>
      <c r="B138" s="3">
        <v>32411.549999999996</v>
      </c>
    </row>
    <row r="139" spans="1:2">
      <c r="A139" t="s">
        <v>427</v>
      </c>
      <c r="B139" s="3">
        <v>37748.85</v>
      </c>
    </row>
    <row r="140" spans="1:2">
      <c r="A140" t="s">
        <v>511</v>
      </c>
      <c r="B140" s="3">
        <v>39788.300000000003</v>
      </c>
    </row>
    <row r="141" spans="1:2">
      <c r="A141" t="s">
        <v>283</v>
      </c>
      <c r="B141" s="3">
        <v>49206.3</v>
      </c>
    </row>
    <row r="142" spans="1:2">
      <c r="A142" t="s">
        <v>233</v>
      </c>
      <c r="B142" s="3">
        <v>43439.799999999996</v>
      </c>
    </row>
    <row r="143" spans="1:2">
      <c r="A143" t="s">
        <v>605</v>
      </c>
      <c r="B143" s="3">
        <v>21320.949999999997</v>
      </c>
    </row>
    <row r="144" spans="1:2">
      <c r="A144" t="s">
        <v>513</v>
      </c>
      <c r="B144" s="3">
        <v>30072.999999999996</v>
      </c>
    </row>
    <row r="145" spans="1:2">
      <c r="A145" t="s">
        <v>167</v>
      </c>
      <c r="B145" s="3">
        <v>29175.35</v>
      </c>
    </row>
    <row r="146" spans="1:2">
      <c r="A146" t="s">
        <v>549</v>
      </c>
      <c r="B146" s="3">
        <v>27823.249999999996</v>
      </c>
    </row>
    <row r="147" spans="1:2">
      <c r="A147" t="s">
        <v>385</v>
      </c>
      <c r="B147" s="3">
        <v>56677.35</v>
      </c>
    </row>
    <row r="148" spans="1:2">
      <c r="A148" t="s">
        <v>303</v>
      </c>
      <c r="B148" s="3">
        <v>46242.499999999993</v>
      </c>
    </row>
    <row r="149" spans="1:2">
      <c r="A149" t="s">
        <v>377</v>
      </c>
      <c r="B149" s="3">
        <v>35876.85</v>
      </c>
    </row>
    <row r="150" spans="1:2">
      <c r="A150" t="s">
        <v>341</v>
      </c>
      <c r="B150" s="3">
        <v>21480.85</v>
      </c>
    </row>
    <row r="151" spans="1:2">
      <c r="A151" t="s">
        <v>591</v>
      </c>
      <c r="B151" s="3">
        <v>36579.850000000006</v>
      </c>
    </row>
    <row r="152" spans="1:2">
      <c r="A152" t="s">
        <v>409</v>
      </c>
      <c r="B152" s="3">
        <v>41824.700000000004</v>
      </c>
    </row>
    <row r="153" spans="1:2">
      <c r="A153" t="s">
        <v>413</v>
      </c>
      <c r="B153" s="3">
        <v>31348.5</v>
      </c>
    </row>
    <row r="154" spans="1:2">
      <c r="A154" t="s">
        <v>579</v>
      </c>
      <c r="B154" s="3">
        <v>43545.549999999988</v>
      </c>
    </row>
    <row r="155" spans="1:2">
      <c r="A155" t="s">
        <v>221</v>
      </c>
      <c r="B155" s="3">
        <v>33133.5</v>
      </c>
    </row>
    <row r="156" spans="1:2">
      <c r="A156" t="s">
        <v>497</v>
      </c>
      <c r="B156" s="3">
        <v>15550.849999999999</v>
      </c>
    </row>
    <row r="157" spans="1:2">
      <c r="A157" t="s">
        <v>405</v>
      </c>
      <c r="B157" s="3">
        <v>46360.900000000009</v>
      </c>
    </row>
    <row r="158" spans="1:2">
      <c r="A158" t="s">
        <v>479</v>
      </c>
      <c r="B158" s="3">
        <v>26130.350000000002</v>
      </c>
    </row>
    <row r="159" spans="1:2">
      <c r="A159" t="s">
        <v>189</v>
      </c>
      <c r="B159" s="3">
        <v>36824.6</v>
      </c>
    </row>
    <row r="160" spans="1:2">
      <c r="A160" t="s">
        <v>399</v>
      </c>
      <c r="B160" s="3">
        <v>33108.35</v>
      </c>
    </row>
    <row r="161" spans="1:2">
      <c r="A161" t="s">
        <v>615</v>
      </c>
      <c r="B161" s="3">
        <v>29100.9</v>
      </c>
    </row>
    <row r="162" spans="1:2">
      <c r="A162" t="s">
        <v>363</v>
      </c>
      <c r="B162" s="3">
        <v>32568.050000000007</v>
      </c>
    </row>
    <row r="163" spans="1:2">
      <c r="A163" t="s">
        <v>165</v>
      </c>
      <c r="B163" s="3">
        <v>58529.25</v>
      </c>
    </row>
    <row r="164" spans="1:2">
      <c r="A164" t="s">
        <v>475</v>
      </c>
      <c r="B164" s="3">
        <v>38617.949999999997</v>
      </c>
    </row>
    <row r="165" spans="1:2">
      <c r="A165" t="s">
        <v>293</v>
      </c>
      <c r="B165" s="3">
        <v>20489.95</v>
      </c>
    </row>
    <row r="166" spans="1:2">
      <c r="A166" t="s">
        <v>247</v>
      </c>
      <c r="B166" s="3">
        <v>29566.1</v>
      </c>
    </row>
    <row r="167" spans="1:2">
      <c r="A167" t="s">
        <v>493</v>
      </c>
      <c r="B167" s="3">
        <v>37893.600000000006</v>
      </c>
    </row>
    <row r="168" spans="1:2">
      <c r="A168" t="s">
        <v>357</v>
      </c>
      <c r="B168" s="3">
        <v>38478.25</v>
      </c>
    </row>
    <row r="169" spans="1:2">
      <c r="A169" t="s">
        <v>563</v>
      </c>
      <c r="B169" s="3">
        <v>26846.5</v>
      </c>
    </row>
    <row r="170" spans="1:2">
      <c r="A170" t="s">
        <v>345</v>
      </c>
      <c r="B170" s="3">
        <v>46421.349999999991</v>
      </c>
    </row>
    <row r="171" spans="1:2">
      <c r="A171" t="s">
        <v>371</v>
      </c>
      <c r="B171" s="3">
        <v>15006</v>
      </c>
    </row>
    <row r="172" spans="1:2">
      <c r="A172" t="s">
        <v>255</v>
      </c>
      <c r="B172" s="3">
        <v>27045</v>
      </c>
    </row>
    <row r="173" spans="1:2">
      <c r="A173" t="s">
        <v>411</v>
      </c>
      <c r="B173" s="3">
        <v>35892.400000000001</v>
      </c>
    </row>
    <row r="174" spans="1:2">
      <c r="A174" t="s">
        <v>347</v>
      </c>
      <c r="B174" s="3">
        <v>32559.850000000002</v>
      </c>
    </row>
    <row r="175" spans="1:2">
      <c r="A175" t="s">
        <v>617</v>
      </c>
      <c r="B175" s="3">
        <v>22908.000000000004</v>
      </c>
    </row>
    <row r="176" spans="1:2">
      <c r="A176" t="s">
        <v>541</v>
      </c>
      <c r="B176" s="3">
        <v>31449.550000000007</v>
      </c>
    </row>
    <row r="177" spans="1:2">
      <c r="A177" t="s">
        <v>501</v>
      </c>
      <c r="B177" s="3">
        <v>35052.300000000003</v>
      </c>
    </row>
    <row r="178" spans="1:2">
      <c r="A178" t="s">
        <v>267</v>
      </c>
      <c r="B178" s="3">
        <v>20465.8</v>
      </c>
    </row>
    <row r="179" spans="1:2">
      <c r="A179" t="s">
        <v>177</v>
      </c>
      <c r="B179" s="3">
        <v>33984.65</v>
      </c>
    </row>
    <row r="180" spans="1:2">
      <c r="A180" t="s">
        <v>243</v>
      </c>
      <c r="B180" s="3">
        <v>22009.1</v>
      </c>
    </row>
    <row r="181" spans="1:2">
      <c r="A181" t="s">
        <v>571</v>
      </c>
      <c r="B181" s="3">
        <v>40365.849999999991</v>
      </c>
    </row>
    <row r="182" spans="1:2">
      <c r="A182" t="s">
        <v>333</v>
      </c>
      <c r="B182" s="3">
        <v>27715.949999999997</v>
      </c>
    </row>
    <row r="183" spans="1:2">
      <c r="A183" t="s">
        <v>265</v>
      </c>
      <c r="B183" s="3">
        <v>47130.05</v>
      </c>
    </row>
    <row r="184" spans="1:2">
      <c r="A184" t="s">
        <v>531</v>
      </c>
      <c r="B184" s="3">
        <v>39351.500000000007</v>
      </c>
    </row>
    <row r="185" spans="1:2">
      <c r="A185" t="s">
        <v>279</v>
      </c>
      <c r="B185" s="3">
        <v>38956.25</v>
      </c>
    </row>
    <row r="186" spans="1:2">
      <c r="A186" t="s">
        <v>557</v>
      </c>
      <c r="B186" s="3">
        <v>36826.549999999996</v>
      </c>
    </row>
    <row r="187" spans="1:2">
      <c r="A187" t="s">
        <v>239</v>
      </c>
      <c r="B187" s="3">
        <v>39310.25</v>
      </c>
    </row>
    <row r="188" spans="1:2">
      <c r="A188" t="s">
        <v>305</v>
      </c>
      <c r="B188" s="3">
        <v>33999.399999999994</v>
      </c>
    </row>
    <row r="189" spans="1:2">
      <c r="A189" t="s">
        <v>433</v>
      </c>
      <c r="B189" s="3">
        <v>44266.94999999999</v>
      </c>
    </row>
    <row r="190" spans="1:2">
      <c r="A190" t="s">
        <v>391</v>
      </c>
      <c r="B190" s="3">
        <v>40415.5</v>
      </c>
    </row>
    <row r="191" spans="1:2">
      <c r="A191" t="s">
        <v>285</v>
      </c>
      <c r="B191" s="3">
        <v>24155.149999999998</v>
      </c>
    </row>
    <row r="192" spans="1:2">
      <c r="A192" t="s">
        <v>543</v>
      </c>
      <c r="B192" s="3">
        <v>44228.9</v>
      </c>
    </row>
    <row r="193" spans="1:2">
      <c r="A193" t="s">
        <v>611</v>
      </c>
      <c r="B193" s="3">
        <v>47466.1</v>
      </c>
    </row>
    <row r="194" spans="1:2">
      <c r="A194" t="s">
        <v>179</v>
      </c>
      <c r="B194" s="3">
        <v>39765.950000000004</v>
      </c>
    </row>
    <row r="195" spans="1:2">
      <c r="A195" t="s">
        <v>191</v>
      </c>
      <c r="B195" s="3">
        <v>23015.1</v>
      </c>
    </row>
    <row r="196" spans="1:2">
      <c r="A196" t="s">
        <v>561</v>
      </c>
      <c r="B196" s="3">
        <v>27887.5</v>
      </c>
    </row>
    <row r="197" spans="1:2">
      <c r="A197" t="s">
        <v>459</v>
      </c>
      <c r="B197" s="3">
        <v>37990.450000000004</v>
      </c>
    </row>
    <row r="198" spans="1:2">
      <c r="A198" t="s">
        <v>619</v>
      </c>
      <c r="B198" s="3">
        <v>19012.75</v>
      </c>
    </row>
    <row r="199" spans="1:2">
      <c r="A199" t="s">
        <v>207</v>
      </c>
      <c r="B199" s="3">
        <v>21440.800000000003</v>
      </c>
    </row>
    <row r="200" spans="1:2">
      <c r="A200" t="s">
        <v>547</v>
      </c>
      <c r="B200" s="3">
        <v>30333.150000000005</v>
      </c>
    </row>
    <row r="201" spans="1:2">
      <c r="A201" t="s">
        <v>309</v>
      </c>
      <c r="B201" s="3">
        <v>50826.65</v>
      </c>
    </row>
    <row r="202" spans="1:2">
      <c r="A202" t="s">
        <v>539</v>
      </c>
      <c r="B202" s="3">
        <v>36670.15</v>
      </c>
    </row>
    <row r="203" spans="1:2">
      <c r="A203" t="s">
        <v>623</v>
      </c>
      <c r="B203" s="3">
        <v>33024.1</v>
      </c>
    </row>
    <row r="204" spans="1:2">
      <c r="A204" t="s">
        <v>144</v>
      </c>
      <c r="B204" s="3">
        <v>29972.25</v>
      </c>
    </row>
    <row r="205" spans="1:2">
      <c r="A205" t="s">
        <v>327</v>
      </c>
      <c r="B205" s="3">
        <v>57533.549999999988</v>
      </c>
    </row>
    <row r="206" spans="1:2">
      <c r="A206" t="s">
        <v>569</v>
      </c>
      <c r="B206" s="3">
        <v>42949.8</v>
      </c>
    </row>
    <row r="207" spans="1:2">
      <c r="A207" t="s">
        <v>473</v>
      </c>
      <c r="B207" s="3">
        <v>20579.150000000001</v>
      </c>
    </row>
    <row r="208" spans="1:2">
      <c r="A208" t="s">
        <v>209</v>
      </c>
      <c r="B208" s="3">
        <v>26111.05</v>
      </c>
    </row>
    <row r="209" spans="1:2">
      <c r="A209" t="s">
        <v>301</v>
      </c>
      <c r="B209" s="3">
        <v>34102.550000000003</v>
      </c>
    </row>
    <row r="210" spans="1:2">
      <c r="A210" t="s">
        <v>375</v>
      </c>
      <c r="B210" s="3">
        <v>28367.65</v>
      </c>
    </row>
    <row r="211" spans="1:2">
      <c r="A211" t="s">
        <v>529</v>
      </c>
      <c r="B211" s="3">
        <v>23715.350000000002</v>
      </c>
    </row>
    <row r="212" spans="1:2">
      <c r="A212" t="s">
        <v>325</v>
      </c>
      <c r="B212" s="3">
        <v>39431.1</v>
      </c>
    </row>
    <row r="213" spans="1:2">
      <c r="A213" t="s">
        <v>603</v>
      </c>
      <c r="B213" s="3">
        <v>20714.3</v>
      </c>
    </row>
    <row r="214" spans="1:2">
      <c r="A214" t="s">
        <v>257</v>
      </c>
      <c r="B214" s="3">
        <v>48436.3</v>
      </c>
    </row>
    <row r="215" spans="1:2">
      <c r="A215" t="s">
        <v>387</v>
      </c>
      <c r="B215" s="3">
        <v>33925.200000000004</v>
      </c>
    </row>
    <row r="216" spans="1:2">
      <c r="A216" t="s">
        <v>331</v>
      </c>
      <c r="B216" s="3">
        <v>28541.75</v>
      </c>
    </row>
    <row r="217" spans="1:2">
      <c r="A217" t="s">
        <v>609</v>
      </c>
      <c r="B217" s="3">
        <v>34517.450000000004</v>
      </c>
    </row>
    <row r="218" spans="1:2">
      <c r="A218" t="s">
        <v>171</v>
      </c>
      <c r="B218" s="3">
        <v>39900.749999999993</v>
      </c>
    </row>
    <row r="219" spans="1:2">
      <c r="A219" t="s">
        <v>443</v>
      </c>
      <c r="B219" s="3">
        <v>34328.400000000001</v>
      </c>
    </row>
    <row r="220" spans="1:2">
      <c r="A220" t="s">
        <v>261</v>
      </c>
      <c r="B220" s="3">
        <v>35673.100000000006</v>
      </c>
    </row>
    <row r="221" spans="1:2">
      <c r="A221" t="s">
        <v>507</v>
      </c>
      <c r="B221" s="3">
        <v>17477.75</v>
      </c>
    </row>
    <row r="222" spans="1:2">
      <c r="A222" t="s">
        <v>335</v>
      </c>
      <c r="B222" s="3">
        <v>34833.849999999991</v>
      </c>
    </row>
    <row r="223" spans="1:2">
      <c r="A223" t="s">
        <v>447</v>
      </c>
      <c r="B223" s="3">
        <v>35151.25</v>
      </c>
    </row>
    <row r="224" spans="1:2">
      <c r="A224" t="s">
        <v>163</v>
      </c>
      <c r="B224" s="3">
        <v>50312.9</v>
      </c>
    </row>
    <row r="225" spans="1:2">
      <c r="A225" t="s">
        <v>465</v>
      </c>
      <c r="B225" s="3">
        <v>32278.25</v>
      </c>
    </row>
    <row r="226" spans="1:2">
      <c r="A226" t="s">
        <v>349</v>
      </c>
      <c r="B226" s="3">
        <v>36315</v>
      </c>
    </row>
    <row r="227" spans="1:2">
      <c r="A227" t="s">
        <v>152</v>
      </c>
      <c r="B227" s="3">
        <v>23428.05</v>
      </c>
    </row>
    <row r="228" spans="1:2">
      <c r="A228" t="s">
        <v>503</v>
      </c>
      <c r="B228" s="3">
        <v>23080.35</v>
      </c>
    </row>
    <row r="229" spans="1:2">
      <c r="A229" t="s">
        <v>321</v>
      </c>
      <c r="B229" s="3">
        <v>39861.200000000004</v>
      </c>
    </row>
    <row r="230" spans="1:2">
      <c r="A230" t="s">
        <v>477</v>
      </c>
      <c r="B230" s="3">
        <v>34562.449999999997</v>
      </c>
    </row>
    <row r="231" spans="1:2">
      <c r="A231" t="s">
        <v>613</v>
      </c>
      <c r="B231" s="3">
        <v>28493.849999999991</v>
      </c>
    </row>
    <row r="232" spans="1:2">
      <c r="A232" t="s">
        <v>537</v>
      </c>
      <c r="B232" s="3">
        <v>19755.2</v>
      </c>
    </row>
    <row r="233" spans="1:2">
      <c r="A233" t="s">
        <v>253</v>
      </c>
      <c r="B233" s="3">
        <v>45463.450000000004</v>
      </c>
    </row>
    <row r="234" spans="1:2">
      <c r="A234" t="s">
        <v>150</v>
      </c>
      <c r="B234" s="3">
        <v>40862.449999999997</v>
      </c>
    </row>
    <row r="235" spans="1:2">
      <c r="A235" t="s">
        <v>185</v>
      </c>
      <c r="B235" s="3">
        <v>45216.55</v>
      </c>
    </row>
    <row r="236" spans="1:2">
      <c r="A236" t="s">
        <v>313</v>
      </c>
      <c r="B236" s="3">
        <v>30894.7</v>
      </c>
    </row>
    <row r="237" spans="1:2">
      <c r="A237" t="s">
        <v>287</v>
      </c>
      <c r="B237" s="3">
        <v>24953.100000000002</v>
      </c>
    </row>
    <row r="238" spans="1:2">
      <c r="A238" t="s">
        <v>589</v>
      </c>
      <c r="B238" s="3">
        <v>18326.149999999998</v>
      </c>
    </row>
    <row r="239" spans="1:2">
      <c r="A239" t="s">
        <v>383</v>
      </c>
      <c r="B239" s="3">
        <v>32989.149999999994</v>
      </c>
    </row>
    <row r="240" spans="1:2">
      <c r="A240" t="s">
        <v>575</v>
      </c>
      <c r="B240" s="3">
        <v>43307.05</v>
      </c>
    </row>
    <row r="241" spans="1:2">
      <c r="A241" t="s">
        <v>259</v>
      </c>
      <c r="B241" s="3">
        <v>34070.5</v>
      </c>
    </row>
    <row r="242" spans="1:2">
      <c r="A242" t="s">
        <v>225</v>
      </c>
      <c r="B242" s="3">
        <v>36157.599999999991</v>
      </c>
    </row>
    <row r="243" spans="1:2">
      <c r="A243" t="s">
        <v>625</v>
      </c>
      <c r="B243" s="3">
        <v>20367.750000000004</v>
      </c>
    </row>
    <row r="244" spans="1:2">
      <c r="A244" t="s">
        <v>187</v>
      </c>
      <c r="B244" s="3">
        <v>33053.9</v>
      </c>
    </row>
    <row r="245" spans="1:2">
      <c r="A245" t="s">
        <v>269</v>
      </c>
      <c r="B245" s="3">
        <v>34024.35</v>
      </c>
    </row>
    <row r="246" spans="1:2">
      <c r="A246" t="s">
        <v>523</v>
      </c>
      <c r="B246" s="3">
        <v>63888.25</v>
      </c>
    </row>
    <row r="247" spans="1:2">
      <c r="A247" t="s">
        <v>439</v>
      </c>
      <c r="B247" s="3">
        <v>72275.299999999988</v>
      </c>
    </row>
    <row r="248" spans="1:2">
      <c r="A248" t="s">
        <v>161</v>
      </c>
      <c r="B248" s="3">
        <v>40587.899999999994</v>
      </c>
    </row>
    <row r="249" spans="1:2">
      <c r="A249" t="s">
        <v>627</v>
      </c>
      <c r="B249" s="3">
        <v>36273.999999999993</v>
      </c>
    </row>
    <row r="250" spans="1:2">
      <c r="A250" t="s">
        <v>489</v>
      </c>
      <c r="B250" s="3">
        <v>31908.050000000003</v>
      </c>
    </row>
    <row r="251" spans="1:2">
      <c r="A251" t="s">
        <v>5455</v>
      </c>
      <c r="B251" s="3">
        <v>8622570.4499999955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9AACA-62D7-42CD-9547-DF7BC0CDE582}">
  <dimension ref="A1:B62"/>
  <sheetViews>
    <sheetView workbookViewId="0">
      <selection activeCell="B62" sqref="B62"/>
    </sheetView>
  </sheetViews>
  <sheetFormatPr defaultRowHeight="15"/>
  <cols>
    <col min="1" max="1" width="24.5703125" bestFit="1" customWidth="1"/>
    <col min="2" max="2" width="19.140625" bestFit="1" customWidth="1"/>
  </cols>
  <sheetData>
    <row r="1" spans="1:2">
      <c r="A1" s="8" t="s">
        <v>1</v>
      </c>
      <c r="B1" t="s">
        <v>5454</v>
      </c>
    </row>
    <row r="2" spans="1:2">
      <c r="A2" t="s">
        <v>77</v>
      </c>
      <c r="B2" s="3">
        <v>152484.75</v>
      </c>
    </row>
    <row r="3" spans="1:2">
      <c r="A3" t="s">
        <v>35</v>
      </c>
      <c r="B3" s="3">
        <v>117831.60000000002</v>
      </c>
    </row>
    <row r="4" spans="1:2">
      <c r="A4" t="s">
        <v>127</v>
      </c>
      <c r="B4" s="3">
        <v>184178.39999999988</v>
      </c>
    </row>
    <row r="5" spans="1:2">
      <c r="A5" t="s">
        <v>93</v>
      </c>
      <c r="B5" s="3">
        <v>162820.34999999992</v>
      </c>
    </row>
    <row r="6" spans="1:2">
      <c r="A6" t="s">
        <v>5</v>
      </c>
      <c r="B6" s="3">
        <v>156979.89999999994</v>
      </c>
    </row>
    <row r="7" spans="1:2">
      <c r="A7" t="s">
        <v>71</v>
      </c>
      <c r="B7" s="3">
        <v>136752</v>
      </c>
    </row>
    <row r="8" spans="1:2">
      <c r="A8" t="s">
        <v>119</v>
      </c>
      <c r="B8" s="3">
        <v>116179.19999999997</v>
      </c>
    </row>
    <row r="9" spans="1:2">
      <c r="A9" t="s">
        <v>25</v>
      </c>
      <c r="B9" s="3">
        <v>168682.19999999995</v>
      </c>
    </row>
    <row r="10" spans="1:2">
      <c r="A10" t="s">
        <v>69</v>
      </c>
      <c r="B10" s="3">
        <v>199834</v>
      </c>
    </row>
    <row r="11" spans="1:2">
      <c r="A11" t="s">
        <v>55</v>
      </c>
      <c r="B11" s="3">
        <v>214688.9500000001</v>
      </c>
    </row>
    <row r="12" spans="1:2">
      <c r="A12" t="s">
        <v>41</v>
      </c>
      <c r="B12" s="3">
        <v>205728.6</v>
      </c>
    </row>
    <row r="13" spans="1:2">
      <c r="A13" t="s">
        <v>81</v>
      </c>
      <c r="B13" s="3">
        <v>71848.400000000009</v>
      </c>
    </row>
    <row r="14" spans="1:2">
      <c r="A14" t="s">
        <v>19</v>
      </c>
      <c r="B14" s="3">
        <v>209050</v>
      </c>
    </row>
    <row r="15" spans="1:2">
      <c r="A15" t="s">
        <v>33</v>
      </c>
      <c r="B15" s="3">
        <v>72791.099999999962</v>
      </c>
    </row>
    <row r="16" spans="1:2">
      <c r="A16" t="s">
        <v>49</v>
      </c>
      <c r="B16" s="3">
        <v>172156.00000000006</v>
      </c>
    </row>
    <row r="17" spans="1:2">
      <c r="A17" t="s">
        <v>51</v>
      </c>
      <c r="B17" s="3">
        <v>123430.65000000002</v>
      </c>
    </row>
    <row r="18" spans="1:2">
      <c r="A18" t="s">
        <v>115</v>
      </c>
      <c r="B18" s="3">
        <v>144285.75</v>
      </c>
    </row>
    <row r="19" spans="1:2">
      <c r="A19" t="s">
        <v>67</v>
      </c>
      <c r="B19" s="3">
        <v>97830.999999999913</v>
      </c>
    </row>
    <row r="20" spans="1:2">
      <c r="A20" t="s">
        <v>29</v>
      </c>
      <c r="B20" s="3">
        <v>154754.99999999991</v>
      </c>
    </row>
    <row r="21" spans="1:2">
      <c r="A21" t="s">
        <v>103</v>
      </c>
      <c r="B21" s="3">
        <v>56538.000000000029</v>
      </c>
    </row>
    <row r="22" spans="1:2">
      <c r="A22" t="s">
        <v>16</v>
      </c>
      <c r="B22" s="3">
        <v>120590.00000000003</v>
      </c>
    </row>
    <row r="23" spans="1:2">
      <c r="A23" t="s">
        <v>121</v>
      </c>
      <c r="B23" s="3">
        <v>94696.800000000047</v>
      </c>
    </row>
    <row r="24" spans="1:2">
      <c r="A24" t="s">
        <v>125</v>
      </c>
      <c r="B24" s="3">
        <v>151098.79999999999</v>
      </c>
    </row>
    <row r="25" spans="1:2">
      <c r="A25" t="s">
        <v>14</v>
      </c>
      <c r="B25" s="3">
        <v>172008.59999999995</v>
      </c>
    </row>
    <row r="26" spans="1:2">
      <c r="A26" t="s">
        <v>109</v>
      </c>
      <c r="B26" s="3">
        <v>103678.75</v>
      </c>
    </row>
    <row r="27" spans="1:2">
      <c r="A27" t="s">
        <v>97</v>
      </c>
      <c r="B27" s="3">
        <v>179170.20000000007</v>
      </c>
    </row>
    <row r="28" spans="1:2">
      <c r="A28" t="s">
        <v>65</v>
      </c>
      <c r="B28" s="3">
        <v>196090.55</v>
      </c>
    </row>
    <row r="29" spans="1:2">
      <c r="A29" t="s">
        <v>53</v>
      </c>
      <c r="B29" s="3">
        <v>195517.35000000003</v>
      </c>
    </row>
    <row r="30" spans="1:2">
      <c r="A30" t="s">
        <v>39</v>
      </c>
      <c r="B30" s="3">
        <v>137526.6</v>
      </c>
    </row>
    <row r="31" spans="1:2">
      <c r="A31" t="s">
        <v>43</v>
      </c>
      <c r="B31" s="3">
        <v>148485.15000000005</v>
      </c>
    </row>
    <row r="32" spans="1:2">
      <c r="A32" t="s">
        <v>99</v>
      </c>
      <c r="B32" s="3">
        <v>79546.899999999965</v>
      </c>
    </row>
    <row r="33" spans="1:2">
      <c r="A33" t="s">
        <v>8</v>
      </c>
      <c r="B33" s="3">
        <v>163901.64999999997</v>
      </c>
    </row>
    <row r="34" spans="1:2">
      <c r="A34" t="s">
        <v>11</v>
      </c>
      <c r="B34" s="3">
        <v>83241.14999999998</v>
      </c>
    </row>
    <row r="35" spans="1:2">
      <c r="A35" t="s">
        <v>89</v>
      </c>
      <c r="B35" s="3">
        <v>217101.60000000015</v>
      </c>
    </row>
    <row r="36" spans="1:2">
      <c r="A36" t="s">
        <v>83</v>
      </c>
      <c r="B36" s="3">
        <v>156137.80000000002</v>
      </c>
    </row>
    <row r="37" spans="1:2">
      <c r="A37" t="s">
        <v>23</v>
      </c>
      <c r="B37" s="3">
        <v>137730.19999999992</v>
      </c>
    </row>
    <row r="38" spans="1:2">
      <c r="A38" t="s">
        <v>27</v>
      </c>
      <c r="B38" s="3">
        <v>107761.5</v>
      </c>
    </row>
    <row r="39" spans="1:2">
      <c r="A39" t="s">
        <v>113</v>
      </c>
      <c r="B39" s="3">
        <v>199999.80000000005</v>
      </c>
    </row>
    <row r="40" spans="1:2">
      <c r="A40" t="s">
        <v>95</v>
      </c>
      <c r="B40" s="3">
        <v>110013.79999999996</v>
      </c>
    </row>
    <row r="41" spans="1:2">
      <c r="A41" t="s">
        <v>45</v>
      </c>
      <c r="B41" s="3">
        <v>129755.75</v>
      </c>
    </row>
    <row r="42" spans="1:2">
      <c r="A42" t="s">
        <v>117</v>
      </c>
      <c r="B42" s="3">
        <v>104709.00000000007</v>
      </c>
    </row>
    <row r="43" spans="1:2">
      <c r="A43" t="s">
        <v>101</v>
      </c>
      <c r="B43" s="3">
        <v>126135.10000000005</v>
      </c>
    </row>
    <row r="44" spans="1:2">
      <c r="A44" t="s">
        <v>105</v>
      </c>
      <c r="B44" s="3">
        <v>180675.75</v>
      </c>
    </row>
    <row r="45" spans="1:2">
      <c r="A45" t="s">
        <v>73</v>
      </c>
      <c r="B45" s="3">
        <v>191428.65000000017</v>
      </c>
    </row>
    <row r="46" spans="1:2">
      <c r="A46" t="s">
        <v>91</v>
      </c>
      <c r="B46" s="3">
        <v>97147.199999999968</v>
      </c>
    </row>
    <row r="47" spans="1:2">
      <c r="A47" t="s">
        <v>31</v>
      </c>
      <c r="B47" s="3">
        <v>134542.79999999999</v>
      </c>
    </row>
    <row r="48" spans="1:2">
      <c r="A48" t="s">
        <v>47</v>
      </c>
      <c r="B48" s="3">
        <v>78540.099999999962</v>
      </c>
    </row>
    <row r="49" spans="1:2">
      <c r="A49" t="s">
        <v>111</v>
      </c>
      <c r="B49" s="3">
        <v>184684.50000000003</v>
      </c>
    </row>
    <row r="50" spans="1:2">
      <c r="A50" t="s">
        <v>107</v>
      </c>
      <c r="B50" s="3">
        <v>93447.300000000032</v>
      </c>
    </row>
    <row r="51" spans="1:2">
      <c r="A51" t="s">
        <v>85</v>
      </c>
      <c r="B51" s="3">
        <v>217219.60000000009</v>
      </c>
    </row>
    <row r="52" spans="1:2">
      <c r="A52" t="s">
        <v>21</v>
      </c>
      <c r="B52" s="3">
        <v>82590.750000000015</v>
      </c>
    </row>
    <row r="53" spans="1:2">
      <c r="A53" t="s">
        <v>123</v>
      </c>
      <c r="B53" s="3">
        <v>142673.90000000002</v>
      </c>
    </row>
    <row r="54" spans="1:2">
      <c r="A54" t="s">
        <v>75</v>
      </c>
      <c r="B54" s="3">
        <v>145913.49999999994</v>
      </c>
    </row>
    <row r="55" spans="1:2">
      <c r="A55" t="s">
        <v>37</v>
      </c>
      <c r="B55" s="3">
        <v>149541</v>
      </c>
    </row>
    <row r="56" spans="1:2">
      <c r="A56" t="s">
        <v>57</v>
      </c>
      <c r="B56" s="3">
        <v>96891.899999999951</v>
      </c>
    </row>
    <row r="57" spans="1:2">
      <c r="A57" t="s">
        <v>79</v>
      </c>
      <c r="B57" s="3">
        <v>110232</v>
      </c>
    </row>
    <row r="58" spans="1:2">
      <c r="A58" t="s">
        <v>61</v>
      </c>
      <c r="B58" s="3">
        <v>187593.2999999999</v>
      </c>
    </row>
    <row r="59" spans="1:2">
      <c r="A59" t="s">
        <v>87</v>
      </c>
      <c r="B59" s="3">
        <v>152350.19999999995</v>
      </c>
    </row>
    <row r="60" spans="1:2">
      <c r="A60" t="s">
        <v>63</v>
      </c>
      <c r="B60" s="3">
        <v>136147.19999999998</v>
      </c>
    </row>
    <row r="61" spans="1:2">
      <c r="A61" t="s">
        <v>59</v>
      </c>
      <c r="B61" s="3">
        <v>207207.89999999991</v>
      </c>
    </row>
    <row r="62" spans="1:2">
      <c r="A62" t="s">
        <v>5455</v>
      </c>
      <c r="B62" s="3">
        <v>8622570.4500000011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EACE6-964A-41B0-9F22-4A731D0C888A}">
  <dimension ref="A1:B62"/>
  <sheetViews>
    <sheetView workbookViewId="0">
      <selection activeCell="B6" sqref="B6"/>
    </sheetView>
  </sheetViews>
  <sheetFormatPr defaultRowHeight="15"/>
  <cols>
    <col min="1" max="1" width="24.5703125" bestFit="1" customWidth="1"/>
    <col min="2" max="2" width="20.28515625" bestFit="1" customWidth="1"/>
  </cols>
  <sheetData>
    <row r="1" spans="1:2">
      <c r="A1" s="8" t="s">
        <v>1</v>
      </c>
      <c r="B1" t="s">
        <v>5456</v>
      </c>
    </row>
    <row r="2" spans="1:2">
      <c r="A2" t="s">
        <v>77</v>
      </c>
      <c r="B2" s="13">
        <v>507</v>
      </c>
    </row>
    <row r="3" spans="1:2">
      <c r="A3" t="s">
        <v>35</v>
      </c>
      <c r="B3" s="13">
        <v>420</v>
      </c>
    </row>
    <row r="4" spans="1:2">
      <c r="A4" t="s">
        <v>127</v>
      </c>
      <c r="B4" s="13">
        <v>468</v>
      </c>
    </row>
    <row r="5" spans="1:2">
      <c r="A5" t="s">
        <v>93</v>
      </c>
      <c r="B5" s="13">
        <v>433</v>
      </c>
    </row>
    <row r="6" spans="1:2">
      <c r="A6" t="s">
        <v>5</v>
      </c>
      <c r="B6" s="13">
        <v>381</v>
      </c>
    </row>
    <row r="7" spans="1:2">
      <c r="A7" t="s">
        <v>71</v>
      </c>
      <c r="B7" s="13">
        <v>374</v>
      </c>
    </row>
    <row r="8" spans="1:2">
      <c r="A8" t="s">
        <v>119</v>
      </c>
      <c r="B8" s="13">
        <v>612</v>
      </c>
    </row>
    <row r="9" spans="1:2">
      <c r="A9" t="s">
        <v>25</v>
      </c>
      <c r="B9" s="13">
        <v>348</v>
      </c>
    </row>
    <row r="10" spans="1:2">
      <c r="A10" t="s">
        <v>69</v>
      </c>
      <c r="B10" s="13">
        <v>493</v>
      </c>
    </row>
    <row r="11" spans="1:2">
      <c r="A11" t="s">
        <v>55</v>
      </c>
      <c r="B11" s="13">
        <v>517</v>
      </c>
    </row>
    <row r="12" spans="1:2">
      <c r="A12" t="s">
        <v>41</v>
      </c>
      <c r="B12" s="13">
        <v>488</v>
      </c>
    </row>
    <row r="13" spans="1:2">
      <c r="A13" t="s">
        <v>81</v>
      </c>
      <c r="B13" s="13">
        <v>444</v>
      </c>
    </row>
    <row r="14" spans="1:2">
      <c r="A14" t="s">
        <v>19</v>
      </c>
      <c r="B14" s="13">
        <v>424</v>
      </c>
    </row>
    <row r="15" spans="1:2">
      <c r="A15" t="s">
        <v>33</v>
      </c>
      <c r="B15" s="13">
        <v>396</v>
      </c>
    </row>
    <row r="16" spans="1:2">
      <c r="A16" t="s">
        <v>49</v>
      </c>
      <c r="B16" s="13">
        <v>452</v>
      </c>
    </row>
    <row r="17" spans="1:2">
      <c r="A17" t="s">
        <v>51</v>
      </c>
      <c r="B17" s="13">
        <v>465</v>
      </c>
    </row>
    <row r="18" spans="1:2">
      <c r="A18" t="s">
        <v>115</v>
      </c>
      <c r="B18" s="13">
        <v>464</v>
      </c>
    </row>
    <row r="19" spans="1:2">
      <c r="A19" t="s">
        <v>67</v>
      </c>
      <c r="B19" s="13">
        <v>367</v>
      </c>
    </row>
    <row r="20" spans="1:2">
      <c r="A20" t="s">
        <v>29</v>
      </c>
      <c r="B20" s="13">
        <v>458</v>
      </c>
    </row>
    <row r="21" spans="1:2">
      <c r="A21" t="s">
        <v>103</v>
      </c>
      <c r="B21" s="13">
        <v>354</v>
      </c>
    </row>
    <row r="22" spans="1:2">
      <c r="A22" t="s">
        <v>16</v>
      </c>
      <c r="B22" s="13">
        <v>493</v>
      </c>
    </row>
    <row r="23" spans="1:2">
      <c r="A23" t="s">
        <v>121</v>
      </c>
      <c r="B23" s="13">
        <v>470</v>
      </c>
    </row>
    <row r="24" spans="1:2">
      <c r="A24" t="s">
        <v>125</v>
      </c>
      <c r="B24" s="13">
        <v>424</v>
      </c>
    </row>
    <row r="25" spans="1:2">
      <c r="A25" t="s">
        <v>14</v>
      </c>
      <c r="B25" s="13">
        <v>492</v>
      </c>
    </row>
    <row r="26" spans="1:2">
      <c r="A26" t="s">
        <v>109</v>
      </c>
      <c r="B26" s="13">
        <v>367</v>
      </c>
    </row>
    <row r="27" spans="1:2">
      <c r="A27" t="s">
        <v>97</v>
      </c>
      <c r="B27" s="13">
        <v>458</v>
      </c>
    </row>
    <row r="28" spans="1:2">
      <c r="A28" t="s">
        <v>65</v>
      </c>
      <c r="B28" s="13">
        <v>408</v>
      </c>
    </row>
    <row r="29" spans="1:2">
      <c r="A29" t="s">
        <v>53</v>
      </c>
      <c r="B29" s="13">
        <v>449</v>
      </c>
    </row>
    <row r="30" spans="1:2">
      <c r="A30" t="s">
        <v>39</v>
      </c>
      <c r="B30" s="13">
        <v>335</v>
      </c>
    </row>
    <row r="31" spans="1:2">
      <c r="A31" t="s">
        <v>43</v>
      </c>
      <c r="B31" s="13">
        <v>496</v>
      </c>
    </row>
    <row r="32" spans="1:2">
      <c r="A32" t="s">
        <v>99</v>
      </c>
      <c r="B32" s="13">
        <v>391</v>
      </c>
    </row>
    <row r="33" spans="1:2">
      <c r="A33" t="s">
        <v>8</v>
      </c>
      <c r="B33" s="13">
        <v>488</v>
      </c>
    </row>
    <row r="34" spans="1:2">
      <c r="A34" t="s">
        <v>11</v>
      </c>
      <c r="B34" s="13">
        <v>505</v>
      </c>
    </row>
    <row r="35" spans="1:2">
      <c r="A35" t="s">
        <v>89</v>
      </c>
      <c r="B35" s="13">
        <v>484</v>
      </c>
    </row>
    <row r="36" spans="1:2">
      <c r="A36" t="s">
        <v>83</v>
      </c>
      <c r="B36" s="13">
        <v>425</v>
      </c>
    </row>
    <row r="37" spans="1:2">
      <c r="A37" t="s">
        <v>23</v>
      </c>
      <c r="B37" s="13">
        <v>421</v>
      </c>
    </row>
    <row r="38" spans="1:2">
      <c r="A38" t="s">
        <v>27</v>
      </c>
      <c r="B38" s="13">
        <v>521</v>
      </c>
    </row>
    <row r="39" spans="1:2">
      <c r="A39" t="s">
        <v>113</v>
      </c>
      <c r="B39" s="13">
        <v>440</v>
      </c>
    </row>
    <row r="40" spans="1:2">
      <c r="A40" t="s">
        <v>95</v>
      </c>
      <c r="B40" s="13">
        <v>426</v>
      </c>
    </row>
    <row r="41" spans="1:2">
      <c r="A41" t="s">
        <v>45</v>
      </c>
      <c r="B41" s="13">
        <v>445</v>
      </c>
    </row>
    <row r="42" spans="1:2">
      <c r="A42" t="s">
        <v>117</v>
      </c>
      <c r="B42" s="13">
        <v>508</v>
      </c>
    </row>
    <row r="43" spans="1:2">
      <c r="A43" t="s">
        <v>101</v>
      </c>
      <c r="B43" s="13">
        <v>382</v>
      </c>
    </row>
    <row r="44" spans="1:2">
      <c r="A44" t="s">
        <v>105</v>
      </c>
      <c r="B44" s="13">
        <v>394</v>
      </c>
    </row>
    <row r="45" spans="1:2">
      <c r="A45" t="s">
        <v>73</v>
      </c>
      <c r="B45" s="13">
        <v>458</v>
      </c>
    </row>
    <row r="46" spans="1:2">
      <c r="A46" t="s">
        <v>91</v>
      </c>
      <c r="B46" s="13">
        <v>443</v>
      </c>
    </row>
    <row r="47" spans="1:2">
      <c r="A47" t="s">
        <v>31</v>
      </c>
      <c r="B47" s="13">
        <v>486</v>
      </c>
    </row>
    <row r="48" spans="1:2">
      <c r="A48" t="s">
        <v>47</v>
      </c>
      <c r="B48" s="13">
        <v>476</v>
      </c>
    </row>
    <row r="49" spans="1:2">
      <c r="A49" t="s">
        <v>111</v>
      </c>
      <c r="B49" s="13">
        <v>414</v>
      </c>
    </row>
    <row r="50" spans="1:2">
      <c r="A50" t="s">
        <v>107</v>
      </c>
      <c r="B50" s="13">
        <v>433</v>
      </c>
    </row>
    <row r="51" spans="1:2">
      <c r="A51" t="s">
        <v>85</v>
      </c>
      <c r="B51" s="13">
        <v>457</v>
      </c>
    </row>
    <row r="52" spans="1:2">
      <c r="A52" t="s">
        <v>21</v>
      </c>
      <c r="B52" s="13">
        <v>394</v>
      </c>
    </row>
    <row r="53" spans="1:2">
      <c r="A53" t="s">
        <v>123</v>
      </c>
      <c r="B53" s="13">
        <v>444</v>
      </c>
    </row>
    <row r="54" spans="1:2">
      <c r="A54" t="s">
        <v>75</v>
      </c>
      <c r="B54" s="13">
        <v>427</v>
      </c>
    </row>
    <row r="55" spans="1:2">
      <c r="A55" t="s">
        <v>37</v>
      </c>
      <c r="B55" s="13">
        <v>361</v>
      </c>
    </row>
    <row r="56" spans="1:2">
      <c r="A56" t="s">
        <v>57</v>
      </c>
      <c r="B56" s="13">
        <v>443</v>
      </c>
    </row>
    <row r="57" spans="1:2">
      <c r="A57" t="s">
        <v>79</v>
      </c>
      <c r="B57" s="13">
        <v>389</v>
      </c>
    </row>
    <row r="58" spans="1:2">
      <c r="A58" t="s">
        <v>61</v>
      </c>
      <c r="B58" s="13">
        <v>413</v>
      </c>
    </row>
    <row r="59" spans="1:2">
      <c r="A59" t="s">
        <v>87</v>
      </c>
      <c r="B59" s="13">
        <v>433</v>
      </c>
    </row>
    <row r="60" spans="1:2">
      <c r="A60" t="s">
        <v>63</v>
      </c>
      <c r="B60" s="13">
        <v>410</v>
      </c>
    </row>
    <row r="61" spans="1:2">
      <c r="A61" t="s">
        <v>59</v>
      </c>
      <c r="B61" s="13">
        <v>451</v>
      </c>
    </row>
    <row r="62" spans="1:2">
      <c r="A62" t="s">
        <v>5455</v>
      </c>
      <c r="B62" s="13">
        <v>26419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2025-06-17T00:32:38Z</dcterms:created>
  <dcterms:modified xsi:type="dcterms:W3CDTF">2025-10-04T05:06:06Z</dcterms:modified>
  <cp:category/>
  <cp:contentStatus/>
</cp:coreProperties>
</file>